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ilisateur\Documents\ADelphine total sauvegarde 18 février 2020\Anim Bio 2020\Cotations\"/>
    </mc:Choice>
  </mc:AlternateContent>
  <bookViews>
    <workbookView xWindow="0" yWindow="0" windowWidth="20490" windowHeight="7620"/>
  </bookViews>
  <sheets>
    <sheet name="Sem 43 2020" sheetId="1" r:id="rId1"/>
    <sheet name="Sem 38 2020" sheetId="2" r:id="rId2"/>
    <sheet name="Sem 34 2020" sheetId="3" r:id="rId3"/>
    <sheet name="Sem 30 2020" sheetId="4" r:id="rId4"/>
    <sheet name="Sem 26 2020" sheetId="5" r:id="rId5"/>
  </sheets>
  <calcPr calcId="162913"/>
  <extLst>
    <ext uri="GoogleSheetsCustomDataVersion1">
      <go:sheetsCustomData xmlns:go="http://customooxmlschemas.google.com/" r:id="rId9" roundtripDataSignature="AMtx7mhtJ1jgaoGb3fgE6duSft+KKTrJoA=="/>
    </ext>
  </extLst>
</workbook>
</file>

<file path=xl/calcChain.xml><?xml version="1.0" encoding="utf-8"?>
<calcChain xmlns="http://schemas.openxmlformats.org/spreadsheetml/2006/main">
  <c r="CG119" i="4" l="1"/>
  <c r="CF119" i="4"/>
  <c r="CE119" i="4"/>
  <c r="CD119" i="4"/>
  <c r="CC119" i="4"/>
  <c r="CB119" i="4"/>
  <c r="CA119" i="4"/>
  <c r="BZ119" i="4"/>
  <c r="BY119" i="4"/>
  <c r="CG118" i="4"/>
  <c r="CF118" i="4"/>
  <c r="CE118" i="4"/>
  <c r="CD118" i="4"/>
  <c r="CC118" i="4"/>
  <c r="CB118" i="4"/>
  <c r="CA118" i="4"/>
  <c r="BZ118" i="4"/>
  <c r="BY118" i="4"/>
  <c r="CG117" i="4"/>
  <c r="CF117" i="4"/>
  <c r="CE117" i="4"/>
  <c r="CD117" i="4"/>
  <c r="CC117" i="4"/>
  <c r="CB117" i="4"/>
  <c r="CA117" i="4"/>
  <c r="BZ117" i="4"/>
  <c r="BY117" i="4"/>
  <c r="CG116" i="4"/>
  <c r="CF116" i="4"/>
  <c r="CE116" i="4"/>
  <c r="CD116" i="4"/>
  <c r="CC116" i="4"/>
  <c r="CB116" i="4"/>
  <c r="CA116" i="4"/>
  <c r="BZ116" i="4"/>
  <c r="BY116" i="4"/>
  <c r="CG115" i="4"/>
  <c r="CF115" i="4"/>
  <c r="CE115" i="4"/>
  <c r="CD115" i="4"/>
  <c r="CC115" i="4"/>
  <c r="CB115" i="4"/>
  <c r="CA115" i="4"/>
  <c r="BZ115" i="4"/>
  <c r="BY115" i="4"/>
  <c r="CG114" i="4"/>
  <c r="CF114" i="4"/>
  <c r="CE114" i="4"/>
  <c r="CD114" i="4"/>
  <c r="CC114" i="4"/>
  <c r="CB114" i="4"/>
  <c r="CA114" i="4"/>
  <c r="BZ114" i="4"/>
  <c r="BY114" i="4"/>
  <c r="CG113" i="4"/>
  <c r="CF113" i="4"/>
  <c r="CE113" i="4"/>
  <c r="CD113" i="4"/>
  <c r="CC113" i="4"/>
  <c r="CB113" i="4"/>
  <c r="CA113" i="4"/>
  <c r="BZ113" i="4"/>
  <c r="BY113" i="4"/>
  <c r="CG112" i="4"/>
  <c r="CF112" i="4"/>
  <c r="CE112" i="4"/>
  <c r="CD112" i="4"/>
  <c r="CC112" i="4"/>
  <c r="CB112" i="4"/>
  <c r="CA112" i="4"/>
  <c r="BZ112" i="4"/>
  <c r="BY112" i="4"/>
  <c r="CG111" i="4"/>
  <c r="CF111" i="4"/>
  <c r="CE111" i="4"/>
  <c r="CD111" i="4"/>
  <c r="CC111" i="4"/>
  <c r="CB111" i="4"/>
  <c r="CA111" i="4"/>
  <c r="BZ111" i="4"/>
  <c r="BY111" i="4"/>
  <c r="CG110" i="4"/>
  <c r="CF110" i="4"/>
  <c r="CE110" i="4"/>
  <c r="CD110" i="4"/>
  <c r="CC110" i="4"/>
  <c r="CB110" i="4"/>
  <c r="CA110" i="4"/>
  <c r="BZ110" i="4"/>
  <c r="BY110" i="4"/>
  <c r="CG109" i="4"/>
  <c r="CF109" i="4"/>
  <c r="CE109" i="4"/>
  <c r="CD109" i="4"/>
  <c r="CC109" i="4"/>
  <c r="CB109" i="4"/>
  <c r="CA109" i="4"/>
  <c r="BZ109" i="4"/>
  <c r="BY109" i="4"/>
  <c r="CG108" i="4"/>
  <c r="CF108" i="4"/>
  <c r="CE108" i="4"/>
  <c r="CD108" i="4"/>
  <c r="CC108" i="4"/>
  <c r="CB108" i="4"/>
  <c r="CA108" i="4"/>
  <c r="BZ108" i="4"/>
  <c r="BY108" i="4"/>
  <c r="CG107" i="4"/>
  <c r="CF107" i="4"/>
  <c r="CE107" i="4"/>
  <c r="CD107" i="4"/>
  <c r="CC107" i="4"/>
  <c r="CB107" i="4"/>
  <c r="CA107" i="4"/>
  <c r="BZ107" i="4"/>
  <c r="BY107" i="4"/>
  <c r="CG106" i="4"/>
  <c r="CF106" i="4"/>
  <c r="CE106" i="4"/>
  <c r="CD106" i="4"/>
  <c r="CC106" i="4"/>
  <c r="CB106" i="4"/>
  <c r="CA106" i="4"/>
  <c r="BZ106" i="4"/>
  <c r="BY106" i="4"/>
  <c r="CG105" i="4"/>
  <c r="CF105" i="4"/>
  <c r="CE105" i="4"/>
  <c r="CD105" i="4"/>
  <c r="CC105" i="4"/>
  <c r="CB105" i="4"/>
  <c r="CA105" i="4"/>
  <c r="BZ105" i="4"/>
  <c r="BY105" i="4"/>
  <c r="CG104" i="4"/>
  <c r="CF104" i="4"/>
  <c r="CE104" i="4"/>
  <c r="CD104" i="4"/>
  <c r="CC104" i="4"/>
  <c r="CB104" i="4"/>
  <c r="CA104" i="4"/>
  <c r="BZ104" i="4"/>
  <c r="BY104" i="4"/>
  <c r="CG103" i="4"/>
  <c r="CF103" i="4"/>
  <c r="CE103" i="4"/>
  <c r="CD103" i="4"/>
  <c r="CC103" i="4"/>
  <c r="CB103" i="4"/>
  <c r="CA103" i="4"/>
  <c r="BZ103" i="4"/>
  <c r="BY103" i="4"/>
  <c r="CG102" i="4"/>
  <c r="CF102" i="4"/>
  <c r="CE102" i="4"/>
  <c r="CD102" i="4"/>
  <c r="CC102" i="4"/>
  <c r="CB102" i="4"/>
  <c r="CA102" i="4"/>
  <c r="BZ102" i="4"/>
  <c r="BY102" i="4"/>
  <c r="CG101" i="4"/>
  <c r="CF101" i="4"/>
  <c r="CE101" i="4"/>
  <c r="CD101" i="4"/>
  <c r="CC101" i="4"/>
  <c r="CB101" i="4"/>
  <c r="CA101" i="4"/>
  <c r="BZ101" i="4"/>
  <c r="BY101" i="4"/>
  <c r="CG100" i="4"/>
  <c r="CF100" i="4"/>
  <c r="CE100" i="4"/>
  <c r="CD100" i="4"/>
  <c r="CC100" i="4"/>
  <c r="CB100" i="4"/>
  <c r="CA100" i="4"/>
  <c r="BZ100" i="4"/>
  <c r="BY100" i="4"/>
  <c r="CG99" i="4"/>
  <c r="CF99" i="4"/>
  <c r="CE99" i="4"/>
  <c r="CD99" i="4"/>
  <c r="CC99" i="4"/>
  <c r="CB99" i="4"/>
  <c r="CA99" i="4"/>
  <c r="BZ99" i="4"/>
  <c r="BY99" i="4"/>
  <c r="CG98" i="4"/>
  <c r="CF98" i="4"/>
  <c r="CE98" i="4"/>
  <c r="CD98" i="4"/>
  <c r="CC98" i="4"/>
  <c r="CB98" i="4"/>
  <c r="CA98" i="4"/>
  <c r="BZ98" i="4"/>
  <c r="BY98" i="4"/>
  <c r="CG97" i="4"/>
  <c r="CF97" i="4"/>
  <c r="CE97" i="4"/>
  <c r="CD97" i="4"/>
  <c r="CC97" i="4"/>
  <c r="CB97" i="4"/>
  <c r="CA97" i="4"/>
  <c r="BZ97" i="4"/>
  <c r="BY97" i="4"/>
  <c r="CG96" i="4"/>
  <c r="CF96" i="4"/>
  <c r="CE96" i="4"/>
  <c r="CD96" i="4"/>
  <c r="CC96" i="4"/>
  <c r="CB96" i="4"/>
  <c r="CA96" i="4"/>
  <c r="BZ96" i="4"/>
  <c r="BY96" i="4"/>
  <c r="CG95" i="4"/>
  <c r="CF95" i="4"/>
  <c r="CE95" i="4"/>
  <c r="CD95" i="4"/>
  <c r="CC95" i="4"/>
  <c r="CB95" i="4"/>
  <c r="CA95" i="4"/>
  <c r="BZ95" i="4"/>
  <c r="BY95" i="4"/>
  <c r="CG94" i="4"/>
  <c r="CF94" i="4"/>
  <c r="CE94" i="4"/>
  <c r="CD94" i="4"/>
  <c r="CC94" i="4"/>
  <c r="CB94" i="4"/>
  <c r="CA94" i="4"/>
  <c r="BZ94" i="4"/>
  <c r="BY94" i="4"/>
  <c r="CG93" i="4"/>
  <c r="CF93" i="4"/>
  <c r="CE93" i="4"/>
  <c r="CD93" i="4"/>
  <c r="CC93" i="4"/>
  <c r="CB93" i="4"/>
  <c r="CA93" i="4"/>
  <c r="BZ93" i="4"/>
  <c r="BY93" i="4"/>
  <c r="CG92" i="4"/>
  <c r="CF92" i="4"/>
  <c r="CE92" i="4"/>
  <c r="CD92" i="4"/>
  <c r="CC92" i="4"/>
  <c r="CB92" i="4"/>
  <c r="CA92" i="4"/>
  <c r="BZ92" i="4"/>
  <c r="BY92" i="4"/>
  <c r="CG91" i="4"/>
  <c r="CF91" i="4"/>
  <c r="CE91" i="4"/>
  <c r="CD91" i="4"/>
  <c r="CC91" i="4"/>
  <c r="CB91" i="4"/>
  <c r="CA91" i="4"/>
  <c r="BZ91" i="4"/>
  <c r="BY91" i="4"/>
  <c r="CG90" i="4"/>
  <c r="CF90" i="4"/>
  <c r="CE90" i="4"/>
  <c r="CD90" i="4"/>
  <c r="CC90" i="4"/>
  <c r="CB90" i="4"/>
  <c r="CA90" i="4"/>
  <c r="BZ90" i="4"/>
  <c r="BY90" i="4"/>
  <c r="CG89" i="4"/>
  <c r="CF89" i="4"/>
  <c r="CE89" i="4"/>
  <c r="CD89" i="4"/>
  <c r="CC89" i="4"/>
  <c r="CB89" i="4"/>
  <c r="CA89" i="4"/>
  <c r="BZ89" i="4"/>
  <c r="BY89" i="4"/>
  <c r="CG88" i="4"/>
  <c r="CF88" i="4"/>
  <c r="CE88" i="4"/>
  <c r="CD88" i="4"/>
  <c r="CC88" i="4"/>
  <c r="CB88" i="4"/>
  <c r="CA88" i="4"/>
  <c r="BZ88" i="4"/>
  <c r="BY88" i="4"/>
  <c r="CG87" i="4"/>
  <c r="CF87" i="4"/>
  <c r="CE87" i="4"/>
  <c r="CD87" i="4"/>
  <c r="CC87" i="4"/>
  <c r="CB87" i="4"/>
  <c r="CA87" i="4"/>
  <c r="N87" i="4"/>
  <c r="BY87" i="4" s="1"/>
  <c r="CG86" i="4"/>
  <c r="CF86" i="4"/>
  <c r="CE86" i="4"/>
  <c r="CD86" i="4"/>
  <c r="CC86" i="4"/>
  <c r="CB86" i="4"/>
  <c r="CA86" i="4"/>
  <c r="BZ86" i="4"/>
  <c r="BY86" i="4"/>
  <c r="CG85" i="4"/>
  <c r="CF85" i="4"/>
  <c r="CE85" i="4"/>
  <c r="CD85" i="4"/>
  <c r="CC85" i="4"/>
  <c r="CB85" i="4"/>
  <c r="CA85" i="4"/>
  <c r="BZ85" i="4"/>
  <c r="BY85" i="4"/>
  <c r="CG84" i="4"/>
  <c r="CF84" i="4"/>
  <c r="CE84" i="4"/>
  <c r="CD84" i="4"/>
  <c r="CC84" i="4"/>
  <c r="CB84" i="4"/>
  <c r="CA84" i="4"/>
  <c r="BZ84" i="4"/>
  <c r="BY84" i="4"/>
  <c r="CG83" i="4"/>
  <c r="CF83" i="4"/>
  <c r="CE83" i="4"/>
  <c r="CD83" i="4"/>
  <c r="CC83" i="4"/>
  <c r="CB83" i="4"/>
  <c r="CA83" i="4"/>
  <c r="BZ83" i="4"/>
  <c r="BY83" i="4"/>
  <c r="CG82" i="4"/>
  <c r="CF82" i="4"/>
  <c r="CE82" i="4"/>
  <c r="CD82" i="4"/>
  <c r="CC82" i="4"/>
  <c r="CB82" i="4"/>
  <c r="CA82" i="4"/>
  <c r="BZ82" i="4"/>
  <c r="BY82" i="4"/>
  <c r="CG81" i="4"/>
  <c r="CF81" i="4"/>
  <c r="CE81" i="4"/>
  <c r="CD81" i="4"/>
  <c r="CC81" i="4"/>
  <c r="CB81" i="4"/>
  <c r="CA81" i="4"/>
  <c r="BZ81" i="4"/>
  <c r="BY81" i="4"/>
  <c r="CG80" i="4"/>
  <c r="CF80" i="4"/>
  <c r="CE80" i="4"/>
  <c r="CD80" i="4"/>
  <c r="CC80" i="4"/>
  <c r="CB80" i="4"/>
  <c r="CA80" i="4"/>
  <c r="BZ80" i="4"/>
  <c r="BY80" i="4"/>
  <c r="CG79" i="4"/>
  <c r="CF79" i="4"/>
  <c r="CE79" i="4"/>
  <c r="CD79" i="4"/>
  <c r="CC79" i="4"/>
  <c r="CB79" i="4"/>
  <c r="CA79" i="4"/>
  <c r="BZ79" i="4"/>
  <c r="BY79" i="4"/>
  <c r="CG78" i="4"/>
  <c r="CF78" i="4"/>
  <c r="CE78" i="4"/>
  <c r="CD78" i="4"/>
  <c r="CC78" i="4"/>
  <c r="CB78" i="4"/>
  <c r="CA78" i="4"/>
  <c r="BZ78" i="4"/>
  <c r="BY78" i="4"/>
  <c r="CH77" i="4"/>
  <c r="CG77" i="4"/>
  <c r="CF77" i="4"/>
  <c r="CE77" i="4"/>
  <c r="CD77" i="4"/>
  <c r="CC77" i="4"/>
  <c r="CB77" i="4"/>
  <c r="CA77" i="4"/>
  <c r="BZ77" i="4"/>
  <c r="BY77" i="4"/>
  <c r="CH76" i="4"/>
  <c r="CG76" i="4"/>
  <c r="CF76" i="4"/>
  <c r="CE76" i="4"/>
  <c r="CD76" i="4"/>
  <c r="CC76" i="4"/>
  <c r="CB76" i="4"/>
  <c r="CA76" i="4"/>
  <c r="BZ76" i="4"/>
  <c r="BY76" i="4"/>
  <c r="CG75" i="4"/>
  <c r="CF75" i="4"/>
  <c r="CE75" i="4"/>
  <c r="CD75" i="4"/>
  <c r="CC75" i="4"/>
  <c r="CB75" i="4"/>
  <c r="CA75" i="4"/>
  <c r="BZ75" i="4"/>
  <c r="BY75" i="4"/>
  <c r="CG74" i="4"/>
  <c r="CF74" i="4"/>
  <c r="CE74" i="4"/>
  <c r="CD74" i="4"/>
  <c r="CC74" i="4"/>
  <c r="CB74" i="4"/>
  <c r="CA74" i="4"/>
  <c r="BZ74" i="4"/>
  <c r="BY74" i="4"/>
  <c r="CG73" i="4"/>
  <c r="CF73" i="4"/>
  <c r="CE73" i="4"/>
  <c r="CD73" i="4"/>
  <c r="CC73" i="4"/>
  <c r="CB73" i="4"/>
  <c r="CA73" i="4"/>
  <c r="BZ73" i="4"/>
  <c r="BY73" i="4"/>
  <c r="CG72" i="4"/>
  <c r="CF72" i="4"/>
  <c r="CE72" i="4"/>
  <c r="CD72" i="4"/>
  <c r="CC72" i="4"/>
  <c r="CB72" i="4"/>
  <c r="CA72" i="4"/>
  <c r="BZ72" i="4"/>
  <c r="BY72" i="4"/>
  <c r="CG71" i="4"/>
  <c r="CF71" i="4"/>
  <c r="CE71" i="4"/>
  <c r="CD71" i="4"/>
  <c r="CC71" i="4"/>
  <c r="CB71" i="4"/>
  <c r="CA71" i="4"/>
  <c r="BZ71" i="4"/>
  <c r="BY71" i="4"/>
  <c r="CG70" i="4"/>
  <c r="CF70" i="4"/>
  <c r="CE70" i="4"/>
  <c r="CD70" i="4"/>
  <c r="CC70" i="4"/>
  <c r="CB70" i="4"/>
  <c r="CA70" i="4"/>
  <c r="BZ70" i="4"/>
  <c r="BY70" i="4"/>
  <c r="CG69" i="4"/>
  <c r="CF69" i="4"/>
  <c r="CE69" i="4"/>
  <c r="CD69" i="4"/>
  <c r="CC69" i="4"/>
  <c r="CB69" i="4"/>
  <c r="CA69" i="4"/>
  <c r="BZ69" i="4"/>
  <c r="BY69" i="4"/>
  <c r="CG68" i="4"/>
  <c r="CF68" i="4"/>
  <c r="CE68" i="4"/>
  <c r="CD68" i="4"/>
  <c r="CC68" i="4"/>
  <c r="CB68" i="4"/>
  <c r="CA68" i="4"/>
  <c r="BZ68" i="4"/>
  <c r="BY68" i="4"/>
  <c r="CG67" i="4"/>
  <c r="CF67" i="4"/>
  <c r="CE67" i="4"/>
  <c r="CD67" i="4"/>
  <c r="CC67" i="4"/>
  <c r="CB67" i="4"/>
  <c r="CA67" i="4"/>
  <c r="BZ67" i="4"/>
  <c r="BY67" i="4"/>
  <c r="CG66" i="4"/>
  <c r="CF66" i="4"/>
  <c r="CE66" i="4"/>
  <c r="CD66" i="4"/>
  <c r="CC66" i="4"/>
  <c r="CB66" i="4"/>
  <c r="CA66" i="4"/>
  <c r="BZ66" i="4"/>
  <c r="BY66" i="4"/>
  <c r="CG65" i="4"/>
  <c r="CF65" i="4"/>
  <c r="CE65" i="4"/>
  <c r="CD65" i="4"/>
  <c r="CC65" i="4"/>
  <c r="CB65" i="4"/>
  <c r="CA65" i="4"/>
  <c r="BZ65" i="4"/>
  <c r="BY65" i="4"/>
  <c r="CG64" i="4"/>
  <c r="CF64" i="4"/>
  <c r="CE64" i="4"/>
  <c r="CD64" i="4"/>
  <c r="CC64" i="4"/>
  <c r="CB64" i="4"/>
  <c r="CA64" i="4"/>
  <c r="BZ64" i="4"/>
  <c r="BY64" i="4"/>
  <c r="CG63" i="4"/>
  <c r="CF63" i="4"/>
  <c r="CE63" i="4"/>
  <c r="CD63" i="4"/>
  <c r="CC63" i="4"/>
  <c r="CB63" i="4"/>
  <c r="CA63" i="4"/>
  <c r="BZ63" i="4"/>
  <c r="BY63" i="4"/>
  <c r="CG62" i="4"/>
  <c r="CF62" i="4"/>
  <c r="CE62" i="4"/>
  <c r="CD62" i="4"/>
  <c r="CC62" i="4"/>
  <c r="CB62" i="4"/>
  <c r="CA62" i="4"/>
  <c r="BZ62" i="4"/>
  <c r="BY62" i="4"/>
  <c r="CG61" i="4"/>
  <c r="CF61" i="4"/>
  <c r="CE61" i="4"/>
  <c r="CD61" i="4"/>
  <c r="CC61" i="4"/>
  <c r="CB61" i="4"/>
  <c r="CA61" i="4"/>
  <c r="BZ61" i="4"/>
  <c r="BY61" i="4"/>
  <c r="CG60" i="4"/>
  <c r="CF60" i="4"/>
  <c r="CE60" i="4"/>
  <c r="CD60" i="4"/>
  <c r="CC60" i="4"/>
  <c r="CB60" i="4"/>
  <c r="CA60" i="4"/>
  <c r="BZ60" i="4"/>
  <c r="BY60" i="4"/>
  <c r="CG59" i="4"/>
  <c r="CF59" i="4"/>
  <c r="CE59" i="4"/>
  <c r="CD59" i="4"/>
  <c r="CC59" i="4"/>
  <c r="CB59" i="4"/>
  <c r="CA59" i="4"/>
  <c r="BZ59" i="4"/>
  <c r="BY59" i="4"/>
  <c r="CG58" i="4"/>
  <c r="CF58" i="4"/>
  <c r="CE58" i="4"/>
  <c r="CD58" i="4"/>
  <c r="CC58" i="4"/>
  <c r="CB58" i="4"/>
  <c r="CA58" i="4"/>
  <c r="BZ58" i="4"/>
  <c r="BY58" i="4"/>
  <c r="CG57" i="4"/>
  <c r="CF57" i="4"/>
  <c r="CE57" i="4"/>
  <c r="CD57" i="4"/>
  <c r="CC57" i="4"/>
  <c r="CB57" i="4"/>
  <c r="CA57" i="4"/>
  <c r="BZ57" i="4"/>
  <c r="BY57" i="4"/>
  <c r="CG56" i="4"/>
  <c r="CF56" i="4"/>
  <c r="CE56" i="4"/>
  <c r="CD56" i="4"/>
  <c r="CC56" i="4"/>
  <c r="CB56" i="4"/>
  <c r="CA56" i="4"/>
  <c r="BZ56" i="4"/>
  <c r="BY56" i="4"/>
  <c r="CG55" i="4"/>
  <c r="CF55" i="4"/>
  <c r="CE55" i="4"/>
  <c r="CD55" i="4"/>
  <c r="CC55" i="4"/>
  <c r="CB55" i="4"/>
  <c r="CA55" i="4"/>
  <c r="BZ55" i="4"/>
  <c r="BY55" i="4"/>
  <c r="CG54" i="4"/>
  <c r="CF54" i="4"/>
  <c r="CE54" i="4"/>
  <c r="CD54" i="4"/>
  <c r="CC54" i="4"/>
  <c r="CB54" i="4"/>
  <c r="CA54" i="4"/>
  <c r="BZ54" i="4"/>
  <c r="BY54" i="4"/>
  <c r="CG53" i="4"/>
  <c r="CF53" i="4"/>
  <c r="CE53" i="4"/>
  <c r="CD53" i="4"/>
  <c r="CC53" i="4"/>
  <c r="CB53" i="4"/>
  <c r="CA53" i="4"/>
  <c r="BZ53" i="4"/>
  <c r="BY53" i="4"/>
  <c r="CG52" i="4"/>
  <c r="CF52" i="4"/>
  <c r="CE52" i="4"/>
  <c r="CD52" i="4"/>
  <c r="CC52" i="4"/>
  <c r="CB52" i="4"/>
  <c r="CA52" i="4"/>
  <c r="BZ52" i="4"/>
  <c r="BY52" i="4"/>
  <c r="CG51" i="4"/>
  <c r="CF51" i="4"/>
  <c r="CE51" i="4"/>
  <c r="CD51" i="4"/>
  <c r="CC51" i="4"/>
  <c r="CB51" i="4"/>
  <c r="CA51" i="4"/>
  <c r="BZ51" i="4"/>
  <c r="BY51" i="4"/>
  <c r="CG50" i="4"/>
  <c r="CF50" i="4"/>
  <c r="CE50" i="4"/>
  <c r="CD50" i="4"/>
  <c r="CC50" i="4"/>
  <c r="CB50" i="4"/>
  <c r="CA50" i="4"/>
  <c r="BZ50" i="4"/>
  <c r="BY50" i="4"/>
  <c r="CG49" i="4"/>
  <c r="CF49" i="4"/>
  <c r="CE49" i="4"/>
  <c r="CD49" i="4"/>
  <c r="CC49" i="4"/>
  <c r="CB49" i="4"/>
  <c r="CA49" i="4"/>
  <c r="BZ49" i="4"/>
  <c r="BY49" i="4"/>
  <c r="CG48" i="4"/>
  <c r="CF48" i="4"/>
  <c r="CE48" i="4"/>
  <c r="CD48" i="4"/>
  <c r="CC48" i="4"/>
  <c r="CB48" i="4"/>
  <c r="CA48" i="4"/>
  <c r="BZ48" i="4"/>
  <c r="BY48" i="4"/>
  <c r="CG47" i="4"/>
  <c r="CF47" i="4"/>
  <c r="CE47" i="4"/>
  <c r="CD47" i="4"/>
  <c r="CC47" i="4"/>
  <c r="CB47" i="4"/>
  <c r="CA47" i="4"/>
  <c r="BZ47" i="4"/>
  <c r="BY47" i="4"/>
  <c r="CG46" i="4"/>
  <c r="CF46" i="4"/>
  <c r="CE46" i="4"/>
  <c r="CD46" i="4"/>
  <c r="CC46" i="4"/>
  <c r="CB46" i="4"/>
  <c r="CA46" i="4"/>
  <c r="BZ46" i="4"/>
  <c r="BY46" i="4"/>
  <c r="CG45" i="4"/>
  <c r="CF45" i="4"/>
  <c r="CE45" i="4"/>
  <c r="CD45" i="4"/>
  <c r="CC45" i="4"/>
  <c r="CB45" i="4"/>
  <c r="CA45" i="4"/>
  <c r="BZ45" i="4"/>
  <c r="BY45" i="4"/>
  <c r="CG44" i="4"/>
  <c r="CF44" i="4"/>
  <c r="CE44" i="4"/>
  <c r="CD44" i="4"/>
  <c r="CC44" i="4"/>
  <c r="CB44" i="4"/>
  <c r="CA44" i="4"/>
  <c r="BZ44" i="4"/>
  <c r="BY44" i="4"/>
  <c r="CG43" i="4"/>
  <c r="CF43" i="4"/>
  <c r="CE43" i="4"/>
  <c r="CD43" i="4"/>
  <c r="CC43" i="4"/>
  <c r="CB43" i="4"/>
  <c r="CA43" i="4"/>
  <c r="BZ43" i="4"/>
  <c r="BY43" i="4"/>
  <c r="CG42" i="4"/>
  <c r="CF42" i="4"/>
  <c r="CE42" i="4"/>
  <c r="CD42" i="4"/>
  <c r="CC42" i="4"/>
  <c r="CB42" i="4"/>
  <c r="CA42" i="4"/>
  <c r="BZ42" i="4"/>
  <c r="BY42" i="4"/>
  <c r="CG41" i="4"/>
  <c r="CF41" i="4"/>
  <c r="CE41" i="4"/>
  <c r="CD41" i="4"/>
  <c r="CC41" i="4"/>
  <c r="CB41" i="4"/>
  <c r="CA41" i="4"/>
  <c r="BZ41" i="4"/>
  <c r="BY41" i="4"/>
  <c r="CG40" i="4"/>
  <c r="CF40" i="4"/>
  <c r="CE40" i="4"/>
  <c r="CD40" i="4"/>
  <c r="CC40" i="4"/>
  <c r="CB40" i="4"/>
  <c r="CA40" i="4"/>
  <c r="BZ40" i="4"/>
  <c r="BY40" i="4"/>
  <c r="CG39" i="4"/>
  <c r="CF39" i="4"/>
  <c r="CE39" i="4"/>
  <c r="CD39" i="4"/>
  <c r="CC39" i="4"/>
  <c r="CB39" i="4"/>
  <c r="CA39" i="4"/>
  <c r="BZ39" i="4"/>
  <c r="BY39" i="4"/>
  <c r="CG38" i="4"/>
  <c r="CF38" i="4"/>
  <c r="CE38" i="4"/>
  <c r="CD38" i="4"/>
  <c r="CC38" i="4"/>
  <c r="CB38" i="4"/>
  <c r="CA38" i="4"/>
  <c r="BZ38" i="4"/>
  <c r="BY38" i="4"/>
  <c r="CG37" i="4"/>
  <c r="CF37" i="4"/>
  <c r="CE37" i="4"/>
  <c r="CD37" i="4"/>
  <c r="CC37" i="4"/>
  <c r="CB37" i="4"/>
  <c r="CA37" i="4"/>
  <c r="BZ37" i="4"/>
  <c r="BY37" i="4"/>
  <c r="CG36" i="4"/>
  <c r="CF36" i="4"/>
  <c r="CE36" i="4"/>
  <c r="CD36" i="4"/>
  <c r="CC36" i="4"/>
  <c r="CB36" i="4"/>
  <c r="CA36" i="4"/>
  <c r="BZ36" i="4"/>
  <c r="BY36" i="4"/>
  <c r="CG35" i="4"/>
  <c r="CF35" i="4"/>
  <c r="CE35" i="4"/>
  <c r="CD35" i="4"/>
  <c r="CC35" i="4"/>
  <c r="CB35" i="4"/>
  <c r="CA35" i="4"/>
  <c r="BZ35" i="4"/>
  <c r="BY35" i="4"/>
  <c r="CG34" i="4"/>
  <c r="CF34" i="4"/>
  <c r="CE34" i="4"/>
  <c r="CD34" i="4"/>
  <c r="CC34" i="4"/>
  <c r="CB34" i="4"/>
  <c r="CA34" i="4"/>
  <c r="BZ34" i="4"/>
  <c r="BY34" i="4"/>
  <c r="CG33" i="4"/>
  <c r="CF33" i="4"/>
  <c r="CE33" i="4"/>
  <c r="CD33" i="4"/>
  <c r="CC33" i="4"/>
  <c r="CB33" i="4"/>
  <c r="CA33" i="4"/>
  <c r="BZ33" i="4"/>
  <c r="BY33" i="4"/>
  <c r="CG32" i="4"/>
  <c r="CF32" i="4"/>
  <c r="CE32" i="4"/>
  <c r="CD32" i="4"/>
  <c r="CC32" i="4"/>
  <c r="CB32" i="4"/>
  <c r="CA32" i="4"/>
  <c r="BZ32" i="4"/>
  <c r="BY32" i="4"/>
  <c r="CG31" i="4"/>
  <c r="CF31" i="4"/>
  <c r="CE31" i="4"/>
  <c r="CD31" i="4"/>
  <c r="CC31" i="4"/>
  <c r="CB31" i="4"/>
  <c r="CA31" i="4"/>
  <c r="BZ31" i="4"/>
  <c r="BY31" i="4"/>
  <c r="CG30" i="4"/>
  <c r="CF30" i="4"/>
  <c r="CE30" i="4"/>
  <c r="CD30" i="4"/>
  <c r="CC30" i="4"/>
  <c r="CB30" i="4"/>
  <c r="CA30" i="4"/>
  <c r="BZ30" i="4"/>
  <c r="BY30" i="4"/>
  <c r="CG29" i="4"/>
  <c r="CF29" i="4"/>
  <c r="CE29" i="4"/>
  <c r="CD29" i="4"/>
  <c r="CC29" i="4"/>
  <c r="CB29" i="4"/>
  <c r="CA29" i="4"/>
  <c r="BZ29" i="4"/>
  <c r="BY29" i="4"/>
  <c r="CH28" i="4"/>
  <c r="CG28" i="4"/>
  <c r="CF28" i="4"/>
  <c r="CE28" i="4"/>
  <c r="CD28" i="4"/>
  <c r="CC28" i="4"/>
  <c r="CB28" i="4"/>
  <c r="CA28" i="4"/>
  <c r="BZ28" i="4"/>
  <c r="BY28" i="4"/>
  <c r="CG27" i="4"/>
  <c r="CF27" i="4"/>
  <c r="CE27" i="4"/>
  <c r="CD27" i="4"/>
  <c r="CC27" i="4"/>
  <c r="CB27" i="4"/>
  <c r="CA27" i="4"/>
  <c r="BZ27" i="4"/>
  <c r="BY27" i="4"/>
  <c r="CG26" i="4"/>
  <c r="CF26" i="4"/>
  <c r="CE26" i="4"/>
  <c r="CD26" i="4"/>
  <c r="CC26" i="4"/>
  <c r="CB26" i="4"/>
  <c r="CA26" i="4"/>
  <c r="BZ26" i="4"/>
  <c r="BY26" i="4"/>
  <c r="CG25" i="4"/>
  <c r="CF25" i="4"/>
  <c r="CE25" i="4"/>
  <c r="CD25" i="4"/>
  <c r="CC25" i="4"/>
  <c r="CB25" i="4"/>
  <c r="CA25" i="4"/>
  <c r="BZ25" i="4"/>
  <c r="BY25" i="4"/>
  <c r="CG24" i="4"/>
  <c r="CF24" i="4"/>
  <c r="CE24" i="4"/>
  <c r="CD24" i="4"/>
  <c r="CC24" i="4"/>
  <c r="CB24" i="4"/>
  <c r="CA24" i="4"/>
  <c r="BZ24" i="4"/>
  <c r="BY24" i="4"/>
  <c r="CG23" i="4"/>
  <c r="CF23" i="4"/>
  <c r="CE23" i="4"/>
  <c r="CD23" i="4"/>
  <c r="CC23" i="4"/>
  <c r="CB23" i="4"/>
  <c r="CA23" i="4"/>
  <c r="BZ23" i="4"/>
  <c r="BY23" i="4"/>
  <c r="CG22" i="4"/>
  <c r="CF22" i="4"/>
  <c r="CE22" i="4"/>
  <c r="CD22" i="4"/>
  <c r="CC22" i="4"/>
  <c r="CB22" i="4"/>
  <c r="CA22" i="4"/>
  <c r="BZ22" i="4"/>
  <c r="BY22" i="4"/>
  <c r="CG21" i="4"/>
  <c r="CF21" i="4"/>
  <c r="CE21" i="4"/>
  <c r="CD21" i="4"/>
  <c r="CC21" i="4"/>
  <c r="CB21" i="4"/>
  <c r="CA21" i="4"/>
  <c r="BZ21" i="4"/>
  <c r="BY21" i="4"/>
  <c r="CG20" i="4"/>
  <c r="CF20" i="4"/>
  <c r="CE20" i="4"/>
  <c r="CD20" i="4"/>
  <c r="CC20" i="4"/>
  <c r="CB20" i="4"/>
  <c r="CA20" i="4"/>
  <c r="BZ20" i="4"/>
  <c r="BY20" i="4"/>
  <c r="CG19" i="4"/>
  <c r="CF19" i="4"/>
  <c r="CE19" i="4"/>
  <c r="CD19" i="4"/>
  <c r="CC19" i="4"/>
  <c r="CB19" i="4"/>
  <c r="CA19" i="4"/>
  <c r="N19" i="4"/>
  <c r="BY19" i="4" s="1"/>
  <c r="CG18" i="4"/>
  <c r="CF18" i="4"/>
  <c r="CE18" i="4"/>
  <c r="CD18" i="4"/>
  <c r="CC18" i="4"/>
  <c r="CB18" i="4"/>
  <c r="CA18" i="4"/>
  <c r="BZ18" i="4"/>
  <c r="BY18" i="4"/>
  <c r="CG17" i="4"/>
  <c r="CF17" i="4"/>
  <c r="CE17" i="4"/>
  <c r="CD17" i="4"/>
  <c r="CC17" i="4"/>
  <c r="CB17" i="4"/>
  <c r="CA17" i="4"/>
  <c r="BZ17" i="4"/>
  <c r="N17" i="4"/>
  <c r="BY17" i="4" s="1"/>
  <c r="CG16" i="4"/>
  <c r="CF16" i="4"/>
  <c r="CE16" i="4"/>
  <c r="CD16" i="4"/>
  <c r="CC16" i="4"/>
  <c r="CB16" i="4"/>
  <c r="CA16" i="4"/>
  <c r="BZ16" i="4"/>
  <c r="BY16" i="4"/>
  <c r="CG15" i="4"/>
  <c r="CF15" i="4"/>
  <c r="CE15" i="4"/>
  <c r="CD15" i="4"/>
  <c r="CC15" i="4"/>
  <c r="CB15" i="4"/>
  <c r="CA15" i="4"/>
  <c r="BZ15" i="4"/>
  <c r="BY15" i="4"/>
  <c r="CG14" i="4"/>
  <c r="CF14" i="4"/>
  <c r="CE14" i="4"/>
  <c r="CD14" i="4"/>
  <c r="CC14" i="4"/>
  <c r="CB14" i="4"/>
  <c r="CA14" i="4"/>
  <c r="BZ14" i="4"/>
  <c r="BY14" i="4"/>
  <c r="CG13" i="4"/>
  <c r="CF13" i="4"/>
  <c r="CE13" i="4"/>
  <c r="CD13" i="4"/>
  <c r="CC13" i="4"/>
  <c r="CB13" i="4"/>
  <c r="CA13" i="4"/>
  <c r="BZ13" i="4"/>
  <c r="BY13" i="4"/>
  <c r="CG12" i="4"/>
  <c r="CF12" i="4"/>
  <c r="CE12" i="4"/>
  <c r="CD12" i="4"/>
  <c r="CC12" i="4"/>
  <c r="CB12" i="4"/>
  <c r="CA12" i="4"/>
  <c r="BZ12" i="4"/>
  <c r="BY12" i="4"/>
  <c r="CG11" i="4"/>
  <c r="CF11" i="4"/>
  <c r="CE11" i="4"/>
  <c r="CD11" i="4"/>
  <c r="CC11" i="4"/>
  <c r="CB11" i="4"/>
  <c r="CA11" i="4"/>
  <c r="BZ11" i="4"/>
  <c r="BY11" i="4"/>
  <c r="CG10" i="4"/>
  <c r="CF10" i="4"/>
  <c r="CE10" i="4"/>
  <c r="CD10" i="4"/>
  <c r="CC10" i="4"/>
  <c r="CB10" i="4"/>
  <c r="CA10" i="4"/>
  <c r="BZ10" i="4"/>
  <c r="BY10" i="4"/>
  <c r="CG9" i="4"/>
  <c r="CF9" i="4"/>
  <c r="CE9" i="4"/>
  <c r="CD9" i="4"/>
  <c r="CC9" i="4"/>
  <c r="CB9" i="4"/>
  <c r="CA9" i="4"/>
  <c r="BZ9" i="4"/>
  <c r="BY9" i="4"/>
  <c r="CG8" i="4"/>
  <c r="CF8" i="4"/>
  <c r="CE8" i="4"/>
  <c r="CD8" i="4"/>
  <c r="CC8" i="4"/>
  <c r="CB8" i="4"/>
  <c r="CA8" i="4"/>
  <c r="BZ8" i="4"/>
  <c r="BY8" i="4"/>
  <c r="CG7" i="4"/>
  <c r="CF7" i="4"/>
  <c r="CE7" i="4"/>
  <c r="CD7" i="4"/>
  <c r="CC7" i="4"/>
  <c r="CB7" i="4"/>
  <c r="CA7" i="4"/>
  <c r="BZ7" i="4"/>
  <c r="BY7" i="4"/>
  <c r="CG6" i="4"/>
  <c r="CF6" i="4"/>
  <c r="CE6" i="4"/>
  <c r="CD6" i="4"/>
  <c r="CC6" i="4"/>
  <c r="CB6" i="4"/>
  <c r="CA6" i="4"/>
  <c r="BZ6" i="4"/>
  <c r="BY6" i="4"/>
  <c r="CG5" i="4"/>
  <c r="CF5" i="4"/>
  <c r="CE5" i="4"/>
  <c r="CD5" i="4"/>
  <c r="CC5" i="4"/>
  <c r="CB5" i="4"/>
  <c r="CA5" i="4"/>
  <c r="BZ5" i="4"/>
  <c r="BY5" i="4"/>
  <c r="CG120" i="3"/>
  <c r="CF120" i="3"/>
  <c r="CE120" i="3"/>
  <c r="CD120" i="3"/>
  <c r="CC120" i="3"/>
  <c r="CB120" i="3"/>
  <c r="CA120" i="3"/>
  <c r="BZ120" i="3"/>
  <c r="BY120" i="3"/>
  <c r="CK119" i="3"/>
  <c r="CG119" i="3"/>
  <c r="CF119" i="3"/>
  <c r="CE119" i="3"/>
  <c r="CD119" i="3"/>
  <c r="CC119" i="3"/>
  <c r="CB119" i="3"/>
  <c r="CA119" i="3"/>
  <c r="BZ119" i="3"/>
  <c r="BY119" i="3"/>
  <c r="CK118" i="3"/>
  <c r="CG118" i="3"/>
  <c r="CF118" i="3"/>
  <c r="CE118" i="3"/>
  <c r="CD118" i="3"/>
  <c r="CC118" i="3"/>
  <c r="CB118" i="3"/>
  <c r="CA118" i="3"/>
  <c r="BZ118" i="3"/>
  <c r="BY118" i="3"/>
  <c r="CK117" i="3"/>
  <c r="CG117" i="3"/>
  <c r="CF117" i="3"/>
  <c r="CE117" i="3"/>
  <c r="CD117" i="3"/>
  <c r="CC117" i="3"/>
  <c r="CB117" i="3"/>
  <c r="CA117" i="3"/>
  <c r="BZ117" i="3"/>
  <c r="BY117" i="3"/>
  <c r="CK116" i="3"/>
  <c r="CG116" i="3"/>
  <c r="CF116" i="3"/>
  <c r="CE116" i="3"/>
  <c r="CD116" i="3"/>
  <c r="CC116" i="3"/>
  <c r="CB116" i="3"/>
  <c r="CA116" i="3"/>
  <c r="BZ116" i="3"/>
  <c r="BY116" i="3"/>
  <c r="CK115" i="3"/>
  <c r="CG115" i="3"/>
  <c r="CF115" i="3"/>
  <c r="CE115" i="3"/>
  <c r="CD115" i="3"/>
  <c r="CC115" i="3"/>
  <c r="CB115" i="3"/>
  <c r="CA115" i="3"/>
  <c r="BZ115" i="3"/>
  <c r="BY115" i="3"/>
  <c r="CK114" i="3"/>
  <c r="CG114" i="3"/>
  <c r="CF114" i="3"/>
  <c r="CE114" i="3"/>
  <c r="CD114" i="3"/>
  <c r="CC114" i="3"/>
  <c r="CB114" i="3"/>
  <c r="CA114" i="3"/>
  <c r="BZ114" i="3"/>
  <c r="BY114" i="3"/>
  <c r="CK113" i="3"/>
  <c r="CG113" i="3"/>
  <c r="CF113" i="3"/>
  <c r="CE113" i="3"/>
  <c r="CD113" i="3"/>
  <c r="CC113" i="3"/>
  <c r="CB113" i="3"/>
  <c r="CA113" i="3"/>
  <c r="BZ113" i="3"/>
  <c r="BY113" i="3"/>
  <c r="CK112" i="3"/>
  <c r="CG112" i="3"/>
  <c r="CF112" i="3"/>
  <c r="CE112" i="3"/>
  <c r="CD112" i="3"/>
  <c r="CC112" i="3"/>
  <c r="CB112" i="3"/>
  <c r="CA112" i="3"/>
  <c r="BZ112" i="3"/>
  <c r="BY112" i="3"/>
  <c r="CK111" i="3"/>
  <c r="CG111" i="3"/>
  <c r="CF111" i="3"/>
  <c r="CE111" i="3"/>
  <c r="CD111" i="3"/>
  <c r="CC111" i="3"/>
  <c r="CB111" i="3"/>
  <c r="CA111" i="3"/>
  <c r="BZ111" i="3"/>
  <c r="BY111" i="3"/>
  <c r="CK110" i="3"/>
  <c r="CG110" i="3"/>
  <c r="CF110" i="3"/>
  <c r="CE110" i="3"/>
  <c r="CD110" i="3"/>
  <c r="CC110" i="3"/>
  <c r="CB110" i="3"/>
  <c r="CA110" i="3"/>
  <c r="BZ110" i="3"/>
  <c r="BY110" i="3"/>
  <c r="CK109" i="3"/>
  <c r="CG109" i="3"/>
  <c r="CF109" i="3"/>
  <c r="CE109" i="3"/>
  <c r="CD109" i="3"/>
  <c r="CC109" i="3"/>
  <c r="CB109" i="3"/>
  <c r="CA109" i="3"/>
  <c r="BZ109" i="3"/>
  <c r="BY109" i="3"/>
  <c r="CK108" i="3"/>
  <c r="CG108" i="3"/>
  <c r="CF108" i="3"/>
  <c r="CE108" i="3"/>
  <c r="CD108" i="3"/>
  <c r="CC108" i="3"/>
  <c r="CB108" i="3"/>
  <c r="CA108" i="3"/>
  <c r="BZ108" i="3"/>
  <c r="BY108" i="3"/>
  <c r="CK107" i="3"/>
  <c r="CG107" i="3"/>
  <c r="CF107" i="3"/>
  <c r="CE107" i="3"/>
  <c r="CD107" i="3"/>
  <c r="CC107" i="3"/>
  <c r="CB107" i="3"/>
  <c r="CA107" i="3"/>
  <c r="BZ107" i="3"/>
  <c r="BY107" i="3"/>
  <c r="CK106" i="3"/>
  <c r="CG106" i="3"/>
  <c r="CF106" i="3"/>
  <c r="CE106" i="3"/>
  <c r="CD106" i="3"/>
  <c r="CC106" i="3"/>
  <c r="CB106" i="3"/>
  <c r="CA106" i="3"/>
  <c r="BZ106" i="3"/>
  <c r="BY106" i="3"/>
  <c r="CK105" i="3"/>
  <c r="CG105" i="3"/>
  <c r="CF105" i="3"/>
  <c r="CE105" i="3"/>
  <c r="CD105" i="3"/>
  <c r="CC105" i="3"/>
  <c r="CB105" i="3"/>
  <c r="CA105" i="3"/>
  <c r="BZ105" i="3"/>
  <c r="BY105" i="3"/>
  <c r="CK104" i="3"/>
  <c r="CG104" i="3"/>
  <c r="CF104" i="3"/>
  <c r="CE104" i="3"/>
  <c r="CD104" i="3"/>
  <c r="CC104" i="3"/>
  <c r="CB104" i="3"/>
  <c r="CA104" i="3"/>
  <c r="BZ104" i="3"/>
  <c r="BY104" i="3"/>
  <c r="CK103" i="3"/>
  <c r="CG103" i="3"/>
  <c r="CF103" i="3"/>
  <c r="CE103" i="3"/>
  <c r="CD103" i="3"/>
  <c r="CC103" i="3"/>
  <c r="CB103" i="3"/>
  <c r="CA103" i="3"/>
  <c r="BZ103" i="3"/>
  <c r="BY103" i="3"/>
  <c r="CK102" i="3"/>
  <c r="CG102" i="3"/>
  <c r="CF102" i="3"/>
  <c r="CE102" i="3"/>
  <c r="CD102" i="3"/>
  <c r="CC102" i="3"/>
  <c r="CB102" i="3"/>
  <c r="CA102" i="3"/>
  <c r="BZ102" i="3"/>
  <c r="BY102" i="3"/>
  <c r="CK101" i="3"/>
  <c r="CG101" i="3"/>
  <c r="CF101" i="3"/>
  <c r="CE101" i="3"/>
  <c r="CD101" i="3"/>
  <c r="CC101" i="3"/>
  <c r="CB101" i="3"/>
  <c r="CA101" i="3"/>
  <c r="BZ101" i="3"/>
  <c r="BY101" i="3"/>
  <c r="CK100" i="3"/>
  <c r="CG100" i="3"/>
  <c r="CF100" i="3"/>
  <c r="CE100" i="3"/>
  <c r="CD100" i="3"/>
  <c r="CC100" i="3"/>
  <c r="CB100" i="3"/>
  <c r="CA100" i="3"/>
  <c r="BZ100" i="3"/>
  <c r="BY100" i="3"/>
  <c r="CK99" i="3"/>
  <c r="CG99" i="3"/>
  <c r="CF99" i="3"/>
  <c r="CE99" i="3"/>
  <c r="CD99" i="3"/>
  <c r="CC99" i="3"/>
  <c r="CB99" i="3"/>
  <c r="CA99" i="3"/>
  <c r="BZ99" i="3"/>
  <c r="BY99" i="3"/>
  <c r="CK98" i="3"/>
  <c r="CG98" i="3"/>
  <c r="CF98" i="3"/>
  <c r="CE98" i="3"/>
  <c r="CD98" i="3"/>
  <c r="CC98" i="3"/>
  <c r="CB98" i="3"/>
  <c r="CA98" i="3"/>
  <c r="BZ98" i="3"/>
  <c r="BY98" i="3"/>
  <c r="CK97" i="3"/>
  <c r="CG97" i="3"/>
  <c r="CF97" i="3"/>
  <c r="CE97" i="3"/>
  <c r="CD97" i="3"/>
  <c r="CC97" i="3"/>
  <c r="CB97" i="3"/>
  <c r="CA97" i="3"/>
  <c r="BZ97" i="3"/>
  <c r="BY97" i="3"/>
  <c r="CK96" i="3"/>
  <c r="CG96" i="3"/>
  <c r="CF96" i="3"/>
  <c r="CE96" i="3"/>
  <c r="CD96" i="3"/>
  <c r="CC96" i="3"/>
  <c r="CB96" i="3"/>
  <c r="CA96" i="3"/>
  <c r="BZ96" i="3"/>
  <c r="BY96" i="3"/>
  <c r="CK95" i="3"/>
  <c r="CG95" i="3"/>
  <c r="CF95" i="3"/>
  <c r="CE95" i="3"/>
  <c r="CD95" i="3"/>
  <c r="CC95" i="3"/>
  <c r="CB95" i="3"/>
  <c r="CA95" i="3"/>
  <c r="BZ95" i="3"/>
  <c r="BY95" i="3"/>
  <c r="CK94" i="3"/>
  <c r="CG94" i="3"/>
  <c r="CF94" i="3"/>
  <c r="CE94" i="3"/>
  <c r="CD94" i="3"/>
  <c r="CC94" i="3"/>
  <c r="CB94" i="3"/>
  <c r="CA94" i="3"/>
  <c r="BZ94" i="3"/>
  <c r="BY94" i="3"/>
  <c r="CK93" i="3"/>
  <c r="CG93" i="3"/>
  <c r="CF93" i="3"/>
  <c r="CE93" i="3"/>
  <c r="CD93" i="3"/>
  <c r="CC93" i="3"/>
  <c r="CB93" i="3"/>
  <c r="CA93" i="3"/>
  <c r="BZ93" i="3"/>
  <c r="BY93" i="3"/>
  <c r="CK92" i="3"/>
  <c r="CG92" i="3"/>
  <c r="CF92" i="3"/>
  <c r="CE92" i="3"/>
  <c r="CD92" i="3"/>
  <c r="CC92" i="3"/>
  <c r="CB92" i="3"/>
  <c r="CA92" i="3"/>
  <c r="BZ92" i="3"/>
  <c r="BY92" i="3"/>
  <c r="CK91" i="3"/>
  <c r="CG91" i="3"/>
  <c r="CF91" i="3"/>
  <c r="CE91" i="3"/>
  <c r="CD91" i="3"/>
  <c r="CC91" i="3"/>
  <c r="CB91" i="3"/>
  <c r="CA91" i="3"/>
  <c r="BZ91" i="3"/>
  <c r="BY91" i="3"/>
  <c r="CK90" i="3"/>
  <c r="CG90" i="3"/>
  <c r="CF90" i="3"/>
  <c r="CE90" i="3"/>
  <c r="CD90" i="3"/>
  <c r="CC90" i="3"/>
  <c r="CB90" i="3"/>
  <c r="CA90" i="3"/>
  <c r="BZ90" i="3"/>
  <c r="BY90" i="3"/>
  <c r="CK89" i="3"/>
  <c r="CG89" i="3"/>
  <c r="CF89" i="3"/>
  <c r="CE89" i="3"/>
  <c r="CD89" i="3"/>
  <c r="CC89" i="3"/>
  <c r="CB89" i="3"/>
  <c r="CA89" i="3"/>
  <c r="BZ89" i="3"/>
  <c r="BY89" i="3"/>
  <c r="CK88" i="3"/>
  <c r="CG88" i="3"/>
  <c r="CF88" i="3"/>
  <c r="CE88" i="3"/>
  <c r="CD88" i="3"/>
  <c r="CC88" i="3"/>
  <c r="CB88" i="3"/>
  <c r="CA88" i="3"/>
  <c r="BZ88" i="3"/>
  <c r="BY88" i="3"/>
  <c r="CK87" i="3"/>
  <c r="CG87" i="3"/>
  <c r="CF87" i="3"/>
  <c r="CE87" i="3"/>
  <c r="CD87" i="3"/>
  <c r="CC87" i="3"/>
  <c r="CB87" i="3"/>
  <c r="CA87" i="3"/>
  <c r="BZ87" i="3"/>
  <c r="BY87" i="3"/>
  <c r="CK86" i="3"/>
  <c r="CG86" i="3"/>
  <c r="CF86" i="3"/>
  <c r="CE86" i="3"/>
  <c r="CD86" i="3"/>
  <c r="CC86" i="3"/>
  <c r="CB86" i="3"/>
  <c r="CA86" i="3"/>
  <c r="BZ86" i="3"/>
  <c r="BY86" i="3"/>
  <c r="CK85" i="3"/>
  <c r="CG85" i="3"/>
  <c r="CF85" i="3"/>
  <c r="CE85" i="3"/>
  <c r="CD85" i="3"/>
  <c r="CC85" i="3"/>
  <c r="CB85" i="3"/>
  <c r="CA85" i="3"/>
  <c r="BZ85" i="3"/>
  <c r="BY85" i="3"/>
  <c r="CK84" i="3"/>
  <c r="CG84" i="3"/>
  <c r="CF84" i="3"/>
  <c r="CE84" i="3"/>
  <c r="CD84" i="3"/>
  <c r="CC84" i="3"/>
  <c r="CB84" i="3"/>
  <c r="CA84" i="3"/>
  <c r="BZ84" i="3"/>
  <c r="BY84" i="3"/>
  <c r="CK83" i="3"/>
  <c r="CG83" i="3"/>
  <c r="CF83" i="3"/>
  <c r="CE83" i="3"/>
  <c r="CD83" i="3"/>
  <c r="CC83" i="3"/>
  <c r="CB83" i="3"/>
  <c r="CA83" i="3"/>
  <c r="BZ83" i="3"/>
  <c r="BY83" i="3"/>
  <c r="CK82" i="3"/>
  <c r="CG82" i="3"/>
  <c r="CF82" i="3"/>
  <c r="CE82" i="3"/>
  <c r="CD82" i="3"/>
  <c r="CC82" i="3"/>
  <c r="CB82" i="3"/>
  <c r="CA82" i="3"/>
  <c r="BZ82" i="3"/>
  <c r="BY82" i="3"/>
  <c r="CK81" i="3"/>
  <c r="CG81" i="3"/>
  <c r="CF81" i="3"/>
  <c r="CE81" i="3"/>
  <c r="CD81" i="3"/>
  <c r="CC81" i="3"/>
  <c r="CB81" i="3"/>
  <c r="CA81" i="3"/>
  <c r="BZ81" i="3"/>
  <c r="BY81" i="3"/>
  <c r="CK80" i="3"/>
  <c r="CG80" i="3"/>
  <c r="CF80" i="3"/>
  <c r="CE80" i="3"/>
  <c r="CD80" i="3"/>
  <c r="CC80" i="3"/>
  <c r="CB80" i="3"/>
  <c r="CA80" i="3"/>
  <c r="BZ80" i="3"/>
  <c r="BY80" i="3"/>
  <c r="CK79" i="3"/>
  <c r="CG79" i="3"/>
  <c r="CF79" i="3"/>
  <c r="CE79" i="3"/>
  <c r="CD79" i="3"/>
  <c r="CC79" i="3"/>
  <c r="CB79" i="3"/>
  <c r="CA79" i="3"/>
  <c r="BZ79" i="3"/>
  <c r="BY79" i="3"/>
  <c r="CK78" i="3"/>
  <c r="CG78" i="3"/>
  <c r="CF78" i="3"/>
  <c r="CE78" i="3"/>
  <c r="CD78" i="3"/>
  <c r="CC78" i="3"/>
  <c r="CB78" i="3"/>
  <c r="CA78" i="3"/>
  <c r="BZ78" i="3"/>
  <c r="BY78" i="3"/>
  <c r="CK77" i="3"/>
  <c r="CG77" i="3"/>
  <c r="CF77" i="3"/>
  <c r="CE77" i="3"/>
  <c r="CD77" i="3"/>
  <c r="CC77" i="3"/>
  <c r="CB77" i="3"/>
  <c r="CA77" i="3"/>
  <c r="BZ77" i="3"/>
  <c r="BY77" i="3"/>
  <c r="CK76" i="3"/>
  <c r="CG76" i="3"/>
  <c r="CF76" i="3"/>
  <c r="CE76" i="3"/>
  <c r="CD76" i="3"/>
  <c r="CC76" i="3"/>
  <c r="CB76" i="3"/>
  <c r="CA76" i="3"/>
  <c r="BZ76" i="3"/>
  <c r="BY76" i="3"/>
  <c r="CK75" i="3"/>
  <c r="CG75" i="3"/>
  <c r="CF75" i="3"/>
  <c r="CE75" i="3"/>
  <c r="CD75" i="3"/>
  <c r="CC75" i="3"/>
  <c r="CB75" i="3"/>
  <c r="CA75" i="3"/>
  <c r="BZ75" i="3"/>
  <c r="BY75" i="3"/>
  <c r="CK74" i="3"/>
  <c r="CG74" i="3"/>
  <c r="CF74" i="3"/>
  <c r="CE74" i="3"/>
  <c r="CD74" i="3"/>
  <c r="CC74" i="3"/>
  <c r="CB74" i="3"/>
  <c r="CA74" i="3"/>
  <c r="BZ74" i="3"/>
  <c r="BY74" i="3"/>
  <c r="CK73" i="3"/>
  <c r="CG73" i="3"/>
  <c r="CF73" i="3"/>
  <c r="CE73" i="3"/>
  <c r="CD73" i="3"/>
  <c r="CC73" i="3"/>
  <c r="CB73" i="3"/>
  <c r="CA73" i="3"/>
  <c r="BZ73" i="3"/>
  <c r="BY73" i="3"/>
  <c r="CK72" i="3"/>
  <c r="CG72" i="3"/>
  <c r="CF72" i="3"/>
  <c r="CE72" i="3"/>
  <c r="CD72" i="3"/>
  <c r="CC72" i="3"/>
  <c r="CB72" i="3"/>
  <c r="CA72" i="3"/>
  <c r="BZ72" i="3"/>
  <c r="BY72" i="3"/>
  <c r="CK71" i="3"/>
  <c r="CG71" i="3"/>
  <c r="CF71" i="3"/>
  <c r="CE71" i="3"/>
  <c r="CD71" i="3"/>
  <c r="CC71" i="3"/>
  <c r="CB71" i="3"/>
  <c r="CA71" i="3"/>
  <c r="BZ71" i="3"/>
  <c r="BY71" i="3"/>
  <c r="CK70" i="3"/>
  <c r="CG70" i="3"/>
  <c r="CF70" i="3"/>
  <c r="CE70" i="3"/>
  <c r="CD70" i="3"/>
  <c r="CC70" i="3"/>
  <c r="CB70" i="3"/>
  <c r="CA70" i="3"/>
  <c r="BZ70" i="3"/>
  <c r="BY70" i="3"/>
  <c r="CK69" i="3"/>
  <c r="CG69" i="3"/>
  <c r="CF69" i="3"/>
  <c r="CE69" i="3"/>
  <c r="CD69" i="3"/>
  <c r="CC69" i="3"/>
  <c r="CB69" i="3"/>
  <c r="CA69" i="3"/>
  <c r="BZ69" i="3"/>
  <c r="BY69" i="3"/>
  <c r="CK68" i="3"/>
  <c r="CG68" i="3"/>
  <c r="CF68" i="3"/>
  <c r="CE68" i="3"/>
  <c r="CD68" i="3"/>
  <c r="CC68" i="3"/>
  <c r="CB68" i="3"/>
  <c r="CA68" i="3"/>
  <c r="BZ68" i="3"/>
  <c r="BY68" i="3"/>
  <c r="CK67" i="3"/>
  <c r="CG67" i="3"/>
  <c r="CF67" i="3"/>
  <c r="CE67" i="3"/>
  <c r="CD67" i="3"/>
  <c r="CC67" i="3"/>
  <c r="CB67" i="3"/>
  <c r="CA67" i="3"/>
  <c r="BZ67" i="3"/>
  <c r="BY67" i="3"/>
  <c r="CK66" i="3"/>
  <c r="CG66" i="3"/>
  <c r="CF66" i="3"/>
  <c r="CE66" i="3"/>
  <c r="CD66" i="3"/>
  <c r="CC66" i="3"/>
  <c r="CB66" i="3"/>
  <c r="CA66" i="3"/>
  <c r="BZ66" i="3"/>
  <c r="BY66" i="3"/>
  <c r="CK65" i="3"/>
  <c r="CG65" i="3"/>
  <c r="CF65" i="3"/>
  <c r="CE65" i="3"/>
  <c r="CD65" i="3"/>
  <c r="CC65" i="3"/>
  <c r="CB65" i="3"/>
  <c r="CA65" i="3"/>
  <c r="BZ65" i="3"/>
  <c r="BY65" i="3"/>
  <c r="CK64" i="3"/>
  <c r="CG64" i="3"/>
  <c r="CF64" i="3"/>
  <c r="CE64" i="3"/>
  <c r="CD64" i="3"/>
  <c r="CC64" i="3"/>
  <c r="CB64" i="3"/>
  <c r="CA64" i="3"/>
  <c r="BZ64" i="3"/>
  <c r="BY64" i="3"/>
  <c r="CK63" i="3"/>
  <c r="CG63" i="3"/>
  <c r="CF63" i="3"/>
  <c r="CE63" i="3"/>
  <c r="CD63" i="3"/>
  <c r="CC63" i="3"/>
  <c r="CB63" i="3"/>
  <c r="CA63" i="3"/>
  <c r="BZ63" i="3"/>
  <c r="BY63" i="3"/>
  <c r="CK62" i="3"/>
  <c r="CG62" i="3"/>
  <c r="CF62" i="3"/>
  <c r="CE62" i="3"/>
  <c r="CD62" i="3"/>
  <c r="CC62" i="3"/>
  <c r="CB62" i="3"/>
  <c r="CA62" i="3"/>
  <c r="BZ62" i="3"/>
  <c r="BY62" i="3"/>
  <c r="CK61" i="3"/>
  <c r="CG61" i="3"/>
  <c r="CF61" i="3"/>
  <c r="CE61" i="3"/>
  <c r="CD61" i="3"/>
  <c r="CC61" i="3"/>
  <c r="CB61" i="3"/>
  <c r="CA61" i="3"/>
  <c r="BZ61" i="3"/>
  <c r="BY61" i="3"/>
  <c r="CK60" i="3"/>
  <c r="CG60" i="3"/>
  <c r="CF60" i="3"/>
  <c r="CE60" i="3"/>
  <c r="CD60" i="3"/>
  <c r="CC60" i="3"/>
  <c r="CB60" i="3"/>
  <c r="CA60" i="3"/>
  <c r="BZ60" i="3"/>
  <c r="BY60" i="3"/>
  <c r="CK59" i="3"/>
  <c r="CG59" i="3"/>
  <c r="CF59" i="3"/>
  <c r="CE59" i="3"/>
  <c r="CD59" i="3"/>
  <c r="CC59" i="3"/>
  <c r="CB59" i="3"/>
  <c r="CA59" i="3"/>
  <c r="BZ59" i="3"/>
  <c r="BY59" i="3"/>
  <c r="CK58" i="3"/>
  <c r="CG58" i="3"/>
  <c r="CF58" i="3"/>
  <c r="CE58" i="3"/>
  <c r="CD58" i="3"/>
  <c r="CC58" i="3"/>
  <c r="CB58" i="3"/>
  <c r="CA58" i="3"/>
  <c r="BZ58" i="3"/>
  <c r="BY58" i="3"/>
  <c r="CK57" i="3"/>
  <c r="CG57" i="3"/>
  <c r="CF57" i="3"/>
  <c r="CE57" i="3"/>
  <c r="CD57" i="3"/>
  <c r="CC57" i="3"/>
  <c r="CB57" i="3"/>
  <c r="CA57" i="3"/>
  <c r="BZ57" i="3"/>
  <c r="BY57" i="3"/>
  <c r="CK56" i="3"/>
  <c r="CG56" i="3"/>
  <c r="CF56" i="3"/>
  <c r="CE56" i="3"/>
  <c r="CD56" i="3"/>
  <c r="CC56" i="3"/>
  <c r="CB56" i="3"/>
  <c r="CA56" i="3"/>
  <c r="BZ56" i="3"/>
  <c r="BY56" i="3"/>
  <c r="CK55" i="3"/>
  <c r="CG55" i="3"/>
  <c r="CF55" i="3"/>
  <c r="CE55" i="3"/>
  <c r="CD55" i="3"/>
  <c r="CC55" i="3"/>
  <c r="CB55" i="3"/>
  <c r="CA55" i="3"/>
  <c r="BZ55" i="3"/>
  <c r="BY55" i="3"/>
  <c r="CK54" i="3"/>
  <c r="CG54" i="3"/>
  <c r="CF54" i="3"/>
  <c r="CE54" i="3"/>
  <c r="CD54" i="3"/>
  <c r="CC54" i="3"/>
  <c r="CB54" i="3"/>
  <c r="CA54" i="3"/>
  <c r="BZ54" i="3"/>
  <c r="BY54" i="3"/>
  <c r="CK53" i="3"/>
  <c r="CG53" i="3"/>
  <c r="CF53" i="3"/>
  <c r="CE53" i="3"/>
  <c r="CD53" i="3"/>
  <c r="CC53" i="3"/>
  <c r="CB53" i="3"/>
  <c r="CA53" i="3"/>
  <c r="BZ53" i="3"/>
  <c r="BY53" i="3"/>
  <c r="CK52" i="3"/>
  <c r="CG52" i="3"/>
  <c r="CF52" i="3"/>
  <c r="CE52" i="3"/>
  <c r="CD52" i="3"/>
  <c r="CC52" i="3"/>
  <c r="CB52" i="3"/>
  <c r="CA52" i="3"/>
  <c r="BZ52" i="3"/>
  <c r="BY52" i="3"/>
  <c r="CK51" i="3"/>
  <c r="CG51" i="3"/>
  <c r="CF51" i="3"/>
  <c r="CE51" i="3"/>
  <c r="CD51" i="3"/>
  <c r="CC51" i="3"/>
  <c r="CB51" i="3"/>
  <c r="CA51" i="3"/>
  <c r="BZ51" i="3"/>
  <c r="BY51" i="3"/>
  <c r="CK50" i="3"/>
  <c r="CG50" i="3"/>
  <c r="CF50" i="3"/>
  <c r="CE50" i="3"/>
  <c r="CD50" i="3"/>
  <c r="CC50" i="3"/>
  <c r="CB50" i="3"/>
  <c r="CA50" i="3"/>
  <c r="BZ50" i="3"/>
  <c r="BY50" i="3"/>
  <c r="CK49" i="3"/>
  <c r="CG49" i="3"/>
  <c r="CF49" i="3"/>
  <c r="CE49" i="3"/>
  <c r="CD49" i="3"/>
  <c r="CC49" i="3"/>
  <c r="CB49" i="3"/>
  <c r="CA49" i="3"/>
  <c r="BZ49" i="3"/>
  <c r="BY49" i="3"/>
  <c r="CK48" i="3"/>
  <c r="CG48" i="3"/>
  <c r="CF48" i="3"/>
  <c r="CE48" i="3"/>
  <c r="CD48" i="3"/>
  <c r="CC48" i="3"/>
  <c r="CB48" i="3"/>
  <c r="CA48" i="3"/>
  <c r="BZ48" i="3"/>
  <c r="BY48" i="3"/>
  <c r="CK47" i="3"/>
  <c r="CG47" i="3"/>
  <c r="CF47" i="3"/>
  <c r="CE47" i="3"/>
  <c r="CD47" i="3"/>
  <c r="CC47" i="3"/>
  <c r="CB47" i="3"/>
  <c r="CA47" i="3"/>
  <c r="BZ47" i="3"/>
  <c r="BY47" i="3"/>
  <c r="CK46" i="3"/>
  <c r="CG46" i="3"/>
  <c r="CF46" i="3"/>
  <c r="CE46" i="3"/>
  <c r="CD46" i="3"/>
  <c r="CC46" i="3"/>
  <c r="CB46" i="3"/>
  <c r="CA46" i="3"/>
  <c r="BZ46" i="3"/>
  <c r="BY46" i="3"/>
  <c r="CK45" i="3"/>
  <c r="CG45" i="3"/>
  <c r="CF45" i="3"/>
  <c r="CE45" i="3"/>
  <c r="CD45" i="3"/>
  <c r="CC45" i="3"/>
  <c r="CB45" i="3"/>
  <c r="CA45" i="3"/>
  <c r="BZ45" i="3"/>
  <c r="BY45" i="3"/>
  <c r="CK44" i="3"/>
  <c r="CG44" i="3"/>
  <c r="CF44" i="3"/>
  <c r="CE44" i="3"/>
  <c r="CD44" i="3"/>
  <c r="CC44" i="3"/>
  <c r="CB44" i="3"/>
  <c r="CA44" i="3"/>
  <c r="BZ44" i="3"/>
  <c r="BY44" i="3"/>
  <c r="CK43" i="3"/>
  <c r="CG43" i="3"/>
  <c r="CF43" i="3"/>
  <c r="CE43" i="3"/>
  <c r="CD43" i="3"/>
  <c r="CC43" i="3"/>
  <c r="CB43" i="3"/>
  <c r="CA43" i="3"/>
  <c r="BZ43" i="3"/>
  <c r="BY43" i="3"/>
  <c r="CK42" i="3"/>
  <c r="CG42" i="3"/>
  <c r="CF42" i="3"/>
  <c r="CE42" i="3"/>
  <c r="CD42" i="3"/>
  <c r="CC42" i="3"/>
  <c r="CB42" i="3"/>
  <c r="CA42" i="3"/>
  <c r="BZ42" i="3"/>
  <c r="BY42" i="3"/>
  <c r="CK41" i="3"/>
  <c r="CG41" i="3"/>
  <c r="CF41" i="3"/>
  <c r="CE41" i="3"/>
  <c r="CD41" i="3"/>
  <c r="CC41" i="3"/>
  <c r="CB41" i="3"/>
  <c r="CA41" i="3"/>
  <c r="BZ41" i="3"/>
  <c r="BY41" i="3"/>
  <c r="CK40" i="3"/>
  <c r="CG40" i="3"/>
  <c r="CF40" i="3"/>
  <c r="CE40" i="3"/>
  <c r="CD40" i="3"/>
  <c r="CC40" i="3"/>
  <c r="CB40" i="3"/>
  <c r="CA40" i="3"/>
  <c r="BZ40" i="3"/>
  <c r="BY40" i="3"/>
  <c r="CK39" i="3"/>
  <c r="CG39" i="3"/>
  <c r="CF39" i="3"/>
  <c r="CE39" i="3"/>
  <c r="CD39" i="3"/>
  <c r="CC39" i="3"/>
  <c r="CB39" i="3"/>
  <c r="CA39" i="3"/>
  <c r="BZ39" i="3"/>
  <c r="BY39" i="3"/>
  <c r="CK38" i="3"/>
  <c r="CG38" i="3"/>
  <c r="CF38" i="3"/>
  <c r="CE38" i="3"/>
  <c r="CD38" i="3"/>
  <c r="CC38" i="3"/>
  <c r="CB38" i="3"/>
  <c r="CA38" i="3"/>
  <c r="BZ38" i="3"/>
  <c r="BY38" i="3"/>
  <c r="CK37" i="3"/>
  <c r="CG37" i="3"/>
  <c r="CF37" i="3"/>
  <c r="CE37" i="3"/>
  <c r="CD37" i="3"/>
  <c r="CC37" i="3"/>
  <c r="CB37" i="3"/>
  <c r="CA37" i="3"/>
  <c r="BZ37" i="3"/>
  <c r="BY37" i="3"/>
  <c r="CK36" i="3"/>
  <c r="CG36" i="3"/>
  <c r="CF36" i="3"/>
  <c r="CE36" i="3"/>
  <c r="CD36" i="3"/>
  <c r="CC36" i="3"/>
  <c r="CB36" i="3"/>
  <c r="CA36" i="3"/>
  <c r="BZ36" i="3"/>
  <c r="BY36" i="3"/>
  <c r="CK35" i="3"/>
  <c r="CG35" i="3"/>
  <c r="CF35" i="3"/>
  <c r="CE35" i="3"/>
  <c r="CD35" i="3"/>
  <c r="CC35" i="3"/>
  <c r="CB35" i="3"/>
  <c r="CA35" i="3"/>
  <c r="BZ35" i="3"/>
  <c r="BY35" i="3"/>
  <c r="CK34" i="3"/>
  <c r="CG34" i="3"/>
  <c r="CF34" i="3"/>
  <c r="CE34" i="3"/>
  <c r="CD34" i="3"/>
  <c r="CC34" i="3"/>
  <c r="CB34" i="3"/>
  <c r="CA34" i="3"/>
  <c r="BZ34" i="3"/>
  <c r="BY34" i="3"/>
  <c r="CK33" i="3"/>
  <c r="CG33" i="3"/>
  <c r="CF33" i="3"/>
  <c r="CE33" i="3"/>
  <c r="CD33" i="3"/>
  <c r="CC33" i="3"/>
  <c r="CB33" i="3"/>
  <c r="CA33" i="3"/>
  <c r="BZ33" i="3"/>
  <c r="BY33" i="3"/>
  <c r="CK32" i="3"/>
  <c r="CG32" i="3"/>
  <c r="CF32" i="3"/>
  <c r="CE32" i="3"/>
  <c r="CD32" i="3"/>
  <c r="CC32" i="3"/>
  <c r="CB32" i="3"/>
  <c r="CA32" i="3"/>
  <c r="BZ32" i="3"/>
  <c r="BY32" i="3"/>
  <c r="CK31" i="3"/>
  <c r="CG31" i="3"/>
  <c r="CF31" i="3"/>
  <c r="CE31" i="3"/>
  <c r="CD31" i="3"/>
  <c r="CC31" i="3"/>
  <c r="CB31" i="3"/>
  <c r="CA31" i="3"/>
  <c r="BZ31" i="3"/>
  <c r="BY31" i="3"/>
  <c r="CK30" i="3"/>
  <c r="CG30" i="3"/>
  <c r="CF30" i="3"/>
  <c r="CE30" i="3"/>
  <c r="CD30" i="3"/>
  <c r="CC30" i="3"/>
  <c r="CB30" i="3"/>
  <c r="CA30" i="3"/>
  <c r="BZ30" i="3"/>
  <c r="BY30" i="3"/>
  <c r="CK29" i="3"/>
  <c r="CG29" i="3"/>
  <c r="CF29" i="3"/>
  <c r="CE29" i="3"/>
  <c r="CD29" i="3"/>
  <c r="CC29" i="3"/>
  <c r="CB29" i="3"/>
  <c r="CA29" i="3"/>
  <c r="BZ29" i="3"/>
  <c r="BY29" i="3"/>
  <c r="CK28" i="3"/>
  <c r="CG28" i="3"/>
  <c r="CF28" i="3"/>
  <c r="CE28" i="3"/>
  <c r="CD28" i="3"/>
  <c r="CC28" i="3"/>
  <c r="CB28" i="3"/>
  <c r="CA28" i="3"/>
  <c r="BZ28" i="3"/>
  <c r="BY28" i="3"/>
  <c r="CK27" i="3"/>
  <c r="CG27" i="3"/>
  <c r="CF27" i="3"/>
  <c r="CE27" i="3"/>
  <c r="CD27" i="3"/>
  <c r="CC27" i="3"/>
  <c r="CB27" i="3"/>
  <c r="CA27" i="3"/>
  <c r="BZ27" i="3"/>
  <c r="BY27" i="3"/>
  <c r="CK26" i="3"/>
  <c r="CG26" i="3"/>
  <c r="CF26" i="3"/>
  <c r="CE26" i="3"/>
  <c r="CD26" i="3"/>
  <c r="CC26" i="3"/>
  <c r="CB26" i="3"/>
  <c r="CA26" i="3"/>
  <c r="BZ26" i="3"/>
  <c r="BY26" i="3"/>
  <c r="CK25" i="3"/>
  <c r="CG25" i="3"/>
  <c r="CF25" i="3"/>
  <c r="CE25" i="3"/>
  <c r="CD25" i="3"/>
  <c r="CC25" i="3"/>
  <c r="CB25" i="3"/>
  <c r="CA25" i="3"/>
  <c r="BZ25" i="3"/>
  <c r="BY25" i="3"/>
  <c r="CK24" i="3"/>
  <c r="CG24" i="3"/>
  <c r="CF24" i="3"/>
  <c r="CE24" i="3"/>
  <c r="CD24" i="3"/>
  <c r="CC24" i="3"/>
  <c r="CB24" i="3"/>
  <c r="CA24" i="3"/>
  <c r="BZ24" i="3"/>
  <c r="BY24" i="3"/>
  <c r="CK23" i="3"/>
  <c r="CG23" i="3"/>
  <c r="CF23" i="3"/>
  <c r="CE23" i="3"/>
  <c r="CD23" i="3"/>
  <c r="CC23" i="3"/>
  <c r="CB23" i="3"/>
  <c r="CA23" i="3"/>
  <c r="BZ23" i="3"/>
  <c r="BY23" i="3"/>
  <c r="CK22" i="3"/>
  <c r="CG22" i="3"/>
  <c r="CF22" i="3"/>
  <c r="CE22" i="3"/>
  <c r="CD22" i="3"/>
  <c r="CC22" i="3"/>
  <c r="CB22" i="3"/>
  <c r="CA22" i="3"/>
  <c r="BZ22" i="3"/>
  <c r="BY22" i="3"/>
  <c r="CK21" i="3"/>
  <c r="CG21" i="3"/>
  <c r="CF21" i="3"/>
  <c r="CE21" i="3"/>
  <c r="CD21" i="3"/>
  <c r="CC21" i="3"/>
  <c r="CB21" i="3"/>
  <c r="CA21" i="3"/>
  <c r="BZ21" i="3"/>
  <c r="BY21" i="3"/>
  <c r="CK20" i="3"/>
  <c r="CG20" i="3"/>
  <c r="CF20" i="3"/>
  <c r="CE20" i="3"/>
  <c r="CD20" i="3"/>
  <c r="CC20" i="3"/>
  <c r="CB20" i="3"/>
  <c r="CA20" i="3"/>
  <c r="BZ20" i="3"/>
  <c r="BY20" i="3"/>
  <c r="CK19" i="3"/>
  <c r="CG19" i="3"/>
  <c r="CF19" i="3"/>
  <c r="CE19" i="3"/>
  <c r="CD19" i="3"/>
  <c r="CC19" i="3"/>
  <c r="CB19" i="3"/>
  <c r="CA19" i="3"/>
  <c r="BZ19" i="3"/>
  <c r="BY19" i="3"/>
  <c r="CK18" i="3"/>
  <c r="CG18" i="3"/>
  <c r="CF18" i="3"/>
  <c r="CE18" i="3"/>
  <c r="CD18" i="3"/>
  <c r="CC18" i="3"/>
  <c r="CB18" i="3"/>
  <c r="CA18" i="3"/>
  <c r="BZ18" i="3"/>
  <c r="BY18" i="3"/>
  <c r="CK17" i="3"/>
  <c r="CG17" i="3"/>
  <c r="CF17" i="3"/>
  <c r="CE17" i="3"/>
  <c r="CD17" i="3"/>
  <c r="CC17" i="3"/>
  <c r="CB17" i="3"/>
  <c r="CA17" i="3"/>
  <c r="BZ17" i="3"/>
  <c r="BY17" i="3"/>
  <c r="CK16" i="3"/>
  <c r="CG16" i="3"/>
  <c r="CF16" i="3"/>
  <c r="CE16" i="3"/>
  <c r="CD16" i="3"/>
  <c r="CC16" i="3"/>
  <c r="CB16" i="3"/>
  <c r="CA16" i="3"/>
  <c r="BZ16" i="3"/>
  <c r="BY16" i="3"/>
  <c r="CK15" i="3"/>
  <c r="CG15" i="3"/>
  <c r="CF15" i="3"/>
  <c r="CE15" i="3"/>
  <c r="CD15" i="3"/>
  <c r="CC15" i="3"/>
  <c r="CB15" i="3"/>
  <c r="CA15" i="3"/>
  <c r="BZ15" i="3"/>
  <c r="BY15" i="3"/>
  <c r="CK14" i="3"/>
  <c r="CG14" i="3"/>
  <c r="CF14" i="3"/>
  <c r="CE14" i="3"/>
  <c r="CD14" i="3"/>
  <c r="CC14" i="3"/>
  <c r="CB14" i="3"/>
  <c r="CA14" i="3"/>
  <c r="BZ14" i="3"/>
  <c r="BY14" i="3"/>
  <c r="CK13" i="3"/>
  <c r="CG13" i="3"/>
  <c r="CF13" i="3"/>
  <c r="CE13" i="3"/>
  <c r="CD13" i="3"/>
  <c r="CC13" i="3"/>
  <c r="CB13" i="3"/>
  <c r="CA13" i="3"/>
  <c r="BZ13" i="3"/>
  <c r="BY13" i="3"/>
  <c r="CK12" i="3"/>
  <c r="CG12" i="3"/>
  <c r="CF12" i="3"/>
  <c r="CE12" i="3"/>
  <c r="CD12" i="3"/>
  <c r="CC12" i="3"/>
  <c r="CB12" i="3"/>
  <c r="CA12" i="3"/>
  <c r="BZ12" i="3"/>
  <c r="BY12" i="3"/>
  <c r="CK11" i="3"/>
  <c r="CG11" i="3"/>
  <c r="CF11" i="3"/>
  <c r="CE11" i="3"/>
  <c r="CD11" i="3"/>
  <c r="CC11" i="3"/>
  <c r="CB11" i="3"/>
  <c r="CA11" i="3"/>
  <c r="BZ11" i="3"/>
  <c r="BY11" i="3"/>
  <c r="CK10" i="3"/>
  <c r="CG10" i="3"/>
  <c r="CF10" i="3"/>
  <c r="CE10" i="3"/>
  <c r="CD10" i="3"/>
  <c r="CC10" i="3"/>
  <c r="CB10" i="3"/>
  <c r="CA10" i="3"/>
  <c r="BZ10" i="3"/>
  <c r="BY10" i="3"/>
  <c r="CK9" i="3"/>
  <c r="CG9" i="3"/>
  <c r="CF9" i="3"/>
  <c r="CE9" i="3"/>
  <c r="CD9" i="3"/>
  <c r="CC9" i="3"/>
  <c r="CB9" i="3"/>
  <c r="CA9" i="3"/>
  <c r="BZ9" i="3"/>
  <c r="BY9" i="3"/>
  <c r="CK8" i="3"/>
  <c r="CG8" i="3"/>
  <c r="CF8" i="3"/>
  <c r="CE8" i="3"/>
  <c r="CD8" i="3"/>
  <c r="CC8" i="3"/>
  <c r="CB8" i="3"/>
  <c r="CA8" i="3"/>
  <c r="BZ8" i="3"/>
  <c r="BY8" i="3"/>
  <c r="CK7" i="3"/>
  <c r="CG7" i="3"/>
  <c r="CF7" i="3"/>
  <c r="CE7" i="3"/>
  <c r="CD7" i="3"/>
  <c r="CC7" i="3"/>
  <c r="CB7" i="3"/>
  <c r="CA7" i="3"/>
  <c r="BZ7" i="3"/>
  <c r="BY7" i="3"/>
  <c r="CK6" i="3"/>
  <c r="CG6" i="3"/>
  <c r="CF6" i="3"/>
  <c r="CE6" i="3"/>
  <c r="CD6" i="3"/>
  <c r="CC6" i="3"/>
  <c r="CB6" i="3"/>
  <c r="CA6" i="3"/>
  <c r="BZ6" i="3"/>
  <c r="BY6" i="3"/>
  <c r="CK5" i="3"/>
  <c r="CK122" i="3" s="1"/>
  <c r="CG5" i="3"/>
  <c r="CF5" i="3"/>
  <c r="CE5" i="3"/>
  <c r="CD5" i="3"/>
  <c r="CC5" i="3"/>
  <c r="CB5" i="3"/>
  <c r="CA5" i="3"/>
  <c r="BZ5" i="3"/>
  <c r="BY5" i="3"/>
  <c r="CK120" i="2"/>
  <c r="CG120" i="2"/>
  <c r="CF120" i="2"/>
  <c r="CE120" i="2"/>
  <c r="CD120" i="2"/>
  <c r="CC120" i="2"/>
  <c r="CB120" i="2"/>
  <c r="CA120" i="2"/>
  <c r="BZ120" i="2"/>
  <c r="BY120" i="2"/>
  <c r="CK119" i="2"/>
  <c r="CG119" i="2"/>
  <c r="CF119" i="2"/>
  <c r="CE119" i="2"/>
  <c r="CD119" i="2"/>
  <c r="CC119" i="2"/>
  <c r="CB119" i="2"/>
  <c r="CA119" i="2"/>
  <c r="BZ119" i="2"/>
  <c r="BY119" i="2"/>
  <c r="CK118" i="2"/>
  <c r="CG118" i="2"/>
  <c r="CF118" i="2"/>
  <c r="CE118" i="2"/>
  <c r="CD118" i="2"/>
  <c r="CC118" i="2"/>
  <c r="CB118" i="2"/>
  <c r="CA118" i="2"/>
  <c r="BZ118" i="2"/>
  <c r="BY118" i="2"/>
  <c r="CK117" i="2"/>
  <c r="CG117" i="2"/>
  <c r="CF117" i="2"/>
  <c r="CE117" i="2"/>
  <c r="CD117" i="2"/>
  <c r="CC117" i="2"/>
  <c r="CB117" i="2"/>
  <c r="CA117" i="2"/>
  <c r="BZ117" i="2"/>
  <c r="BY117" i="2"/>
  <c r="CK116" i="2"/>
  <c r="CG116" i="2"/>
  <c r="CF116" i="2"/>
  <c r="CE116" i="2"/>
  <c r="CD116" i="2"/>
  <c r="CC116" i="2"/>
  <c r="CB116" i="2"/>
  <c r="CA116" i="2"/>
  <c r="BZ116" i="2"/>
  <c r="BY116" i="2"/>
  <c r="CK115" i="2"/>
  <c r="CG115" i="2"/>
  <c r="CF115" i="2"/>
  <c r="CE115" i="2"/>
  <c r="CD115" i="2"/>
  <c r="CC115" i="2"/>
  <c r="CB115" i="2"/>
  <c r="CA115" i="2"/>
  <c r="BZ115" i="2"/>
  <c r="BY115" i="2"/>
  <c r="CK114" i="2"/>
  <c r="CG114" i="2"/>
  <c r="CF114" i="2"/>
  <c r="CE114" i="2"/>
  <c r="CD114" i="2"/>
  <c r="CC114" i="2"/>
  <c r="CB114" i="2"/>
  <c r="CA114" i="2"/>
  <c r="BZ114" i="2"/>
  <c r="BY114" i="2"/>
  <c r="CK113" i="2"/>
  <c r="CG113" i="2"/>
  <c r="CF113" i="2"/>
  <c r="CE113" i="2"/>
  <c r="CD113" i="2"/>
  <c r="CC113" i="2"/>
  <c r="CB113" i="2"/>
  <c r="CA113" i="2"/>
  <c r="BZ113" i="2"/>
  <c r="BY113" i="2"/>
  <c r="CK112" i="2"/>
  <c r="CG112" i="2"/>
  <c r="CF112" i="2"/>
  <c r="CE112" i="2"/>
  <c r="CD112" i="2"/>
  <c r="CC112" i="2"/>
  <c r="CB112" i="2"/>
  <c r="CA112" i="2"/>
  <c r="BZ112" i="2"/>
  <c r="BY112" i="2"/>
  <c r="CK111" i="2"/>
  <c r="CG111" i="2"/>
  <c r="CF111" i="2"/>
  <c r="CE111" i="2"/>
  <c r="CD111" i="2"/>
  <c r="CC111" i="2"/>
  <c r="CB111" i="2"/>
  <c r="CA111" i="2"/>
  <c r="BZ111" i="2"/>
  <c r="BY111" i="2"/>
  <c r="CK110" i="2"/>
  <c r="CG110" i="2"/>
  <c r="CF110" i="2"/>
  <c r="CE110" i="2"/>
  <c r="CD110" i="2"/>
  <c r="CC110" i="2"/>
  <c r="CB110" i="2"/>
  <c r="CA110" i="2"/>
  <c r="BZ110" i="2"/>
  <c r="BY110" i="2"/>
  <c r="CK109" i="2"/>
  <c r="CG109" i="2"/>
  <c r="CF109" i="2"/>
  <c r="CE109" i="2"/>
  <c r="CD109" i="2"/>
  <c r="CC109" i="2"/>
  <c r="CB109" i="2"/>
  <c r="CA109" i="2"/>
  <c r="BZ109" i="2"/>
  <c r="BY109" i="2"/>
  <c r="CK108" i="2"/>
  <c r="CG108" i="2"/>
  <c r="CF108" i="2"/>
  <c r="CE108" i="2"/>
  <c r="CD108" i="2"/>
  <c r="CC108" i="2"/>
  <c r="CB108" i="2"/>
  <c r="CA108" i="2"/>
  <c r="BZ108" i="2"/>
  <c r="BY108" i="2"/>
  <c r="CK107" i="2"/>
  <c r="CG107" i="2"/>
  <c r="CF107" i="2"/>
  <c r="CE107" i="2"/>
  <c r="CD107" i="2"/>
  <c r="CC107" i="2"/>
  <c r="CB107" i="2"/>
  <c r="CA107" i="2"/>
  <c r="BZ107" i="2"/>
  <c r="BY107" i="2"/>
  <c r="CK106" i="2"/>
  <c r="CG106" i="2"/>
  <c r="CF106" i="2"/>
  <c r="CE106" i="2"/>
  <c r="CD106" i="2"/>
  <c r="CC106" i="2"/>
  <c r="CB106" i="2"/>
  <c r="CA106" i="2"/>
  <c r="BZ106" i="2"/>
  <c r="BY106" i="2"/>
  <c r="CK105" i="2"/>
  <c r="CG105" i="2"/>
  <c r="CF105" i="2"/>
  <c r="CE105" i="2"/>
  <c r="CD105" i="2"/>
  <c r="CC105" i="2"/>
  <c r="CB105" i="2"/>
  <c r="CA105" i="2"/>
  <c r="BZ105" i="2"/>
  <c r="BY105" i="2"/>
  <c r="CK104" i="2"/>
  <c r="CG104" i="2"/>
  <c r="CF104" i="2"/>
  <c r="CE104" i="2"/>
  <c r="CD104" i="2"/>
  <c r="CC104" i="2"/>
  <c r="CB104" i="2"/>
  <c r="CA104" i="2"/>
  <c r="BZ104" i="2"/>
  <c r="BY104" i="2"/>
  <c r="CK103" i="2"/>
  <c r="CG103" i="2"/>
  <c r="CF103" i="2"/>
  <c r="CE103" i="2"/>
  <c r="CD103" i="2"/>
  <c r="CC103" i="2"/>
  <c r="CB103" i="2"/>
  <c r="CA103" i="2"/>
  <c r="BZ103" i="2"/>
  <c r="BY103" i="2"/>
  <c r="CK102" i="2"/>
  <c r="CG102" i="2"/>
  <c r="CF102" i="2"/>
  <c r="CE102" i="2"/>
  <c r="CD102" i="2"/>
  <c r="CC102" i="2"/>
  <c r="CB102" i="2"/>
  <c r="CA102" i="2"/>
  <c r="BZ102" i="2"/>
  <c r="BY102" i="2"/>
  <c r="CK101" i="2"/>
  <c r="CG101" i="2"/>
  <c r="CF101" i="2"/>
  <c r="CE101" i="2"/>
  <c r="CD101" i="2"/>
  <c r="CC101" i="2"/>
  <c r="CB101" i="2"/>
  <c r="CA101" i="2"/>
  <c r="BZ101" i="2"/>
  <c r="BY101" i="2"/>
  <c r="CK100" i="2"/>
  <c r="CG100" i="2"/>
  <c r="CF100" i="2"/>
  <c r="CE100" i="2"/>
  <c r="CD100" i="2"/>
  <c r="CC100" i="2"/>
  <c r="CB100" i="2"/>
  <c r="CA100" i="2"/>
  <c r="BZ100" i="2"/>
  <c r="BY100" i="2"/>
  <c r="CK99" i="2"/>
  <c r="CG99" i="2"/>
  <c r="CF99" i="2"/>
  <c r="CE99" i="2"/>
  <c r="CD99" i="2"/>
  <c r="CC99" i="2"/>
  <c r="CB99" i="2"/>
  <c r="CA99" i="2"/>
  <c r="BZ99" i="2"/>
  <c r="BY99" i="2"/>
  <c r="CK98" i="2"/>
  <c r="CG98" i="2"/>
  <c r="CF98" i="2"/>
  <c r="CE98" i="2"/>
  <c r="CD98" i="2"/>
  <c r="CC98" i="2"/>
  <c r="CB98" i="2"/>
  <c r="CA98" i="2"/>
  <c r="BZ98" i="2"/>
  <c r="BY98" i="2"/>
  <c r="CK97" i="2"/>
  <c r="CG97" i="2"/>
  <c r="CF97" i="2"/>
  <c r="CE97" i="2"/>
  <c r="CD97" i="2"/>
  <c r="CC97" i="2"/>
  <c r="CB97" i="2"/>
  <c r="CA97" i="2"/>
  <c r="BZ97" i="2"/>
  <c r="BY97" i="2"/>
  <c r="CK96" i="2"/>
  <c r="CG96" i="2"/>
  <c r="CF96" i="2"/>
  <c r="CE96" i="2"/>
  <c r="CD96" i="2"/>
  <c r="CC96" i="2"/>
  <c r="CB96" i="2"/>
  <c r="CA96" i="2"/>
  <c r="BZ96" i="2"/>
  <c r="BY96" i="2"/>
  <c r="CK95" i="2"/>
  <c r="CG95" i="2"/>
  <c r="CF95" i="2"/>
  <c r="CE95" i="2"/>
  <c r="CD95" i="2"/>
  <c r="CC95" i="2"/>
  <c r="CB95" i="2"/>
  <c r="CA95" i="2"/>
  <c r="BZ95" i="2"/>
  <c r="BY95" i="2"/>
  <c r="CK93" i="2"/>
  <c r="CG93" i="2"/>
  <c r="CF93" i="2"/>
  <c r="CE93" i="2"/>
  <c r="CD93" i="2"/>
  <c r="CC93" i="2"/>
  <c r="CB93" i="2"/>
  <c r="CA93" i="2"/>
  <c r="BZ93" i="2"/>
  <c r="BY93" i="2"/>
  <c r="CK92" i="2"/>
  <c r="CG92" i="2"/>
  <c r="CF92" i="2"/>
  <c r="CE92" i="2"/>
  <c r="CD92" i="2"/>
  <c r="CC92" i="2"/>
  <c r="CB92" i="2"/>
  <c r="CA92" i="2"/>
  <c r="BZ92" i="2"/>
  <c r="BY92" i="2"/>
  <c r="CK91" i="2"/>
  <c r="CG91" i="2"/>
  <c r="CF91" i="2"/>
  <c r="CE91" i="2"/>
  <c r="CD91" i="2"/>
  <c r="CC91" i="2"/>
  <c r="CB91" i="2"/>
  <c r="CA91" i="2"/>
  <c r="BZ91" i="2"/>
  <c r="BY91" i="2"/>
  <c r="CK90" i="2"/>
  <c r="CG90" i="2"/>
  <c r="CF90" i="2"/>
  <c r="CE90" i="2"/>
  <c r="CD90" i="2"/>
  <c r="CC90" i="2"/>
  <c r="CB90" i="2"/>
  <c r="CA90" i="2"/>
  <c r="BZ90" i="2"/>
  <c r="BY90" i="2"/>
  <c r="CK89" i="2"/>
  <c r="CG89" i="2"/>
  <c r="CF89" i="2"/>
  <c r="CE89" i="2"/>
  <c r="CD89" i="2"/>
  <c r="CC89" i="2"/>
  <c r="CB89" i="2"/>
  <c r="CA89" i="2"/>
  <c r="BZ89" i="2"/>
  <c r="BY89" i="2"/>
  <c r="CK88" i="2"/>
  <c r="CG88" i="2"/>
  <c r="CF88" i="2"/>
  <c r="CE88" i="2"/>
  <c r="CD88" i="2"/>
  <c r="CC88" i="2"/>
  <c r="CB88" i="2"/>
  <c r="CA88" i="2"/>
  <c r="BZ88" i="2"/>
  <c r="BY88" i="2"/>
  <c r="CK87" i="2"/>
  <c r="CG87" i="2"/>
  <c r="CF87" i="2"/>
  <c r="CE87" i="2"/>
  <c r="CD87" i="2"/>
  <c r="CC87" i="2"/>
  <c r="CB87" i="2"/>
  <c r="CA87" i="2"/>
  <c r="BZ87" i="2"/>
  <c r="BY87" i="2"/>
  <c r="CK86" i="2"/>
  <c r="CG86" i="2"/>
  <c r="CF86" i="2"/>
  <c r="CE86" i="2"/>
  <c r="CD86" i="2"/>
  <c r="CC86" i="2"/>
  <c r="CB86" i="2"/>
  <c r="CA86" i="2"/>
  <c r="BZ86" i="2"/>
  <c r="BY86" i="2"/>
  <c r="CK85" i="2"/>
  <c r="CG85" i="2"/>
  <c r="CF85" i="2"/>
  <c r="CE85" i="2"/>
  <c r="CD85" i="2"/>
  <c r="CC85" i="2"/>
  <c r="CB85" i="2"/>
  <c r="CA85" i="2"/>
  <c r="BZ85" i="2"/>
  <c r="BY85" i="2"/>
  <c r="CK84" i="2"/>
  <c r="CG84" i="2"/>
  <c r="CF84" i="2"/>
  <c r="CE84" i="2"/>
  <c r="CD84" i="2"/>
  <c r="CC84" i="2"/>
  <c r="CB84" i="2"/>
  <c r="CA84" i="2"/>
  <c r="BZ84" i="2"/>
  <c r="BY84" i="2"/>
  <c r="CK83" i="2"/>
  <c r="CG83" i="2"/>
  <c r="CF83" i="2"/>
  <c r="CE83" i="2"/>
  <c r="CD83" i="2"/>
  <c r="CC83" i="2"/>
  <c r="CB83" i="2"/>
  <c r="CA83" i="2"/>
  <c r="BZ83" i="2"/>
  <c r="BY83" i="2"/>
  <c r="CK82" i="2"/>
  <c r="CG82" i="2"/>
  <c r="CF82" i="2"/>
  <c r="CE82" i="2"/>
  <c r="CD82" i="2"/>
  <c r="CC82" i="2"/>
  <c r="CB82" i="2"/>
  <c r="CA82" i="2"/>
  <c r="BZ82" i="2"/>
  <c r="BY82" i="2"/>
  <c r="CK81" i="2"/>
  <c r="CG81" i="2"/>
  <c r="CF81" i="2"/>
  <c r="CE81" i="2"/>
  <c r="CD81" i="2"/>
  <c r="CC81" i="2"/>
  <c r="CB81" i="2"/>
  <c r="CA81" i="2"/>
  <c r="BZ81" i="2"/>
  <c r="BY81" i="2"/>
  <c r="CK80" i="2"/>
  <c r="CG80" i="2"/>
  <c r="CF80" i="2"/>
  <c r="CE80" i="2"/>
  <c r="CD80" i="2"/>
  <c r="CC80" i="2"/>
  <c r="CB80" i="2"/>
  <c r="CA80" i="2"/>
  <c r="BZ80" i="2"/>
  <c r="BY80" i="2"/>
  <c r="CK79" i="2"/>
  <c r="CG79" i="2"/>
  <c r="CF79" i="2"/>
  <c r="CE79" i="2"/>
  <c r="CD79" i="2"/>
  <c r="CC79" i="2"/>
  <c r="CB79" i="2"/>
  <c r="CA79" i="2"/>
  <c r="BZ79" i="2"/>
  <c r="BY79" i="2"/>
  <c r="CK78" i="2"/>
  <c r="CG78" i="2"/>
  <c r="CF78" i="2"/>
  <c r="CE78" i="2"/>
  <c r="CD78" i="2"/>
  <c r="CC78" i="2"/>
  <c r="CB78" i="2"/>
  <c r="CA78" i="2"/>
  <c r="BZ78" i="2"/>
  <c r="BY78" i="2"/>
  <c r="CK77" i="2"/>
  <c r="CG77" i="2"/>
  <c r="CF77" i="2"/>
  <c r="CE77" i="2"/>
  <c r="CD77" i="2"/>
  <c r="CC77" i="2"/>
  <c r="CB77" i="2"/>
  <c r="CA77" i="2"/>
  <c r="BZ77" i="2"/>
  <c r="BY77" i="2"/>
  <c r="CK76" i="2"/>
  <c r="CG76" i="2"/>
  <c r="CF76" i="2"/>
  <c r="CE76" i="2"/>
  <c r="CD76" i="2"/>
  <c r="CC76" i="2"/>
  <c r="CB76" i="2"/>
  <c r="CA76" i="2"/>
  <c r="BZ76" i="2"/>
  <c r="BY76" i="2"/>
  <c r="CK75" i="2"/>
  <c r="CG75" i="2"/>
  <c r="CF75" i="2"/>
  <c r="CE75" i="2"/>
  <c r="CD75" i="2"/>
  <c r="CC75" i="2"/>
  <c r="CB75" i="2"/>
  <c r="CA75" i="2"/>
  <c r="BZ75" i="2"/>
  <c r="BY75" i="2"/>
  <c r="CK74" i="2"/>
  <c r="CG74" i="2"/>
  <c r="CF74" i="2"/>
  <c r="CE74" i="2"/>
  <c r="CD74" i="2"/>
  <c r="CC74" i="2"/>
  <c r="CB74" i="2"/>
  <c r="CA74" i="2"/>
  <c r="BZ74" i="2"/>
  <c r="BY74" i="2"/>
  <c r="CK73" i="2"/>
  <c r="CG73" i="2"/>
  <c r="CF73" i="2"/>
  <c r="CE73" i="2"/>
  <c r="CD73" i="2"/>
  <c r="CC73" i="2"/>
  <c r="CB73" i="2"/>
  <c r="CA73" i="2"/>
  <c r="BZ73" i="2"/>
  <c r="BY73" i="2"/>
  <c r="CK72" i="2"/>
  <c r="CG72" i="2"/>
  <c r="CF72" i="2"/>
  <c r="CE72" i="2"/>
  <c r="CD72" i="2"/>
  <c r="CC72" i="2"/>
  <c r="CB72" i="2"/>
  <c r="CA72" i="2"/>
  <c r="BZ72" i="2"/>
  <c r="BY72" i="2"/>
  <c r="CK71" i="2"/>
  <c r="CG71" i="2"/>
  <c r="CF71" i="2"/>
  <c r="CE71" i="2"/>
  <c r="CD71" i="2"/>
  <c r="CC71" i="2"/>
  <c r="CB71" i="2"/>
  <c r="CA71" i="2"/>
  <c r="BZ71" i="2"/>
  <c r="BY71" i="2"/>
  <c r="CK70" i="2"/>
  <c r="CG70" i="2"/>
  <c r="CF70" i="2"/>
  <c r="CE70" i="2"/>
  <c r="CD70" i="2"/>
  <c r="CC70" i="2"/>
  <c r="CB70" i="2"/>
  <c r="CA70" i="2"/>
  <c r="BZ70" i="2"/>
  <c r="BY70" i="2"/>
  <c r="CK69" i="2"/>
  <c r="CG69" i="2"/>
  <c r="CF69" i="2"/>
  <c r="CE69" i="2"/>
  <c r="CD69" i="2"/>
  <c r="CC69" i="2"/>
  <c r="CB69" i="2"/>
  <c r="CA69" i="2"/>
  <c r="BZ69" i="2"/>
  <c r="BY69" i="2"/>
  <c r="CK68" i="2"/>
  <c r="CG68" i="2"/>
  <c r="CF68" i="2"/>
  <c r="CE68" i="2"/>
  <c r="CD68" i="2"/>
  <c r="CC68" i="2"/>
  <c r="CB68" i="2"/>
  <c r="CA68" i="2"/>
  <c r="BZ68" i="2"/>
  <c r="BY68" i="2"/>
  <c r="CK67" i="2"/>
  <c r="CG67" i="2"/>
  <c r="CF67" i="2"/>
  <c r="CE67" i="2"/>
  <c r="CD67" i="2"/>
  <c r="CC67" i="2"/>
  <c r="CB67" i="2"/>
  <c r="CA67" i="2"/>
  <c r="BZ67" i="2"/>
  <c r="BY67" i="2"/>
  <c r="CK66" i="2"/>
  <c r="CG66" i="2"/>
  <c r="CF66" i="2"/>
  <c r="CE66" i="2"/>
  <c r="CD66" i="2"/>
  <c r="CC66" i="2"/>
  <c r="CB66" i="2"/>
  <c r="CA66" i="2"/>
  <c r="BZ66" i="2"/>
  <c r="BY66" i="2"/>
  <c r="CK65" i="2"/>
  <c r="CG65" i="2"/>
  <c r="CF65" i="2"/>
  <c r="CE65" i="2"/>
  <c r="CD65" i="2"/>
  <c r="CC65" i="2"/>
  <c r="CB65" i="2"/>
  <c r="CA65" i="2"/>
  <c r="BZ65" i="2"/>
  <c r="BY65" i="2"/>
  <c r="CK64" i="2"/>
  <c r="CG64" i="2"/>
  <c r="CF64" i="2"/>
  <c r="CE64" i="2"/>
  <c r="CD64" i="2"/>
  <c r="CC64" i="2"/>
  <c r="CB64" i="2"/>
  <c r="CA64" i="2"/>
  <c r="BZ64" i="2"/>
  <c r="BY64" i="2"/>
  <c r="CK63" i="2"/>
  <c r="CG63" i="2"/>
  <c r="CF63" i="2"/>
  <c r="CE63" i="2"/>
  <c r="CD63" i="2"/>
  <c r="CC63" i="2"/>
  <c r="CB63" i="2"/>
  <c r="CA63" i="2"/>
  <c r="BZ63" i="2"/>
  <c r="BY63" i="2"/>
  <c r="CK62" i="2"/>
  <c r="CG62" i="2"/>
  <c r="CF62" i="2"/>
  <c r="CE62" i="2"/>
  <c r="CD62" i="2"/>
  <c r="CC62" i="2"/>
  <c r="CB62" i="2"/>
  <c r="CA62" i="2"/>
  <c r="BZ62" i="2"/>
  <c r="BY62" i="2"/>
  <c r="CK61" i="2"/>
  <c r="CG61" i="2"/>
  <c r="CF61" i="2"/>
  <c r="CE61" i="2"/>
  <c r="CD61" i="2"/>
  <c r="CC61" i="2"/>
  <c r="CB61" i="2"/>
  <c r="CA61" i="2"/>
  <c r="BZ61" i="2"/>
  <c r="BY61" i="2"/>
  <c r="CK60" i="2"/>
  <c r="CG60" i="2"/>
  <c r="CF60" i="2"/>
  <c r="CE60" i="2"/>
  <c r="CD60" i="2"/>
  <c r="CC60" i="2"/>
  <c r="CB60" i="2"/>
  <c r="CA60" i="2"/>
  <c r="BZ60" i="2"/>
  <c r="BY60" i="2"/>
  <c r="CK59" i="2"/>
  <c r="CG59" i="2"/>
  <c r="CF59" i="2"/>
  <c r="CE59" i="2"/>
  <c r="CD59" i="2"/>
  <c r="CC59" i="2"/>
  <c r="CB59" i="2"/>
  <c r="CA59" i="2"/>
  <c r="BZ59" i="2"/>
  <c r="BY59" i="2"/>
  <c r="CK58" i="2"/>
  <c r="CG58" i="2"/>
  <c r="CF58" i="2"/>
  <c r="CE58" i="2"/>
  <c r="CD58" i="2"/>
  <c r="CC58" i="2"/>
  <c r="CB58" i="2"/>
  <c r="CA58" i="2"/>
  <c r="BZ58" i="2"/>
  <c r="BY58" i="2"/>
  <c r="CK57" i="2"/>
  <c r="CG57" i="2"/>
  <c r="CF57" i="2"/>
  <c r="CE57" i="2"/>
  <c r="CD57" i="2"/>
  <c r="CC57" i="2"/>
  <c r="CB57" i="2"/>
  <c r="CA57" i="2"/>
  <c r="BZ57" i="2"/>
  <c r="BY57" i="2"/>
  <c r="CK56" i="2"/>
  <c r="CG56" i="2"/>
  <c r="CF56" i="2"/>
  <c r="CE56" i="2"/>
  <c r="CD56" i="2"/>
  <c r="CC56" i="2"/>
  <c r="CB56" i="2"/>
  <c r="CA56" i="2"/>
  <c r="BZ56" i="2"/>
  <c r="BY56" i="2"/>
  <c r="CK55" i="2"/>
  <c r="CG55" i="2"/>
  <c r="CF55" i="2"/>
  <c r="CE55" i="2"/>
  <c r="CD55" i="2"/>
  <c r="CC55" i="2"/>
  <c r="CB55" i="2"/>
  <c r="CA55" i="2"/>
  <c r="BZ55" i="2"/>
  <c r="BY55" i="2"/>
  <c r="CK54" i="2"/>
  <c r="CG54" i="2"/>
  <c r="CF54" i="2"/>
  <c r="CE54" i="2"/>
  <c r="CD54" i="2"/>
  <c r="CC54" i="2"/>
  <c r="CB54" i="2"/>
  <c r="CA54" i="2"/>
  <c r="BZ54" i="2"/>
  <c r="BY54" i="2"/>
  <c r="CK53" i="2"/>
  <c r="CG53" i="2"/>
  <c r="CF53" i="2"/>
  <c r="CE53" i="2"/>
  <c r="CD53" i="2"/>
  <c r="CC53" i="2"/>
  <c r="CB53" i="2"/>
  <c r="CA53" i="2"/>
  <c r="BZ53" i="2"/>
  <c r="BY53" i="2"/>
  <c r="CK52" i="2"/>
  <c r="CG52" i="2"/>
  <c r="CF52" i="2"/>
  <c r="CE52" i="2"/>
  <c r="CD52" i="2"/>
  <c r="CC52" i="2"/>
  <c r="CB52" i="2"/>
  <c r="CA52" i="2"/>
  <c r="BZ52" i="2"/>
  <c r="BY52" i="2"/>
  <c r="CK51" i="2"/>
  <c r="CG51" i="2"/>
  <c r="CF51" i="2"/>
  <c r="CE51" i="2"/>
  <c r="CD51" i="2"/>
  <c r="CC51" i="2"/>
  <c r="CB51" i="2"/>
  <c r="CA51" i="2"/>
  <c r="BZ51" i="2"/>
  <c r="BY51" i="2"/>
  <c r="CK50" i="2"/>
  <c r="CG50" i="2"/>
  <c r="CF50" i="2"/>
  <c r="CE50" i="2"/>
  <c r="CD50" i="2"/>
  <c r="CC50" i="2"/>
  <c r="CB50" i="2"/>
  <c r="CA50" i="2"/>
  <c r="BZ50" i="2"/>
  <c r="BY50" i="2"/>
  <c r="CK49" i="2"/>
  <c r="CG49" i="2"/>
  <c r="CF49" i="2"/>
  <c r="CE49" i="2"/>
  <c r="CD49" i="2"/>
  <c r="CC49" i="2"/>
  <c r="CB49" i="2"/>
  <c r="CA49" i="2"/>
  <c r="BZ49" i="2"/>
  <c r="BY49" i="2"/>
  <c r="CK48" i="2"/>
  <c r="CG48" i="2"/>
  <c r="CF48" i="2"/>
  <c r="CE48" i="2"/>
  <c r="CD48" i="2"/>
  <c r="CC48" i="2"/>
  <c r="CB48" i="2"/>
  <c r="CA48" i="2"/>
  <c r="BZ48" i="2"/>
  <c r="BY48" i="2"/>
  <c r="CK47" i="2"/>
  <c r="CG47" i="2"/>
  <c r="CF47" i="2"/>
  <c r="CE47" i="2"/>
  <c r="CD47" i="2"/>
  <c r="CC47" i="2"/>
  <c r="CB47" i="2"/>
  <c r="CA47" i="2"/>
  <c r="BZ47" i="2"/>
  <c r="BY47" i="2"/>
  <c r="CK46" i="2"/>
  <c r="CG46" i="2"/>
  <c r="CF46" i="2"/>
  <c r="CE46" i="2"/>
  <c r="CD46" i="2"/>
  <c r="CC46" i="2"/>
  <c r="CB46" i="2"/>
  <c r="CA46" i="2"/>
  <c r="BZ46" i="2"/>
  <c r="BY46" i="2"/>
  <c r="CK45" i="2"/>
  <c r="CG45" i="2"/>
  <c r="CF45" i="2"/>
  <c r="CE45" i="2"/>
  <c r="CD45" i="2"/>
  <c r="CC45" i="2"/>
  <c r="CB45" i="2"/>
  <c r="CA45" i="2"/>
  <c r="BZ45" i="2"/>
  <c r="BY45" i="2"/>
  <c r="CK44" i="2"/>
  <c r="CG44" i="2"/>
  <c r="CF44" i="2"/>
  <c r="CE44" i="2"/>
  <c r="CD44" i="2"/>
  <c r="CC44" i="2"/>
  <c r="CB44" i="2"/>
  <c r="CA44" i="2"/>
  <c r="BZ44" i="2"/>
  <c r="BY44" i="2"/>
  <c r="CK43" i="2"/>
  <c r="CG43" i="2"/>
  <c r="CF43" i="2"/>
  <c r="CE43" i="2"/>
  <c r="CD43" i="2"/>
  <c r="CC43" i="2"/>
  <c r="CB43" i="2"/>
  <c r="CA43" i="2"/>
  <c r="BZ43" i="2"/>
  <c r="BY43" i="2"/>
  <c r="CK42" i="2"/>
  <c r="CG42" i="2"/>
  <c r="CF42" i="2"/>
  <c r="CE42" i="2"/>
  <c r="CD42" i="2"/>
  <c r="CC42" i="2"/>
  <c r="CB42" i="2"/>
  <c r="CA42" i="2"/>
  <c r="BZ42" i="2"/>
  <c r="BY42" i="2"/>
  <c r="CK41" i="2"/>
  <c r="CG41" i="2"/>
  <c r="CF41" i="2"/>
  <c r="CE41" i="2"/>
  <c r="CD41" i="2"/>
  <c r="CC41" i="2"/>
  <c r="CB41" i="2"/>
  <c r="CA41" i="2"/>
  <c r="BZ41" i="2"/>
  <c r="BY41" i="2"/>
  <c r="CK40" i="2"/>
  <c r="CG40" i="2"/>
  <c r="CF40" i="2"/>
  <c r="CE40" i="2"/>
  <c r="CD40" i="2"/>
  <c r="CC40" i="2"/>
  <c r="CB40" i="2"/>
  <c r="CA40" i="2"/>
  <c r="BZ40" i="2"/>
  <c r="BY40" i="2"/>
  <c r="CK39" i="2"/>
  <c r="CG39" i="2"/>
  <c r="CF39" i="2"/>
  <c r="CE39" i="2"/>
  <c r="CD39" i="2"/>
  <c r="CC39" i="2"/>
  <c r="CB39" i="2"/>
  <c r="CA39" i="2"/>
  <c r="BZ39" i="2"/>
  <c r="BY39" i="2"/>
  <c r="CK38" i="2"/>
  <c r="CG38" i="2"/>
  <c r="CF38" i="2"/>
  <c r="CE38" i="2"/>
  <c r="CD38" i="2"/>
  <c r="CC38" i="2"/>
  <c r="CB38" i="2"/>
  <c r="CA38" i="2"/>
  <c r="BZ38" i="2"/>
  <c r="BY38" i="2"/>
  <c r="CK37" i="2"/>
  <c r="CG37" i="2"/>
  <c r="CF37" i="2"/>
  <c r="CE37" i="2"/>
  <c r="CD37" i="2"/>
  <c r="CC37" i="2"/>
  <c r="CB37" i="2"/>
  <c r="CA37" i="2"/>
  <c r="BZ37" i="2"/>
  <c r="BY37" i="2"/>
  <c r="CK36" i="2"/>
  <c r="CG36" i="2"/>
  <c r="CF36" i="2"/>
  <c r="CE36" i="2"/>
  <c r="CD36" i="2"/>
  <c r="CC36" i="2"/>
  <c r="CB36" i="2"/>
  <c r="CA36" i="2"/>
  <c r="BZ36" i="2"/>
  <c r="BY36" i="2"/>
  <c r="CK35" i="2"/>
  <c r="CG35" i="2"/>
  <c r="CF35" i="2"/>
  <c r="CE35" i="2"/>
  <c r="CD35" i="2"/>
  <c r="CC35" i="2"/>
  <c r="CB35" i="2"/>
  <c r="CA35" i="2"/>
  <c r="BZ35" i="2"/>
  <c r="BY35" i="2"/>
  <c r="CK34" i="2"/>
  <c r="CG34" i="2"/>
  <c r="CF34" i="2"/>
  <c r="CE34" i="2"/>
  <c r="CD34" i="2"/>
  <c r="CC34" i="2"/>
  <c r="CB34" i="2"/>
  <c r="CA34" i="2"/>
  <c r="BZ34" i="2"/>
  <c r="BY34" i="2"/>
  <c r="CK33" i="2"/>
  <c r="CG33" i="2"/>
  <c r="CF33" i="2"/>
  <c r="CE33" i="2"/>
  <c r="CD33" i="2"/>
  <c r="CC33" i="2"/>
  <c r="CB33" i="2"/>
  <c r="CA33" i="2"/>
  <c r="BZ33" i="2"/>
  <c r="BY33" i="2"/>
  <c r="CK32" i="2"/>
  <c r="CG32" i="2"/>
  <c r="CF32" i="2"/>
  <c r="CE32" i="2"/>
  <c r="CD32" i="2"/>
  <c r="CC32" i="2"/>
  <c r="CB32" i="2"/>
  <c r="CA32" i="2"/>
  <c r="BZ32" i="2"/>
  <c r="BY32" i="2"/>
  <c r="CK31" i="2"/>
  <c r="CG31" i="2"/>
  <c r="CF31" i="2"/>
  <c r="CE31" i="2"/>
  <c r="CD31" i="2"/>
  <c r="CC31" i="2"/>
  <c r="CB31" i="2"/>
  <c r="CA31" i="2"/>
  <c r="BZ31" i="2"/>
  <c r="BY31" i="2"/>
  <c r="CK30" i="2"/>
  <c r="CG30" i="2"/>
  <c r="CF30" i="2"/>
  <c r="CE30" i="2"/>
  <c r="CD30" i="2"/>
  <c r="CC30" i="2"/>
  <c r="CB30" i="2"/>
  <c r="CA30" i="2"/>
  <c r="BZ30" i="2"/>
  <c r="BY30" i="2"/>
  <c r="CK29" i="2"/>
  <c r="CG29" i="2"/>
  <c r="CF29" i="2"/>
  <c r="CE29" i="2"/>
  <c r="CD29" i="2"/>
  <c r="CC29" i="2"/>
  <c r="CB29" i="2"/>
  <c r="CA29" i="2"/>
  <c r="BZ29" i="2"/>
  <c r="BY29" i="2"/>
  <c r="CK28" i="2"/>
  <c r="CG28" i="2"/>
  <c r="CF28" i="2"/>
  <c r="CE28" i="2"/>
  <c r="CD28" i="2"/>
  <c r="CC28" i="2"/>
  <c r="CB28" i="2"/>
  <c r="CA28" i="2"/>
  <c r="BZ28" i="2"/>
  <c r="BY28" i="2"/>
  <c r="CK27" i="2"/>
  <c r="CG27" i="2"/>
  <c r="CF27" i="2"/>
  <c r="CE27" i="2"/>
  <c r="CD27" i="2"/>
  <c r="CC27" i="2"/>
  <c r="CB27" i="2"/>
  <c r="CA27" i="2"/>
  <c r="BZ27" i="2"/>
  <c r="BY27" i="2"/>
  <c r="CK26" i="2"/>
  <c r="CG26" i="2"/>
  <c r="CF26" i="2"/>
  <c r="CE26" i="2"/>
  <c r="CD26" i="2"/>
  <c r="CC26" i="2"/>
  <c r="CB26" i="2"/>
  <c r="CA26" i="2"/>
  <c r="BZ26" i="2"/>
  <c r="BY26" i="2"/>
  <c r="CK25" i="2"/>
  <c r="CG25" i="2"/>
  <c r="CF25" i="2"/>
  <c r="CE25" i="2"/>
  <c r="CD25" i="2"/>
  <c r="CC25" i="2"/>
  <c r="CB25" i="2"/>
  <c r="CA25" i="2"/>
  <c r="BZ25" i="2"/>
  <c r="BY25" i="2"/>
  <c r="CK24" i="2"/>
  <c r="CG24" i="2"/>
  <c r="CF24" i="2"/>
  <c r="CE24" i="2"/>
  <c r="CD24" i="2"/>
  <c r="CC24" i="2"/>
  <c r="CB24" i="2"/>
  <c r="CA24" i="2"/>
  <c r="BZ24" i="2"/>
  <c r="BY24" i="2"/>
  <c r="CK23" i="2"/>
  <c r="CG23" i="2"/>
  <c r="CF23" i="2"/>
  <c r="CE23" i="2"/>
  <c r="CD23" i="2"/>
  <c r="CC23" i="2"/>
  <c r="CB23" i="2"/>
  <c r="CA23" i="2"/>
  <c r="BZ23" i="2"/>
  <c r="BY23" i="2"/>
  <c r="CK22" i="2"/>
  <c r="CG22" i="2"/>
  <c r="CF22" i="2"/>
  <c r="CE22" i="2"/>
  <c r="CD22" i="2"/>
  <c r="CC22" i="2"/>
  <c r="CB22" i="2"/>
  <c r="CA22" i="2"/>
  <c r="BZ22" i="2"/>
  <c r="BY22" i="2"/>
  <c r="CK21" i="2"/>
  <c r="CG21" i="2"/>
  <c r="CF21" i="2"/>
  <c r="CE21" i="2"/>
  <c r="CD21" i="2"/>
  <c r="CC21" i="2"/>
  <c r="CB21" i="2"/>
  <c r="CA21" i="2"/>
  <c r="BZ21" i="2"/>
  <c r="BY21" i="2"/>
  <c r="CK20" i="2"/>
  <c r="CG20" i="2"/>
  <c r="CF20" i="2"/>
  <c r="CE20" i="2"/>
  <c r="CD20" i="2"/>
  <c r="CC20" i="2"/>
  <c r="CB20" i="2"/>
  <c r="CA20" i="2"/>
  <c r="BZ20" i="2"/>
  <c r="BY20" i="2"/>
  <c r="CK19" i="2"/>
  <c r="CG19" i="2"/>
  <c r="CF19" i="2"/>
  <c r="CE19" i="2"/>
  <c r="CD19" i="2"/>
  <c r="CC19" i="2"/>
  <c r="CB19" i="2"/>
  <c r="CA19" i="2"/>
  <c r="BZ19" i="2"/>
  <c r="BY19" i="2"/>
  <c r="CK18" i="2"/>
  <c r="CG18" i="2"/>
  <c r="CF18" i="2"/>
  <c r="CE18" i="2"/>
  <c r="CD18" i="2"/>
  <c r="CC18" i="2"/>
  <c r="CB18" i="2"/>
  <c r="CA18" i="2"/>
  <c r="BZ18" i="2"/>
  <c r="BY18" i="2"/>
  <c r="CK17" i="2"/>
  <c r="CG17" i="2"/>
  <c r="CF17" i="2"/>
  <c r="CE17" i="2"/>
  <c r="CD17" i="2"/>
  <c r="CC17" i="2"/>
  <c r="CB17" i="2"/>
  <c r="CA17" i="2"/>
  <c r="BZ17" i="2"/>
  <c r="BY17" i="2"/>
  <c r="CK16" i="2"/>
  <c r="CG16" i="2"/>
  <c r="CF16" i="2"/>
  <c r="CE16" i="2"/>
  <c r="CD16" i="2"/>
  <c r="CC16" i="2"/>
  <c r="CB16" i="2"/>
  <c r="CA16" i="2"/>
  <c r="BZ16" i="2"/>
  <c r="BY16" i="2"/>
  <c r="CK15" i="2"/>
  <c r="CG15" i="2"/>
  <c r="CF15" i="2"/>
  <c r="CE15" i="2"/>
  <c r="CD15" i="2"/>
  <c r="CC15" i="2"/>
  <c r="CB15" i="2"/>
  <c r="CA15" i="2"/>
  <c r="BZ15" i="2"/>
  <c r="BY15" i="2"/>
  <c r="CK14" i="2"/>
  <c r="CG14" i="2"/>
  <c r="CF14" i="2"/>
  <c r="CE14" i="2"/>
  <c r="CD14" i="2"/>
  <c r="CC14" i="2"/>
  <c r="CB14" i="2"/>
  <c r="CA14" i="2"/>
  <c r="BZ14" i="2"/>
  <c r="BY14" i="2"/>
  <c r="CK13" i="2"/>
  <c r="CG13" i="2"/>
  <c r="CF13" i="2"/>
  <c r="CE13" i="2"/>
  <c r="CD13" i="2"/>
  <c r="CC13" i="2"/>
  <c r="CB13" i="2"/>
  <c r="CA13" i="2"/>
  <c r="BZ13" i="2"/>
  <c r="BY13" i="2"/>
  <c r="CK12" i="2"/>
  <c r="CG12" i="2"/>
  <c r="CF12" i="2"/>
  <c r="CE12" i="2"/>
  <c r="CD12" i="2"/>
  <c r="CC12" i="2"/>
  <c r="CB12" i="2"/>
  <c r="CA12" i="2"/>
  <c r="BZ12" i="2"/>
  <c r="BY12" i="2"/>
  <c r="CK11" i="2"/>
  <c r="CG11" i="2"/>
  <c r="CF11" i="2"/>
  <c r="CE11" i="2"/>
  <c r="CD11" i="2"/>
  <c r="CC11" i="2"/>
  <c r="CB11" i="2"/>
  <c r="CA11" i="2"/>
  <c r="BZ11" i="2"/>
  <c r="BY11" i="2"/>
  <c r="CK10" i="2"/>
  <c r="CG10" i="2"/>
  <c r="CF10" i="2"/>
  <c r="CE10" i="2"/>
  <c r="CD10" i="2"/>
  <c r="CC10" i="2"/>
  <c r="CB10" i="2"/>
  <c r="CA10" i="2"/>
  <c r="BZ10" i="2"/>
  <c r="BY10" i="2"/>
  <c r="CK9" i="2"/>
  <c r="CG9" i="2"/>
  <c r="CF9" i="2"/>
  <c r="CE9" i="2"/>
  <c r="CD9" i="2"/>
  <c r="CC9" i="2"/>
  <c r="CB9" i="2"/>
  <c r="CA9" i="2"/>
  <c r="BZ9" i="2"/>
  <c r="BY9" i="2"/>
  <c r="CK8" i="2"/>
  <c r="CG8" i="2"/>
  <c r="CF8" i="2"/>
  <c r="CE8" i="2"/>
  <c r="CD8" i="2"/>
  <c r="CC8" i="2"/>
  <c r="CB8" i="2"/>
  <c r="CA8" i="2"/>
  <c r="BZ8" i="2"/>
  <c r="BY8" i="2"/>
  <c r="CK7" i="2"/>
  <c r="CG7" i="2"/>
  <c r="CF7" i="2"/>
  <c r="CE7" i="2"/>
  <c r="CD7" i="2"/>
  <c r="CC7" i="2"/>
  <c r="CB7" i="2"/>
  <c r="CA7" i="2"/>
  <c r="BZ7" i="2"/>
  <c r="BY7" i="2"/>
  <c r="CK6" i="2"/>
  <c r="CG6" i="2"/>
  <c r="CF6" i="2"/>
  <c r="CE6" i="2"/>
  <c r="CD6" i="2"/>
  <c r="CC6" i="2"/>
  <c r="CB6" i="2"/>
  <c r="CA6" i="2"/>
  <c r="BZ6" i="2"/>
  <c r="BY6" i="2"/>
  <c r="CK5" i="2"/>
  <c r="CK121" i="2" s="1"/>
  <c r="CG5" i="2"/>
  <c r="CF5" i="2"/>
  <c r="CE5" i="2"/>
  <c r="CD5" i="2"/>
  <c r="CC5" i="2"/>
  <c r="CB5" i="2"/>
  <c r="CA5" i="2"/>
  <c r="BZ5" i="2"/>
  <c r="BY5" i="2"/>
  <c r="CM120" i="1"/>
  <c r="CI120" i="1"/>
  <c r="CH120" i="1"/>
  <c r="CG120" i="1"/>
  <c r="CF120" i="1"/>
  <c r="CE120" i="1"/>
  <c r="CD120" i="1"/>
  <c r="CC120" i="1"/>
  <c r="CB120" i="1"/>
  <c r="CA120" i="1"/>
  <c r="CM119" i="1"/>
  <c r="CI119" i="1"/>
  <c r="CH119" i="1"/>
  <c r="CG119" i="1"/>
  <c r="CF119" i="1"/>
  <c r="CE119" i="1"/>
  <c r="CD119" i="1"/>
  <c r="CC119" i="1"/>
  <c r="CB119" i="1"/>
  <c r="CA119" i="1"/>
  <c r="CM118" i="1"/>
  <c r="CI118" i="1"/>
  <c r="CH118" i="1"/>
  <c r="CG118" i="1"/>
  <c r="CF118" i="1"/>
  <c r="CE118" i="1"/>
  <c r="CD118" i="1"/>
  <c r="CC118" i="1"/>
  <c r="CB118" i="1"/>
  <c r="CA118" i="1"/>
  <c r="CM117" i="1"/>
  <c r="CI117" i="1"/>
  <c r="CH117" i="1"/>
  <c r="CG117" i="1"/>
  <c r="CF117" i="1"/>
  <c r="CE117" i="1"/>
  <c r="CD117" i="1"/>
  <c r="CC117" i="1"/>
  <c r="CB117" i="1"/>
  <c r="CA117" i="1"/>
  <c r="CM116" i="1"/>
  <c r="CI116" i="1"/>
  <c r="CH116" i="1"/>
  <c r="CG116" i="1"/>
  <c r="CF116" i="1"/>
  <c r="CE116" i="1"/>
  <c r="CD116" i="1"/>
  <c r="CC116" i="1"/>
  <c r="CB116" i="1"/>
  <c r="CA116" i="1"/>
  <c r="CM115" i="1"/>
  <c r="CI115" i="1"/>
  <c r="CH115" i="1"/>
  <c r="CG115" i="1"/>
  <c r="CF115" i="1"/>
  <c r="CE115" i="1"/>
  <c r="CD115" i="1"/>
  <c r="CC115" i="1"/>
  <c r="CB115" i="1"/>
  <c r="CA115" i="1"/>
  <c r="CM114" i="1"/>
  <c r="CI114" i="1"/>
  <c r="CH114" i="1"/>
  <c r="CG114" i="1"/>
  <c r="CF114" i="1"/>
  <c r="CE114" i="1"/>
  <c r="CD114" i="1"/>
  <c r="CC114" i="1"/>
  <c r="CB114" i="1"/>
  <c r="CA114" i="1"/>
  <c r="CM113" i="1"/>
  <c r="CI113" i="1"/>
  <c r="CH113" i="1"/>
  <c r="CG113" i="1"/>
  <c r="CF113" i="1"/>
  <c r="CE113" i="1"/>
  <c r="CD113" i="1"/>
  <c r="CC113" i="1"/>
  <c r="CB113" i="1"/>
  <c r="CA113" i="1"/>
  <c r="CM112" i="1"/>
  <c r="CI112" i="1"/>
  <c r="CH112" i="1"/>
  <c r="CG112" i="1"/>
  <c r="CF112" i="1"/>
  <c r="CE112" i="1"/>
  <c r="CD112" i="1"/>
  <c r="CC112" i="1"/>
  <c r="CB112" i="1"/>
  <c r="CA112" i="1"/>
  <c r="CM111" i="1"/>
  <c r="CI111" i="1"/>
  <c r="CH111" i="1"/>
  <c r="CG111" i="1"/>
  <c r="CF111" i="1"/>
  <c r="CE111" i="1"/>
  <c r="CD111" i="1"/>
  <c r="CC111" i="1"/>
  <c r="CB111" i="1"/>
  <c r="CA111" i="1"/>
  <c r="CM110" i="1"/>
  <c r="CI110" i="1"/>
  <c r="CH110" i="1"/>
  <c r="CG110" i="1"/>
  <c r="CF110" i="1"/>
  <c r="CE110" i="1"/>
  <c r="CD110" i="1"/>
  <c r="CC110" i="1"/>
  <c r="CB110" i="1"/>
  <c r="CA110" i="1"/>
  <c r="CM109" i="1"/>
  <c r="CI109" i="1"/>
  <c r="CH109" i="1"/>
  <c r="CG109" i="1"/>
  <c r="CF109" i="1"/>
  <c r="CE109" i="1"/>
  <c r="CD109" i="1"/>
  <c r="CC109" i="1"/>
  <c r="CB109" i="1"/>
  <c r="CA109" i="1"/>
  <c r="CM108" i="1"/>
  <c r="CI108" i="1"/>
  <c r="CH108" i="1"/>
  <c r="CG108" i="1"/>
  <c r="CF108" i="1"/>
  <c r="CE108" i="1"/>
  <c r="CD108" i="1"/>
  <c r="CC108" i="1"/>
  <c r="CB108" i="1"/>
  <c r="CA108" i="1"/>
  <c r="CM107" i="1"/>
  <c r="CI107" i="1"/>
  <c r="CH107" i="1"/>
  <c r="CG107" i="1"/>
  <c r="CF107" i="1"/>
  <c r="CE107" i="1"/>
  <c r="CD107" i="1"/>
  <c r="CC107" i="1"/>
  <c r="CB107" i="1"/>
  <c r="CA107" i="1"/>
  <c r="CM106" i="1"/>
  <c r="CI106" i="1"/>
  <c r="CH106" i="1"/>
  <c r="CG106" i="1"/>
  <c r="CF106" i="1"/>
  <c r="CE106" i="1"/>
  <c r="CD106" i="1"/>
  <c r="CC106" i="1"/>
  <c r="CB106" i="1"/>
  <c r="CA106" i="1"/>
  <c r="CM105" i="1"/>
  <c r="CI105" i="1"/>
  <c r="CH105" i="1"/>
  <c r="CG105" i="1"/>
  <c r="CF105" i="1"/>
  <c r="CE105" i="1"/>
  <c r="CD105" i="1"/>
  <c r="CC105" i="1"/>
  <c r="CB105" i="1"/>
  <c r="CA105" i="1"/>
  <c r="CM104" i="1"/>
  <c r="CI104" i="1"/>
  <c r="CH104" i="1"/>
  <c r="CG104" i="1"/>
  <c r="CF104" i="1"/>
  <c r="CE104" i="1"/>
  <c r="CD104" i="1"/>
  <c r="CC104" i="1"/>
  <c r="CB104" i="1"/>
  <c r="CA104" i="1"/>
  <c r="CM103" i="1"/>
  <c r="CI103" i="1"/>
  <c r="CH103" i="1"/>
  <c r="CG103" i="1"/>
  <c r="CF103" i="1"/>
  <c r="CE103" i="1"/>
  <c r="CD103" i="1"/>
  <c r="CC103" i="1"/>
  <c r="CB103" i="1"/>
  <c r="CA103" i="1"/>
  <c r="CM102" i="1"/>
  <c r="CI102" i="1"/>
  <c r="CH102" i="1"/>
  <c r="CG102" i="1"/>
  <c r="CF102" i="1"/>
  <c r="CE102" i="1"/>
  <c r="CD102" i="1"/>
  <c r="CC102" i="1"/>
  <c r="CB102" i="1"/>
  <c r="CA102" i="1"/>
  <c r="CM101" i="1"/>
  <c r="CI101" i="1"/>
  <c r="CH101" i="1"/>
  <c r="CG101" i="1"/>
  <c r="CF101" i="1"/>
  <c r="CE101" i="1"/>
  <c r="CD101" i="1"/>
  <c r="CC101" i="1"/>
  <c r="CB101" i="1"/>
  <c r="CA101" i="1"/>
  <c r="CM100" i="1"/>
  <c r="CI100" i="1"/>
  <c r="CH100" i="1"/>
  <c r="CG100" i="1"/>
  <c r="CF100" i="1"/>
  <c r="CE100" i="1"/>
  <c r="CD100" i="1"/>
  <c r="CC100" i="1"/>
  <c r="CB100" i="1"/>
  <c r="CA100" i="1"/>
  <c r="CM99" i="1"/>
  <c r="CI99" i="1"/>
  <c r="CH99" i="1"/>
  <c r="CG99" i="1"/>
  <c r="CF99" i="1"/>
  <c r="CE99" i="1"/>
  <c r="CD99" i="1"/>
  <c r="CC99" i="1"/>
  <c r="CB99" i="1"/>
  <c r="CA99" i="1"/>
  <c r="CM98" i="1"/>
  <c r="CI98" i="1"/>
  <c r="CH98" i="1"/>
  <c r="CG98" i="1"/>
  <c r="CF98" i="1"/>
  <c r="CE98" i="1"/>
  <c r="CD98" i="1"/>
  <c r="CC98" i="1"/>
  <c r="CB98" i="1"/>
  <c r="CA98" i="1"/>
  <c r="CM97" i="1"/>
  <c r="CI97" i="1"/>
  <c r="CH97" i="1"/>
  <c r="CG97" i="1"/>
  <c r="CF97" i="1"/>
  <c r="CE97" i="1"/>
  <c r="CD97" i="1"/>
  <c r="CC97" i="1"/>
  <c r="CB97" i="1"/>
  <c r="CA97" i="1"/>
  <c r="CM96" i="1"/>
  <c r="CI96" i="1"/>
  <c r="CH96" i="1"/>
  <c r="CG96" i="1"/>
  <c r="CF96" i="1"/>
  <c r="CE96" i="1"/>
  <c r="CD96" i="1"/>
  <c r="CC96" i="1"/>
  <c r="CB96" i="1"/>
  <c r="CA96" i="1"/>
  <c r="CM95" i="1"/>
  <c r="CI95" i="1"/>
  <c r="CH95" i="1"/>
  <c r="CG95" i="1"/>
  <c r="CF95" i="1"/>
  <c r="CE95" i="1"/>
  <c r="CD95" i="1"/>
  <c r="CC95" i="1"/>
  <c r="CB95" i="1"/>
  <c r="CA95" i="1"/>
  <c r="CM93" i="1"/>
  <c r="CI93" i="1"/>
  <c r="CH93" i="1"/>
  <c r="CG93" i="1"/>
  <c r="CF93" i="1"/>
  <c r="CE93" i="1"/>
  <c r="CD93" i="1"/>
  <c r="CC93" i="1"/>
  <c r="CB93" i="1"/>
  <c r="CA93" i="1"/>
  <c r="CM92" i="1"/>
  <c r="CI92" i="1"/>
  <c r="CH92" i="1"/>
  <c r="CG92" i="1"/>
  <c r="CF92" i="1"/>
  <c r="CE92" i="1"/>
  <c r="CD92" i="1"/>
  <c r="CC92" i="1"/>
  <c r="CB92" i="1"/>
  <c r="CA92" i="1"/>
  <c r="CM91" i="1"/>
  <c r="CI91" i="1"/>
  <c r="CH91" i="1"/>
  <c r="CG91" i="1"/>
  <c r="CF91" i="1"/>
  <c r="CE91" i="1"/>
  <c r="CD91" i="1"/>
  <c r="CC91" i="1"/>
  <c r="CB91" i="1"/>
  <c r="CA91" i="1"/>
  <c r="CM90" i="1"/>
  <c r="CI90" i="1"/>
  <c r="CH90" i="1"/>
  <c r="CG90" i="1"/>
  <c r="CF90" i="1"/>
  <c r="CE90" i="1"/>
  <c r="CD90" i="1"/>
  <c r="CC90" i="1"/>
  <c r="CB90" i="1"/>
  <c r="CA90" i="1"/>
  <c r="CM89" i="1"/>
  <c r="CI89" i="1"/>
  <c r="CH89" i="1"/>
  <c r="CG89" i="1"/>
  <c r="CF89" i="1"/>
  <c r="CE89" i="1"/>
  <c r="CD89" i="1"/>
  <c r="CC89" i="1"/>
  <c r="CB89" i="1"/>
  <c r="CA89" i="1"/>
  <c r="CM88" i="1"/>
  <c r="CI88" i="1"/>
  <c r="CH88" i="1"/>
  <c r="CG88" i="1"/>
  <c r="CF88" i="1"/>
  <c r="CE88" i="1"/>
  <c r="CD88" i="1"/>
  <c r="CC88" i="1"/>
  <c r="CB88" i="1"/>
  <c r="CA88" i="1"/>
  <c r="CM87" i="1"/>
  <c r="CI87" i="1"/>
  <c r="CH87" i="1"/>
  <c r="CG87" i="1"/>
  <c r="CF87" i="1"/>
  <c r="CE87" i="1"/>
  <c r="CD87" i="1"/>
  <c r="CC87" i="1"/>
  <c r="CB87" i="1"/>
  <c r="CA87" i="1"/>
  <c r="CM86" i="1"/>
  <c r="CI86" i="1"/>
  <c r="CH86" i="1"/>
  <c r="CG86" i="1"/>
  <c r="CF86" i="1"/>
  <c r="CE86" i="1"/>
  <c r="CD86" i="1"/>
  <c r="CC86" i="1"/>
  <c r="CB86" i="1"/>
  <c r="CA86" i="1"/>
  <c r="CM85" i="1"/>
  <c r="CI85" i="1"/>
  <c r="CH85" i="1"/>
  <c r="CG85" i="1"/>
  <c r="CF85" i="1"/>
  <c r="CE85" i="1"/>
  <c r="CD85" i="1"/>
  <c r="CC85" i="1"/>
  <c r="CB85" i="1"/>
  <c r="CA85" i="1"/>
  <c r="CM84" i="1"/>
  <c r="CI84" i="1"/>
  <c r="CH84" i="1"/>
  <c r="CG84" i="1"/>
  <c r="CF84" i="1"/>
  <c r="CE84" i="1"/>
  <c r="CD84" i="1"/>
  <c r="CC84" i="1"/>
  <c r="CB84" i="1"/>
  <c r="CA84" i="1"/>
  <c r="CM83" i="1"/>
  <c r="CI83" i="1"/>
  <c r="CH83" i="1"/>
  <c r="CG83" i="1"/>
  <c r="CF83" i="1"/>
  <c r="CE83" i="1"/>
  <c r="CD83" i="1"/>
  <c r="CC83" i="1"/>
  <c r="CB83" i="1"/>
  <c r="CA83" i="1"/>
  <c r="CM82" i="1"/>
  <c r="CI82" i="1"/>
  <c r="CH82" i="1"/>
  <c r="CG82" i="1"/>
  <c r="CF82" i="1"/>
  <c r="CE82" i="1"/>
  <c r="CD82" i="1"/>
  <c r="CC82" i="1"/>
  <c r="CB82" i="1"/>
  <c r="CA82" i="1"/>
  <c r="CM81" i="1"/>
  <c r="CI81" i="1"/>
  <c r="CH81" i="1"/>
  <c r="CG81" i="1"/>
  <c r="CF81" i="1"/>
  <c r="CE81" i="1"/>
  <c r="CD81" i="1"/>
  <c r="CC81" i="1"/>
  <c r="CB81" i="1"/>
  <c r="CA81" i="1"/>
  <c r="CM80" i="1"/>
  <c r="CI80" i="1"/>
  <c r="CH80" i="1"/>
  <c r="CG80" i="1"/>
  <c r="CF80" i="1"/>
  <c r="CE80" i="1"/>
  <c r="CD80" i="1"/>
  <c r="CC80" i="1"/>
  <c r="CB80" i="1"/>
  <c r="CA80" i="1"/>
  <c r="CM79" i="1"/>
  <c r="CI79" i="1"/>
  <c r="CH79" i="1"/>
  <c r="CG79" i="1"/>
  <c r="CF79" i="1"/>
  <c r="CE79" i="1"/>
  <c r="CD79" i="1"/>
  <c r="CC79" i="1"/>
  <c r="CB79" i="1"/>
  <c r="CA79" i="1"/>
  <c r="CM78" i="1"/>
  <c r="CI78" i="1"/>
  <c r="CH78" i="1"/>
  <c r="CG78" i="1"/>
  <c r="CF78" i="1"/>
  <c r="CE78" i="1"/>
  <c r="CD78" i="1"/>
  <c r="CC78" i="1"/>
  <c r="CB78" i="1"/>
  <c r="CA78" i="1"/>
  <c r="CM77" i="1"/>
  <c r="CI77" i="1"/>
  <c r="CH77" i="1"/>
  <c r="CG77" i="1"/>
  <c r="CF77" i="1"/>
  <c r="CE77" i="1"/>
  <c r="CD77" i="1"/>
  <c r="CC77" i="1"/>
  <c r="CB77" i="1"/>
  <c r="CA77" i="1"/>
  <c r="CM76" i="1"/>
  <c r="CI76" i="1"/>
  <c r="CH76" i="1"/>
  <c r="CG76" i="1"/>
  <c r="CF76" i="1"/>
  <c r="CE76" i="1"/>
  <c r="CD76" i="1"/>
  <c r="CC76" i="1"/>
  <c r="CB76" i="1"/>
  <c r="CA76" i="1"/>
  <c r="CM75" i="1"/>
  <c r="CI75" i="1"/>
  <c r="CH75" i="1"/>
  <c r="CG75" i="1"/>
  <c r="CF75" i="1"/>
  <c r="CE75" i="1"/>
  <c r="CD75" i="1"/>
  <c r="CC75" i="1"/>
  <c r="CB75" i="1"/>
  <c r="CA75" i="1"/>
  <c r="CM74" i="1"/>
  <c r="CI74" i="1"/>
  <c r="CH74" i="1"/>
  <c r="CG74" i="1"/>
  <c r="CF74" i="1"/>
  <c r="CE74" i="1"/>
  <c r="CD74" i="1"/>
  <c r="CC74" i="1"/>
  <c r="CB74" i="1"/>
  <c r="CA74" i="1"/>
  <c r="CM73" i="1"/>
  <c r="CI73" i="1"/>
  <c r="CH73" i="1"/>
  <c r="CG73" i="1"/>
  <c r="CF73" i="1"/>
  <c r="CE73" i="1"/>
  <c r="CD73" i="1"/>
  <c r="CC73" i="1"/>
  <c r="CB73" i="1"/>
  <c r="CA73" i="1"/>
  <c r="CM72" i="1"/>
  <c r="CI72" i="1"/>
  <c r="CH72" i="1"/>
  <c r="CG72" i="1"/>
  <c r="CF72" i="1"/>
  <c r="CE72" i="1"/>
  <c r="CD72" i="1"/>
  <c r="CC72" i="1"/>
  <c r="CB72" i="1"/>
  <c r="CA72" i="1"/>
  <c r="CM71" i="1"/>
  <c r="CI71" i="1"/>
  <c r="CH71" i="1"/>
  <c r="CG71" i="1"/>
  <c r="CF71" i="1"/>
  <c r="CE71" i="1"/>
  <c r="CD71" i="1"/>
  <c r="CC71" i="1"/>
  <c r="CB71" i="1"/>
  <c r="CA71" i="1"/>
  <c r="CM70" i="1"/>
  <c r="CI70" i="1"/>
  <c r="CH70" i="1"/>
  <c r="CG70" i="1"/>
  <c r="CF70" i="1"/>
  <c r="CE70" i="1"/>
  <c r="CD70" i="1"/>
  <c r="CC70" i="1"/>
  <c r="CB70" i="1"/>
  <c r="CA70" i="1"/>
  <c r="CM69" i="1"/>
  <c r="CI69" i="1"/>
  <c r="CH69" i="1"/>
  <c r="CG69" i="1"/>
  <c r="CF69" i="1"/>
  <c r="CE69" i="1"/>
  <c r="CD69" i="1"/>
  <c r="CC69" i="1"/>
  <c r="CB69" i="1"/>
  <c r="CA69" i="1"/>
  <c r="CM68" i="1"/>
  <c r="CI68" i="1"/>
  <c r="CH68" i="1"/>
  <c r="CG68" i="1"/>
  <c r="CF68" i="1"/>
  <c r="CE68" i="1"/>
  <c r="CD68" i="1"/>
  <c r="CC68" i="1"/>
  <c r="CB68" i="1"/>
  <c r="CA68" i="1"/>
  <c r="CM67" i="1"/>
  <c r="CI67" i="1"/>
  <c r="CH67" i="1"/>
  <c r="CG67" i="1"/>
  <c r="CF67" i="1"/>
  <c r="CE67" i="1"/>
  <c r="CD67" i="1"/>
  <c r="CC67" i="1"/>
  <c r="CB67" i="1"/>
  <c r="CA67" i="1"/>
  <c r="CM66" i="1"/>
  <c r="CI66" i="1"/>
  <c r="CH66" i="1"/>
  <c r="CG66" i="1"/>
  <c r="CF66" i="1"/>
  <c r="CE66" i="1"/>
  <c r="CD66" i="1"/>
  <c r="CC66" i="1"/>
  <c r="CB66" i="1"/>
  <c r="CA66" i="1"/>
  <c r="CM65" i="1"/>
  <c r="CI65" i="1"/>
  <c r="CH65" i="1"/>
  <c r="CG65" i="1"/>
  <c r="CF65" i="1"/>
  <c r="CE65" i="1"/>
  <c r="CD65" i="1"/>
  <c r="CC65" i="1"/>
  <c r="CB65" i="1"/>
  <c r="CA65" i="1"/>
  <c r="CM64" i="1"/>
  <c r="CI64" i="1"/>
  <c r="CH64" i="1"/>
  <c r="CG64" i="1"/>
  <c r="CF64" i="1"/>
  <c r="CE64" i="1"/>
  <c r="CD64" i="1"/>
  <c r="CC64" i="1"/>
  <c r="CB64" i="1"/>
  <c r="CA64" i="1"/>
  <c r="CM63" i="1"/>
  <c r="CI63" i="1"/>
  <c r="CH63" i="1"/>
  <c r="CG63" i="1"/>
  <c r="CF63" i="1"/>
  <c r="CE63" i="1"/>
  <c r="CD63" i="1"/>
  <c r="CC63" i="1"/>
  <c r="CB63" i="1"/>
  <c r="CA63" i="1"/>
  <c r="CM62" i="1"/>
  <c r="CI62" i="1"/>
  <c r="CH62" i="1"/>
  <c r="CG62" i="1"/>
  <c r="CF62" i="1"/>
  <c r="CE62" i="1"/>
  <c r="CD62" i="1"/>
  <c r="CC62" i="1"/>
  <c r="CB62" i="1"/>
  <c r="CA62" i="1"/>
  <c r="CM61" i="1"/>
  <c r="CI61" i="1"/>
  <c r="CH61" i="1"/>
  <c r="CG61" i="1"/>
  <c r="CF61" i="1"/>
  <c r="CE61" i="1"/>
  <c r="CD61" i="1"/>
  <c r="CC61" i="1"/>
  <c r="CB61" i="1"/>
  <c r="CA61" i="1"/>
  <c r="CM60" i="1"/>
  <c r="CI60" i="1"/>
  <c r="CH60" i="1"/>
  <c r="CG60" i="1"/>
  <c r="CF60" i="1"/>
  <c r="CE60" i="1"/>
  <c r="CD60" i="1"/>
  <c r="CC60" i="1"/>
  <c r="CB60" i="1"/>
  <c r="CA60" i="1"/>
  <c r="CM59" i="1"/>
  <c r="CI59" i="1"/>
  <c r="CH59" i="1"/>
  <c r="CG59" i="1"/>
  <c r="CF59" i="1"/>
  <c r="CE59" i="1"/>
  <c r="CD59" i="1"/>
  <c r="CC59" i="1"/>
  <c r="CB59" i="1"/>
  <c r="CA59" i="1"/>
  <c r="CM58" i="1"/>
  <c r="CI58" i="1"/>
  <c r="CH58" i="1"/>
  <c r="CG58" i="1"/>
  <c r="CF58" i="1"/>
  <c r="CE58" i="1"/>
  <c r="CD58" i="1"/>
  <c r="CC58" i="1"/>
  <c r="CB58" i="1"/>
  <c r="CA58" i="1"/>
  <c r="CM57" i="1"/>
  <c r="CI57" i="1"/>
  <c r="CH57" i="1"/>
  <c r="CG57" i="1"/>
  <c r="CF57" i="1"/>
  <c r="CE57" i="1"/>
  <c r="CD57" i="1"/>
  <c r="CC57" i="1"/>
  <c r="CB57" i="1"/>
  <c r="CA57" i="1"/>
  <c r="CM56" i="1"/>
  <c r="CI56" i="1"/>
  <c r="CH56" i="1"/>
  <c r="CG56" i="1"/>
  <c r="CF56" i="1"/>
  <c r="CE56" i="1"/>
  <c r="CD56" i="1"/>
  <c r="CC56" i="1"/>
  <c r="CB56" i="1"/>
  <c r="CA56" i="1"/>
  <c r="CM55" i="1"/>
  <c r="CI55" i="1"/>
  <c r="CH55" i="1"/>
  <c r="CG55" i="1"/>
  <c r="CF55" i="1"/>
  <c r="CE55" i="1"/>
  <c r="CD55" i="1"/>
  <c r="CC55" i="1"/>
  <c r="CB55" i="1"/>
  <c r="CA55" i="1"/>
  <c r="CM54" i="1"/>
  <c r="CI54" i="1"/>
  <c r="CH54" i="1"/>
  <c r="CG54" i="1"/>
  <c r="CF54" i="1"/>
  <c r="CE54" i="1"/>
  <c r="CD54" i="1"/>
  <c r="CC54" i="1"/>
  <c r="CB54" i="1"/>
  <c r="CA54" i="1"/>
  <c r="CM53" i="1"/>
  <c r="CI53" i="1"/>
  <c r="CH53" i="1"/>
  <c r="CG53" i="1"/>
  <c r="CF53" i="1"/>
  <c r="CE53" i="1"/>
  <c r="CD53" i="1"/>
  <c r="CC53" i="1"/>
  <c r="CB53" i="1"/>
  <c r="CA53" i="1"/>
  <c r="CM52" i="1"/>
  <c r="CI52" i="1"/>
  <c r="CH52" i="1"/>
  <c r="CG52" i="1"/>
  <c r="CF52" i="1"/>
  <c r="CE52" i="1"/>
  <c r="CD52" i="1"/>
  <c r="CC52" i="1"/>
  <c r="CB52" i="1"/>
  <c r="CA52" i="1"/>
  <c r="CM51" i="1"/>
  <c r="CI51" i="1"/>
  <c r="CH51" i="1"/>
  <c r="CG51" i="1"/>
  <c r="CF51" i="1"/>
  <c r="CE51" i="1"/>
  <c r="CD51" i="1"/>
  <c r="CC51" i="1"/>
  <c r="CB51" i="1"/>
  <c r="CA51" i="1"/>
  <c r="CM50" i="1"/>
  <c r="CI50" i="1"/>
  <c r="CH50" i="1"/>
  <c r="CG50" i="1"/>
  <c r="CF50" i="1"/>
  <c r="CE50" i="1"/>
  <c r="CD50" i="1"/>
  <c r="CC50" i="1"/>
  <c r="CB50" i="1"/>
  <c r="CA50" i="1"/>
  <c r="CM49" i="1"/>
  <c r="CI49" i="1"/>
  <c r="CH49" i="1"/>
  <c r="CG49" i="1"/>
  <c r="CF49" i="1"/>
  <c r="CE49" i="1"/>
  <c r="CD49" i="1"/>
  <c r="CC49" i="1"/>
  <c r="CB49" i="1"/>
  <c r="CA49" i="1"/>
  <c r="CM48" i="1"/>
  <c r="CI48" i="1"/>
  <c r="CH48" i="1"/>
  <c r="CG48" i="1"/>
  <c r="CF48" i="1"/>
  <c r="CE48" i="1"/>
  <c r="CD48" i="1"/>
  <c r="CC48" i="1"/>
  <c r="CB48" i="1"/>
  <c r="CA48" i="1"/>
  <c r="CM47" i="1"/>
  <c r="CI47" i="1"/>
  <c r="CH47" i="1"/>
  <c r="CG47" i="1"/>
  <c r="CF47" i="1"/>
  <c r="CE47" i="1"/>
  <c r="CD47" i="1"/>
  <c r="CC47" i="1"/>
  <c r="CB47" i="1"/>
  <c r="CA47" i="1"/>
  <c r="CM46" i="1"/>
  <c r="CI46" i="1"/>
  <c r="CH46" i="1"/>
  <c r="CG46" i="1"/>
  <c r="CF46" i="1"/>
  <c r="CE46" i="1"/>
  <c r="CD46" i="1"/>
  <c r="CC46" i="1"/>
  <c r="CB46" i="1"/>
  <c r="CA46" i="1"/>
  <c r="CM45" i="1"/>
  <c r="CI45" i="1"/>
  <c r="CH45" i="1"/>
  <c r="CG45" i="1"/>
  <c r="CF45" i="1"/>
  <c r="CE45" i="1"/>
  <c r="CD45" i="1"/>
  <c r="CC45" i="1"/>
  <c r="CB45" i="1"/>
  <c r="CA45" i="1"/>
  <c r="CM44" i="1"/>
  <c r="CI44" i="1"/>
  <c r="CH44" i="1"/>
  <c r="CG44" i="1"/>
  <c r="CF44" i="1"/>
  <c r="CE44" i="1"/>
  <c r="CD44" i="1"/>
  <c r="CC44" i="1"/>
  <c r="CB44" i="1"/>
  <c r="CA44" i="1"/>
  <c r="CM43" i="1"/>
  <c r="CI43" i="1"/>
  <c r="CH43" i="1"/>
  <c r="CG43" i="1"/>
  <c r="CF43" i="1"/>
  <c r="CE43" i="1"/>
  <c r="CD43" i="1"/>
  <c r="CC43" i="1"/>
  <c r="CB43" i="1"/>
  <c r="CA43" i="1"/>
  <c r="CM42" i="1"/>
  <c r="CI42" i="1"/>
  <c r="CH42" i="1"/>
  <c r="CG42" i="1"/>
  <c r="CF42" i="1"/>
  <c r="CE42" i="1"/>
  <c r="CD42" i="1"/>
  <c r="CC42" i="1"/>
  <c r="CB42" i="1"/>
  <c r="CA42" i="1"/>
  <c r="CM41" i="1"/>
  <c r="CI41" i="1"/>
  <c r="CH41" i="1"/>
  <c r="CG41" i="1"/>
  <c r="CF41" i="1"/>
  <c r="CE41" i="1"/>
  <c r="CD41" i="1"/>
  <c r="CC41" i="1"/>
  <c r="CB41" i="1"/>
  <c r="CA41" i="1"/>
  <c r="CM40" i="1"/>
  <c r="CI40" i="1"/>
  <c r="CH40" i="1"/>
  <c r="CG40" i="1"/>
  <c r="CF40" i="1"/>
  <c r="CE40" i="1"/>
  <c r="CD40" i="1"/>
  <c r="CC40" i="1"/>
  <c r="CB40" i="1"/>
  <c r="CA40" i="1"/>
  <c r="CM39" i="1"/>
  <c r="CI39" i="1"/>
  <c r="CH39" i="1"/>
  <c r="CG39" i="1"/>
  <c r="CF39" i="1"/>
  <c r="CE39" i="1"/>
  <c r="CD39" i="1"/>
  <c r="CC39" i="1"/>
  <c r="CB39" i="1"/>
  <c r="CA39" i="1"/>
  <c r="CM38" i="1"/>
  <c r="CI38" i="1"/>
  <c r="CH38" i="1"/>
  <c r="CG38" i="1"/>
  <c r="CF38" i="1"/>
  <c r="CE38" i="1"/>
  <c r="CD38" i="1"/>
  <c r="CC38" i="1"/>
  <c r="CB38" i="1"/>
  <c r="CA38" i="1"/>
  <c r="CM37" i="1"/>
  <c r="CI37" i="1"/>
  <c r="CH37" i="1"/>
  <c r="CG37" i="1"/>
  <c r="CF37" i="1"/>
  <c r="CE37" i="1"/>
  <c r="CD37" i="1"/>
  <c r="CC37" i="1"/>
  <c r="CB37" i="1"/>
  <c r="CA37" i="1"/>
  <c r="CM36" i="1"/>
  <c r="CI36" i="1"/>
  <c r="CH36" i="1"/>
  <c r="CG36" i="1"/>
  <c r="CF36" i="1"/>
  <c r="CE36" i="1"/>
  <c r="CD36" i="1"/>
  <c r="CC36" i="1"/>
  <c r="CB36" i="1"/>
  <c r="CA36" i="1"/>
  <c r="CM35" i="1"/>
  <c r="CI35" i="1"/>
  <c r="CH35" i="1"/>
  <c r="CG35" i="1"/>
  <c r="CF35" i="1"/>
  <c r="CE35" i="1"/>
  <c r="CD35" i="1"/>
  <c r="CC35" i="1"/>
  <c r="CB35" i="1"/>
  <c r="CA35" i="1"/>
  <c r="CM34" i="1"/>
  <c r="CI34" i="1"/>
  <c r="CH34" i="1"/>
  <c r="CG34" i="1"/>
  <c r="CF34" i="1"/>
  <c r="CE34" i="1"/>
  <c r="CD34" i="1"/>
  <c r="CC34" i="1"/>
  <c r="CB34" i="1"/>
  <c r="CA34" i="1"/>
  <c r="CM33" i="1"/>
  <c r="CI33" i="1"/>
  <c r="CH33" i="1"/>
  <c r="CG33" i="1"/>
  <c r="CF33" i="1"/>
  <c r="CE33" i="1"/>
  <c r="CD33" i="1"/>
  <c r="CC33" i="1"/>
  <c r="CB33" i="1"/>
  <c r="CA33" i="1"/>
  <c r="CM32" i="1"/>
  <c r="CI32" i="1"/>
  <c r="CH32" i="1"/>
  <c r="CG32" i="1"/>
  <c r="CF32" i="1"/>
  <c r="CE32" i="1"/>
  <c r="CD32" i="1"/>
  <c r="CC32" i="1"/>
  <c r="CB32" i="1"/>
  <c r="CA32" i="1"/>
  <c r="CM31" i="1"/>
  <c r="CI31" i="1"/>
  <c r="CH31" i="1"/>
  <c r="CG31" i="1"/>
  <c r="CF31" i="1"/>
  <c r="CE31" i="1"/>
  <c r="CD31" i="1"/>
  <c r="CC31" i="1"/>
  <c r="CB31" i="1"/>
  <c r="CA31" i="1"/>
  <c r="CM30" i="1"/>
  <c r="CI30" i="1"/>
  <c r="CH30" i="1"/>
  <c r="CG30" i="1"/>
  <c r="CF30" i="1"/>
  <c r="CE30" i="1"/>
  <c r="CD30" i="1"/>
  <c r="CC30" i="1"/>
  <c r="CB30" i="1"/>
  <c r="CA30" i="1"/>
  <c r="CM29" i="1"/>
  <c r="CI29" i="1"/>
  <c r="CH29" i="1"/>
  <c r="CG29" i="1"/>
  <c r="CF29" i="1"/>
  <c r="CE29" i="1"/>
  <c r="CD29" i="1"/>
  <c r="CC29" i="1"/>
  <c r="CB29" i="1"/>
  <c r="CA29" i="1"/>
  <c r="CM28" i="1"/>
  <c r="CI28" i="1"/>
  <c r="CH28" i="1"/>
  <c r="CG28" i="1"/>
  <c r="CF28" i="1"/>
  <c r="CE28" i="1"/>
  <c r="CD28" i="1"/>
  <c r="CC28" i="1"/>
  <c r="CB28" i="1"/>
  <c r="CA28" i="1"/>
  <c r="CM27" i="1"/>
  <c r="CI27" i="1"/>
  <c r="CH27" i="1"/>
  <c r="CG27" i="1"/>
  <c r="CF27" i="1"/>
  <c r="CE27" i="1"/>
  <c r="CD27" i="1"/>
  <c r="CC27" i="1"/>
  <c r="CB27" i="1"/>
  <c r="CA27" i="1"/>
  <c r="CM26" i="1"/>
  <c r="CI26" i="1"/>
  <c r="CH26" i="1"/>
  <c r="CG26" i="1"/>
  <c r="CF26" i="1"/>
  <c r="CE26" i="1"/>
  <c r="CD26" i="1"/>
  <c r="CC26" i="1"/>
  <c r="CB26" i="1"/>
  <c r="CA26" i="1"/>
  <c r="CM25" i="1"/>
  <c r="CI25" i="1"/>
  <c r="CH25" i="1"/>
  <c r="CG25" i="1"/>
  <c r="CF25" i="1"/>
  <c r="CE25" i="1"/>
  <c r="CD25" i="1"/>
  <c r="CC25" i="1"/>
  <c r="CB25" i="1"/>
  <c r="CA25" i="1"/>
  <c r="CM24" i="1"/>
  <c r="CI24" i="1"/>
  <c r="CH24" i="1"/>
  <c r="CG24" i="1"/>
  <c r="CF24" i="1"/>
  <c r="CE24" i="1"/>
  <c r="CD24" i="1"/>
  <c r="CC24" i="1"/>
  <c r="CB24" i="1"/>
  <c r="CA24" i="1"/>
  <c r="CM23" i="1"/>
  <c r="CI23" i="1"/>
  <c r="CH23" i="1"/>
  <c r="CG23" i="1"/>
  <c r="CF23" i="1"/>
  <c r="CE23" i="1"/>
  <c r="CD23" i="1"/>
  <c r="CC23" i="1"/>
  <c r="CB23" i="1"/>
  <c r="CA23" i="1"/>
  <c r="CM22" i="1"/>
  <c r="CI22" i="1"/>
  <c r="CH22" i="1"/>
  <c r="CG22" i="1"/>
  <c r="CF22" i="1"/>
  <c r="CE22" i="1"/>
  <c r="CD22" i="1"/>
  <c r="CC22" i="1"/>
  <c r="CB22" i="1"/>
  <c r="CA22" i="1"/>
  <c r="CM21" i="1"/>
  <c r="CI21" i="1"/>
  <c r="CH21" i="1"/>
  <c r="CG21" i="1"/>
  <c r="CF21" i="1"/>
  <c r="CE21" i="1"/>
  <c r="CD21" i="1"/>
  <c r="CC21" i="1"/>
  <c r="CB21" i="1"/>
  <c r="CA21" i="1"/>
  <c r="CM20" i="1"/>
  <c r="CI20" i="1"/>
  <c r="CH20" i="1"/>
  <c r="CG20" i="1"/>
  <c r="CF20" i="1"/>
  <c r="CE20" i="1"/>
  <c r="CD20" i="1"/>
  <c r="CC20" i="1"/>
  <c r="CB20" i="1"/>
  <c r="CA20" i="1"/>
  <c r="CM19" i="1"/>
  <c r="CI19" i="1"/>
  <c r="CH19" i="1"/>
  <c r="CG19" i="1"/>
  <c r="CF19" i="1"/>
  <c r="CE19" i="1"/>
  <c r="CD19" i="1"/>
  <c r="CC19" i="1"/>
  <c r="CB19" i="1"/>
  <c r="CA19" i="1"/>
  <c r="CM18" i="1"/>
  <c r="CI18" i="1"/>
  <c r="CH18" i="1"/>
  <c r="CG18" i="1"/>
  <c r="CF18" i="1"/>
  <c r="CE18" i="1"/>
  <c r="CD18" i="1"/>
  <c r="CC18" i="1"/>
  <c r="CB18" i="1"/>
  <c r="CA18" i="1"/>
  <c r="CM17" i="1"/>
  <c r="CI17" i="1"/>
  <c r="CH17" i="1"/>
  <c r="CG17" i="1"/>
  <c r="CF17" i="1"/>
  <c r="CE17" i="1"/>
  <c r="CD17" i="1"/>
  <c r="CC17" i="1"/>
  <c r="CB17" i="1"/>
  <c r="CA17" i="1"/>
  <c r="CM16" i="1"/>
  <c r="CI16" i="1"/>
  <c r="CH16" i="1"/>
  <c r="CG16" i="1"/>
  <c r="CF16" i="1"/>
  <c r="CE16" i="1"/>
  <c r="CD16" i="1"/>
  <c r="CC16" i="1"/>
  <c r="CB16" i="1"/>
  <c r="CA16" i="1"/>
  <c r="CM15" i="1"/>
  <c r="CI15" i="1"/>
  <c r="CH15" i="1"/>
  <c r="CG15" i="1"/>
  <c r="CF15" i="1"/>
  <c r="CE15" i="1"/>
  <c r="CD15" i="1"/>
  <c r="CC15" i="1"/>
  <c r="CB15" i="1"/>
  <c r="CA15" i="1"/>
  <c r="CM14" i="1"/>
  <c r="CI14" i="1"/>
  <c r="CH14" i="1"/>
  <c r="CG14" i="1"/>
  <c r="CF14" i="1"/>
  <c r="CE14" i="1"/>
  <c r="CD14" i="1"/>
  <c r="CC14" i="1"/>
  <c r="CB14" i="1"/>
  <c r="CA14" i="1"/>
  <c r="CM13" i="1"/>
  <c r="CI13" i="1"/>
  <c r="CH13" i="1"/>
  <c r="CG13" i="1"/>
  <c r="CF13" i="1"/>
  <c r="CE13" i="1"/>
  <c r="CD13" i="1"/>
  <c r="CC13" i="1"/>
  <c r="CB13" i="1"/>
  <c r="CA13" i="1"/>
  <c r="CM12" i="1"/>
  <c r="CI12" i="1"/>
  <c r="CH12" i="1"/>
  <c r="CG12" i="1"/>
  <c r="CF12" i="1"/>
  <c r="CE12" i="1"/>
  <c r="CD12" i="1"/>
  <c r="CC12" i="1"/>
  <c r="CB12" i="1"/>
  <c r="CA12" i="1"/>
  <c r="CM11" i="1"/>
  <c r="CI11" i="1"/>
  <c r="CH11" i="1"/>
  <c r="CG11" i="1"/>
  <c r="CF11" i="1"/>
  <c r="CE11" i="1"/>
  <c r="CD11" i="1"/>
  <c r="CC11" i="1"/>
  <c r="CB11" i="1"/>
  <c r="CA11" i="1"/>
  <c r="CM10" i="1"/>
  <c r="CI10" i="1"/>
  <c r="CH10" i="1"/>
  <c r="CG10" i="1"/>
  <c r="CF10" i="1"/>
  <c r="CE10" i="1"/>
  <c r="CD10" i="1"/>
  <c r="CC10" i="1"/>
  <c r="CB10" i="1"/>
  <c r="CA10" i="1"/>
  <c r="CM9" i="1"/>
  <c r="CI9" i="1"/>
  <c r="CH9" i="1"/>
  <c r="CG9" i="1"/>
  <c r="CF9" i="1"/>
  <c r="CE9" i="1"/>
  <c r="CD9" i="1"/>
  <c r="CC9" i="1"/>
  <c r="CB9" i="1"/>
  <c r="CA9" i="1"/>
  <c r="CM8" i="1"/>
  <c r="CI8" i="1"/>
  <c r="CH8" i="1"/>
  <c r="CG8" i="1"/>
  <c r="CF8" i="1"/>
  <c r="CE8" i="1"/>
  <c r="CD8" i="1"/>
  <c r="CC8" i="1"/>
  <c r="CB8" i="1"/>
  <c r="CA8" i="1"/>
  <c r="CM7" i="1"/>
  <c r="CI7" i="1"/>
  <c r="CH7" i="1"/>
  <c r="CG7" i="1"/>
  <c r="CF7" i="1"/>
  <c r="CE7" i="1"/>
  <c r="CD7" i="1"/>
  <c r="CC7" i="1"/>
  <c r="CB7" i="1"/>
  <c r="CA7" i="1"/>
  <c r="CM6" i="1"/>
  <c r="CI6" i="1"/>
  <c r="CH6" i="1"/>
  <c r="CG6" i="1"/>
  <c r="CF6" i="1"/>
  <c r="CE6" i="1"/>
  <c r="CD6" i="1"/>
  <c r="CC6" i="1"/>
  <c r="CB6" i="1"/>
  <c r="CA6" i="1"/>
  <c r="CM5" i="1"/>
  <c r="CM121" i="1" s="1"/>
  <c r="CI5" i="1"/>
  <c r="CH5" i="1"/>
  <c r="CG5" i="1"/>
  <c r="CF5" i="1"/>
  <c r="CE5" i="1"/>
  <c r="CD5" i="1"/>
  <c r="CC5" i="1"/>
  <c r="CB5" i="1"/>
  <c r="CA5" i="1"/>
  <c r="BZ19" i="4" l="1"/>
  <c r="BZ87" i="4"/>
</calcChain>
</file>

<file path=xl/sharedStrings.xml><?xml version="1.0" encoding="utf-8"?>
<sst xmlns="http://schemas.openxmlformats.org/spreadsheetml/2006/main" count="2326" uniqueCount="374">
  <si>
    <t>COTATION LEGUMES ET FRUITS BIO VENTE DIRECTE et DEMI-GROS - OCCITANIE 2020 - Semaine 43 (19 au  25/10)</t>
  </si>
  <si>
    <t>COTATION LEGUMES ET FRUITS BIO VENTE DIRECTE et DEMI-GROS - OCCITANIE 2020 -  Semaine 43 (19 au  25/10)</t>
  </si>
  <si>
    <t>Désignation</t>
  </si>
  <si>
    <t>Hautes Pyrénées (65)</t>
  </si>
  <si>
    <t>Tarn et Garonne (82)</t>
  </si>
  <si>
    <t>Ariège (09)</t>
  </si>
  <si>
    <t>Lot (46)</t>
  </si>
  <si>
    <t>Gers (32)</t>
  </si>
  <si>
    <t>Haute Garonne (31)</t>
  </si>
  <si>
    <t>Aveyron (12)</t>
  </si>
  <si>
    <t>Pyrénées Orientales (66)</t>
  </si>
  <si>
    <t>Aude (11)</t>
  </si>
  <si>
    <t>Tarn (81)</t>
  </si>
  <si>
    <t>Hérault (34)</t>
  </si>
  <si>
    <t>Gard (30)</t>
  </si>
  <si>
    <t>Lozère (48)</t>
  </si>
  <si>
    <t>Moyenne Région Vente Directe</t>
  </si>
  <si>
    <t>Min Région Vente Directe</t>
  </si>
  <si>
    <t>Max Région Vente Directe</t>
  </si>
  <si>
    <t>Moyenne Région magasins, grossistes</t>
  </si>
  <si>
    <t>Min Région magasins, grossistes</t>
  </si>
  <si>
    <t>Max Région magasins, grossistes</t>
  </si>
  <si>
    <t>Moyenne Région RHD et légumeries</t>
  </si>
  <si>
    <t>Min Région RHD et légumeries</t>
  </si>
  <si>
    <t>Max Région RHD et légumeries</t>
  </si>
  <si>
    <t>Références Grossistes (ref HT)</t>
  </si>
  <si>
    <t>PRODUIT</t>
  </si>
  <si>
    <t>UNITE DE VENTE</t>
  </si>
  <si>
    <t>Collectif gab65 : Demi-gros (magasins bio)</t>
  </si>
  <si>
    <t>Producteur 1 : Vic en Bigorre Vente Directe</t>
  </si>
  <si>
    <t>Producteur 1 légumerie</t>
  </si>
  <si>
    <t>Producteur 1 grossiste</t>
  </si>
  <si>
    <t>Producteur 2 : Pau Vente Directe</t>
  </si>
  <si>
    <t>Producteur 1 : Vente Directe</t>
  </si>
  <si>
    <t>Producteur 2 :  Marché Toulouse</t>
  </si>
  <si>
    <t>Producteur 2 : Coop Aux Saveurs du Quercy</t>
  </si>
  <si>
    <t xml:space="preserve">Producteur 3 : </t>
  </si>
  <si>
    <t xml:space="preserve"> Producteur 1 : Marché Tarascon</t>
  </si>
  <si>
    <t>Producteur 2 : Vente Directe Pamiers</t>
  </si>
  <si>
    <t xml:space="preserve">Producteur 3 : Marché Est Toulouse </t>
  </si>
  <si>
    <t>Producteur 4 : vente directe Marché Mirepoix</t>
  </si>
  <si>
    <t>Producteur 5 :
vente directe
marché
Pamiers</t>
  </si>
  <si>
    <t>Producteur 5 : 
vente demi-gros
Plateforme TAP</t>
  </si>
  <si>
    <t>Producteur 1 : RHD</t>
  </si>
  <si>
    <t>Producteur 1 : magasin spécialisé indépendant</t>
  </si>
  <si>
    <t>Producteur 2 : Vente Directe</t>
  </si>
  <si>
    <t>Producteur 3 : marchés
pas de commercialisation avant juillet</t>
  </si>
  <si>
    <r>
      <t xml:space="preserve">Producteur 3 : Coop aux Saveurs du Quercy
</t>
    </r>
    <r>
      <rPr>
        <sz val="10"/>
        <color rgb="FFFF0000"/>
        <rFont val="Calibri"/>
      </rPr>
      <t>pas de commercialisation avant juillet</t>
    </r>
  </si>
  <si>
    <t>Producteur 2: demi-gros magasins bios</t>
  </si>
  <si>
    <t>Producteur 4:demi-gros magasins bio</t>
  </si>
  <si>
    <t>Producteur 1 : VD Nord
Toulouse</t>
  </si>
  <si>
    <r>
      <t xml:space="preserve">Producteur 1 : Magasins Biocoops  : </t>
    </r>
    <r>
      <rPr>
        <sz val="11"/>
        <color rgb="FFFF0000"/>
        <rFont val="Calibri"/>
      </rPr>
      <t>pas de commercialisation actuellement</t>
    </r>
  </si>
  <si>
    <t>Producteur 2 : VD Sud
Toulouse</t>
  </si>
  <si>
    <t>Producteur 3 : VD Poucharramet</t>
  </si>
  <si>
    <t>Producteur 4 : Sud
Toulouse VD</t>
  </si>
  <si>
    <t>Producteur 5 : Nord
Toulouse VD</t>
  </si>
  <si>
    <t>Producteur 6 : Poucharramet VD</t>
  </si>
  <si>
    <t xml:space="preserve"> Producteur 1 : St Affrique Vente directe :</t>
  </si>
  <si>
    <t xml:space="preserve">Producteur 1 : St  Affrique Magasins bio </t>
  </si>
  <si>
    <t>Producteur 2 : Rodez Vente directe</t>
  </si>
  <si>
    <t>Producteur 2 : Rodez Magasins bio</t>
  </si>
  <si>
    <t>Producteur 3 : Villefranche Vente directe</t>
  </si>
  <si>
    <t>Producteur 3 : Villefranche Magasins bio</t>
  </si>
  <si>
    <t xml:space="preserve"> Producteur 1 : Perpignan Vente directe </t>
  </si>
  <si>
    <t xml:space="preserve"> Producteur 1 : Pyrénées orientales Magasins bio</t>
  </si>
  <si>
    <t>Producteur 2 : vente directe</t>
  </si>
  <si>
    <t>Producteur 2 : grossiste</t>
  </si>
  <si>
    <t xml:space="preserve"> Producteur 2 : Magasins bio</t>
  </si>
  <si>
    <t xml:space="preserve"> Producteur 1 : Carcassonne VD</t>
  </si>
  <si>
    <t>Producteur 2 : Lézignan VD</t>
  </si>
  <si>
    <t>Producteur 2 : Lézignan Magasin Bio</t>
  </si>
  <si>
    <t>Producteur 3 : Limoux VD</t>
  </si>
  <si>
    <t>Producteur 4 : Carcassonne VD</t>
  </si>
  <si>
    <t>Producteur 4 : Carcassonne Magasins Bio</t>
  </si>
  <si>
    <t>Producteur 1 : Vente directe  Castres</t>
  </si>
  <si>
    <t>Producteur 1 : MIN Toulouse, Magasin bio</t>
  </si>
  <si>
    <t>Producteur 2 : (Vente directe Puylaurens, Revel) Drive puylaurens</t>
  </si>
  <si>
    <t>Producteur 3 :        Amap</t>
  </si>
  <si>
    <t xml:space="preserve">Producteur 3 : magasin de producteurs </t>
  </si>
  <si>
    <t>Producteur 4  : marché de lavaur ,à la ferme et paniers</t>
  </si>
  <si>
    <t xml:space="preserve">Producteur 4  : magasin </t>
  </si>
  <si>
    <t>Producteur 5 : vente directe</t>
  </si>
  <si>
    <t>Producteur 5 : magasin bio</t>
  </si>
  <si>
    <t>Producteur 5 : légumerie</t>
  </si>
  <si>
    <t>Producteur 6 : vente directe</t>
  </si>
  <si>
    <t>Producteur 1 : Montpellier Vente Directe</t>
  </si>
  <si>
    <t>Producteur 1 : Montpellier Magasins Bio</t>
  </si>
  <si>
    <t>Producteur 2 : Cœur d'Hérault VD</t>
  </si>
  <si>
    <t>Producteur 2 : Cœur d'Hérault Magasins Bio</t>
  </si>
  <si>
    <t>Producteur 3 : Est Hérault VD</t>
  </si>
  <si>
    <t>Producteur 3 : Est Hérault Magasins</t>
  </si>
  <si>
    <t>Producteur 1 : Quissac Vente Directe</t>
  </si>
  <si>
    <t>Producteur 2 : Nimes- Alès Magasins bio</t>
  </si>
  <si>
    <t>Producteur 2 : Gard Magasins bio</t>
  </si>
  <si>
    <t>Producteur 3 : Uzès Vente Directe</t>
  </si>
  <si>
    <t>Producteur 1 : Mende Vente Directe</t>
  </si>
  <si>
    <t xml:space="preserve">Producteur 1 : Mende Magasins Bio </t>
  </si>
  <si>
    <t>Producteur 1 : Mende RHD</t>
  </si>
  <si>
    <t>Grossiste 1  Montpellier</t>
  </si>
  <si>
    <t>Grossiste 2  Perpignan</t>
  </si>
  <si>
    <t>Grossiste 3
Sud Ouest</t>
  </si>
  <si>
    <t>LEGUMES</t>
  </si>
  <si>
    <t>prix ttc</t>
  </si>
  <si>
    <t>prix ht</t>
  </si>
  <si>
    <t>Ail frais</t>
  </si>
  <si>
    <t>kg</t>
  </si>
  <si>
    <t>Ail sec</t>
  </si>
  <si>
    <t>Aillet</t>
  </si>
  <si>
    <t>botte</t>
  </si>
  <si>
    <t>Artichaut camus</t>
  </si>
  <si>
    <t>Artichaut violet</t>
  </si>
  <si>
    <t>Asperge verte</t>
  </si>
  <si>
    <t>Aubergine  blanche, rose</t>
  </si>
  <si>
    <t>4,5</t>
  </si>
  <si>
    <t>3,5</t>
  </si>
  <si>
    <t>Aubergine violette</t>
  </si>
  <si>
    <t>3,9</t>
  </si>
  <si>
    <t>4,9</t>
  </si>
  <si>
    <t xml:space="preserve">Betterave crue  </t>
  </si>
  <si>
    <t>2,8</t>
  </si>
  <si>
    <t xml:space="preserve">Betterave crue </t>
  </si>
  <si>
    <t>2,5</t>
  </si>
  <si>
    <t xml:space="preserve">Betterave cuite </t>
  </si>
  <si>
    <t>2;6</t>
  </si>
  <si>
    <t>3,8</t>
  </si>
  <si>
    <t>Blette</t>
  </si>
  <si>
    <t>2,25</t>
  </si>
  <si>
    <t>Mini blette et blette pied</t>
  </si>
  <si>
    <t>Carotte fanes</t>
  </si>
  <si>
    <t>3,2</t>
  </si>
  <si>
    <t>Carotte</t>
  </si>
  <si>
    <t>2,7</t>
  </si>
  <si>
    <t>Celeri branche</t>
  </si>
  <si>
    <t>Céleri rave</t>
  </si>
  <si>
    <t>3,25</t>
  </si>
  <si>
    <t>Chou lisse B ou R</t>
  </si>
  <si>
    <t>3,1</t>
  </si>
  <si>
    <t>2,6</t>
  </si>
  <si>
    <t>Chou de Milan</t>
  </si>
  <si>
    <t>Chou frisé</t>
  </si>
  <si>
    <t>Chou fleur</t>
  </si>
  <si>
    <t>Chou rave</t>
  </si>
  <si>
    <t>pce</t>
  </si>
  <si>
    <t>1,2</t>
  </si>
  <si>
    <t>Chou chinois</t>
  </si>
  <si>
    <t>Chou brocoli</t>
  </si>
  <si>
    <t xml:space="preserve">Chou pointu </t>
  </si>
  <si>
    <t>Chou romanesco</t>
  </si>
  <si>
    <t>Concombre long lisse</t>
  </si>
  <si>
    <t>Concombre épineux</t>
  </si>
  <si>
    <t>Courge ( à la coupe)</t>
  </si>
  <si>
    <t>2,3</t>
  </si>
  <si>
    <t>Courge Butternut</t>
  </si>
  <si>
    <t>2,9</t>
  </si>
  <si>
    <t>Courge Musquée</t>
  </si>
  <si>
    <t>Courge Potimarron</t>
  </si>
  <si>
    <t>Courge Spaghetti</t>
  </si>
  <si>
    <t>courgette verte</t>
  </si>
  <si>
    <t>Courgette ronde</t>
  </si>
  <si>
    <t>Courgette jaune</t>
  </si>
  <si>
    <t>Echalote</t>
  </si>
  <si>
    <t>Epinard</t>
  </si>
  <si>
    <t>5,1</t>
  </si>
  <si>
    <t>6,5</t>
  </si>
  <si>
    <t>6,9</t>
  </si>
  <si>
    <t>Fenouil</t>
  </si>
  <si>
    <t xml:space="preserve">Fraise </t>
  </si>
  <si>
    <t>250 gr</t>
  </si>
  <si>
    <t>Haricot vert filet</t>
  </si>
  <si>
    <t>5,9</t>
  </si>
  <si>
    <t>9,5</t>
  </si>
  <si>
    <t>Haricot beurre, mange-tout</t>
  </si>
  <si>
    <t>Maïs</t>
  </si>
  <si>
    <t>4€ le kg</t>
  </si>
  <si>
    <t>Melon Charentais</t>
  </si>
  <si>
    <t xml:space="preserve">Navet </t>
  </si>
  <si>
    <t>Navet botte</t>
  </si>
  <si>
    <t>Navet boule d'or</t>
  </si>
  <si>
    <t>Oignon cébette</t>
  </si>
  <si>
    <t>Oignon doux</t>
  </si>
  <si>
    <t>Oignon rouge</t>
  </si>
  <si>
    <t>Oignon jaune</t>
  </si>
  <si>
    <t>Panais</t>
  </si>
  <si>
    <t>Patate douce</t>
  </si>
  <si>
    <t>3,6</t>
  </si>
  <si>
    <t>Pastèque</t>
  </si>
  <si>
    <t>PDT nouvelle</t>
  </si>
  <si>
    <t>PDT conservation</t>
  </si>
  <si>
    <t>2,1</t>
  </si>
  <si>
    <t>Plante aromatique</t>
  </si>
  <si>
    <t>0,7</t>
  </si>
  <si>
    <t>1,1</t>
  </si>
  <si>
    <t>Poireau</t>
  </si>
  <si>
    <t>3,3</t>
  </si>
  <si>
    <t>Petit Pois</t>
  </si>
  <si>
    <t>Poivron vert</t>
  </si>
  <si>
    <t>Poivron rouge</t>
  </si>
  <si>
    <t>5,5</t>
  </si>
  <si>
    <t>Poivron jaune</t>
  </si>
  <si>
    <t>Radis rose</t>
  </si>
  <si>
    <t>1,3</t>
  </si>
  <si>
    <t>1,5</t>
  </si>
  <si>
    <t>1,35</t>
  </si>
  <si>
    <t>Radis noir</t>
  </si>
  <si>
    <t>Rhubarbe</t>
  </si>
  <si>
    <t>Rutabaga</t>
  </si>
  <si>
    <t>Salades au poids (laitues, batavia…)</t>
  </si>
  <si>
    <t>Batavia</t>
  </si>
  <si>
    <t>pièce</t>
  </si>
  <si>
    <t>Feuille de Chene</t>
  </si>
  <si>
    <t>Frisée Scarole</t>
  </si>
  <si>
    <t>laitue</t>
  </si>
  <si>
    <t>Mâche</t>
  </si>
  <si>
    <t>Mesclun, jeune pousse</t>
  </si>
  <si>
    <t>Romaine</t>
  </si>
  <si>
    <t>Roquette</t>
  </si>
  <si>
    <t>sucrine</t>
  </si>
  <si>
    <t>Scarole</t>
  </si>
  <si>
    <t>Tomate cerise</t>
  </si>
  <si>
    <t>Tomate grappe</t>
  </si>
  <si>
    <t>Tomate ronde</t>
  </si>
  <si>
    <t>Tomate ancienne population</t>
  </si>
  <si>
    <t>Topinambour</t>
  </si>
  <si>
    <t>AUTRES LEGUMES</t>
  </si>
  <si>
    <t xml:space="preserve">pomme de terre (sac) </t>
  </si>
  <si>
    <t>5 kg</t>
  </si>
  <si>
    <t>Fèves</t>
  </si>
  <si>
    <t>Pourpier</t>
  </si>
  <si>
    <t>la botte</t>
  </si>
  <si>
    <t>Patisson</t>
  </si>
  <si>
    <t>haricot plat</t>
  </si>
  <si>
    <t>Scarole,frisée</t>
  </si>
  <si>
    <t>chicorée chioggia</t>
  </si>
  <si>
    <t>chou kale</t>
  </si>
  <si>
    <t>radis daicon</t>
  </si>
  <si>
    <t xml:space="preserve">namenia, mizuna, </t>
  </si>
  <si>
    <t>14€ le kg</t>
  </si>
  <si>
    <t>cima di rapa</t>
  </si>
  <si>
    <t>Radis Redmeat</t>
  </si>
  <si>
    <t>Scorsonère</t>
  </si>
  <si>
    <t>Sucrine</t>
  </si>
  <si>
    <t>Pissenlit</t>
  </si>
  <si>
    <t>Coriandre</t>
  </si>
  <si>
    <t>Tanous</t>
  </si>
  <si>
    <t>Persil</t>
  </si>
  <si>
    <t>chou pak choi</t>
  </si>
  <si>
    <t>piece</t>
  </si>
  <si>
    <t>3€/kg</t>
  </si>
  <si>
    <t>Pois gourmand</t>
  </si>
  <si>
    <t>Artichaut Violet</t>
  </si>
  <si>
    <t>Poireaux</t>
  </si>
  <si>
    <t>botte 300gr</t>
  </si>
  <si>
    <t xml:space="preserve">Orties </t>
  </si>
  <si>
    <t xml:space="preserve">Botte </t>
  </si>
  <si>
    <t>concombre mini lisse</t>
  </si>
  <si>
    <t>F R U I T S</t>
  </si>
  <si>
    <t>Abricot</t>
  </si>
  <si>
    <t>Amande sèche</t>
  </si>
  <si>
    <t>Cerise</t>
  </si>
  <si>
    <t>Figue verte dauphine</t>
  </si>
  <si>
    <t>Nectarine Blanche A</t>
  </si>
  <si>
    <t>Nectarine Blanche B</t>
  </si>
  <si>
    <t>Nectarine Jaune A</t>
  </si>
  <si>
    <t>Nectarine Jaune B</t>
  </si>
  <si>
    <t>Pêche Blanche A</t>
  </si>
  <si>
    <t>Pêche Blanche B</t>
  </si>
  <si>
    <t>Pêche Jaune A</t>
  </si>
  <si>
    <t>Pêche Jaune B</t>
  </si>
  <si>
    <t>Poire eliot</t>
  </si>
  <si>
    <t>Poire william</t>
  </si>
  <si>
    <t>Pomme (var non définie)</t>
  </si>
  <si>
    <t>Pomme Elstar</t>
  </si>
  <si>
    <t>Pomme Golden</t>
  </si>
  <si>
    <t>Pomme Reine des Reinettes</t>
  </si>
  <si>
    <t>Pomme crimson</t>
  </si>
  <si>
    <t>Pomme Topaz, harmonie</t>
  </si>
  <si>
    <t>Pomme Ariane Conversion</t>
  </si>
  <si>
    <t>Pomme Juliet</t>
  </si>
  <si>
    <t>Prune Reine Claude</t>
  </si>
  <si>
    <t>Raisin blanc Chasselas</t>
  </si>
  <si>
    <t>Raisin noir Muscat</t>
  </si>
  <si>
    <t>Raisin noirr Ribol</t>
  </si>
  <si>
    <t>AUTRES FRUITS</t>
  </si>
  <si>
    <t>sève de bouleau</t>
  </si>
  <si>
    <t>3 litres</t>
  </si>
  <si>
    <t>physalis</t>
  </si>
  <si>
    <t>grenade</t>
  </si>
  <si>
    <t>kaki</t>
  </si>
  <si>
    <t>mandarine</t>
  </si>
  <si>
    <t xml:space="preserve">noisette </t>
  </si>
  <si>
    <t>Pêche plate</t>
  </si>
  <si>
    <t>Pomelos</t>
  </si>
  <si>
    <t>Figues</t>
  </si>
  <si>
    <t>COTATION LEGUMES ET FRUITS BIO VENTE DIRECTE et DEMI-GROS - OCCITANIE 2020 - Semaine 38 (14 au 20/09)</t>
  </si>
  <si>
    <r>
      <t xml:space="preserve">Producteur 3 : Coop aux Saveurs du Quercy
</t>
    </r>
    <r>
      <rPr>
        <sz val="10"/>
        <color rgb="FFFF0000"/>
        <rFont val="Calibri"/>
      </rPr>
      <t>pas de commercialisation avant juillet</t>
    </r>
  </si>
  <si>
    <r>
      <t xml:space="preserve">Producteur 1 : Magasins Biocoops  : </t>
    </r>
    <r>
      <rPr>
        <sz val="11"/>
        <color rgb="FFFF0000"/>
        <rFont val="Calibri"/>
      </rPr>
      <t>pas de commercialisation actuellement</t>
    </r>
  </si>
  <si>
    <t>1.61 pièce</t>
  </si>
  <si>
    <t>1.25 pièce</t>
  </si>
  <si>
    <t>1.50 (21/35cm) / 1.90 (21/24cm) à 2.30 (14/21 cm)</t>
  </si>
  <si>
    <t>1.10 à 1.40 selon la variété</t>
  </si>
  <si>
    <t>Rougette,Sucrine</t>
  </si>
  <si>
    <t>0.8 la botte de 100 g</t>
  </si>
  <si>
    <t>conversion</t>
  </si>
  <si>
    <t>AB</t>
  </si>
  <si>
    <t>raisin blanc ITALIA</t>
  </si>
  <si>
    <t>COTATION LEGUMES ET FRUITS BIO VENTE DIRECTE et DEMI-GROS - OCCITANIE 2020 - Semaine 34 (17 au 23/08)</t>
  </si>
  <si>
    <r>
      <t xml:space="preserve">Producteur 3 : Coop aux Saveurs du Quercy
</t>
    </r>
    <r>
      <rPr>
        <sz val="10"/>
        <color rgb="FFFF0000"/>
        <rFont val="Calibri"/>
      </rPr>
      <t>pas de commercialisation avant juillet</t>
    </r>
  </si>
  <si>
    <r>
      <t xml:space="preserve">Producteur 1 : Magasins Biocoops  : </t>
    </r>
    <r>
      <rPr>
        <sz val="11"/>
        <color rgb="FFFF0000"/>
        <rFont val="Calibri"/>
      </rPr>
      <t>pas de commercialisation actuellement</t>
    </r>
  </si>
  <si>
    <t>3,90</t>
  </si>
  <si>
    <t>Bettrave crue</t>
  </si>
  <si>
    <t>3,50</t>
  </si>
  <si>
    <t>4,30</t>
  </si>
  <si>
    <t>1,50</t>
  </si>
  <si>
    <t>1.22 pièce</t>
  </si>
  <si>
    <t>1.07 pièce</t>
  </si>
  <si>
    <t>2,60</t>
  </si>
  <si>
    <t>2,80</t>
  </si>
  <si>
    <t>Courgette verte</t>
  </si>
  <si>
    <t>2,50</t>
  </si>
  <si>
    <t>5,50</t>
  </si>
  <si>
    <t>9,50</t>
  </si>
  <si>
    <t>3,00</t>
  </si>
  <si>
    <t>1.15 à 1.35 selon la variété</t>
  </si>
  <si>
    <t>0.8€ la botte de 100g (persil), 1€ le bouquet de menthe fraîche de 40g</t>
  </si>
  <si>
    <t>1.15 la botte de 300g</t>
  </si>
  <si>
    <t>4,00</t>
  </si>
  <si>
    <t>Laitue</t>
  </si>
  <si>
    <t>courge bleue de hongrie</t>
  </si>
  <si>
    <t>Poivron orange</t>
  </si>
  <si>
    <t>COTATION LEGUMES ET FRUITS BIO VENTE DIRECTE et DEMI-GROS - OCCITANIE 2020 - Semaine 30 (20 au 26/07)</t>
  </si>
  <si>
    <r>
      <t xml:space="preserve">Producteur 3 : Coop aux Saveurs du Quercy
</t>
    </r>
    <r>
      <rPr>
        <sz val="10"/>
        <color rgb="FFFF0000"/>
        <rFont val="Calibri"/>
      </rPr>
      <t>pas de commercialisation avant juillet</t>
    </r>
  </si>
  <si>
    <r>
      <t xml:space="preserve">Producteur 1 : Magasins Biocoops  : </t>
    </r>
    <r>
      <rPr>
        <sz val="11"/>
        <color rgb="FFFF0000"/>
        <rFont val="Calibri"/>
      </rPr>
      <t>pas de commercialisation actuellement</t>
    </r>
  </si>
  <si>
    <t>1.15€ pièce</t>
  </si>
  <si>
    <t>9.05 cueilli main</t>
  </si>
  <si>
    <t>2.20 à 3.60 selon variété</t>
  </si>
  <si>
    <t>1.5 (menthe)</t>
  </si>
  <si>
    <t>0.80 à 1.00€ selon aromate</t>
  </si>
  <si>
    <t>3.83€ cornu vert</t>
  </si>
  <si>
    <t>1,00</t>
  </si>
  <si>
    <t>Moyenne Région magasins bio</t>
  </si>
  <si>
    <t>Min Région magasins bio</t>
  </si>
  <si>
    <t>Max Région magasins bio</t>
  </si>
  <si>
    <r>
      <t xml:space="preserve">Producteur 3 : Coop aux Saveurs du Quercy
</t>
    </r>
    <r>
      <rPr>
        <sz val="10"/>
        <color rgb="FFFF0000"/>
        <rFont val="Calibri"/>
      </rPr>
      <t>pas de commercialisation avant juillet</t>
    </r>
  </si>
  <si>
    <r>
      <t xml:space="preserve">Producteur 1 : Magasins Biocoops  : </t>
    </r>
    <r>
      <rPr>
        <sz val="11"/>
        <color rgb="FFFF0000"/>
        <rFont val="Calibri"/>
      </rPr>
      <t>pas de commercialisation actuellement</t>
    </r>
  </si>
  <si>
    <r>
      <t xml:space="preserve"> Producteur 1 : St Affrique Vente directe : </t>
    </r>
    <r>
      <rPr>
        <sz val="11"/>
        <color rgb="FFFF0000"/>
        <rFont val="Calibri"/>
      </rPr>
      <t>commercialise uniquement des plants actuellement</t>
    </r>
  </si>
  <si>
    <r>
      <t xml:space="preserve">Producteur 1 : St  Affrique Magasins bio </t>
    </r>
    <r>
      <rPr>
        <sz val="11"/>
        <color rgb="FFFF0000"/>
        <rFont val="Calibri"/>
      </rPr>
      <t>commercialise uniquement des plants actuellement</t>
    </r>
  </si>
  <si>
    <r>
      <t>Producteur 1 : Montpellier Vente Directe</t>
    </r>
    <r>
      <rPr>
        <sz val="11"/>
        <color rgb="FFFF0000"/>
        <rFont val="Calibri"/>
      </rPr>
      <t xml:space="preserve"> pas de vente durant l'hiver</t>
    </r>
  </si>
  <si>
    <t>8,9</t>
  </si>
  <si>
    <t>1.8 botte de 3</t>
  </si>
  <si>
    <t>4,20</t>
  </si>
  <si>
    <t>2.2/pce</t>
  </si>
  <si>
    <t>4.19/pce</t>
  </si>
  <si>
    <t>PCE 1.2</t>
  </si>
  <si>
    <t>1,30</t>
  </si>
  <si>
    <t>0.76/pce</t>
  </si>
  <si>
    <t>1.15/pce</t>
  </si>
  <si>
    <t>3,20</t>
  </si>
  <si>
    <t>7,00</t>
  </si>
  <si>
    <t>7,5</t>
  </si>
  <si>
    <t>3.15/pce</t>
  </si>
  <si>
    <t>2,3/b</t>
  </si>
  <si>
    <t>2,2</t>
  </si>
  <si>
    <t>2.24 botte</t>
  </si>
  <si>
    <t>2.47 botte</t>
  </si>
  <si>
    <t>2.5 botte</t>
  </si>
  <si>
    <t>botte 300gr 1.50</t>
  </si>
  <si>
    <t>5,00</t>
  </si>
  <si>
    <t>12€/col</t>
  </si>
  <si>
    <t>10.65/col</t>
  </si>
  <si>
    <t>8.13/col</t>
  </si>
  <si>
    <t>Barquette 2.1</t>
  </si>
  <si>
    <t>7,50</t>
  </si>
  <si>
    <t>4,50</t>
  </si>
  <si>
    <t>2.71/pce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</si>
</sst>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25">
    <font>
      <sz val="11"/>
      <color rgb="FF000000"/>
      <name val="Calibri"/>
    </font>
    <font>
      <sz val="11"/>
      <color rgb="FF000000"/>
      <name val="Calibri"/>
    </font>
    <font>
      <b/>
      <sz val="22"/>
      <color rgb="FFFF9900"/>
      <name val="Arial"/>
    </font>
    <font>
      <b/>
      <sz val="21"/>
      <color rgb="FFE36C09"/>
      <name val="Arial"/>
    </font>
    <font>
      <sz val="11"/>
      <name val="Calibri"/>
    </font>
    <font>
      <sz val="11"/>
      <color rgb="FF000000"/>
      <name val="Arial Narrow"/>
    </font>
    <font>
      <b/>
      <sz val="10"/>
      <color rgb="FF000000"/>
      <name val="Arial Narrow"/>
    </font>
    <font>
      <b/>
      <sz val="10"/>
      <color rgb="FFFFFFFF"/>
      <name val="Arial Narrow"/>
    </font>
    <font>
      <b/>
      <sz val="10"/>
      <color rgb="FF000000"/>
      <name val="Arial"/>
    </font>
    <font>
      <b/>
      <sz val="11"/>
      <color rgb="FF000000"/>
      <name val="Arial Narrow"/>
    </font>
    <font>
      <sz val="10"/>
      <color rgb="FF000000"/>
      <name val="Arial Narrow"/>
    </font>
    <font>
      <b/>
      <sz val="14"/>
      <color rgb="FF000000"/>
      <name val="Arial Narrow"/>
    </font>
    <font>
      <b/>
      <sz val="11"/>
      <color rgb="FFFF0000"/>
      <name val="Arial Narrow"/>
    </font>
    <font>
      <sz val="11"/>
      <color rgb="FFFF0000"/>
      <name val="Arial"/>
    </font>
    <font>
      <sz val="11"/>
      <color rgb="FF000000"/>
      <name val="Arial"/>
    </font>
    <font>
      <sz val="11"/>
      <color theme="1"/>
      <name val="Calibri"/>
    </font>
    <font>
      <sz val="11"/>
      <color rgb="FFFF0000"/>
      <name val="Arial Narrow"/>
    </font>
    <font>
      <sz val="11"/>
      <color theme="1"/>
      <name val="Calibri"/>
    </font>
    <font>
      <b/>
      <sz val="11"/>
      <color theme="1"/>
      <name val="Calibri"/>
    </font>
    <font>
      <sz val="9"/>
      <color rgb="FF000000"/>
      <name val="Roboto"/>
    </font>
    <font>
      <sz val="11"/>
      <color rgb="FF000000"/>
      <name val="Arial"/>
    </font>
    <font>
      <b/>
      <sz val="11"/>
      <color rgb="FF000000"/>
      <name val="Arial"/>
    </font>
    <font>
      <b/>
      <sz val="21"/>
      <color rgb="FFFF9900"/>
      <name val="Arial"/>
    </font>
    <font>
      <sz val="10"/>
      <color rgb="FFFF0000"/>
      <name val="Calibri"/>
    </font>
    <font>
      <sz val="11"/>
      <color rgb="FFFF0000"/>
      <name val="Calibri"/>
    </font>
  </fonts>
  <fills count="4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EFEFEF"/>
        <bgColor rgb="FFEFEFEF"/>
      </patternFill>
    </fill>
    <fill>
      <patternFill patternType="solid">
        <fgColor rgb="FFFF8080"/>
        <bgColor rgb="FFFF8080"/>
      </patternFill>
    </fill>
    <fill>
      <patternFill patternType="solid">
        <fgColor rgb="FFEAF1DD"/>
        <bgColor rgb="FFEAF1DD"/>
      </patternFill>
    </fill>
    <fill>
      <patternFill patternType="solid">
        <fgColor rgb="FFFDE9D9"/>
        <bgColor rgb="FFFDE9D9"/>
      </patternFill>
    </fill>
    <fill>
      <patternFill patternType="solid">
        <fgColor rgb="FFFFFFCC"/>
        <bgColor rgb="FFFFFFCC"/>
      </patternFill>
    </fill>
    <fill>
      <patternFill patternType="solid">
        <fgColor rgb="FF9999FF"/>
        <bgColor rgb="FF9999FF"/>
      </patternFill>
    </fill>
    <fill>
      <patternFill patternType="solid">
        <fgColor rgb="FFDAEEF3"/>
        <bgColor rgb="FFDAEEF3"/>
      </patternFill>
    </fill>
    <fill>
      <patternFill patternType="solid">
        <fgColor rgb="FFCCFFCC"/>
        <bgColor rgb="FFCCFFCC"/>
      </patternFill>
    </fill>
    <fill>
      <patternFill patternType="solid">
        <fgColor rgb="FFDDD9C3"/>
        <bgColor rgb="FFDDD9C3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95B3D7"/>
        <bgColor rgb="FF95B3D7"/>
      </patternFill>
    </fill>
    <fill>
      <patternFill patternType="solid">
        <fgColor rgb="FFFFFF99"/>
        <bgColor rgb="FFFFFF99"/>
      </patternFill>
    </fill>
    <fill>
      <patternFill patternType="solid">
        <fgColor rgb="FFC2D69B"/>
        <bgColor rgb="FFC2D69B"/>
      </patternFill>
    </fill>
    <fill>
      <patternFill patternType="solid">
        <fgColor rgb="FFFBD4B4"/>
        <bgColor rgb="FFFBD4B4"/>
      </patternFill>
    </fill>
    <fill>
      <patternFill patternType="solid">
        <fgColor rgb="FFFABF8F"/>
        <bgColor rgb="FFFABF8F"/>
      </patternFill>
    </fill>
    <fill>
      <patternFill patternType="solid">
        <fgColor rgb="FF969696"/>
        <bgColor rgb="FF969696"/>
      </patternFill>
    </fill>
    <fill>
      <patternFill patternType="solid">
        <fgColor rgb="FFB4B4B4"/>
        <bgColor rgb="FFB4B4B4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rgb="FFE5DFEC"/>
        <bgColor rgb="FFE5DFEC"/>
      </patternFill>
    </fill>
    <fill>
      <patternFill patternType="solid">
        <fgColor rgb="FFFFCCCC"/>
        <bgColor rgb="FFFFCCCC"/>
      </patternFill>
    </fill>
    <fill>
      <patternFill patternType="solid">
        <fgColor rgb="FFD6E3BC"/>
        <bgColor rgb="FFD6E3BC"/>
      </patternFill>
    </fill>
    <fill>
      <patternFill patternType="solid">
        <fgColor rgb="FFB2A1C7"/>
        <bgColor rgb="FFB2A1C7"/>
      </patternFill>
    </fill>
    <fill>
      <patternFill patternType="solid">
        <fgColor rgb="FFD99594"/>
        <bgColor rgb="FFD99594"/>
      </patternFill>
    </fill>
    <fill>
      <patternFill patternType="solid">
        <fgColor rgb="FFFFCC00"/>
        <bgColor rgb="FFFFCC00"/>
      </patternFill>
    </fill>
    <fill>
      <patternFill patternType="solid">
        <fgColor rgb="FF76923C"/>
        <bgColor rgb="FF76923C"/>
      </patternFill>
    </fill>
    <fill>
      <patternFill patternType="solid">
        <fgColor rgb="FFFF9900"/>
        <bgColor rgb="FFFF9900"/>
      </patternFill>
    </fill>
    <fill>
      <patternFill patternType="solid">
        <fgColor rgb="FFF2F2F2"/>
        <bgColor rgb="FFF2F2F2"/>
      </patternFill>
    </fill>
    <fill>
      <patternFill patternType="solid">
        <fgColor rgb="FF008000"/>
        <bgColor rgb="FF008000"/>
      </patternFill>
    </fill>
    <fill>
      <patternFill patternType="solid">
        <fgColor rgb="FFFF0000"/>
        <bgColor rgb="FFFF0000"/>
      </patternFill>
    </fill>
    <fill>
      <patternFill patternType="solid">
        <fgColor rgb="FFCCC0D9"/>
        <bgColor rgb="FFCCC0D9"/>
      </patternFill>
    </fill>
    <fill>
      <patternFill patternType="solid">
        <fgColor rgb="FFE36C09"/>
        <bgColor rgb="FFE36C09"/>
      </patternFill>
    </fill>
    <fill>
      <patternFill patternType="solid">
        <fgColor rgb="FF993300"/>
        <bgColor rgb="FF993300"/>
      </patternFill>
    </fill>
    <fill>
      <patternFill patternType="solid">
        <fgColor rgb="FF339966"/>
        <bgColor rgb="FF339966"/>
      </patternFill>
    </fill>
    <fill>
      <patternFill patternType="solid">
        <fgColor rgb="FFFF99CC"/>
        <bgColor rgb="FFFF99CC"/>
      </patternFill>
    </fill>
    <fill>
      <patternFill patternType="solid">
        <fgColor rgb="FF99CC00"/>
        <bgColor rgb="FF99CC00"/>
      </patternFill>
    </fill>
    <fill>
      <patternFill patternType="solid">
        <fgColor rgb="FF548DD4"/>
        <bgColor rgb="FF548DD4"/>
      </patternFill>
    </fill>
    <fill>
      <patternFill patternType="solid">
        <fgColor rgb="FF800080"/>
        <bgColor rgb="FF800080"/>
      </patternFill>
    </fill>
  </fills>
  <borders count="12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333399"/>
      </bottom>
      <diagonal/>
    </border>
    <border>
      <left/>
      <right/>
      <top style="medium">
        <color rgb="FF000000"/>
      </top>
      <bottom style="thin">
        <color rgb="FF333399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707"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5" fillId="0" borderId="0" xfId="0" applyFont="1" applyAlignment="1"/>
    <xf numFmtId="0" fontId="6" fillId="5" borderId="8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/>
    </xf>
    <xf numFmtId="0" fontId="6" fillId="22" borderId="18" xfId="0" applyFont="1" applyFill="1" applyBorder="1" applyAlignment="1">
      <alignment horizontal="center" vertical="center" wrapText="1"/>
    </xf>
    <xf numFmtId="0" fontId="6" fillId="22" borderId="19" xfId="0" applyFont="1" applyFill="1" applyBorder="1" applyAlignment="1">
      <alignment horizontal="center" vertical="center" wrapText="1"/>
    </xf>
    <xf numFmtId="0" fontId="8" fillId="4" borderId="20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22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vertical="center" wrapText="1"/>
    </xf>
    <xf numFmtId="0" fontId="6" fillId="7" borderId="22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right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9" fillId="3" borderId="24" xfId="0" applyFont="1" applyFill="1" applyBorder="1" applyAlignment="1">
      <alignment horizontal="center" vertical="center" wrapText="1"/>
    </xf>
    <xf numFmtId="0" fontId="9" fillId="3" borderId="25" xfId="0" applyFont="1" applyFill="1" applyBorder="1" applyAlignment="1">
      <alignment horizontal="center" vertical="center" wrapText="1"/>
    </xf>
    <xf numFmtId="0" fontId="6" fillId="13" borderId="26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6" fillId="13" borderId="27" xfId="0" applyFont="1" applyFill="1" applyBorder="1" applyAlignment="1">
      <alignment horizontal="center" vertical="center" wrapText="1"/>
    </xf>
    <xf numFmtId="0" fontId="6" fillId="6" borderId="28" xfId="0" applyFont="1" applyFill="1" applyBorder="1" applyAlignment="1">
      <alignment horizontal="center" vertical="center" wrapText="1"/>
    </xf>
    <xf numFmtId="0" fontId="6" fillId="6" borderId="27" xfId="0" applyFont="1" applyFill="1" applyBorder="1" applyAlignment="1">
      <alignment horizontal="center" vertical="center" wrapText="1"/>
    </xf>
    <xf numFmtId="0" fontId="6" fillId="7" borderId="28" xfId="0" applyFont="1" applyFill="1" applyBorder="1" applyAlignment="1">
      <alignment horizontal="center" vertical="center" wrapText="1"/>
    </xf>
    <xf numFmtId="0" fontId="9" fillId="8" borderId="18" xfId="0" applyFont="1" applyFill="1" applyBorder="1" applyAlignment="1">
      <alignment horizontal="center" vertical="center" wrapText="1"/>
    </xf>
    <xf numFmtId="0" fontId="9" fillId="8" borderId="29" xfId="0" applyFont="1" applyFill="1" applyBorder="1" applyAlignment="1">
      <alignment horizontal="center" vertical="center" wrapText="1"/>
    </xf>
    <xf numFmtId="0" fontId="9" fillId="8" borderId="19" xfId="0" applyFont="1" applyFill="1" applyBorder="1" applyAlignment="1">
      <alignment horizontal="center" vertical="center" wrapText="1"/>
    </xf>
    <xf numFmtId="0" fontId="9" fillId="9" borderId="18" xfId="0" applyFont="1" applyFill="1" applyBorder="1" applyAlignment="1">
      <alignment horizontal="center" vertical="center" wrapText="1"/>
    </xf>
    <xf numFmtId="0" fontId="9" fillId="9" borderId="19" xfId="0" applyFont="1" applyFill="1" applyBorder="1" applyAlignment="1">
      <alignment horizontal="center" vertical="center" wrapText="1"/>
    </xf>
    <xf numFmtId="0" fontId="6" fillId="9" borderId="18" xfId="0" applyFont="1" applyFill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center" vertical="center" wrapText="1"/>
    </xf>
    <xf numFmtId="0" fontId="6" fillId="10" borderId="18" xfId="0" applyFont="1" applyFill="1" applyBorder="1" applyAlignment="1">
      <alignment horizontal="center" vertical="center" wrapText="1"/>
    </xf>
    <xf numFmtId="0" fontId="6" fillId="10" borderId="29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11" borderId="31" xfId="0" applyFont="1" applyFill="1" applyBorder="1" applyAlignment="1">
      <alignment horizontal="center" vertical="center" wrapText="1"/>
    </xf>
    <xf numFmtId="0" fontId="6" fillId="11" borderId="32" xfId="0" applyFont="1" applyFill="1" applyBorder="1" applyAlignment="1">
      <alignment horizontal="center" vertical="center" wrapText="1"/>
    </xf>
    <xf numFmtId="0" fontId="6" fillId="11" borderId="33" xfId="0" applyFont="1" applyFill="1" applyBorder="1" applyAlignment="1">
      <alignment horizontal="center" vertical="center" wrapText="1"/>
    </xf>
    <xf numFmtId="0" fontId="6" fillId="12" borderId="18" xfId="0" applyFont="1" applyFill="1" applyBorder="1" applyAlignment="1">
      <alignment horizontal="center" vertical="center" wrapText="1"/>
    </xf>
    <xf numFmtId="0" fontId="6" fillId="12" borderId="29" xfId="0" applyFont="1" applyFill="1" applyBorder="1" applyAlignment="1">
      <alignment horizontal="center" vertical="center" wrapText="1"/>
    </xf>
    <xf numFmtId="0" fontId="6" fillId="12" borderId="19" xfId="0" applyFont="1" applyFill="1" applyBorder="1" applyAlignment="1">
      <alignment horizontal="center" vertical="center" wrapText="1"/>
    </xf>
    <xf numFmtId="0" fontId="6" fillId="13" borderId="18" xfId="0" applyFont="1" applyFill="1" applyBorder="1" applyAlignment="1">
      <alignment horizontal="center" vertical="center" wrapText="1"/>
    </xf>
    <xf numFmtId="0" fontId="6" fillId="13" borderId="29" xfId="0" applyFont="1" applyFill="1" applyBorder="1" applyAlignment="1">
      <alignment horizontal="center" vertical="center" wrapText="1"/>
    </xf>
    <xf numFmtId="0" fontId="6" fillId="7" borderId="18" xfId="0" applyFont="1" applyFill="1" applyBorder="1" applyAlignment="1">
      <alignment horizontal="center" vertical="center" wrapText="1"/>
    </xf>
    <xf numFmtId="0" fontId="6" fillId="7" borderId="29" xfId="0" applyFont="1" applyFill="1" applyBorder="1" applyAlignment="1">
      <alignment horizontal="center" vertical="center" wrapText="1"/>
    </xf>
    <xf numFmtId="0" fontId="6" fillId="7" borderId="34" xfId="0" applyFont="1" applyFill="1" applyBorder="1" applyAlignment="1">
      <alignment horizontal="center" vertical="center" wrapText="1"/>
    </xf>
    <xf numFmtId="0" fontId="10" fillId="23" borderId="38" xfId="0" applyFont="1" applyFill="1" applyBorder="1" applyAlignment="1">
      <alignment horizontal="center" vertical="center" wrapText="1"/>
    </xf>
    <xf numFmtId="0" fontId="10" fillId="23" borderId="34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1" fillId="24" borderId="39" xfId="0" applyFont="1" applyFill="1" applyBorder="1" applyAlignment="1"/>
    <xf numFmtId="0" fontId="5" fillId="0" borderId="40" xfId="0" applyFont="1" applyBorder="1" applyAlignment="1"/>
    <xf numFmtId="0" fontId="5" fillId="0" borderId="0" xfId="0" applyFont="1" applyAlignment="1">
      <alignment horizontal="center"/>
    </xf>
    <xf numFmtId="0" fontId="5" fillId="0" borderId="25" xfId="0" applyFont="1" applyBorder="1" applyAlignment="1">
      <alignment horizontal="right"/>
    </xf>
    <xf numFmtId="0" fontId="5" fillId="0" borderId="24" xfId="0" applyFont="1" applyBorder="1" applyAlignment="1"/>
    <xf numFmtId="0" fontId="5" fillId="0" borderId="0" xfId="0" applyFont="1" applyAlignment="1"/>
    <xf numFmtId="0" fontId="5" fillId="24" borderId="1" xfId="0" applyFont="1" applyFill="1" applyBorder="1" applyAlignment="1"/>
    <xf numFmtId="0" fontId="5" fillId="24" borderId="41" xfId="0" applyFont="1" applyFill="1" applyBorder="1" applyAlignment="1"/>
    <xf numFmtId="0" fontId="5" fillId="24" borderId="42" xfId="0" applyFont="1" applyFill="1" applyBorder="1" applyAlignment="1"/>
    <xf numFmtId="0" fontId="12" fillId="0" borderId="0" xfId="0" applyFont="1" applyAlignment="1"/>
    <xf numFmtId="0" fontId="9" fillId="0" borderId="0" xfId="0" applyFont="1" applyAlignment="1"/>
    <xf numFmtId="0" fontId="9" fillId="0" borderId="43" xfId="0" applyFont="1" applyBorder="1" applyAlignment="1"/>
    <xf numFmtId="0" fontId="9" fillId="0" borderId="44" xfId="0" applyFont="1" applyBorder="1" applyAlignment="1"/>
    <xf numFmtId="0" fontId="5" fillId="25" borderId="45" xfId="0" applyFont="1" applyFill="1" applyBorder="1" applyAlignment="1"/>
    <xf numFmtId="0" fontId="5" fillId="0" borderId="46" xfId="0" applyFont="1" applyBorder="1" applyAlignment="1"/>
    <xf numFmtId="2" fontId="13" fillId="26" borderId="24" xfId="0" applyNumberFormat="1" applyFont="1" applyFill="1" applyBorder="1" applyAlignment="1"/>
    <xf numFmtId="2" fontId="14" fillId="26" borderId="47" xfId="0" applyNumberFormat="1" applyFont="1" applyFill="1" applyBorder="1" applyAlignment="1"/>
    <xf numFmtId="2" fontId="13" fillId="26" borderId="40" xfId="0" applyNumberFormat="1" applyFont="1" applyFill="1" applyBorder="1" applyAlignment="1"/>
    <xf numFmtId="2" fontId="13" fillId="26" borderId="48" xfId="0" applyNumberFormat="1" applyFont="1" applyFill="1" applyBorder="1" applyAlignment="1"/>
    <xf numFmtId="2" fontId="5" fillId="5" borderId="49" xfId="0" applyNumberFormat="1" applyFont="1" applyFill="1" applyBorder="1" applyAlignment="1"/>
    <xf numFmtId="2" fontId="5" fillId="5" borderId="50" xfId="0" applyNumberFormat="1" applyFont="1" applyFill="1" applyBorder="1" applyAlignment="1"/>
    <xf numFmtId="2" fontId="9" fillId="5" borderId="50" xfId="0" applyNumberFormat="1" applyFont="1" applyFill="1" applyBorder="1" applyAlignment="1"/>
    <xf numFmtId="2" fontId="9" fillId="5" borderId="51" xfId="0" applyNumberFormat="1" applyFont="1" applyFill="1" applyBorder="1" applyAlignment="1"/>
    <xf numFmtId="2" fontId="15" fillId="3" borderId="24" xfId="0" applyNumberFormat="1" applyFont="1" applyFill="1" applyBorder="1" applyAlignment="1"/>
    <xf numFmtId="2" fontId="5" fillId="3" borderId="52" xfId="0" applyNumberFormat="1" applyFont="1" applyFill="1" applyBorder="1" applyAlignment="1"/>
    <xf numFmtId="2" fontId="5" fillId="3" borderId="24" xfId="0" applyNumberFormat="1" applyFont="1" applyFill="1" applyBorder="1" applyAlignment="1"/>
    <xf numFmtId="2" fontId="5" fillId="3" borderId="53" xfId="0" applyNumberFormat="1" applyFont="1" applyFill="1" applyBorder="1" applyAlignment="1"/>
    <xf numFmtId="2" fontId="5" fillId="13" borderId="9" xfId="0" applyNumberFormat="1" applyFont="1" applyFill="1" applyBorder="1" applyAlignment="1"/>
    <xf numFmtId="2" fontId="5" fillId="13" borderId="50" xfId="0" applyNumberFormat="1" applyFont="1" applyFill="1" applyBorder="1" applyAlignment="1"/>
    <xf numFmtId="2" fontId="5" fillId="13" borderId="51" xfId="0" applyNumberFormat="1" applyFont="1" applyFill="1" applyBorder="1" applyAlignment="1"/>
    <xf numFmtId="2" fontId="5" fillId="13" borderId="54" xfId="0" applyNumberFormat="1" applyFont="1" applyFill="1" applyBorder="1" applyAlignment="1"/>
    <xf numFmtId="2" fontId="13" fillId="7" borderId="47" xfId="0" applyNumberFormat="1" applyFont="1" applyFill="1" applyBorder="1" applyAlignment="1"/>
    <xf numFmtId="2" fontId="13" fillId="7" borderId="40" xfId="0" applyNumberFormat="1" applyFont="1" applyFill="1" applyBorder="1" applyAlignment="1"/>
    <xf numFmtId="2" fontId="13" fillId="7" borderId="48" xfId="0" applyNumberFormat="1" applyFont="1" applyFill="1" applyBorder="1" applyAlignment="1"/>
    <xf numFmtId="2" fontId="5" fillId="8" borderId="50" xfId="0" applyNumberFormat="1" applyFont="1" applyFill="1" applyBorder="1" applyAlignment="1"/>
    <xf numFmtId="2" fontId="5" fillId="8" borderId="55" xfId="0" applyNumberFormat="1" applyFont="1" applyFill="1" applyBorder="1" applyAlignment="1"/>
    <xf numFmtId="2" fontId="5" fillId="8" borderId="56" xfId="0" applyNumberFormat="1" applyFont="1" applyFill="1" applyBorder="1" applyAlignment="1"/>
    <xf numFmtId="0" fontId="1" fillId="9" borderId="24" xfId="0" applyFont="1" applyFill="1" applyBorder="1"/>
    <xf numFmtId="0" fontId="14" fillId="9" borderId="47" xfId="0" applyFont="1" applyFill="1" applyBorder="1" applyAlignment="1"/>
    <xf numFmtId="0" fontId="16" fillId="10" borderId="54" xfId="0" applyFont="1" applyFill="1" applyBorder="1" applyAlignment="1"/>
    <xf numFmtId="2" fontId="5" fillId="10" borderId="50" xfId="0" applyNumberFormat="1" applyFont="1" applyFill="1" applyBorder="1" applyAlignment="1"/>
    <xf numFmtId="2" fontId="5" fillId="10" borderId="57" xfId="0" applyNumberFormat="1" applyFont="1" applyFill="1" applyBorder="1" applyAlignment="1"/>
    <xf numFmtId="2" fontId="5" fillId="11" borderId="58" xfId="0" applyNumberFormat="1" applyFont="1" applyFill="1" applyBorder="1" applyAlignment="1"/>
    <xf numFmtId="2" fontId="15" fillId="11" borderId="24" xfId="0" applyNumberFormat="1" applyFont="1" applyFill="1" applyBorder="1" applyAlignment="1"/>
    <xf numFmtId="2" fontId="5" fillId="11" borderId="59" xfId="0" applyNumberFormat="1" applyFont="1" applyFill="1" applyBorder="1" applyAlignment="1"/>
    <xf numFmtId="2" fontId="5" fillId="11" borderId="4" xfId="0" applyNumberFormat="1" applyFont="1" applyFill="1" applyBorder="1" applyAlignment="1"/>
    <xf numFmtId="2" fontId="5" fillId="12" borderId="49" xfId="0" applyNumberFormat="1" applyFont="1" applyFill="1" applyBorder="1" applyAlignment="1"/>
    <xf numFmtId="2" fontId="5" fillId="12" borderId="50" xfId="0" applyNumberFormat="1" applyFont="1" applyFill="1" applyBorder="1" applyAlignment="1"/>
    <xf numFmtId="2" fontId="15" fillId="12" borderId="24" xfId="0" applyNumberFormat="1" applyFont="1" applyFill="1" applyBorder="1" applyAlignment="1"/>
    <xf numFmtId="2" fontId="5" fillId="12" borderId="55" xfId="0" applyNumberFormat="1" applyFont="1" applyFill="1" applyBorder="1" applyAlignment="1"/>
    <xf numFmtId="2" fontId="5" fillId="13" borderId="49" xfId="0" applyNumberFormat="1" applyFont="1" applyFill="1" applyBorder="1" applyAlignment="1"/>
    <xf numFmtId="2" fontId="5" fillId="7" borderId="49" xfId="0" applyNumberFormat="1" applyFont="1" applyFill="1" applyBorder="1" applyAlignment="1"/>
    <xf numFmtId="2" fontId="5" fillId="7" borderId="50" xfId="0" applyNumberFormat="1" applyFont="1" applyFill="1" applyBorder="1" applyAlignment="1"/>
    <xf numFmtId="2" fontId="5" fillId="7" borderId="51" xfId="0" applyNumberFormat="1" applyFont="1" applyFill="1" applyBorder="1" applyAlignment="1"/>
    <xf numFmtId="2" fontId="9" fillId="14" borderId="60" xfId="0" applyNumberFormat="1" applyFont="1" applyFill="1" applyBorder="1" applyAlignment="1">
      <alignment horizontal="center" wrapText="1"/>
    </xf>
    <xf numFmtId="2" fontId="9" fillId="15" borderId="61" xfId="0" applyNumberFormat="1" applyFont="1" applyFill="1" applyBorder="1" applyAlignment="1">
      <alignment horizontal="center" wrapText="1"/>
    </xf>
    <xf numFmtId="2" fontId="9" fillId="16" borderId="62" xfId="0" applyNumberFormat="1" applyFont="1" applyFill="1" applyBorder="1" applyAlignment="1">
      <alignment horizontal="center" wrapText="1"/>
    </xf>
    <xf numFmtId="2" fontId="9" fillId="27" borderId="63" xfId="0" applyNumberFormat="1" applyFont="1" applyFill="1" applyBorder="1" applyAlignment="1">
      <alignment horizontal="center" wrapText="1"/>
    </xf>
    <xf numFmtId="2" fontId="5" fillId="5" borderId="24" xfId="0" applyNumberFormat="1" applyFont="1" applyFill="1" applyBorder="1" applyAlignment="1">
      <alignment horizontal="center" wrapText="1"/>
    </xf>
    <xf numFmtId="2" fontId="5" fillId="18" borderId="39" xfId="0" applyNumberFormat="1" applyFont="1" applyFill="1" applyBorder="1" applyAlignment="1">
      <alignment horizontal="center" wrapText="1"/>
    </xf>
    <xf numFmtId="2" fontId="9" fillId="19" borderId="64" xfId="0" applyNumberFormat="1" applyFont="1" applyFill="1" applyBorder="1" applyAlignment="1">
      <alignment horizontal="center" wrapText="1"/>
    </xf>
    <xf numFmtId="2" fontId="5" fillId="6" borderId="24" xfId="0" applyNumberFormat="1" applyFont="1" applyFill="1" applyBorder="1" applyAlignment="1">
      <alignment horizontal="center" wrapText="1"/>
    </xf>
    <xf numFmtId="2" fontId="5" fillId="20" borderId="65" xfId="0" applyNumberFormat="1" applyFont="1" applyFill="1" applyBorder="1" applyAlignment="1">
      <alignment horizontal="center" wrapText="1"/>
    </xf>
    <xf numFmtId="2" fontId="5" fillId="0" borderId="9" xfId="0" applyNumberFormat="1" applyFont="1" applyBorder="1" applyAlignment="1">
      <alignment wrapText="1"/>
    </xf>
    <xf numFmtId="2" fontId="5" fillId="0" borderId="56" xfId="0" applyNumberFormat="1" applyFont="1" applyBorder="1" applyAlignment="1">
      <alignment wrapText="1"/>
    </xf>
    <xf numFmtId="0" fontId="5" fillId="0" borderId="51" xfId="0" applyFont="1" applyBorder="1" applyAlignment="1"/>
    <xf numFmtId="0" fontId="17" fillId="0" borderId="0" xfId="0" applyFont="1"/>
    <xf numFmtId="0" fontId="5" fillId="25" borderId="39" xfId="0" applyFont="1" applyFill="1" applyBorder="1" applyAlignment="1"/>
    <xf numFmtId="2" fontId="13" fillId="26" borderId="66" xfId="0" applyNumberFormat="1" applyFont="1" applyFill="1" applyBorder="1" applyAlignment="1"/>
    <xf numFmtId="2" fontId="14" fillId="26" borderId="24" xfId="0" applyNumberFormat="1" applyFont="1" applyFill="1" applyBorder="1" applyAlignment="1"/>
    <xf numFmtId="2" fontId="14" fillId="26" borderId="67" xfId="0" applyNumberFormat="1" applyFont="1" applyFill="1" applyBorder="1" applyAlignment="1"/>
    <xf numFmtId="2" fontId="13" fillId="26" borderId="68" xfId="0" applyNumberFormat="1" applyFont="1" applyFill="1" applyBorder="1" applyAlignment="1"/>
    <xf numFmtId="2" fontId="5" fillId="5" borderId="64" xfId="0" applyNumberFormat="1" applyFont="1" applyFill="1" applyBorder="1" applyAlignment="1"/>
    <xf numFmtId="2" fontId="5" fillId="5" borderId="24" xfId="0" applyNumberFormat="1" applyFont="1" applyFill="1" applyBorder="1" applyAlignment="1"/>
    <xf numFmtId="2" fontId="5" fillId="5" borderId="65" xfId="0" applyNumberFormat="1" applyFont="1" applyFill="1" applyBorder="1" applyAlignment="1"/>
    <xf numFmtId="2" fontId="5" fillId="3" borderId="69" xfId="0" applyNumberFormat="1" applyFont="1" applyFill="1" applyBorder="1" applyAlignment="1"/>
    <xf numFmtId="2" fontId="5" fillId="3" borderId="47" xfId="0" applyNumberFormat="1" applyFont="1" applyFill="1" applyBorder="1" applyAlignment="1"/>
    <xf numFmtId="2" fontId="5" fillId="13" borderId="47" xfId="0" applyNumberFormat="1" applyFont="1" applyFill="1" applyBorder="1" applyAlignment="1"/>
    <xf numFmtId="2" fontId="5" fillId="13" borderId="24" xfId="0" applyNumberFormat="1" applyFont="1" applyFill="1" applyBorder="1" applyAlignment="1"/>
    <xf numFmtId="2" fontId="5" fillId="13" borderId="65" xfId="0" applyNumberFormat="1" applyFont="1" applyFill="1" applyBorder="1" applyAlignment="1"/>
    <xf numFmtId="2" fontId="5" fillId="13" borderId="70" xfId="0" applyNumberFormat="1" applyFont="1" applyFill="1" applyBorder="1" applyAlignment="1"/>
    <xf numFmtId="2" fontId="13" fillId="7" borderId="53" xfId="0" applyNumberFormat="1" applyFont="1" applyFill="1" applyBorder="1" applyAlignment="1"/>
    <xf numFmtId="2" fontId="13" fillId="7" borderId="24" xfId="0" applyNumberFormat="1" applyFont="1" applyFill="1" applyBorder="1" applyAlignment="1"/>
    <xf numFmtId="2" fontId="13" fillId="7" borderId="67" xfId="0" applyNumberFormat="1" applyFont="1" applyFill="1" applyBorder="1" applyAlignment="1"/>
    <xf numFmtId="2" fontId="13" fillId="7" borderId="68" xfId="0" applyNumberFormat="1" applyFont="1" applyFill="1" applyBorder="1" applyAlignment="1"/>
    <xf numFmtId="2" fontId="5" fillId="8" borderId="24" xfId="0" applyNumberFormat="1" applyFont="1" applyFill="1" applyBorder="1" applyAlignment="1"/>
    <xf numFmtId="2" fontId="5" fillId="8" borderId="71" xfId="0" applyNumberFormat="1" applyFont="1" applyFill="1" applyBorder="1" applyAlignment="1"/>
    <xf numFmtId="2" fontId="5" fillId="8" borderId="48" xfId="0" applyNumberFormat="1" applyFont="1" applyFill="1" applyBorder="1" applyAlignment="1"/>
    <xf numFmtId="0" fontId="14" fillId="9" borderId="24" xfId="0" applyFont="1" applyFill="1" applyBorder="1" applyAlignment="1"/>
    <xf numFmtId="0" fontId="14" fillId="9" borderId="53" xfId="0" applyFont="1" applyFill="1" applyBorder="1" applyAlignment="1"/>
    <xf numFmtId="0" fontId="16" fillId="10" borderId="70" xfId="0" applyFont="1" applyFill="1" applyBorder="1" applyAlignment="1"/>
    <xf numFmtId="2" fontId="5" fillId="10" borderId="24" xfId="0" applyNumberFormat="1" applyFont="1" applyFill="1" applyBorder="1" applyAlignment="1"/>
    <xf numFmtId="2" fontId="5" fillId="10" borderId="72" xfId="0" applyNumberFormat="1" applyFont="1" applyFill="1" applyBorder="1" applyAlignment="1"/>
    <xf numFmtId="2" fontId="5" fillId="11" borderId="73" xfId="0" applyNumberFormat="1" applyFont="1" applyFill="1" applyBorder="1" applyAlignment="1"/>
    <xf numFmtId="2" fontId="5" fillId="11" borderId="24" xfId="0" applyNumberFormat="1" applyFont="1" applyFill="1" applyBorder="1" applyAlignment="1">
      <alignment horizontal="right"/>
    </xf>
    <xf numFmtId="2" fontId="5" fillId="11" borderId="63" xfId="0" applyNumberFormat="1" applyFont="1" applyFill="1" applyBorder="1" applyAlignment="1"/>
    <xf numFmtId="2" fontId="5" fillId="11" borderId="46" xfId="0" applyNumberFormat="1" applyFont="1" applyFill="1" applyBorder="1" applyAlignment="1"/>
    <xf numFmtId="2" fontId="5" fillId="12" borderId="64" xfId="0" applyNumberFormat="1" applyFont="1" applyFill="1" applyBorder="1" applyAlignment="1"/>
    <xf numFmtId="2" fontId="5" fillId="12" borderId="24" xfId="0" applyNumberFormat="1" applyFont="1" applyFill="1" applyBorder="1" applyAlignment="1"/>
    <xf numFmtId="2" fontId="5" fillId="12" borderId="71" xfId="0" applyNumberFormat="1" applyFont="1" applyFill="1" applyBorder="1" applyAlignment="1"/>
    <xf numFmtId="2" fontId="5" fillId="13" borderId="64" xfId="0" applyNumberFormat="1" applyFont="1" applyFill="1" applyBorder="1" applyAlignment="1"/>
    <xf numFmtId="2" fontId="5" fillId="7" borderId="64" xfId="0" applyNumberFormat="1" applyFont="1" applyFill="1" applyBorder="1" applyAlignment="1"/>
    <xf numFmtId="2" fontId="5" fillId="7" borderId="24" xfId="0" applyNumberFormat="1" applyFont="1" applyFill="1" applyBorder="1" applyAlignment="1"/>
    <xf numFmtId="2" fontId="5" fillId="7" borderId="48" xfId="0" applyNumberFormat="1" applyFont="1" applyFill="1" applyBorder="1" applyAlignment="1"/>
    <xf numFmtId="2" fontId="5" fillId="0" borderId="53" xfId="0" applyNumberFormat="1" applyFont="1" applyBorder="1" applyAlignment="1">
      <alignment wrapText="1"/>
    </xf>
    <xf numFmtId="2" fontId="5" fillId="0" borderId="68" xfId="0" applyNumberFormat="1" applyFont="1" applyBorder="1" applyAlignment="1">
      <alignment wrapText="1"/>
    </xf>
    <xf numFmtId="0" fontId="5" fillId="0" borderId="65" xfId="0" applyFont="1" applyBorder="1" applyAlignment="1"/>
    <xf numFmtId="2" fontId="13" fillId="26" borderId="66" xfId="0" applyNumberFormat="1" applyFont="1" applyFill="1" applyBorder="1" applyAlignment="1">
      <alignment horizontal="right"/>
    </xf>
    <xf numFmtId="2" fontId="9" fillId="5" borderId="24" xfId="0" applyNumberFormat="1" applyFont="1" applyFill="1" applyBorder="1" applyAlignment="1"/>
    <xf numFmtId="2" fontId="9" fillId="5" borderId="65" xfId="0" applyNumberFormat="1" applyFont="1" applyFill="1" applyBorder="1" applyAlignment="1"/>
    <xf numFmtId="0" fontId="5" fillId="28" borderId="39" xfId="0" applyFont="1" applyFill="1" applyBorder="1" applyAlignment="1"/>
    <xf numFmtId="2" fontId="14" fillId="26" borderId="66" xfId="0" applyNumberFormat="1" applyFont="1" applyFill="1" applyBorder="1" applyAlignment="1"/>
    <xf numFmtId="2" fontId="5" fillId="7" borderId="65" xfId="0" applyNumberFormat="1" applyFont="1" applyFill="1" applyBorder="1" applyAlignment="1"/>
    <xf numFmtId="0" fontId="5" fillId="10" borderId="39" xfId="0" applyFont="1" applyFill="1" applyBorder="1" applyAlignment="1"/>
    <xf numFmtId="0" fontId="5" fillId="6" borderId="39" xfId="0" applyFont="1" applyFill="1" applyBorder="1" applyAlignment="1">
      <alignment wrapText="1"/>
    </xf>
    <xf numFmtId="2" fontId="5" fillId="3" borderId="24" xfId="0" applyNumberFormat="1" applyFont="1" applyFill="1" applyBorder="1" applyAlignment="1">
      <alignment horizontal="right"/>
    </xf>
    <xf numFmtId="2" fontId="5" fillId="3" borderId="69" xfId="0" applyNumberFormat="1" applyFont="1" applyFill="1" applyBorder="1" applyAlignment="1"/>
    <xf numFmtId="2" fontId="5" fillId="3" borderId="47" xfId="0" applyNumberFormat="1" applyFont="1" applyFill="1" applyBorder="1" applyAlignment="1"/>
    <xf numFmtId="2" fontId="5" fillId="8" borderId="71" xfId="0" applyNumberFormat="1" applyFont="1" applyFill="1" applyBorder="1" applyAlignment="1"/>
    <xf numFmtId="2" fontId="15" fillId="11" borderId="24" xfId="0" applyNumberFormat="1" applyFont="1" applyFill="1" applyBorder="1" applyAlignment="1"/>
    <xf numFmtId="2" fontId="5" fillId="11" borderId="24" xfId="0" applyNumberFormat="1" applyFont="1" applyFill="1" applyBorder="1" applyAlignment="1">
      <alignment horizontal="right"/>
    </xf>
    <xf numFmtId="2" fontId="5" fillId="11" borderId="63" xfId="0" applyNumberFormat="1" applyFont="1" applyFill="1" applyBorder="1" applyAlignment="1"/>
    <xf numFmtId="2" fontId="5" fillId="13" borderId="64" xfId="0" applyNumberFormat="1" applyFont="1" applyFill="1" applyBorder="1" applyAlignment="1"/>
    <xf numFmtId="2" fontId="5" fillId="8" borderId="24" xfId="0" applyNumberFormat="1" applyFont="1" applyFill="1" applyBorder="1" applyAlignment="1"/>
    <xf numFmtId="0" fontId="5" fillId="10" borderId="70" xfId="0" applyFont="1" applyFill="1" applyBorder="1" applyAlignment="1"/>
    <xf numFmtId="2" fontId="15" fillId="3" borderId="24" xfId="0" applyNumberFormat="1" applyFont="1" applyFill="1" applyBorder="1" applyAlignment="1"/>
    <xf numFmtId="2" fontId="18" fillId="3" borderId="24" xfId="0" applyNumberFormat="1" applyFont="1" applyFill="1" applyBorder="1" applyAlignment="1"/>
    <xf numFmtId="2" fontId="5" fillId="11" borderId="46" xfId="0" applyNumberFormat="1" applyFont="1" applyFill="1" applyBorder="1" applyAlignment="1"/>
    <xf numFmtId="2" fontId="15" fillId="12" borderId="24" xfId="0" applyNumberFormat="1" applyFont="1" applyFill="1" applyBorder="1" applyAlignment="1"/>
    <xf numFmtId="0" fontId="5" fillId="29" borderId="39" xfId="0" applyFont="1" applyFill="1" applyBorder="1" applyAlignment="1"/>
    <xf numFmtId="2" fontId="5" fillId="3" borderId="24" xfId="0" applyNumberFormat="1" applyFont="1" applyFill="1" applyBorder="1" applyAlignment="1">
      <alignment horizontal="right"/>
    </xf>
    <xf numFmtId="0" fontId="14" fillId="9" borderId="24" xfId="0" applyFont="1" applyFill="1" applyBorder="1" applyAlignment="1">
      <alignment horizontal="right"/>
    </xf>
    <xf numFmtId="0" fontId="5" fillId="29" borderId="39" xfId="0" applyFont="1" applyFill="1" applyBorder="1" applyAlignment="1"/>
    <xf numFmtId="2" fontId="5" fillId="0" borderId="53" xfId="0" applyNumberFormat="1" applyFont="1" applyBorder="1" applyAlignment="1">
      <alignment wrapText="1"/>
    </xf>
    <xf numFmtId="2" fontId="5" fillId="3" borderId="74" xfId="0" applyNumberFormat="1" applyFont="1" applyFill="1" applyBorder="1" applyAlignment="1"/>
    <xf numFmtId="2" fontId="13" fillId="7" borderId="68" xfId="0" applyNumberFormat="1" applyFont="1" applyFill="1" applyBorder="1" applyAlignment="1">
      <alignment horizontal="right"/>
    </xf>
    <xf numFmtId="0" fontId="1" fillId="9" borderId="24" xfId="0" applyFont="1" applyFill="1" applyBorder="1" applyAlignment="1"/>
    <xf numFmtId="0" fontId="5" fillId="18" borderId="39" xfId="0" applyFont="1" applyFill="1" applyBorder="1" applyAlignment="1"/>
    <xf numFmtId="2" fontId="19" fillId="5" borderId="24" xfId="0" applyNumberFormat="1" applyFont="1" applyFill="1" applyBorder="1" applyAlignment="1"/>
    <xf numFmtId="2" fontId="5" fillId="3" borderId="74" xfId="0" applyNumberFormat="1" applyFont="1" applyFill="1" applyBorder="1" applyAlignment="1"/>
    <xf numFmtId="0" fontId="14" fillId="9" borderId="24" xfId="0" applyFont="1" applyFill="1" applyBorder="1" applyAlignment="1">
      <alignment horizontal="right"/>
    </xf>
    <xf numFmtId="0" fontId="5" fillId="18" borderId="39" xfId="0" applyFont="1" applyFill="1" applyBorder="1" applyAlignment="1"/>
    <xf numFmtId="2" fontId="14" fillId="26" borderId="24" xfId="0" applyNumberFormat="1" applyFont="1" applyFill="1" applyBorder="1" applyAlignment="1">
      <alignment horizontal="right"/>
    </xf>
    <xf numFmtId="0" fontId="5" fillId="30" borderId="39" xfId="0" applyFont="1" applyFill="1" applyBorder="1" applyAlignment="1"/>
    <xf numFmtId="0" fontId="1" fillId="9" borderId="24" xfId="0" applyFont="1" applyFill="1" applyBorder="1" applyAlignment="1">
      <alignment horizontal="right"/>
    </xf>
    <xf numFmtId="0" fontId="1" fillId="0" borderId="0" xfId="0" applyFont="1"/>
    <xf numFmtId="0" fontId="14" fillId="9" borderId="53" xfId="0" applyFont="1" applyFill="1" applyBorder="1" applyAlignment="1">
      <alignment horizontal="right"/>
    </xf>
    <xf numFmtId="0" fontId="5" fillId="7" borderId="39" xfId="0" applyFont="1" applyFill="1" applyBorder="1" applyAlignment="1"/>
    <xf numFmtId="0" fontId="14" fillId="9" borderId="24" xfId="0" applyFont="1" applyFill="1" applyBorder="1" applyAlignment="1"/>
    <xf numFmtId="0" fontId="1" fillId="9" borderId="24" xfId="0" applyFont="1" applyFill="1" applyBorder="1" applyAlignment="1">
      <alignment horizontal="right"/>
    </xf>
    <xf numFmtId="0" fontId="5" fillId="31" borderId="39" xfId="0" applyFont="1" applyFill="1" applyBorder="1" applyAlignment="1"/>
    <xf numFmtId="0" fontId="17" fillId="0" borderId="0" xfId="0" applyFont="1" applyAlignment="1"/>
    <xf numFmtId="2" fontId="5" fillId="0" borderId="68" xfId="0" applyNumberFormat="1" applyFont="1" applyBorder="1" applyAlignment="1">
      <alignment wrapText="1"/>
    </xf>
    <xf numFmtId="0" fontId="5" fillId="2" borderId="39" xfId="0" applyFont="1" applyFill="1" applyBorder="1" applyAlignment="1">
      <alignment wrapText="1"/>
    </xf>
    <xf numFmtId="0" fontId="1" fillId="0" borderId="0" xfId="0" applyFont="1" applyAlignment="1"/>
    <xf numFmtId="0" fontId="5" fillId="32" borderId="39" xfId="0" applyFont="1" applyFill="1" applyBorder="1" applyAlignment="1">
      <alignment wrapText="1"/>
    </xf>
    <xf numFmtId="0" fontId="14" fillId="9" borderId="53" xfId="0" applyFont="1" applyFill="1" applyBorder="1" applyAlignment="1">
      <alignment horizontal="right"/>
    </xf>
    <xf numFmtId="0" fontId="14" fillId="9" borderId="53" xfId="0" applyFont="1" applyFill="1" applyBorder="1" applyAlignment="1"/>
    <xf numFmtId="0" fontId="5" fillId="2" borderId="39" xfId="0" applyFont="1" applyFill="1" applyBorder="1" applyAlignment="1">
      <alignment wrapText="1"/>
    </xf>
    <xf numFmtId="2" fontId="13" fillId="7" borderId="24" xfId="0" applyNumberFormat="1" applyFont="1" applyFill="1" applyBorder="1" applyAlignment="1">
      <alignment horizontal="right"/>
    </xf>
    <xf numFmtId="2" fontId="13" fillId="7" borderId="67" xfId="0" applyNumberFormat="1" applyFont="1" applyFill="1" applyBorder="1" applyAlignment="1">
      <alignment horizontal="right"/>
    </xf>
    <xf numFmtId="0" fontId="5" fillId="33" borderId="39" xfId="0" applyFont="1" applyFill="1" applyBorder="1" applyAlignment="1">
      <alignment wrapText="1"/>
    </xf>
    <xf numFmtId="0" fontId="5" fillId="34" borderId="39" xfId="0" applyFont="1" applyFill="1" applyBorder="1" applyAlignment="1">
      <alignment wrapText="1"/>
    </xf>
    <xf numFmtId="164" fontId="14" fillId="9" borderId="24" xfId="0" applyNumberFormat="1" applyFont="1" applyFill="1" applyBorder="1" applyAlignment="1">
      <alignment horizontal="right"/>
    </xf>
    <xf numFmtId="164" fontId="14" fillId="9" borderId="53" xfId="0" applyNumberFormat="1" applyFont="1" applyFill="1" applyBorder="1" applyAlignment="1">
      <alignment horizontal="right"/>
    </xf>
    <xf numFmtId="2" fontId="14" fillId="26" borderId="66" xfId="0" applyNumberFormat="1" applyFont="1" applyFill="1" applyBorder="1" applyAlignment="1">
      <alignment horizontal="right"/>
    </xf>
    <xf numFmtId="0" fontId="5" fillId="35" borderId="39" xfId="0" applyFont="1" applyFill="1" applyBorder="1" applyAlignment="1"/>
    <xf numFmtId="0" fontId="5" fillId="2" borderId="39" xfId="0" applyFont="1" applyFill="1" applyBorder="1" applyAlignment="1"/>
    <xf numFmtId="0" fontId="5" fillId="17" borderId="39" xfId="0" applyFont="1" applyFill="1" applyBorder="1" applyAlignment="1"/>
    <xf numFmtId="0" fontId="5" fillId="32" borderId="39" xfId="0" applyFont="1" applyFill="1" applyBorder="1" applyAlignment="1"/>
    <xf numFmtId="0" fontId="5" fillId="36" borderId="39" xfId="0" applyFont="1" applyFill="1" applyBorder="1" applyAlignment="1"/>
    <xf numFmtId="2" fontId="5" fillId="10" borderId="72" xfId="0" applyNumberFormat="1" applyFont="1" applyFill="1" applyBorder="1" applyAlignment="1">
      <alignment horizontal="right"/>
    </xf>
    <xf numFmtId="2" fontId="13" fillId="26" borderId="68" xfId="0" applyNumberFormat="1" applyFont="1" applyFill="1" applyBorder="1" applyAlignment="1">
      <alignment horizontal="right"/>
    </xf>
    <xf numFmtId="0" fontId="5" fillId="6" borderId="39" xfId="0" applyFont="1" applyFill="1" applyBorder="1" applyAlignment="1"/>
    <xf numFmtId="2" fontId="14" fillId="12" borderId="24" xfId="0" applyNumberFormat="1" applyFont="1" applyFill="1" applyBorder="1" applyAlignment="1">
      <alignment horizontal="right"/>
    </xf>
    <xf numFmtId="2" fontId="13" fillId="26" borderId="75" xfId="0" applyNumberFormat="1" applyFont="1" applyFill="1" applyBorder="1" applyAlignment="1"/>
    <xf numFmtId="0" fontId="5" fillId="37" borderId="39" xfId="0" applyFont="1" applyFill="1" applyBorder="1" applyAlignment="1"/>
    <xf numFmtId="2" fontId="13" fillId="26" borderId="61" xfId="0" applyNumberFormat="1" applyFont="1" applyFill="1" applyBorder="1" applyAlignment="1"/>
    <xf numFmtId="0" fontId="5" fillId="38" borderId="39" xfId="0" applyFont="1" applyFill="1" applyBorder="1" applyAlignment="1"/>
    <xf numFmtId="2" fontId="5" fillId="0" borderId="68" xfId="0" applyNumberFormat="1" applyFont="1" applyBorder="1" applyAlignment="1">
      <alignment horizontal="left" wrapText="1"/>
    </xf>
    <xf numFmtId="2" fontId="14" fillId="26" borderId="67" xfId="0" applyNumberFormat="1" applyFont="1" applyFill="1" applyBorder="1" applyAlignment="1">
      <alignment horizontal="right"/>
    </xf>
    <xf numFmtId="0" fontId="14" fillId="9" borderId="47" xfId="0" applyFont="1" applyFill="1" applyBorder="1" applyAlignment="1">
      <alignment horizontal="right"/>
    </xf>
    <xf numFmtId="2" fontId="14" fillId="12" borderId="24" xfId="0" applyNumberFormat="1" applyFont="1" applyFill="1" applyBorder="1" applyAlignment="1">
      <alignment horizontal="right"/>
    </xf>
    <xf numFmtId="0" fontId="5" fillId="24" borderId="39" xfId="0" applyFont="1" applyFill="1" applyBorder="1" applyAlignment="1"/>
    <xf numFmtId="0" fontId="5" fillId="39" borderId="39" xfId="0" applyFont="1" applyFill="1" applyBorder="1" applyAlignment="1"/>
    <xf numFmtId="0" fontId="5" fillId="4" borderId="39" xfId="0" applyFont="1" applyFill="1" applyBorder="1" applyAlignment="1"/>
    <xf numFmtId="164" fontId="14" fillId="9" borderId="24" xfId="0" applyNumberFormat="1" applyFont="1" applyFill="1" applyBorder="1" applyAlignment="1"/>
    <xf numFmtId="164" fontId="14" fillId="9" borderId="53" xfId="0" applyNumberFormat="1" applyFont="1" applyFill="1" applyBorder="1" applyAlignment="1"/>
    <xf numFmtId="0" fontId="5" fillId="40" borderId="39" xfId="0" applyFont="1" applyFill="1" applyBorder="1" applyAlignment="1"/>
    <xf numFmtId="0" fontId="5" fillId="41" borderId="39" xfId="0" applyFont="1" applyFill="1" applyBorder="1" applyAlignment="1">
      <alignment wrapText="1"/>
    </xf>
    <xf numFmtId="2" fontId="19" fillId="5" borderId="64" xfId="0" applyNumberFormat="1" applyFont="1" applyFill="1" applyBorder="1" applyAlignment="1"/>
    <xf numFmtId="0" fontId="5" fillId="10" borderId="24" xfId="0" applyFont="1" applyFill="1" applyBorder="1" applyAlignment="1"/>
    <xf numFmtId="0" fontId="5" fillId="41" borderId="39" xfId="0" applyFont="1" applyFill="1" applyBorder="1" applyAlignment="1"/>
    <xf numFmtId="0" fontId="5" fillId="41" borderId="39" xfId="0" applyFont="1" applyFill="1" applyBorder="1" applyAlignment="1"/>
    <xf numFmtId="164" fontId="1" fillId="9" borderId="24" xfId="0" applyNumberFormat="1" applyFont="1" applyFill="1" applyBorder="1" applyAlignment="1">
      <alignment horizontal="right"/>
    </xf>
    <xf numFmtId="164" fontId="1" fillId="9" borderId="24" xfId="0" applyNumberFormat="1" applyFont="1" applyFill="1" applyBorder="1"/>
    <xf numFmtId="0" fontId="5" fillId="8" borderId="42" xfId="0" applyFont="1" applyFill="1" applyBorder="1" applyAlignment="1"/>
    <xf numFmtId="2" fontId="13" fillId="7" borderId="25" xfId="0" applyNumberFormat="1" applyFont="1" applyFill="1" applyBorder="1" applyAlignment="1"/>
    <xf numFmtId="2" fontId="13" fillId="7" borderId="0" xfId="0" applyNumberFormat="1" applyFont="1" applyFill="1" applyAlignment="1"/>
    <xf numFmtId="2" fontId="13" fillId="7" borderId="76" xfId="0" applyNumberFormat="1" applyFont="1" applyFill="1" applyBorder="1" applyAlignment="1"/>
    <xf numFmtId="2" fontId="5" fillId="8" borderId="42" xfId="0" applyNumberFormat="1" applyFont="1" applyFill="1" applyBorder="1" applyAlignment="1"/>
    <xf numFmtId="2" fontId="5" fillId="8" borderId="42" xfId="0" applyNumberFormat="1" applyFont="1" applyFill="1" applyBorder="1" applyAlignment="1"/>
    <xf numFmtId="2" fontId="5" fillId="8" borderId="77" xfId="0" applyNumberFormat="1" applyFont="1" applyFill="1" applyBorder="1" applyAlignment="1"/>
    <xf numFmtId="2" fontId="5" fillId="8" borderId="78" xfId="0" applyNumberFormat="1" applyFont="1" applyFill="1" applyBorder="1" applyAlignment="1"/>
    <xf numFmtId="2" fontId="16" fillId="10" borderId="24" xfId="0" applyNumberFormat="1" applyFont="1" applyFill="1" applyBorder="1" applyAlignment="1"/>
    <xf numFmtId="2" fontId="13" fillId="26" borderId="67" xfId="0" applyNumberFormat="1" applyFont="1" applyFill="1" applyBorder="1" applyAlignment="1"/>
    <xf numFmtId="0" fontId="5" fillId="6" borderId="79" xfId="0" applyFont="1" applyFill="1" applyBorder="1" applyAlignment="1"/>
    <xf numFmtId="2" fontId="13" fillId="26" borderId="53" xfId="0" applyNumberFormat="1" applyFont="1" applyFill="1" applyBorder="1" applyAlignment="1"/>
    <xf numFmtId="2" fontId="5" fillId="5" borderId="18" xfId="0" applyNumberFormat="1" applyFont="1" applyFill="1" applyBorder="1" applyAlignment="1"/>
    <xf numFmtId="2" fontId="5" fillId="5" borderId="29" xfId="0" applyNumberFormat="1" applyFont="1" applyFill="1" applyBorder="1" applyAlignment="1"/>
    <xf numFmtId="2" fontId="5" fillId="5" borderId="34" xfId="0" applyNumberFormat="1" applyFont="1" applyFill="1" applyBorder="1" applyAlignment="1"/>
    <xf numFmtId="2" fontId="5" fillId="3" borderId="80" xfId="0" applyNumberFormat="1" applyFont="1" applyFill="1" applyBorder="1" applyAlignment="1"/>
    <xf numFmtId="2" fontId="5" fillId="3" borderId="81" xfId="0" applyNumberFormat="1" applyFont="1" applyFill="1" applyBorder="1" applyAlignment="1"/>
    <xf numFmtId="2" fontId="5" fillId="3" borderId="81" xfId="0" applyNumberFormat="1" applyFont="1" applyFill="1" applyBorder="1" applyAlignment="1"/>
    <xf numFmtId="2" fontId="5" fillId="13" borderId="82" xfId="0" applyNumberFormat="1" applyFont="1" applyFill="1" applyBorder="1" applyAlignment="1"/>
    <xf numFmtId="2" fontId="5" fillId="13" borderId="29" xfId="0" applyNumberFormat="1" applyFont="1" applyFill="1" applyBorder="1" applyAlignment="1"/>
    <xf numFmtId="2" fontId="5" fillId="13" borderId="34" xfId="0" applyNumberFormat="1" applyFont="1" applyFill="1" applyBorder="1" applyAlignment="1"/>
    <xf numFmtId="2" fontId="5" fillId="13" borderId="30" xfId="0" applyNumberFormat="1" applyFont="1" applyFill="1" applyBorder="1" applyAlignment="1"/>
    <xf numFmtId="2" fontId="5" fillId="8" borderId="29" xfId="0" applyNumberFormat="1" applyFont="1" applyFill="1" applyBorder="1" applyAlignment="1"/>
    <xf numFmtId="2" fontId="5" fillId="8" borderId="29" xfId="0" applyNumberFormat="1" applyFont="1" applyFill="1" applyBorder="1" applyAlignment="1"/>
    <xf numFmtId="2" fontId="5" fillId="8" borderId="19" xfId="0" applyNumberFormat="1" applyFont="1" applyFill="1" applyBorder="1" applyAlignment="1"/>
    <xf numFmtId="2" fontId="5" fillId="8" borderId="83" xfId="0" applyNumberFormat="1" applyFont="1" applyFill="1" applyBorder="1" applyAlignment="1"/>
    <xf numFmtId="0" fontId="20" fillId="9" borderId="24" xfId="0" applyFont="1" applyFill="1" applyBorder="1"/>
    <xf numFmtId="0" fontId="5" fillId="10" borderId="30" xfId="0" applyFont="1" applyFill="1" applyBorder="1" applyAlignment="1"/>
    <xf numFmtId="2" fontId="5" fillId="10" borderId="29" xfId="0" applyNumberFormat="1" applyFont="1" applyFill="1" applyBorder="1" applyAlignment="1"/>
    <xf numFmtId="2" fontId="5" fillId="10" borderId="84" xfId="0" applyNumberFormat="1" applyFont="1" applyFill="1" applyBorder="1" applyAlignment="1"/>
    <xf numFmtId="2" fontId="5" fillId="11" borderId="31" xfId="0" applyNumberFormat="1" applyFont="1" applyFill="1" applyBorder="1" applyAlignment="1"/>
    <xf numFmtId="2" fontId="5" fillId="11" borderId="32" xfId="0" applyNumberFormat="1" applyFont="1" applyFill="1" applyBorder="1" applyAlignment="1"/>
    <xf numFmtId="2" fontId="5" fillId="11" borderId="33" xfId="0" applyNumberFormat="1" applyFont="1" applyFill="1" applyBorder="1" applyAlignment="1"/>
    <xf numFmtId="2" fontId="5" fillId="12" borderId="18" xfId="0" applyNumberFormat="1" applyFont="1" applyFill="1" applyBorder="1" applyAlignment="1"/>
    <xf numFmtId="2" fontId="5" fillId="12" borderId="29" xfId="0" applyNumberFormat="1" applyFont="1" applyFill="1" applyBorder="1" applyAlignment="1"/>
    <xf numFmtId="2" fontId="5" fillId="12" borderId="19" xfId="0" applyNumberFormat="1" applyFont="1" applyFill="1" applyBorder="1" applyAlignment="1"/>
    <xf numFmtId="2" fontId="5" fillId="13" borderId="18" xfId="0" applyNumberFormat="1" applyFont="1" applyFill="1" applyBorder="1" applyAlignment="1"/>
    <xf numFmtId="2" fontId="5" fillId="7" borderId="18" xfId="0" applyNumberFormat="1" applyFont="1" applyFill="1" applyBorder="1" applyAlignment="1"/>
    <xf numFmtId="2" fontId="5" fillId="7" borderId="29" xfId="0" applyNumberFormat="1" applyFont="1" applyFill="1" applyBorder="1" applyAlignment="1"/>
    <xf numFmtId="2" fontId="5" fillId="7" borderId="34" xfId="0" applyNumberFormat="1" applyFont="1" applyFill="1" applyBorder="1" applyAlignment="1"/>
    <xf numFmtId="2" fontId="5" fillId="0" borderId="85" xfId="0" applyNumberFormat="1" applyFont="1" applyBorder="1" applyAlignment="1">
      <alignment wrapText="1"/>
    </xf>
    <xf numFmtId="2" fontId="5" fillId="0" borderId="86" xfId="0" applyNumberFormat="1" applyFont="1" applyBorder="1" applyAlignment="1">
      <alignment wrapText="1"/>
    </xf>
    <xf numFmtId="0" fontId="5" fillId="0" borderId="34" xfId="0" applyFont="1" applyBorder="1" applyAlignment="1"/>
    <xf numFmtId="2" fontId="5" fillId="0" borderId="75" xfId="0" applyNumberFormat="1" applyFont="1" applyBorder="1" applyAlignment="1"/>
    <xf numFmtId="2" fontId="5" fillId="0" borderId="0" xfId="0" applyNumberFormat="1" applyFont="1" applyAlignment="1"/>
    <xf numFmtId="2" fontId="15" fillId="0" borderId="24" xfId="0" applyNumberFormat="1" applyFont="1" applyBorder="1" applyAlignment="1"/>
    <xf numFmtId="2" fontId="5" fillId="0" borderId="24" xfId="0" applyNumberFormat="1" applyFont="1" applyBorder="1" applyAlignment="1"/>
    <xf numFmtId="2" fontId="5" fillId="24" borderId="1" xfId="0" applyNumberFormat="1" applyFont="1" applyFill="1" applyBorder="1" applyAlignment="1"/>
    <xf numFmtId="2" fontId="5" fillId="0" borderId="0" xfId="0" applyNumberFormat="1" applyFont="1" applyAlignment="1">
      <alignment horizontal="center"/>
    </xf>
    <xf numFmtId="2" fontId="5" fillId="0" borderId="43" xfId="0" applyNumberFormat="1" applyFont="1" applyBorder="1" applyAlignment="1"/>
    <xf numFmtId="2" fontId="1" fillId="0" borderId="24" xfId="0" applyNumberFormat="1" applyFont="1" applyBorder="1"/>
    <xf numFmtId="2" fontId="16" fillId="0" borderId="43" xfId="0" applyNumberFormat="1" applyFont="1" applyBorder="1" applyAlignment="1"/>
    <xf numFmtId="2" fontId="5" fillId="0" borderId="44" xfId="0" applyNumberFormat="1" applyFont="1" applyBorder="1" applyAlignment="1"/>
    <xf numFmtId="2" fontId="5" fillId="0" borderId="87" xfId="0" applyNumberFormat="1" applyFont="1" applyBorder="1" applyAlignment="1"/>
    <xf numFmtId="0" fontId="5" fillId="0" borderId="88" xfId="0" applyFont="1" applyBorder="1" applyAlignment="1"/>
    <xf numFmtId="2" fontId="5" fillId="4" borderId="49" xfId="0" applyNumberFormat="1" applyFont="1" applyFill="1" applyBorder="1" applyAlignment="1"/>
    <xf numFmtId="2" fontId="5" fillId="4" borderId="50" xfId="0" applyNumberFormat="1" applyFont="1" applyFill="1" applyBorder="1" applyAlignment="1"/>
    <xf numFmtId="2" fontId="5" fillId="5" borderId="51" xfId="0" applyNumberFormat="1" applyFont="1" applyFill="1" applyBorder="1" applyAlignment="1"/>
    <xf numFmtId="2" fontId="5" fillId="13" borderId="55" xfId="0" applyNumberFormat="1" applyFont="1" applyFill="1" applyBorder="1" applyAlignment="1"/>
    <xf numFmtId="2" fontId="1" fillId="9" borderId="24" xfId="0" applyNumberFormat="1" applyFont="1" applyFill="1" applyBorder="1"/>
    <xf numFmtId="2" fontId="5" fillId="9" borderId="50" xfId="0" applyNumberFormat="1" applyFont="1" applyFill="1" applyBorder="1" applyAlignment="1"/>
    <xf numFmtId="2" fontId="5" fillId="9" borderId="51" xfId="0" applyNumberFormat="1" applyFont="1" applyFill="1" applyBorder="1" applyAlignment="1"/>
    <xf numFmtId="2" fontId="16" fillId="10" borderId="54" xfId="0" applyNumberFormat="1" applyFont="1" applyFill="1" applyBorder="1" applyAlignment="1"/>
    <xf numFmtId="2" fontId="5" fillId="10" borderId="55" xfId="0" applyNumberFormat="1" applyFont="1" applyFill="1" applyBorder="1" applyAlignment="1"/>
    <xf numFmtId="2" fontId="5" fillId="7" borderId="54" xfId="0" applyNumberFormat="1" applyFont="1" applyFill="1" applyBorder="1" applyAlignment="1"/>
    <xf numFmtId="2" fontId="9" fillId="27" borderId="39" xfId="0" applyNumberFormat="1" applyFont="1" applyFill="1" applyBorder="1" applyAlignment="1">
      <alignment horizontal="center" wrapText="1"/>
    </xf>
    <xf numFmtId="2" fontId="5" fillId="18" borderId="72" xfId="0" applyNumberFormat="1" applyFont="1" applyFill="1" applyBorder="1" applyAlignment="1">
      <alignment horizontal="center" wrapText="1"/>
    </xf>
    <xf numFmtId="2" fontId="5" fillId="0" borderId="89" xfId="0" applyNumberFormat="1" applyFont="1" applyBorder="1" applyAlignment="1">
      <alignment wrapText="1"/>
    </xf>
    <xf numFmtId="0" fontId="5" fillId="0" borderId="88" xfId="0" applyFont="1" applyBorder="1" applyAlignment="1"/>
    <xf numFmtId="0" fontId="5" fillId="0" borderId="46" xfId="0" applyFont="1" applyBorder="1" applyAlignment="1"/>
    <xf numFmtId="2" fontId="5" fillId="4" borderId="89" xfId="0" applyNumberFormat="1" applyFont="1" applyFill="1" applyBorder="1" applyAlignment="1"/>
    <xf numFmtId="2" fontId="5" fillId="4" borderId="66" xfId="0" applyNumberFormat="1" applyFont="1" applyFill="1" applyBorder="1" applyAlignment="1"/>
    <xf numFmtId="2" fontId="5" fillId="5" borderId="66" xfId="0" applyNumberFormat="1" applyFont="1" applyFill="1" applyBorder="1" applyAlignment="1"/>
    <xf numFmtId="2" fontId="5" fillId="5" borderId="90" xfId="0" applyNumberFormat="1" applyFont="1" applyFill="1" applyBorder="1" applyAlignment="1"/>
    <xf numFmtId="2" fontId="5" fillId="3" borderId="91" xfId="0" applyNumberFormat="1" applyFont="1" applyFill="1" applyBorder="1" applyAlignment="1"/>
    <xf numFmtId="2" fontId="5" fillId="3" borderId="53" xfId="0" applyNumberFormat="1" applyFont="1" applyFill="1" applyBorder="1" applyAlignment="1"/>
    <xf numFmtId="2" fontId="5" fillId="13" borderId="53" xfId="0" applyNumberFormat="1" applyFont="1" applyFill="1" applyBorder="1" applyAlignment="1"/>
    <xf numFmtId="2" fontId="5" fillId="13" borderId="66" xfId="0" applyNumberFormat="1" applyFont="1" applyFill="1" applyBorder="1" applyAlignment="1"/>
    <xf numFmtId="2" fontId="5" fillId="13" borderId="92" xfId="0" applyNumberFormat="1" applyFont="1" applyFill="1" applyBorder="1" applyAlignment="1"/>
    <xf numFmtId="2" fontId="5" fillId="7" borderId="89" xfId="0" applyNumberFormat="1" applyFont="1" applyFill="1" applyBorder="1" applyAlignment="1"/>
    <xf numFmtId="2" fontId="5" fillId="7" borderId="66" xfId="0" applyNumberFormat="1" applyFont="1" applyFill="1" applyBorder="1" applyAlignment="1"/>
    <xf numFmtId="2" fontId="5" fillId="7" borderId="90" xfId="0" applyNumberFormat="1" applyFont="1" applyFill="1" applyBorder="1" applyAlignment="1"/>
    <xf numFmtId="2" fontId="5" fillId="8" borderId="66" xfId="0" applyNumberFormat="1" applyFont="1" applyFill="1" applyBorder="1" applyAlignment="1"/>
    <xf numFmtId="2" fontId="5" fillId="8" borderId="68" xfId="0" applyNumberFormat="1" applyFont="1" applyFill="1" applyBorder="1" applyAlignment="1"/>
    <xf numFmtId="0" fontId="5" fillId="8" borderId="53" xfId="0" applyFont="1" applyFill="1" applyBorder="1" applyAlignment="1"/>
    <xf numFmtId="1" fontId="5" fillId="9" borderId="66" xfId="0" applyNumberFormat="1" applyFont="1" applyFill="1" applyBorder="1" applyAlignment="1"/>
    <xf numFmtId="2" fontId="5" fillId="9" borderId="66" xfId="0" applyNumberFormat="1" applyFont="1" applyFill="1" applyBorder="1" applyAlignment="1"/>
    <xf numFmtId="2" fontId="5" fillId="9" borderId="90" xfId="0" applyNumberFormat="1" applyFont="1" applyFill="1" applyBorder="1" applyAlignment="1"/>
    <xf numFmtId="2" fontId="5" fillId="10" borderId="93" xfId="0" applyNumberFormat="1" applyFont="1" applyFill="1" applyBorder="1" applyAlignment="1"/>
    <xf numFmtId="2" fontId="5" fillId="10" borderId="66" xfId="0" applyNumberFormat="1" applyFont="1" applyFill="1" applyBorder="1" applyAlignment="1"/>
    <xf numFmtId="2" fontId="5" fillId="10" borderId="92" xfId="0" applyNumberFormat="1" applyFont="1" applyFill="1" applyBorder="1" applyAlignment="1"/>
    <xf numFmtId="2" fontId="5" fillId="11" borderId="94" xfId="0" applyNumberFormat="1" applyFont="1" applyFill="1" applyBorder="1" applyAlignment="1"/>
    <xf numFmtId="2" fontId="5" fillId="11" borderId="95" xfId="0" applyNumberFormat="1" applyFont="1" applyFill="1" applyBorder="1" applyAlignment="1"/>
    <xf numFmtId="2" fontId="5" fillId="11" borderId="88" xfId="0" applyNumberFormat="1" applyFont="1" applyFill="1" applyBorder="1" applyAlignment="1"/>
    <xf numFmtId="2" fontId="5" fillId="12" borderId="89" xfId="0" applyNumberFormat="1" applyFont="1" applyFill="1" applyBorder="1" applyAlignment="1"/>
    <xf numFmtId="2" fontId="5" fillId="12" borderId="66" xfId="0" applyNumberFormat="1" applyFont="1" applyFill="1" applyBorder="1" applyAlignment="1"/>
    <xf numFmtId="2" fontId="5" fillId="12" borderId="92" xfId="0" applyNumberFormat="1" applyFont="1" applyFill="1" applyBorder="1" applyAlignment="1"/>
    <xf numFmtId="2" fontId="5" fillId="13" borderId="89" xfId="0" applyNumberFormat="1" applyFont="1" applyFill="1" applyBorder="1" applyAlignment="1"/>
    <xf numFmtId="2" fontId="5" fillId="13" borderId="68" xfId="0" applyNumberFormat="1" applyFont="1" applyFill="1" applyBorder="1" applyAlignment="1"/>
    <xf numFmtId="2" fontId="5" fillId="7" borderId="53" xfId="0" applyNumberFormat="1" applyFont="1" applyFill="1" applyBorder="1" applyAlignment="1"/>
    <xf numFmtId="0" fontId="5" fillId="0" borderId="90" xfId="0" applyFont="1" applyBorder="1" applyAlignment="1"/>
    <xf numFmtId="2" fontId="5" fillId="4" borderId="64" xfId="0" applyNumberFormat="1" applyFont="1" applyFill="1" applyBorder="1" applyAlignment="1"/>
    <xf numFmtId="2" fontId="5" fillId="4" borderId="24" xfId="0" applyNumberFormat="1" applyFont="1" applyFill="1" applyBorder="1" applyAlignment="1"/>
    <xf numFmtId="2" fontId="5" fillId="13" borderId="71" xfId="0" applyNumberFormat="1" applyFont="1" applyFill="1" applyBorder="1" applyAlignment="1"/>
    <xf numFmtId="2" fontId="5" fillId="8" borderId="65" xfId="0" applyNumberFormat="1" applyFont="1" applyFill="1" applyBorder="1" applyAlignment="1"/>
    <xf numFmtId="0" fontId="5" fillId="8" borderId="70" xfId="0" applyFont="1" applyFill="1" applyBorder="1" applyAlignment="1"/>
    <xf numFmtId="1" fontId="5" fillId="9" borderId="24" xfId="0" applyNumberFormat="1" applyFont="1" applyFill="1" applyBorder="1" applyAlignment="1"/>
    <xf numFmtId="2" fontId="5" fillId="9" borderId="24" xfId="0" applyNumberFormat="1" applyFont="1" applyFill="1" applyBorder="1" applyAlignment="1"/>
    <xf numFmtId="2" fontId="5" fillId="9" borderId="65" xfId="0" applyNumberFormat="1" applyFont="1" applyFill="1" applyBorder="1" applyAlignment="1"/>
    <xf numFmtId="2" fontId="5" fillId="10" borderId="70" xfId="0" applyNumberFormat="1" applyFont="1" applyFill="1" applyBorder="1" applyAlignment="1"/>
    <xf numFmtId="2" fontId="5" fillId="10" borderId="71" xfId="0" applyNumberFormat="1" applyFont="1" applyFill="1" applyBorder="1" applyAlignment="1"/>
    <xf numFmtId="2" fontId="5" fillId="8" borderId="70" xfId="0" applyNumberFormat="1" applyFont="1" applyFill="1" applyBorder="1" applyAlignment="1"/>
    <xf numFmtId="2" fontId="1" fillId="9" borderId="24" xfId="0" applyNumberFormat="1" applyFont="1" applyFill="1" applyBorder="1" applyAlignment="1">
      <alignment horizontal="right"/>
    </xf>
    <xf numFmtId="2" fontId="16" fillId="10" borderId="70" xfId="0" applyNumberFormat="1" applyFont="1" applyFill="1" applyBorder="1" applyAlignment="1"/>
    <xf numFmtId="2" fontId="5" fillId="7" borderId="70" xfId="0" applyNumberFormat="1" applyFont="1" applyFill="1" applyBorder="1" applyAlignment="1"/>
    <xf numFmtId="1" fontId="14" fillId="9" borderId="24" xfId="0" applyNumberFormat="1" applyFont="1" applyFill="1" applyBorder="1" applyAlignment="1"/>
    <xf numFmtId="2" fontId="14" fillId="9" borderId="24" xfId="0" applyNumberFormat="1" applyFont="1" applyFill="1" applyBorder="1" applyAlignment="1"/>
    <xf numFmtId="2" fontId="14" fillId="9" borderId="47" xfId="0" applyNumberFormat="1" applyFont="1" applyFill="1" applyBorder="1" applyAlignment="1"/>
    <xf numFmtId="2" fontId="14" fillId="9" borderId="81" xfId="0" applyNumberFormat="1" applyFont="1" applyFill="1" applyBorder="1" applyAlignment="1">
      <alignment horizontal="right"/>
    </xf>
    <xf numFmtId="2" fontId="5" fillId="12" borderId="24" xfId="0" applyNumberFormat="1" applyFont="1" applyFill="1" applyBorder="1" applyAlignment="1"/>
    <xf numFmtId="2" fontId="5" fillId="4" borderId="96" xfId="0" applyNumberFormat="1" applyFont="1" applyFill="1" applyBorder="1" applyAlignment="1"/>
    <xf numFmtId="2" fontId="5" fillId="4" borderId="42" xfId="0" applyNumberFormat="1" applyFont="1" applyFill="1" applyBorder="1" applyAlignment="1"/>
    <xf numFmtId="2" fontId="5" fillId="5" borderId="96" xfId="0" applyNumberFormat="1" applyFont="1" applyFill="1" applyBorder="1" applyAlignment="1"/>
    <xf numFmtId="2" fontId="5" fillId="5" borderId="42" xfId="0" applyNumberFormat="1" applyFont="1" applyFill="1" applyBorder="1" applyAlignment="1"/>
    <xf numFmtId="2" fontId="5" fillId="13" borderId="97" xfId="0" applyNumberFormat="1" applyFont="1" applyFill="1" applyBorder="1" applyAlignment="1"/>
    <xf numFmtId="2" fontId="5" fillId="13" borderId="42" xfId="0" applyNumberFormat="1" applyFont="1" applyFill="1" applyBorder="1" applyAlignment="1"/>
    <xf numFmtId="2" fontId="5" fillId="13" borderId="77" xfId="0" applyNumberFormat="1" applyFont="1" applyFill="1" applyBorder="1" applyAlignment="1"/>
    <xf numFmtId="2" fontId="5" fillId="7" borderId="96" xfId="0" applyNumberFormat="1" applyFont="1" applyFill="1" applyBorder="1" applyAlignment="1"/>
    <xf numFmtId="2" fontId="5" fillId="7" borderId="42" xfId="0" applyNumberFormat="1" applyFont="1" applyFill="1" applyBorder="1" applyAlignment="1"/>
    <xf numFmtId="2" fontId="5" fillId="7" borderId="98" xfId="0" applyNumberFormat="1" applyFont="1" applyFill="1" applyBorder="1" applyAlignment="1"/>
    <xf numFmtId="2" fontId="5" fillId="10" borderId="99" xfId="0" applyNumberFormat="1" applyFont="1" applyFill="1" applyBorder="1" applyAlignment="1"/>
    <xf numFmtId="2" fontId="5" fillId="10" borderId="42" xfId="0" applyNumberFormat="1" applyFont="1" applyFill="1" applyBorder="1" applyAlignment="1"/>
    <xf numFmtId="2" fontId="5" fillId="10" borderId="77" xfId="0" applyNumberFormat="1" applyFont="1" applyFill="1" applyBorder="1" applyAlignment="1"/>
    <xf numFmtId="2" fontId="5" fillId="11" borderId="100" xfId="0" applyNumberFormat="1" applyFont="1" applyFill="1" applyBorder="1" applyAlignment="1"/>
    <xf numFmtId="2" fontId="5" fillId="11" borderId="101" xfId="0" applyNumberFormat="1" applyFont="1" applyFill="1" applyBorder="1" applyAlignment="1"/>
    <xf numFmtId="2" fontId="5" fillId="11" borderId="101" xfId="0" applyNumberFormat="1" applyFont="1" applyFill="1" applyBorder="1" applyAlignment="1"/>
    <xf numFmtId="2" fontId="5" fillId="11" borderId="102" xfId="0" applyNumberFormat="1" applyFont="1" applyFill="1" applyBorder="1" applyAlignment="1"/>
    <xf numFmtId="2" fontId="5" fillId="12" borderId="96" xfId="0" applyNumberFormat="1" applyFont="1" applyFill="1" applyBorder="1" applyAlignment="1"/>
    <xf numFmtId="2" fontId="5" fillId="12" borderId="42" xfId="0" applyNumberFormat="1" applyFont="1" applyFill="1" applyBorder="1" applyAlignment="1"/>
    <xf numFmtId="2" fontId="5" fillId="12" borderId="42" xfId="0" applyNumberFormat="1" applyFont="1" applyFill="1" applyBorder="1" applyAlignment="1"/>
    <xf numFmtId="2" fontId="5" fillId="12" borderId="77" xfId="0" applyNumberFormat="1" applyFont="1" applyFill="1" applyBorder="1" applyAlignment="1"/>
    <xf numFmtId="2" fontId="5" fillId="13" borderId="96" xfId="0" applyNumberFormat="1" applyFont="1" applyFill="1" applyBorder="1" applyAlignment="1"/>
    <xf numFmtId="2" fontId="5" fillId="13" borderId="98" xfId="0" applyNumberFormat="1" applyFont="1" applyFill="1" applyBorder="1" applyAlignment="1"/>
    <xf numFmtId="2" fontId="5" fillId="7" borderId="99" xfId="0" applyNumberFormat="1" applyFont="1" applyFill="1" applyBorder="1" applyAlignment="1"/>
    <xf numFmtId="2" fontId="5" fillId="5" borderId="98" xfId="0" applyNumberFormat="1" applyFont="1" applyFill="1" applyBorder="1" applyAlignment="1"/>
    <xf numFmtId="2" fontId="5" fillId="9" borderId="42" xfId="0" applyNumberFormat="1" applyFont="1" applyFill="1" applyBorder="1" applyAlignment="1"/>
    <xf numFmtId="2" fontId="5" fillId="9" borderId="98" xfId="0" applyNumberFormat="1" applyFont="1" applyFill="1" applyBorder="1" applyAlignment="1"/>
    <xf numFmtId="2" fontId="16" fillId="10" borderId="99" xfId="0" applyNumberFormat="1" applyFont="1" applyFill="1" applyBorder="1" applyAlignment="1"/>
    <xf numFmtId="2" fontId="5" fillId="4" borderId="18" xfId="0" applyNumberFormat="1" applyFont="1" applyFill="1" applyBorder="1" applyAlignment="1"/>
    <xf numFmtId="2" fontId="5" fillId="4" borderId="29" xfId="0" applyNumberFormat="1" applyFont="1" applyFill="1" applyBorder="1" applyAlignment="1"/>
    <xf numFmtId="0" fontId="14" fillId="0" borderId="24" xfId="0" applyFont="1" applyBorder="1" applyAlignment="1"/>
    <xf numFmtId="2" fontId="5" fillId="4" borderId="25" xfId="0" applyNumberFormat="1" applyFont="1" applyFill="1" applyBorder="1" applyAlignment="1"/>
    <xf numFmtId="2" fontId="5" fillId="4" borderId="75" xfId="0" applyNumberFormat="1" applyFont="1" applyFill="1" applyBorder="1" applyAlignment="1"/>
    <xf numFmtId="2" fontId="5" fillId="0" borderId="0" xfId="0" applyNumberFormat="1" applyFont="1" applyAlignment="1">
      <alignment wrapText="1"/>
    </xf>
    <xf numFmtId="2" fontId="5" fillId="8" borderId="77" xfId="0" applyNumberFormat="1" applyFont="1" applyFill="1" applyBorder="1" applyAlignment="1"/>
    <xf numFmtId="0" fontId="1" fillId="0" borderId="24" xfId="0" applyFont="1" applyBorder="1"/>
    <xf numFmtId="2" fontId="5" fillId="0" borderId="24" xfId="0" applyNumberFormat="1" applyFont="1" applyBorder="1" applyAlignment="1">
      <alignment horizontal="center" wrapText="1"/>
    </xf>
    <xf numFmtId="2" fontId="5" fillId="0" borderId="24" xfId="0" applyNumberFormat="1" applyFont="1" applyBorder="1" applyAlignment="1">
      <alignment horizontal="center" wrapText="1"/>
    </xf>
    <xf numFmtId="0" fontId="11" fillId="24" borderId="24" xfId="0" applyFont="1" applyFill="1" applyBorder="1" applyAlignment="1"/>
    <xf numFmtId="2" fontId="5" fillId="24" borderId="24" xfId="0" applyNumberFormat="1" applyFont="1" applyFill="1" applyBorder="1" applyAlignment="1"/>
    <xf numFmtId="2" fontId="5" fillId="0" borderId="24" xfId="0" applyNumberFormat="1" applyFont="1" applyBorder="1" applyAlignment="1">
      <alignment horizontal="center"/>
    </xf>
    <xf numFmtId="2" fontId="5" fillId="11" borderId="24" xfId="0" applyNumberFormat="1" applyFont="1" applyFill="1" applyBorder="1" applyAlignment="1"/>
    <xf numFmtId="2" fontId="9" fillId="0" borderId="24" xfId="0" applyNumberFormat="1" applyFont="1" applyBorder="1" applyAlignment="1">
      <alignment horizontal="center" wrapText="1"/>
    </xf>
    <xf numFmtId="2" fontId="5" fillId="0" borderId="24" xfId="0" applyNumberFormat="1" applyFont="1" applyBorder="1" applyAlignment="1">
      <alignment horizontal="center" vertical="center" wrapText="1"/>
    </xf>
    <xf numFmtId="2" fontId="5" fillId="5" borderId="89" xfId="0" applyNumberFormat="1" applyFont="1" applyFill="1" applyBorder="1" applyAlignment="1"/>
    <xf numFmtId="2" fontId="5" fillId="3" borderId="68" xfId="0" applyNumberFormat="1" applyFont="1" applyFill="1" applyBorder="1" applyAlignment="1"/>
    <xf numFmtId="2" fontId="5" fillId="13" borderId="90" xfId="0" applyNumberFormat="1" applyFont="1" applyFill="1" applyBorder="1" applyAlignment="1"/>
    <xf numFmtId="2" fontId="5" fillId="7" borderId="103" xfId="0" applyNumberFormat="1" applyFont="1" applyFill="1" applyBorder="1" applyAlignment="1"/>
    <xf numFmtId="2" fontId="5" fillId="8" borderId="93" xfId="0" applyNumberFormat="1" applyFont="1" applyFill="1" applyBorder="1" applyAlignment="1"/>
    <xf numFmtId="2" fontId="5" fillId="8" borderId="92" xfId="0" applyNumberFormat="1" applyFont="1" applyFill="1" applyBorder="1" applyAlignment="1"/>
    <xf numFmtId="2" fontId="5" fillId="9" borderId="89" xfId="0" applyNumberFormat="1" applyFont="1" applyFill="1" applyBorder="1" applyAlignment="1"/>
    <xf numFmtId="2" fontId="5" fillId="9" borderId="92" xfId="0" applyNumberFormat="1" applyFont="1" applyFill="1" applyBorder="1" applyAlignment="1"/>
    <xf numFmtId="2" fontId="5" fillId="9" borderId="93" xfId="0" applyNumberFormat="1" applyFont="1" applyFill="1" applyBorder="1" applyAlignment="1"/>
    <xf numFmtId="2" fontId="5" fillId="3" borderId="89" xfId="0" applyNumberFormat="1" applyFont="1" applyFill="1" applyBorder="1" applyAlignment="1"/>
    <xf numFmtId="2" fontId="5" fillId="3" borderId="93" xfId="0" applyNumberFormat="1" applyFont="1" applyFill="1" applyBorder="1" applyAlignment="1"/>
    <xf numFmtId="2" fontId="5" fillId="3" borderId="66" xfId="0" applyNumberFormat="1" applyFont="1" applyFill="1" applyBorder="1" applyAlignment="1"/>
    <xf numFmtId="2" fontId="5" fillId="3" borderId="92" xfId="0" applyNumberFormat="1" applyFont="1" applyFill="1" applyBorder="1" applyAlignment="1"/>
    <xf numFmtId="2" fontId="9" fillId="14" borderId="63" xfId="0" applyNumberFormat="1" applyFont="1" applyFill="1" applyBorder="1" applyAlignment="1">
      <alignment horizontal="center" wrapText="1"/>
    </xf>
    <xf numFmtId="2" fontId="5" fillId="15" borderId="24" xfId="0" applyNumberFormat="1" applyFont="1" applyFill="1" applyBorder="1" applyAlignment="1">
      <alignment horizontal="center" vertical="center" wrapText="1"/>
    </xf>
    <xf numFmtId="2" fontId="5" fillId="16" borderId="72" xfId="0" applyNumberFormat="1" applyFont="1" applyFill="1" applyBorder="1" applyAlignment="1">
      <alignment horizontal="center" vertical="center" wrapText="1"/>
    </xf>
    <xf numFmtId="2" fontId="9" fillId="19" borderId="63" xfId="0" applyNumberFormat="1" applyFont="1" applyFill="1" applyBorder="1" applyAlignment="1">
      <alignment horizontal="center" wrapText="1"/>
    </xf>
    <xf numFmtId="2" fontId="5" fillId="20" borderId="72" xfId="0" applyNumberFormat="1" applyFont="1" applyFill="1" applyBorder="1" applyAlignment="1">
      <alignment horizontal="center" wrapText="1"/>
    </xf>
    <xf numFmtId="0" fontId="5" fillId="11" borderId="39" xfId="0" applyFont="1" applyFill="1" applyBorder="1" applyAlignment="1"/>
    <xf numFmtId="2" fontId="5" fillId="3" borderId="48" xfId="0" applyNumberFormat="1" applyFont="1" applyFill="1" applyBorder="1" applyAlignment="1"/>
    <xf numFmtId="2" fontId="5" fillId="7" borderId="72" xfId="0" applyNumberFormat="1" applyFont="1" applyFill="1" applyBorder="1" applyAlignment="1"/>
    <xf numFmtId="2" fontId="5" fillId="9" borderId="64" xfId="0" applyNumberFormat="1" applyFont="1" applyFill="1" applyBorder="1" applyAlignment="1"/>
    <xf numFmtId="2" fontId="5" fillId="9" borderId="71" xfId="0" applyNumberFormat="1" applyFont="1" applyFill="1" applyBorder="1" applyAlignment="1"/>
    <xf numFmtId="2" fontId="5" fillId="9" borderId="70" xfId="0" applyNumberFormat="1" applyFont="1" applyFill="1" applyBorder="1" applyAlignment="1"/>
    <xf numFmtId="2" fontId="5" fillId="3" borderId="64" xfId="0" applyNumberFormat="1" applyFont="1" applyFill="1" applyBorder="1" applyAlignment="1"/>
    <xf numFmtId="2" fontId="5" fillId="3" borderId="70" xfId="0" applyNumberFormat="1" applyFont="1" applyFill="1" applyBorder="1" applyAlignment="1"/>
    <xf numFmtId="2" fontId="5" fillId="3" borderId="71" xfId="0" applyNumberFormat="1" applyFont="1" applyFill="1" applyBorder="1" applyAlignment="1"/>
    <xf numFmtId="0" fontId="5" fillId="2" borderId="24" xfId="0" applyFont="1" applyFill="1" applyBorder="1" applyAlignment="1"/>
    <xf numFmtId="2" fontId="16" fillId="13" borderId="71" xfId="0" applyNumberFormat="1" applyFont="1" applyFill="1" applyBorder="1" applyAlignment="1"/>
    <xf numFmtId="2" fontId="5" fillId="11" borderId="104" xfId="0" applyNumberFormat="1" applyFont="1" applyFill="1" applyBorder="1" applyAlignment="1"/>
    <xf numFmtId="0" fontId="5" fillId="19" borderId="105" xfId="0" applyFont="1" applyFill="1" applyBorder="1" applyAlignment="1"/>
    <xf numFmtId="2" fontId="5" fillId="3" borderId="64" xfId="0" applyNumberFormat="1" applyFont="1" applyFill="1" applyBorder="1" applyAlignment="1"/>
    <xf numFmtId="0" fontId="5" fillId="42" borderId="39" xfId="0" applyFont="1" applyFill="1" applyBorder="1" applyAlignment="1"/>
    <xf numFmtId="0" fontId="5" fillId="30" borderId="105" xfId="0" applyFont="1" applyFill="1" applyBorder="1" applyAlignment="1"/>
    <xf numFmtId="0" fontId="5" fillId="43" borderId="105" xfId="0" applyFont="1" applyFill="1" applyBorder="1" applyAlignment="1"/>
    <xf numFmtId="2" fontId="5" fillId="0" borderId="89" xfId="0" applyNumberFormat="1" applyFont="1" applyBorder="1" applyAlignment="1">
      <alignment wrapText="1"/>
    </xf>
    <xf numFmtId="2" fontId="5" fillId="3" borderId="83" xfId="0" applyNumberFormat="1" applyFont="1" applyFill="1" applyBorder="1" applyAlignment="1"/>
    <xf numFmtId="2" fontId="5" fillId="7" borderId="84" xfId="0" applyNumberFormat="1" applyFont="1" applyFill="1" applyBorder="1" applyAlignment="1"/>
    <xf numFmtId="2" fontId="5" fillId="8" borderId="30" xfId="0" applyNumberFormat="1" applyFont="1" applyFill="1" applyBorder="1" applyAlignment="1"/>
    <xf numFmtId="2" fontId="5" fillId="9" borderId="30" xfId="0" applyNumberFormat="1" applyFont="1" applyFill="1" applyBorder="1" applyAlignment="1"/>
    <xf numFmtId="2" fontId="5" fillId="9" borderId="34" xfId="0" applyNumberFormat="1" applyFont="1" applyFill="1" applyBorder="1" applyAlignment="1"/>
    <xf numFmtId="2" fontId="16" fillId="10" borderId="30" xfId="0" applyNumberFormat="1" applyFont="1" applyFill="1" applyBorder="1" applyAlignment="1"/>
    <xf numFmtId="2" fontId="5" fillId="10" borderId="19" xfId="0" applyNumberFormat="1" applyFont="1" applyFill="1" applyBorder="1" applyAlignment="1"/>
    <xf numFmtId="2" fontId="5" fillId="3" borderId="18" xfId="0" applyNumberFormat="1" applyFont="1" applyFill="1" applyBorder="1" applyAlignment="1"/>
    <xf numFmtId="2" fontId="5" fillId="3" borderId="30" xfId="0" applyNumberFormat="1" applyFont="1" applyFill="1" applyBorder="1" applyAlignment="1"/>
    <xf numFmtId="2" fontId="5" fillId="3" borderId="29" xfId="0" applyNumberFormat="1" applyFont="1" applyFill="1" applyBorder="1" applyAlignment="1"/>
    <xf numFmtId="2" fontId="5" fillId="3" borderId="19" xfId="0" applyNumberFormat="1" applyFont="1" applyFill="1" applyBorder="1" applyAlignment="1"/>
    <xf numFmtId="2" fontId="5" fillId="11" borderId="106" xfId="0" applyNumberFormat="1" applyFont="1" applyFill="1" applyBorder="1" applyAlignment="1"/>
    <xf numFmtId="2" fontId="16" fillId="13" borderId="19" xfId="0" applyNumberFormat="1" applyFont="1" applyFill="1" applyBorder="1" applyAlignment="1"/>
    <xf numFmtId="2" fontId="5" fillId="0" borderId="107" xfId="0" applyNumberFormat="1" applyFont="1" applyBorder="1" applyAlignment="1">
      <alignment wrapText="1"/>
    </xf>
    <xf numFmtId="2" fontId="16" fillId="0" borderId="0" xfId="0" applyNumberFormat="1" applyFont="1" applyAlignment="1">
      <alignment horizontal="center"/>
    </xf>
    <xf numFmtId="2" fontId="9" fillId="0" borderId="44" xfId="0" applyNumberFormat="1" applyFont="1" applyBorder="1" applyAlignment="1">
      <alignment horizontal="center" wrapText="1"/>
    </xf>
    <xf numFmtId="2" fontId="5" fillId="0" borderId="44" xfId="0" applyNumberFormat="1" applyFont="1" applyBorder="1" applyAlignment="1">
      <alignment horizontal="center" vertical="center" wrapText="1"/>
    </xf>
    <xf numFmtId="2" fontId="5" fillId="0" borderId="44" xfId="0" applyNumberFormat="1" applyFont="1" applyBorder="1" applyAlignment="1">
      <alignment horizontal="center" wrapText="1"/>
    </xf>
    <xf numFmtId="0" fontId="5" fillId="32" borderId="105" xfId="0" applyFont="1" applyFill="1" applyBorder="1" applyAlignment="1"/>
    <xf numFmtId="2" fontId="5" fillId="3" borderId="56" xfId="0" applyNumberFormat="1" applyFont="1" applyFill="1" applyBorder="1" applyAlignment="1"/>
    <xf numFmtId="2" fontId="5" fillId="9" borderId="49" xfId="0" applyNumberFormat="1" applyFont="1" applyFill="1" applyBorder="1" applyAlignment="1"/>
    <xf numFmtId="2" fontId="5" fillId="9" borderId="55" xfId="0" applyNumberFormat="1" applyFont="1" applyFill="1" applyBorder="1" applyAlignment="1"/>
    <xf numFmtId="2" fontId="5" fillId="9" borderId="54" xfId="0" applyNumberFormat="1" applyFont="1" applyFill="1" applyBorder="1" applyAlignment="1"/>
    <xf numFmtId="2" fontId="5" fillId="3" borderId="50" xfId="0" applyNumberFormat="1" applyFont="1" applyFill="1" applyBorder="1" applyAlignment="1"/>
    <xf numFmtId="2" fontId="5" fillId="3" borderId="55" xfId="0" applyNumberFormat="1" applyFont="1" applyFill="1" applyBorder="1" applyAlignment="1"/>
    <xf numFmtId="2" fontId="5" fillId="11" borderId="105" xfId="0" applyNumberFormat="1" applyFont="1" applyFill="1" applyBorder="1" applyAlignment="1"/>
    <xf numFmtId="2" fontId="16" fillId="12" borderId="49" xfId="0" applyNumberFormat="1" applyFont="1" applyFill="1" applyBorder="1" applyAlignment="1"/>
    <xf numFmtId="2" fontId="16" fillId="12" borderId="50" xfId="0" applyNumberFormat="1" applyFont="1" applyFill="1" applyBorder="1" applyAlignment="1"/>
    <xf numFmtId="2" fontId="16" fillId="12" borderId="55" xfId="0" applyNumberFormat="1" applyFont="1" applyFill="1" applyBorder="1" applyAlignment="1"/>
    <xf numFmtId="2" fontId="16" fillId="13" borderId="55" xfId="0" applyNumberFormat="1" applyFont="1" applyFill="1" applyBorder="1" applyAlignment="1"/>
    <xf numFmtId="2" fontId="16" fillId="7" borderId="49" xfId="0" applyNumberFormat="1" applyFont="1" applyFill="1" applyBorder="1" applyAlignment="1"/>
    <xf numFmtId="2" fontId="16" fillId="7" borderId="50" xfId="0" applyNumberFormat="1" applyFont="1" applyFill="1" applyBorder="1" applyAlignment="1"/>
    <xf numFmtId="2" fontId="16" fillId="7" borderId="108" xfId="0" applyNumberFormat="1" applyFont="1" applyFill="1" applyBorder="1" applyAlignment="1"/>
    <xf numFmtId="2" fontId="9" fillId="14" borderId="105" xfId="0" applyNumberFormat="1" applyFont="1" applyFill="1" applyBorder="1" applyAlignment="1">
      <alignment horizontal="center" wrapText="1"/>
    </xf>
    <xf numFmtId="2" fontId="5" fillId="15" borderId="50" xfId="0" applyNumberFormat="1" applyFont="1" applyFill="1" applyBorder="1" applyAlignment="1">
      <alignment horizontal="center" vertical="center" wrapText="1"/>
    </xf>
    <xf numFmtId="2" fontId="5" fillId="16" borderId="109" xfId="0" applyNumberFormat="1" applyFont="1" applyFill="1" applyBorder="1" applyAlignment="1">
      <alignment horizontal="center" vertical="center" wrapText="1"/>
    </xf>
    <xf numFmtId="2" fontId="9" fillId="27" borderId="105" xfId="0" applyNumberFormat="1" applyFont="1" applyFill="1" applyBorder="1" applyAlignment="1">
      <alignment horizontal="center" wrapText="1"/>
    </xf>
    <xf numFmtId="2" fontId="5" fillId="5" borderId="50" xfId="0" applyNumberFormat="1" applyFont="1" applyFill="1" applyBorder="1" applyAlignment="1">
      <alignment horizontal="center" wrapText="1"/>
    </xf>
    <xf numFmtId="2" fontId="5" fillId="18" borderId="109" xfId="0" applyNumberFormat="1" applyFont="1" applyFill="1" applyBorder="1" applyAlignment="1">
      <alignment horizontal="center" wrapText="1"/>
    </xf>
    <xf numFmtId="2" fontId="9" fillId="19" borderId="105" xfId="0" applyNumberFormat="1" applyFont="1" applyFill="1" applyBorder="1" applyAlignment="1">
      <alignment horizontal="center" wrapText="1"/>
    </xf>
    <xf numFmtId="2" fontId="5" fillId="6" borderId="50" xfId="0" applyNumberFormat="1" applyFont="1" applyFill="1" applyBorder="1" applyAlignment="1">
      <alignment horizontal="center" wrapText="1"/>
    </xf>
    <xf numFmtId="2" fontId="5" fillId="20" borderId="109" xfId="0" applyNumberFormat="1" applyFont="1" applyFill="1" applyBorder="1" applyAlignment="1">
      <alignment horizontal="center" wrapText="1"/>
    </xf>
    <xf numFmtId="2" fontId="16" fillId="0" borderId="56" xfId="0" applyNumberFormat="1" applyFont="1" applyBorder="1" applyAlignment="1">
      <alignment wrapText="1"/>
    </xf>
    <xf numFmtId="0" fontId="5" fillId="13" borderId="105" xfId="0" applyFont="1" applyFill="1" applyBorder="1" applyAlignment="1"/>
    <xf numFmtId="2" fontId="16" fillId="12" borderId="64" xfId="0" applyNumberFormat="1" applyFont="1" applyFill="1" applyBorder="1" applyAlignment="1"/>
    <xf numFmtId="2" fontId="16" fillId="12" borderId="24" xfId="0" applyNumberFormat="1" applyFont="1" applyFill="1" applyBorder="1" applyAlignment="1"/>
    <xf numFmtId="2" fontId="16" fillId="12" borderId="71" xfId="0" applyNumberFormat="1" applyFont="1" applyFill="1" applyBorder="1" applyAlignment="1"/>
    <xf numFmtId="2" fontId="16" fillId="7" borderId="64" xfId="0" applyNumberFormat="1" applyFont="1" applyFill="1" applyBorder="1" applyAlignment="1"/>
    <xf numFmtId="2" fontId="16" fillId="7" borderId="24" xfId="0" applyNumberFormat="1" applyFont="1" applyFill="1" applyBorder="1" applyAlignment="1"/>
    <xf numFmtId="2" fontId="16" fillId="7" borderId="65" xfId="0" applyNumberFormat="1" applyFont="1" applyFill="1" applyBorder="1" applyAlignment="1"/>
    <xf numFmtId="2" fontId="16" fillId="0" borderId="68" xfId="0" applyNumberFormat="1" applyFont="1" applyBorder="1" applyAlignment="1">
      <alignment wrapText="1"/>
    </xf>
    <xf numFmtId="0" fontId="5" fillId="4" borderId="105" xfId="0" applyFont="1" applyFill="1" applyBorder="1" applyAlignment="1"/>
    <xf numFmtId="0" fontId="5" fillId="38" borderId="106" xfId="0" applyFont="1" applyFill="1" applyBorder="1" applyAlignment="1"/>
    <xf numFmtId="0" fontId="5" fillId="0" borderId="104" xfId="0" applyFont="1" applyBorder="1" applyAlignment="1"/>
    <xf numFmtId="2" fontId="5" fillId="3" borderId="78" xfId="0" applyNumberFormat="1" applyFont="1" applyFill="1" applyBorder="1" applyAlignment="1"/>
    <xf numFmtId="2" fontId="5" fillId="9" borderId="18" xfId="0" applyNumberFormat="1" applyFont="1" applyFill="1" applyBorder="1" applyAlignment="1"/>
    <xf numFmtId="2" fontId="5" fillId="9" borderId="19" xfId="0" applyNumberFormat="1" applyFont="1" applyFill="1" applyBorder="1" applyAlignment="1"/>
    <xf numFmtId="2" fontId="5" fillId="9" borderId="29" xfId="0" applyNumberFormat="1" applyFont="1" applyFill="1" applyBorder="1" applyAlignment="1"/>
    <xf numFmtId="2" fontId="5" fillId="3" borderId="42" xfId="0" applyNumberFormat="1" applyFont="1" applyFill="1" applyBorder="1" applyAlignment="1"/>
    <xf numFmtId="2" fontId="5" fillId="3" borderId="77" xfId="0" applyNumberFormat="1" applyFont="1" applyFill="1" applyBorder="1" applyAlignment="1"/>
    <xf numFmtId="2" fontId="16" fillId="12" borderId="96" xfId="0" applyNumberFormat="1" applyFont="1" applyFill="1" applyBorder="1" applyAlignment="1"/>
    <xf numFmtId="2" fontId="16" fillId="12" borderId="42" xfId="0" applyNumberFormat="1" applyFont="1" applyFill="1" applyBorder="1" applyAlignment="1"/>
    <xf numFmtId="2" fontId="16" fillId="12" borderId="77" xfId="0" applyNumberFormat="1" applyFont="1" applyFill="1" applyBorder="1" applyAlignment="1"/>
    <xf numFmtId="2" fontId="16" fillId="13" borderId="77" xfId="0" applyNumberFormat="1" applyFont="1" applyFill="1" applyBorder="1" applyAlignment="1"/>
    <xf numFmtId="2" fontId="16" fillId="7" borderId="96" xfId="0" applyNumberFormat="1" applyFont="1" applyFill="1" applyBorder="1" applyAlignment="1"/>
    <xf numFmtId="2" fontId="16" fillId="7" borderId="42" xfId="0" applyNumberFormat="1" applyFont="1" applyFill="1" applyBorder="1" applyAlignment="1"/>
    <xf numFmtId="2" fontId="16" fillId="7" borderId="98" xfId="0" applyNumberFormat="1" applyFont="1" applyFill="1" applyBorder="1" applyAlignment="1"/>
    <xf numFmtId="2" fontId="9" fillId="14" borderId="32" xfId="0" applyNumberFormat="1" applyFont="1" applyFill="1" applyBorder="1" applyAlignment="1">
      <alignment horizontal="center" wrapText="1"/>
    </xf>
    <xf numFmtId="2" fontId="5" fillId="15" borderId="29" xfId="0" applyNumberFormat="1" applyFont="1" applyFill="1" applyBorder="1" applyAlignment="1">
      <alignment horizontal="center" vertical="center" wrapText="1"/>
    </xf>
    <xf numFmtId="2" fontId="5" fillId="16" borderId="84" xfId="0" applyNumberFormat="1" applyFont="1" applyFill="1" applyBorder="1" applyAlignment="1">
      <alignment horizontal="center" vertical="center" wrapText="1"/>
    </xf>
    <xf numFmtId="2" fontId="9" fillId="27" borderId="32" xfId="0" applyNumberFormat="1" applyFont="1" applyFill="1" applyBorder="1" applyAlignment="1">
      <alignment horizontal="center" wrapText="1"/>
    </xf>
    <xf numFmtId="2" fontId="5" fillId="5" borderId="29" xfId="0" applyNumberFormat="1" applyFont="1" applyFill="1" applyBorder="1" applyAlignment="1">
      <alignment horizontal="center" wrapText="1"/>
    </xf>
    <xf numFmtId="2" fontId="5" fillId="18" borderId="84" xfId="0" applyNumberFormat="1" applyFont="1" applyFill="1" applyBorder="1" applyAlignment="1">
      <alignment horizontal="center" wrapText="1"/>
    </xf>
    <xf numFmtId="2" fontId="9" fillId="19" borderId="32" xfId="0" applyNumberFormat="1" applyFont="1" applyFill="1" applyBorder="1" applyAlignment="1">
      <alignment horizontal="center" wrapText="1"/>
    </xf>
    <xf numFmtId="2" fontId="5" fillId="6" borderId="29" xfId="0" applyNumberFormat="1" applyFont="1" applyFill="1" applyBorder="1" applyAlignment="1">
      <alignment horizontal="center" wrapText="1"/>
    </xf>
    <xf numFmtId="2" fontId="5" fillId="20" borderId="84" xfId="0" applyNumberFormat="1" applyFont="1" applyFill="1" applyBorder="1" applyAlignment="1">
      <alignment horizontal="center" wrapText="1"/>
    </xf>
    <xf numFmtId="2" fontId="16" fillId="0" borderId="76" xfId="0" applyNumberFormat="1" applyFont="1" applyBorder="1" applyAlignment="1">
      <alignment wrapText="1"/>
    </xf>
    <xf numFmtId="0" fontId="5" fillId="0" borderId="110" xfId="0" applyFont="1" applyBorder="1" applyAlignment="1">
      <alignment horizontal="left" vertical="top" wrapText="1"/>
    </xf>
    <xf numFmtId="0" fontId="9" fillId="0" borderId="110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9" fillId="0" borderId="111" xfId="0" applyFont="1" applyBorder="1" applyAlignment="1">
      <alignment horizontal="left" vertical="top" wrapText="1"/>
    </xf>
    <xf numFmtId="0" fontId="15" fillId="0" borderId="24" xfId="0" applyFont="1" applyBorder="1" applyAlignment="1">
      <alignment vertical="top"/>
    </xf>
    <xf numFmtId="0" fontId="15" fillId="0" borderId="0" xfId="0" applyFont="1" applyAlignment="1">
      <alignment vertical="top"/>
    </xf>
    <xf numFmtId="0" fontId="9" fillId="0" borderId="24" xfId="0" applyFont="1" applyBorder="1" applyAlignment="1">
      <alignment horizontal="left" vertical="top" wrapText="1"/>
    </xf>
    <xf numFmtId="0" fontId="9" fillId="0" borderId="112" xfId="0" applyFont="1" applyBorder="1" applyAlignment="1">
      <alignment horizontal="left" vertical="top" wrapText="1"/>
    </xf>
    <xf numFmtId="0" fontId="9" fillId="0" borderId="113" xfId="0" applyFont="1" applyBorder="1" applyAlignment="1">
      <alignment horizontal="left" vertical="top" wrapText="1"/>
    </xf>
    <xf numFmtId="0" fontId="9" fillId="0" borderId="43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9" fillId="0" borderId="114" xfId="0" applyFont="1" applyBorder="1" applyAlignment="1">
      <alignment horizontal="left" vertical="top" wrapText="1"/>
    </xf>
    <xf numFmtId="0" fontId="5" fillId="0" borderId="62" xfId="0" applyFont="1" applyBorder="1" applyAlignment="1"/>
    <xf numFmtId="0" fontId="5" fillId="0" borderId="0" xfId="0" applyFont="1" applyAlignment="1">
      <alignment horizontal="right"/>
    </xf>
    <xf numFmtId="0" fontId="16" fillId="0" borderId="0" xfId="0" applyFont="1" applyAlignment="1"/>
    <xf numFmtId="9" fontId="16" fillId="0" borderId="0" xfId="0" applyNumberFormat="1" applyFont="1" applyAlignment="1"/>
    <xf numFmtId="0" fontId="1" fillId="0" borderId="0" xfId="0" applyFont="1" applyAlignment="1">
      <alignment horizontal="left" vertical="center" wrapText="1"/>
    </xf>
    <xf numFmtId="0" fontId="5" fillId="0" borderId="67" xfId="0" applyFont="1" applyBorder="1" applyAlignment="1"/>
    <xf numFmtId="0" fontId="5" fillId="0" borderId="24" xfId="0" applyFont="1" applyBorder="1" applyAlignment="1"/>
    <xf numFmtId="2" fontId="5" fillId="5" borderId="81" xfId="0" applyNumberFormat="1" applyFont="1" applyFill="1" applyBorder="1" applyAlignment="1"/>
    <xf numFmtId="2" fontId="5" fillId="5" borderId="61" xfId="0" applyNumberFormat="1" applyFont="1" applyFill="1" applyBorder="1" applyAlignment="1"/>
    <xf numFmtId="2" fontId="5" fillId="5" borderId="118" xfId="0" applyNumberFormat="1" applyFont="1" applyFill="1" applyBorder="1" applyAlignment="1"/>
    <xf numFmtId="2" fontId="5" fillId="3" borderId="119" xfId="0" applyNumberFormat="1" applyFont="1" applyFill="1" applyBorder="1" applyAlignment="1"/>
    <xf numFmtId="2" fontId="5" fillId="13" borderId="81" xfId="0" applyNumberFormat="1" applyFont="1" applyFill="1" applyBorder="1" applyAlignment="1"/>
    <xf numFmtId="2" fontId="5" fillId="13" borderId="61" xfId="0" applyNumberFormat="1" applyFont="1" applyFill="1" applyBorder="1" applyAlignment="1"/>
    <xf numFmtId="2" fontId="5" fillId="13" borderId="118" xfId="0" applyNumberFormat="1" applyFont="1" applyFill="1" applyBorder="1" applyAlignment="1"/>
    <xf numFmtId="2" fontId="5" fillId="7" borderId="81" xfId="0" applyNumberFormat="1" applyFont="1" applyFill="1" applyBorder="1" applyAlignment="1"/>
    <xf numFmtId="2" fontId="5" fillId="7" borderId="61" xfId="0" applyNumberFormat="1" applyFont="1" applyFill="1" applyBorder="1" applyAlignment="1"/>
    <xf numFmtId="2" fontId="5" fillId="7" borderId="118" xfId="0" applyNumberFormat="1" applyFont="1" applyFill="1" applyBorder="1" applyAlignment="1"/>
    <xf numFmtId="2" fontId="5" fillId="8" borderId="61" xfId="0" applyNumberFormat="1" applyFont="1" applyFill="1" applyBorder="1" applyAlignment="1"/>
    <xf numFmtId="2" fontId="5" fillId="8" borderId="118" xfId="0" applyNumberFormat="1" applyFont="1" applyFill="1" applyBorder="1" applyAlignment="1"/>
    <xf numFmtId="2" fontId="5" fillId="9" borderId="61" xfId="0" applyNumberFormat="1" applyFont="1" applyFill="1" applyBorder="1" applyAlignment="1"/>
    <xf numFmtId="2" fontId="5" fillId="9" borderId="118" xfId="0" applyNumberFormat="1" applyFont="1" applyFill="1" applyBorder="1" applyAlignment="1"/>
    <xf numFmtId="2" fontId="16" fillId="10" borderId="81" xfId="0" applyNumberFormat="1" applyFont="1" applyFill="1" applyBorder="1" applyAlignment="1"/>
    <xf numFmtId="2" fontId="5" fillId="10" borderId="61" xfId="0" applyNumberFormat="1" applyFont="1" applyFill="1" applyBorder="1" applyAlignment="1"/>
    <xf numFmtId="2" fontId="5" fillId="10" borderId="118" xfId="0" applyNumberFormat="1" applyFont="1" applyFill="1" applyBorder="1" applyAlignment="1"/>
    <xf numFmtId="2" fontId="5" fillId="11" borderId="119" xfId="0" applyNumberFormat="1" applyFont="1" applyFill="1" applyBorder="1" applyAlignment="1"/>
    <xf numFmtId="2" fontId="5" fillId="12" borderId="81" xfId="0" applyNumberFormat="1" applyFont="1" applyFill="1" applyBorder="1" applyAlignment="1"/>
    <xf numFmtId="2" fontId="5" fillId="12" borderId="61" xfId="0" applyNumberFormat="1" applyFont="1" applyFill="1" applyBorder="1" applyAlignment="1"/>
    <xf numFmtId="2" fontId="5" fillId="12" borderId="118" xfId="0" applyNumberFormat="1" applyFont="1" applyFill="1" applyBorder="1" applyAlignment="1"/>
    <xf numFmtId="2" fontId="9" fillId="14" borderId="81" xfId="0" applyNumberFormat="1" applyFont="1" applyFill="1" applyBorder="1" applyAlignment="1">
      <alignment horizontal="center" wrapText="1"/>
    </xf>
    <xf numFmtId="2" fontId="9" fillId="16" borderId="118" xfId="0" applyNumberFormat="1" applyFont="1" applyFill="1" applyBorder="1" applyAlignment="1">
      <alignment horizontal="center" wrapText="1"/>
    </xf>
    <xf numFmtId="2" fontId="9" fillId="27" borderId="40" xfId="0" applyNumberFormat="1" applyFont="1" applyFill="1" applyBorder="1" applyAlignment="1">
      <alignment horizontal="center" wrapText="1"/>
    </xf>
    <xf numFmtId="2" fontId="5" fillId="18" borderId="40" xfId="0" applyNumberFormat="1" applyFont="1" applyFill="1" applyBorder="1" applyAlignment="1">
      <alignment horizontal="center" wrapText="1"/>
    </xf>
    <xf numFmtId="2" fontId="9" fillId="19" borderId="47" xfId="0" applyNumberFormat="1" applyFont="1" applyFill="1" applyBorder="1" applyAlignment="1">
      <alignment horizontal="center" wrapText="1"/>
    </xf>
    <xf numFmtId="2" fontId="5" fillId="20" borderId="48" xfId="0" applyNumberFormat="1" applyFont="1" applyFill="1" applyBorder="1" applyAlignment="1">
      <alignment horizontal="center" wrapText="1"/>
    </xf>
    <xf numFmtId="2" fontId="5" fillId="3" borderId="49" xfId="0" applyNumberFormat="1" applyFont="1" applyFill="1" applyBorder="1" applyAlignment="1"/>
    <xf numFmtId="2" fontId="5" fillId="3" borderId="54" xfId="0" applyNumberFormat="1" applyFont="1" applyFill="1" applyBorder="1" applyAlignment="1">
      <alignment horizontal="right"/>
    </xf>
    <xf numFmtId="2" fontId="5" fillId="3" borderId="120" xfId="0" applyNumberFormat="1" applyFont="1" applyFill="1" applyBorder="1" applyAlignment="1"/>
    <xf numFmtId="2" fontId="5" fillId="3" borderId="54" xfId="0" applyNumberFormat="1" applyFont="1" applyFill="1" applyBorder="1" applyAlignment="1"/>
    <xf numFmtId="2" fontId="14" fillId="3" borderId="48" xfId="0" applyNumberFormat="1" applyFont="1" applyFill="1" applyBorder="1" applyAlignment="1"/>
    <xf numFmtId="2" fontId="14" fillId="12" borderId="24" xfId="0" applyNumberFormat="1" applyFont="1" applyFill="1" applyBorder="1" applyAlignment="1"/>
    <xf numFmtId="2" fontId="5" fillId="3" borderId="70" xfId="0" applyNumberFormat="1" applyFont="1" applyFill="1" applyBorder="1" applyAlignment="1">
      <alignment horizontal="right"/>
    </xf>
    <xf numFmtId="2" fontId="14" fillId="3" borderId="68" xfId="0" applyNumberFormat="1" applyFont="1" applyFill="1" applyBorder="1" applyAlignment="1"/>
    <xf numFmtId="2" fontId="14" fillId="12" borderId="24" xfId="0" applyNumberFormat="1" applyFont="1" applyFill="1" applyBorder="1" applyAlignment="1">
      <alignment horizontal="right"/>
    </xf>
    <xf numFmtId="2" fontId="5" fillId="3" borderId="69" xfId="0" applyNumberFormat="1" applyFont="1" applyFill="1" applyBorder="1" applyAlignment="1">
      <alignment horizontal="right"/>
    </xf>
    <xf numFmtId="2" fontId="14" fillId="3" borderId="68" xfId="0" applyNumberFormat="1" applyFont="1" applyFill="1" applyBorder="1" applyAlignment="1">
      <alignment horizontal="right"/>
    </xf>
    <xf numFmtId="2" fontId="5" fillId="3" borderId="96" xfId="0" applyNumberFormat="1" applyFont="1" applyFill="1" applyBorder="1" applyAlignment="1"/>
    <xf numFmtId="2" fontId="5" fillId="3" borderId="74" xfId="0" applyNumberFormat="1" applyFont="1" applyFill="1" applyBorder="1" applyAlignment="1">
      <alignment horizontal="right"/>
    </xf>
    <xf numFmtId="2" fontId="5" fillId="3" borderId="99" xfId="0" applyNumberFormat="1" applyFont="1" applyFill="1" applyBorder="1" applyAlignment="1">
      <alignment horizontal="right"/>
    </xf>
    <xf numFmtId="2" fontId="5" fillId="3" borderId="30" xfId="0" applyNumberFormat="1" applyFont="1" applyFill="1" applyBorder="1" applyAlignment="1">
      <alignment horizontal="right"/>
    </xf>
    <xf numFmtId="2" fontId="5" fillId="0" borderId="25" xfId="0" applyNumberFormat="1" applyFont="1" applyBorder="1" applyAlignment="1">
      <alignment horizontal="right"/>
    </xf>
    <xf numFmtId="0" fontId="9" fillId="0" borderId="88" xfId="0" applyFont="1" applyBorder="1" applyAlignment="1"/>
    <xf numFmtId="2" fontId="5" fillId="3" borderId="51" xfId="0" applyNumberFormat="1" applyFont="1" applyFill="1" applyBorder="1" applyAlignment="1"/>
    <xf numFmtId="0" fontId="9" fillId="31" borderId="105" xfId="0" applyFont="1" applyFill="1" applyBorder="1" applyAlignment="1"/>
    <xf numFmtId="2" fontId="5" fillId="3" borderId="65" xfId="0" applyNumberFormat="1" applyFont="1" applyFill="1" applyBorder="1" applyAlignment="1"/>
    <xf numFmtId="2" fontId="5" fillId="3" borderId="99" xfId="0" applyNumberFormat="1" applyFont="1" applyFill="1" applyBorder="1" applyAlignment="1"/>
    <xf numFmtId="2" fontId="5" fillId="3" borderId="98" xfId="0" applyNumberFormat="1" applyFont="1" applyFill="1" applyBorder="1" applyAlignment="1"/>
    <xf numFmtId="0" fontId="21" fillId="0" borderId="24" xfId="0" applyFont="1" applyBorder="1" applyAlignment="1"/>
    <xf numFmtId="0" fontId="21" fillId="0" borderId="67" xfId="0" applyFont="1" applyBorder="1" applyAlignment="1"/>
    <xf numFmtId="0" fontId="9" fillId="0" borderId="67" xfId="0" applyFont="1" applyBorder="1" applyAlignment="1"/>
    <xf numFmtId="0" fontId="9" fillId="24" borderId="24" xfId="0" applyFont="1" applyFill="1" applyBorder="1" applyAlignment="1">
      <alignment horizontal="left"/>
    </xf>
    <xf numFmtId="0" fontId="9" fillId="24" borderId="24" xfId="0" applyFont="1" applyFill="1" applyBorder="1" applyAlignment="1"/>
    <xf numFmtId="2" fontId="5" fillId="0" borderId="24" xfId="0" applyNumberFormat="1" applyFont="1" applyBorder="1" applyAlignment="1">
      <alignment horizontal="right"/>
    </xf>
    <xf numFmtId="2" fontId="5" fillId="3" borderId="121" xfId="0" applyNumberFormat="1" applyFont="1" applyFill="1" applyBorder="1" applyAlignment="1">
      <alignment horizontal="right"/>
    </xf>
    <xf numFmtId="2" fontId="5" fillId="3" borderId="39" xfId="0" applyNumberFormat="1" applyFont="1" applyFill="1" applyBorder="1" applyAlignment="1">
      <alignment horizontal="right"/>
    </xf>
    <xf numFmtId="2" fontId="5" fillId="3" borderId="122" xfId="0" applyNumberFormat="1" applyFont="1" applyFill="1" applyBorder="1" applyAlignment="1">
      <alignment horizontal="right"/>
    </xf>
    <xf numFmtId="2" fontId="5" fillId="0" borderId="0" xfId="0" applyNumberFormat="1" applyFont="1" applyAlignment="1">
      <alignment horizontal="right"/>
    </xf>
    <xf numFmtId="2" fontId="5" fillId="3" borderId="123" xfId="0" applyNumberFormat="1" applyFont="1" applyFill="1" applyBorder="1" applyAlignment="1">
      <alignment horizontal="right"/>
    </xf>
    <xf numFmtId="2" fontId="5" fillId="3" borderId="79" xfId="0" applyNumberFormat="1" applyFont="1" applyFill="1" applyBorder="1" applyAlignment="1">
      <alignment horizontal="right"/>
    </xf>
    <xf numFmtId="0" fontId="9" fillId="0" borderId="0" xfId="0" applyFont="1" applyAlignment="1">
      <alignment horizontal="right" vertical="top" wrapText="1"/>
    </xf>
    <xf numFmtId="0" fontId="22" fillId="2" borderId="1" xfId="0" applyFont="1" applyFill="1" applyBorder="1" applyAlignment="1">
      <alignment horizontal="left" vertical="center"/>
    </xf>
    <xf numFmtId="0" fontId="9" fillId="3" borderId="21" xfId="0" applyFont="1" applyFill="1" applyBorder="1" applyAlignment="1">
      <alignment horizontal="center" vertical="center" wrapText="1"/>
    </xf>
    <xf numFmtId="0" fontId="5" fillId="0" borderId="25" xfId="0" applyFont="1" applyBorder="1" applyAlignment="1">
      <alignment horizontal="center"/>
    </xf>
    <xf numFmtId="2" fontId="5" fillId="3" borderId="54" xfId="0" applyNumberFormat="1" applyFont="1" applyFill="1" applyBorder="1" applyAlignment="1">
      <alignment horizontal="center"/>
    </xf>
    <xf numFmtId="2" fontId="5" fillId="3" borderId="70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2" fontId="5" fillId="3" borderId="99" xfId="0" applyNumberFormat="1" applyFont="1" applyFill="1" applyBorder="1" applyAlignment="1">
      <alignment horizontal="center"/>
    </xf>
    <xf numFmtId="2" fontId="5" fillId="3" borderId="30" xfId="0" applyNumberFormat="1" applyFont="1" applyFill="1" applyBorder="1" applyAlignment="1">
      <alignment horizontal="center"/>
    </xf>
    <xf numFmtId="2" fontId="5" fillId="0" borderId="25" xfId="0" applyNumberFormat="1" applyFont="1" applyBorder="1" applyAlignment="1">
      <alignment horizontal="center"/>
    </xf>
    <xf numFmtId="2" fontId="9" fillId="14" borderId="49" xfId="0" applyNumberFormat="1" applyFont="1" applyFill="1" applyBorder="1" applyAlignment="1">
      <alignment horizontal="center" wrapText="1"/>
    </xf>
    <xf numFmtId="2" fontId="9" fillId="15" borderId="50" xfId="0" applyNumberFormat="1" applyFont="1" applyFill="1" applyBorder="1" applyAlignment="1">
      <alignment horizontal="center" wrapText="1"/>
    </xf>
    <xf numFmtId="2" fontId="9" fillId="16" borderId="51" xfId="0" applyNumberFormat="1" applyFont="1" applyFill="1" applyBorder="1" applyAlignment="1">
      <alignment horizontal="center" wrapText="1"/>
    </xf>
    <xf numFmtId="2" fontId="9" fillId="19" borderId="39" xfId="0" applyNumberFormat="1" applyFont="1" applyFill="1" applyBorder="1" applyAlignment="1">
      <alignment horizontal="center" wrapText="1"/>
    </xf>
    <xf numFmtId="2" fontId="5" fillId="13" borderId="19" xfId="0" applyNumberFormat="1" applyFont="1" applyFill="1" applyBorder="1" applyAlignment="1"/>
    <xf numFmtId="2" fontId="5" fillId="3" borderId="34" xfId="0" applyNumberFormat="1" applyFont="1" applyFill="1" applyBorder="1" applyAlignment="1"/>
    <xf numFmtId="2" fontId="5" fillId="7" borderId="30" xfId="0" applyNumberFormat="1" applyFont="1" applyFill="1" applyBorder="1" applyAlignment="1"/>
    <xf numFmtId="2" fontId="5" fillId="5" borderId="25" xfId="0" applyNumberFormat="1" applyFont="1" applyFill="1" applyBorder="1" applyAlignment="1"/>
    <xf numFmtId="2" fontId="5" fillId="5" borderId="75" xfId="0" applyNumberFormat="1" applyFont="1" applyFill="1" applyBorder="1" applyAlignment="1"/>
    <xf numFmtId="2" fontId="5" fillId="5" borderId="0" xfId="0" applyNumberFormat="1" applyFont="1" applyFill="1" applyAlignment="1"/>
    <xf numFmtId="2" fontId="5" fillId="3" borderId="0" xfId="0" applyNumberFormat="1" applyFont="1" applyFill="1" applyAlignment="1"/>
    <xf numFmtId="2" fontId="5" fillId="3" borderId="0" xfId="0" applyNumberFormat="1" applyFont="1" applyFill="1" applyAlignment="1">
      <alignment horizontal="center"/>
    </xf>
    <xf numFmtId="2" fontId="5" fillId="13" borderId="25" xfId="0" applyNumberFormat="1" applyFont="1" applyFill="1" applyBorder="1" applyAlignment="1"/>
    <xf numFmtId="2" fontId="5" fillId="13" borderId="75" xfId="0" applyNumberFormat="1" applyFont="1" applyFill="1" applyBorder="1" applyAlignment="1"/>
    <xf numFmtId="2" fontId="5" fillId="13" borderId="0" xfId="0" applyNumberFormat="1" applyFont="1" applyFill="1" applyAlignment="1"/>
    <xf numFmtId="2" fontId="5" fillId="13" borderId="76" xfId="0" applyNumberFormat="1" applyFont="1" applyFill="1" applyBorder="1" applyAlignment="1"/>
    <xf numFmtId="2" fontId="5" fillId="7" borderId="0" xfId="0" applyNumberFormat="1" applyFont="1" applyFill="1" applyAlignment="1"/>
    <xf numFmtId="2" fontId="5" fillId="8" borderId="0" xfId="0" applyNumberFormat="1" applyFont="1" applyFill="1" applyAlignment="1"/>
    <xf numFmtId="2" fontId="16" fillId="10" borderId="0" xfId="0" applyNumberFormat="1" applyFont="1" applyFill="1" applyAlignment="1"/>
    <xf numFmtId="2" fontId="5" fillId="10" borderId="0" xfId="0" applyNumberFormat="1" applyFont="1" applyFill="1" applyAlignment="1"/>
    <xf numFmtId="2" fontId="5" fillId="11" borderId="0" xfId="0" applyNumberFormat="1" applyFont="1" applyFill="1" applyAlignment="1"/>
    <xf numFmtId="2" fontId="5" fillId="11" borderId="124" xfId="0" applyNumberFormat="1" applyFont="1" applyFill="1" applyBorder="1" applyAlignment="1"/>
    <xf numFmtId="2" fontId="5" fillId="12" borderId="0" xfId="0" applyNumberFormat="1" applyFont="1" applyFill="1" applyAlignment="1"/>
    <xf numFmtId="2" fontId="5" fillId="7" borderId="43" xfId="0" applyNumberFormat="1" applyFont="1" applyFill="1" applyBorder="1" applyAlignment="1"/>
    <xf numFmtId="2" fontId="9" fillId="19" borderId="0" xfId="0" applyNumberFormat="1" applyFont="1" applyFill="1" applyAlignment="1">
      <alignment horizontal="center" wrapText="1"/>
    </xf>
    <xf numFmtId="2" fontId="5" fillId="6" borderId="0" xfId="0" applyNumberFormat="1" applyFont="1" applyFill="1" applyAlignment="1">
      <alignment horizontal="center" wrapText="1"/>
    </xf>
    <xf numFmtId="2" fontId="5" fillId="20" borderId="0" xfId="0" applyNumberFormat="1" applyFont="1" applyFill="1" applyAlignment="1">
      <alignment horizontal="center" wrapText="1"/>
    </xf>
    <xf numFmtId="2" fontId="20" fillId="9" borderId="24" xfId="0" applyNumberFormat="1" applyFont="1" applyFill="1" applyBorder="1"/>
    <xf numFmtId="0" fontId="9" fillId="24" borderId="0" xfId="0" applyFont="1" applyFill="1" applyAlignment="1">
      <alignment horizontal="left"/>
    </xf>
    <xf numFmtId="2" fontId="5" fillId="0" borderId="25" xfId="0" applyNumberFormat="1" applyFont="1" applyBorder="1" applyAlignment="1"/>
    <xf numFmtId="2" fontId="5" fillId="0" borderId="76" xfId="0" applyNumberFormat="1" applyFont="1" applyBorder="1" applyAlignment="1"/>
    <xf numFmtId="2" fontId="5" fillId="24" borderId="0" xfId="0" applyNumberFormat="1" applyFont="1" applyFill="1" applyAlignment="1"/>
    <xf numFmtId="2" fontId="5" fillId="0" borderId="43" xfId="0" applyNumberFormat="1" applyFont="1" applyBorder="1" applyAlignment="1">
      <alignment horizontal="center"/>
    </xf>
    <xf numFmtId="2" fontId="9" fillId="0" borderId="43" xfId="0" applyNumberFormat="1" applyFont="1" applyBorder="1" applyAlignment="1">
      <alignment horizontal="center" wrapText="1"/>
    </xf>
    <xf numFmtId="2" fontId="5" fillId="0" borderId="43" xfId="0" applyNumberFormat="1" applyFont="1" applyBorder="1" applyAlignment="1">
      <alignment horizontal="center" wrapText="1"/>
    </xf>
    <xf numFmtId="2" fontId="5" fillId="0" borderId="43" xfId="0" applyNumberFormat="1" applyFont="1" applyBorder="1" applyAlignment="1">
      <alignment horizontal="center" vertical="center" wrapText="1"/>
    </xf>
    <xf numFmtId="2" fontId="9" fillId="0" borderId="0" xfId="0" applyNumberFormat="1" applyFont="1" applyAlignment="1">
      <alignment horizontal="center" wrapText="1"/>
    </xf>
    <xf numFmtId="2" fontId="5" fillId="0" borderId="0" xfId="0" applyNumberFormat="1" applyFont="1" applyAlignment="1">
      <alignment horizontal="center" wrapText="1"/>
    </xf>
    <xf numFmtId="0" fontId="9" fillId="24" borderId="67" xfId="0" applyFont="1" applyFill="1" applyBorder="1" applyAlignment="1"/>
    <xf numFmtId="2" fontId="5" fillId="9" borderId="24" xfId="0" applyNumberFormat="1" applyFont="1" applyFill="1" applyBorder="1" applyAlignment="1">
      <alignment horizontal="center"/>
    </xf>
    <xf numFmtId="2" fontId="5" fillId="11" borderId="1" xfId="0" applyNumberFormat="1" applyFont="1" applyFill="1" applyBorder="1" applyAlignment="1"/>
    <xf numFmtId="2" fontId="5" fillId="3" borderId="123" xfId="0" applyNumberFormat="1" applyFont="1" applyFill="1" applyBorder="1" applyAlignment="1">
      <alignment horizontal="center"/>
    </xf>
    <xf numFmtId="2" fontId="5" fillId="7" borderId="57" xfId="0" applyNumberFormat="1" applyFont="1" applyFill="1" applyBorder="1" applyAlignment="1"/>
    <xf numFmtId="2" fontId="5" fillId="8" borderId="54" xfId="0" applyNumberFormat="1" applyFont="1" applyFill="1" applyBorder="1" applyAlignment="1"/>
    <xf numFmtId="2" fontId="5" fillId="10" borderId="54" xfId="0" applyNumberFormat="1" applyFont="1" applyFill="1" applyBorder="1" applyAlignment="1"/>
    <xf numFmtId="2" fontId="5" fillId="7" borderId="120" xfId="0" applyNumberFormat="1" applyFont="1" applyFill="1" applyBorder="1" applyAlignment="1"/>
    <xf numFmtId="2" fontId="5" fillId="7" borderId="108" xfId="0" applyNumberFormat="1" applyFont="1" applyFill="1" applyBorder="1" applyAlignment="1"/>
    <xf numFmtId="2" fontId="5" fillId="0" borderId="49" xfId="0" applyNumberFormat="1" applyFont="1" applyBorder="1" applyAlignment="1">
      <alignment wrapText="1"/>
    </xf>
    <xf numFmtId="2" fontId="5" fillId="3" borderId="39" xfId="0" applyNumberFormat="1" applyFont="1" applyFill="1" applyBorder="1" applyAlignment="1">
      <alignment horizontal="center"/>
    </xf>
    <xf numFmtId="2" fontId="5" fillId="3" borderId="122" xfId="0" applyNumberFormat="1" applyFont="1" applyFill="1" applyBorder="1" applyAlignment="1">
      <alignment horizontal="center"/>
    </xf>
    <xf numFmtId="2" fontId="5" fillId="3" borderId="79" xfId="0" applyNumberFormat="1" applyFont="1" applyFill="1" applyBorder="1" applyAlignment="1">
      <alignment horizontal="center"/>
    </xf>
    <xf numFmtId="0" fontId="9" fillId="0" borderId="0" xfId="0" applyFont="1" applyAlignment="1">
      <alignment horizontal="center" vertical="top" wrapText="1"/>
    </xf>
    <xf numFmtId="0" fontId="6" fillId="8" borderId="4" xfId="0" applyFont="1" applyFill="1" applyBorder="1" applyAlignment="1">
      <alignment horizontal="center" vertical="center"/>
    </xf>
    <xf numFmtId="0" fontId="4" fillId="0" borderId="5" xfId="0" applyFont="1" applyBorder="1"/>
    <xf numFmtId="0" fontId="6" fillId="9" borderId="4" xfId="0" applyFont="1" applyFill="1" applyBorder="1" applyAlignment="1">
      <alignment horizontal="center" vertical="center"/>
    </xf>
    <xf numFmtId="0" fontId="6" fillId="10" borderId="4" xfId="0" applyFont="1" applyFill="1" applyBorder="1" applyAlignment="1">
      <alignment horizontal="center" vertical="center"/>
    </xf>
    <xf numFmtId="0" fontId="4" fillId="0" borderId="13" xfId="0" applyFont="1" applyBorder="1"/>
    <xf numFmtId="0" fontId="6" fillId="3" borderId="4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/>
    </xf>
    <xf numFmtId="0" fontId="6" fillId="1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3" xfId="0" applyFont="1" applyBorder="1"/>
    <xf numFmtId="0" fontId="6" fillId="4" borderId="6" xfId="0" applyFont="1" applyFill="1" applyBorder="1" applyAlignment="1">
      <alignment horizontal="center" vertical="center"/>
    </xf>
    <xf numFmtId="0" fontId="4" fillId="0" borderId="7" xfId="0" applyFont="1" applyBorder="1"/>
    <xf numFmtId="0" fontId="6" fillId="5" borderId="6" xfId="0" applyFont="1" applyFill="1" applyBorder="1" applyAlignment="1">
      <alignment horizontal="center" vertical="center"/>
    </xf>
    <xf numFmtId="0" fontId="4" fillId="0" borderId="9" xfId="0" applyFont="1" applyBorder="1"/>
    <xf numFmtId="0" fontId="6" fillId="6" borderId="7" xfId="0" applyFont="1" applyFill="1" applyBorder="1" applyAlignment="1">
      <alignment horizontal="center" vertical="center"/>
    </xf>
    <xf numFmtId="0" fontId="4" fillId="0" borderId="10" xfId="0" applyFont="1" applyBorder="1"/>
    <xf numFmtId="0" fontId="6" fillId="7" borderId="11" xfId="0" applyFont="1" applyFill="1" applyBorder="1" applyAlignment="1">
      <alignment horizontal="center" vertical="center"/>
    </xf>
    <xf numFmtId="0" fontId="4" fillId="0" borderId="12" xfId="0" applyFont="1" applyBorder="1"/>
    <xf numFmtId="0" fontId="7" fillId="21" borderId="17" xfId="0" applyFont="1" applyFill="1" applyBorder="1" applyAlignment="1">
      <alignment horizontal="center" vertical="center"/>
    </xf>
    <xf numFmtId="2" fontId="6" fillId="18" borderId="16" xfId="0" applyNumberFormat="1" applyFont="1" applyFill="1" applyBorder="1" applyAlignment="1">
      <alignment horizontal="center" vertical="center" wrapText="1"/>
    </xf>
    <xf numFmtId="0" fontId="4" fillId="0" borderId="37" xfId="0" applyFont="1" applyBorder="1"/>
    <xf numFmtId="2" fontId="6" fillId="19" borderId="14" xfId="0" applyNumberFormat="1" applyFont="1" applyFill="1" applyBorder="1" applyAlignment="1">
      <alignment horizontal="center" vertical="center" wrapText="1"/>
    </xf>
    <xf numFmtId="0" fontId="4" fillId="0" borderId="35" xfId="0" applyFont="1" applyBorder="1"/>
    <xf numFmtId="2" fontId="6" fillId="6" borderId="15" xfId="0" applyNumberFormat="1" applyFont="1" applyFill="1" applyBorder="1" applyAlignment="1">
      <alignment horizontal="center" vertical="center" wrapText="1"/>
    </xf>
    <xf numFmtId="0" fontId="4" fillId="0" borderId="36" xfId="0" applyFont="1" applyBorder="1"/>
    <xf numFmtId="2" fontId="6" fillId="20" borderId="16" xfId="0" applyNumberFormat="1" applyFont="1" applyFill="1" applyBorder="1" applyAlignment="1">
      <alignment horizontal="center" vertical="center" wrapText="1"/>
    </xf>
    <xf numFmtId="0" fontId="6" fillId="13" borderId="4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2" fontId="6" fillId="14" borderId="14" xfId="0" applyNumberFormat="1" applyFont="1" applyFill="1" applyBorder="1" applyAlignment="1">
      <alignment horizontal="center" vertical="center" wrapText="1"/>
    </xf>
    <xf numFmtId="2" fontId="6" fillId="15" borderId="15" xfId="0" applyNumberFormat="1" applyFont="1" applyFill="1" applyBorder="1" applyAlignment="1">
      <alignment horizontal="center" vertical="center" wrapText="1"/>
    </xf>
    <xf numFmtId="2" fontId="6" fillId="16" borderId="16" xfId="0" applyNumberFormat="1" applyFont="1" applyFill="1" applyBorder="1" applyAlignment="1">
      <alignment horizontal="center" vertical="center" wrapText="1"/>
    </xf>
    <xf numFmtId="2" fontId="6" fillId="17" borderId="14" xfId="0" applyNumberFormat="1" applyFont="1" applyFill="1" applyBorder="1" applyAlignment="1">
      <alignment horizontal="center" vertical="center" wrapText="1"/>
    </xf>
    <xf numFmtId="2" fontId="6" fillId="5" borderId="15" xfId="0" applyNumberFormat="1" applyFont="1" applyFill="1" applyBorder="1" applyAlignment="1">
      <alignment horizontal="center" vertical="center" wrapText="1"/>
    </xf>
    <xf numFmtId="0" fontId="9" fillId="0" borderId="115" xfId="0" applyFont="1" applyBorder="1" applyAlignment="1">
      <alignment horizontal="left" vertical="top" wrapText="1"/>
    </xf>
    <xf numFmtId="0" fontId="4" fillId="0" borderId="116" xfId="0" applyFont="1" applyBorder="1"/>
    <xf numFmtId="0" fontId="4" fillId="0" borderId="117" xfId="0" applyFont="1" applyBorder="1"/>
    <xf numFmtId="0" fontId="4" fillId="0" borderId="113" xfId="0" applyFont="1" applyBorder="1"/>
    <xf numFmtId="0" fontId="4" fillId="0" borderId="43" xfId="0" applyFont="1" applyBorder="1"/>
    <xf numFmtId="0" fontId="4" fillId="0" borderId="11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87</xdr:col>
      <xdr:colOff>447675</xdr:colOff>
      <xdr:row>0</xdr:row>
      <xdr:rowOff>9525</xdr:rowOff>
    </xdr:from>
    <xdr:ext cx="1085850" cy="752475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86</xdr:col>
      <xdr:colOff>0</xdr:colOff>
      <xdr:row>0</xdr:row>
      <xdr:rowOff>0</xdr:rowOff>
    </xdr:from>
    <xdr:ext cx="981075" cy="923925"/>
    <xdr:pic>
      <xdr:nvPicPr>
        <xdr:cNvPr id="3" name="image2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85</xdr:col>
      <xdr:colOff>447675</xdr:colOff>
      <xdr:row>0</xdr:row>
      <xdr:rowOff>9525</xdr:rowOff>
    </xdr:from>
    <xdr:ext cx="1085850" cy="752475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84</xdr:col>
      <xdr:colOff>0</xdr:colOff>
      <xdr:row>0</xdr:row>
      <xdr:rowOff>0</xdr:rowOff>
    </xdr:from>
    <xdr:ext cx="981075" cy="923925"/>
    <xdr:pic>
      <xdr:nvPicPr>
        <xdr:cNvPr id="3" name="image2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85</xdr:col>
      <xdr:colOff>447675</xdr:colOff>
      <xdr:row>0</xdr:row>
      <xdr:rowOff>9525</xdr:rowOff>
    </xdr:from>
    <xdr:ext cx="1085850" cy="752475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84</xdr:col>
      <xdr:colOff>0</xdr:colOff>
      <xdr:row>0</xdr:row>
      <xdr:rowOff>0</xdr:rowOff>
    </xdr:from>
    <xdr:ext cx="981075" cy="923925"/>
    <xdr:pic>
      <xdr:nvPicPr>
        <xdr:cNvPr id="3" name="image2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85</xdr:col>
      <xdr:colOff>447675</xdr:colOff>
      <xdr:row>0</xdr:row>
      <xdr:rowOff>9525</xdr:rowOff>
    </xdr:from>
    <xdr:ext cx="1085850" cy="752475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84</xdr:col>
      <xdr:colOff>0</xdr:colOff>
      <xdr:row>0</xdr:row>
      <xdr:rowOff>0</xdr:rowOff>
    </xdr:from>
    <xdr:ext cx="981075" cy="923925"/>
    <xdr:pic>
      <xdr:nvPicPr>
        <xdr:cNvPr id="3" name="image2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85</xdr:col>
      <xdr:colOff>447675</xdr:colOff>
      <xdr:row>0</xdr:row>
      <xdr:rowOff>9525</xdr:rowOff>
    </xdr:from>
    <xdr:ext cx="1085850" cy="752475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84</xdr:col>
      <xdr:colOff>0</xdr:colOff>
      <xdr:row>0</xdr:row>
      <xdr:rowOff>0</xdr:rowOff>
    </xdr:from>
    <xdr:ext cx="981075" cy="923925"/>
    <xdr:pic>
      <xdr:nvPicPr>
        <xdr:cNvPr id="3" name="image2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356"/>
  <sheetViews>
    <sheetView tabSelected="1" workbookViewId="0">
      <pane xSplit="2" ySplit="4" topLeftCell="H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baseColWidth="10" defaultColWidth="14.42578125" defaultRowHeight="15" customHeight="1"/>
  <cols>
    <col min="1" max="1" width="30.5703125" customWidth="1"/>
    <col min="2" max="2" width="9.7109375" customWidth="1"/>
    <col min="3" max="3" width="17.140625" hidden="1" customWidth="1"/>
    <col min="4" max="6" width="14.5703125" hidden="1" customWidth="1"/>
    <col min="7" max="7" width="15.5703125" hidden="1" customWidth="1"/>
    <col min="8" max="8" width="25.42578125" customWidth="1"/>
    <col min="9" max="9" width="24.85546875" customWidth="1"/>
    <col min="10" max="10" width="21.140625" customWidth="1"/>
    <col min="11" max="11" width="17.7109375" customWidth="1"/>
    <col min="12" max="17" width="14" customWidth="1"/>
    <col min="18" max="18" width="22.85546875" customWidth="1"/>
    <col min="19" max="19" width="16" customWidth="1"/>
    <col min="20" max="22" width="16.42578125" customWidth="1"/>
    <col min="23" max="23" width="16.28515625" customWidth="1"/>
    <col min="24" max="24" width="0.140625" hidden="1" customWidth="1"/>
    <col min="25" max="25" width="12.5703125" hidden="1" customWidth="1"/>
    <col min="26" max="26" width="14.85546875" customWidth="1"/>
    <col min="27" max="27" width="16.42578125" customWidth="1"/>
    <col min="28" max="29" width="17.7109375" customWidth="1"/>
    <col min="30" max="30" width="13.85546875" customWidth="1"/>
    <col min="31" max="31" width="14.28515625" customWidth="1"/>
    <col min="32" max="32" width="14.140625" customWidth="1"/>
    <col min="33" max="33" width="14" customWidth="1"/>
    <col min="34" max="34" width="15" hidden="1" customWidth="1"/>
    <col min="35" max="35" width="14.140625" hidden="1" customWidth="1"/>
    <col min="36" max="36" width="0.28515625" customWidth="1"/>
    <col min="37" max="37" width="16.42578125" customWidth="1"/>
    <col min="38" max="38" width="16.140625" customWidth="1"/>
    <col min="39" max="39" width="15.28515625" customWidth="1"/>
    <col min="40" max="40" width="14.7109375" customWidth="1"/>
    <col min="41" max="41" width="15.85546875" customWidth="1"/>
    <col min="43" max="43" width="16.140625" customWidth="1"/>
    <col min="44" max="44" width="16.5703125" customWidth="1"/>
    <col min="45" max="46" width="16" customWidth="1"/>
    <col min="47" max="47" width="17.28515625" customWidth="1"/>
    <col min="48" max="48" width="16.140625" customWidth="1"/>
    <col min="49" max="51" width="15.42578125" customWidth="1"/>
    <col min="52" max="53" width="16" customWidth="1"/>
    <col min="54" max="54" width="15.28515625" customWidth="1"/>
    <col min="55" max="55" width="14.5703125" customWidth="1"/>
    <col min="56" max="56" width="25" customWidth="1"/>
    <col min="57" max="57" width="16.42578125" customWidth="1"/>
    <col min="58" max="59" width="15.28515625" customWidth="1"/>
    <col min="60" max="60" width="16.85546875" customWidth="1"/>
    <col min="61" max="61" width="0.140625" customWidth="1"/>
    <col min="62" max="65" width="15.28515625" customWidth="1"/>
    <col min="66" max="66" width="22" customWidth="1"/>
    <col min="67" max="67" width="8.5703125" hidden="1" customWidth="1"/>
    <col min="68" max="68" width="14.140625" customWidth="1"/>
    <col min="69" max="70" width="14.85546875" customWidth="1"/>
    <col min="71" max="71" width="16.140625" customWidth="1"/>
    <col min="72" max="72" width="14.28515625" customWidth="1"/>
    <col min="73" max="73" width="14.140625" hidden="1" customWidth="1"/>
    <col min="74" max="74" width="14.85546875" customWidth="1"/>
    <col min="75" max="75" width="15.5703125" customWidth="1"/>
    <col min="76" max="77" width="14.5703125" customWidth="1"/>
    <col min="78" max="78" width="14.140625" customWidth="1"/>
    <col min="79" max="82" width="14.5703125" customWidth="1"/>
    <col min="83" max="84" width="15" customWidth="1"/>
    <col min="85" max="85" width="14.5703125" customWidth="1"/>
    <col min="86" max="87" width="15" customWidth="1"/>
    <col min="88" max="91" width="11.42578125" customWidth="1"/>
  </cols>
  <sheetData>
    <row r="1" spans="1:91" ht="76.5" customHeight="1">
      <c r="A1" s="1" t="s">
        <v>0</v>
      </c>
      <c r="B1" s="2"/>
      <c r="C1" s="676" t="s">
        <v>1</v>
      </c>
      <c r="D1" s="677"/>
      <c r="E1" s="677"/>
      <c r="F1" s="677"/>
      <c r="G1" s="677"/>
      <c r="H1" s="677"/>
      <c r="I1" s="677"/>
      <c r="J1" s="677"/>
      <c r="K1" s="677"/>
      <c r="L1" s="677"/>
      <c r="M1" s="677"/>
      <c r="N1" s="677"/>
      <c r="O1" s="677"/>
      <c r="P1" s="677"/>
      <c r="Q1" s="677"/>
      <c r="R1" s="677"/>
      <c r="S1" s="677"/>
      <c r="T1" s="677"/>
      <c r="U1" s="677"/>
      <c r="V1" s="677"/>
      <c r="W1" s="677"/>
      <c r="X1" s="677"/>
      <c r="Y1" s="677"/>
      <c r="Z1" s="677"/>
      <c r="AA1" s="677"/>
      <c r="AB1" s="677"/>
      <c r="AC1" s="677"/>
      <c r="AD1" s="677"/>
      <c r="AE1" s="677"/>
      <c r="AF1" s="677"/>
      <c r="AG1" s="677"/>
      <c r="AH1" s="677"/>
      <c r="AI1" s="677"/>
      <c r="AJ1" s="677"/>
      <c r="AK1" s="677"/>
      <c r="AL1" s="677"/>
      <c r="AM1" s="677"/>
      <c r="AN1" s="677"/>
      <c r="AO1" s="677"/>
      <c r="AP1" s="677"/>
      <c r="AQ1" s="677"/>
      <c r="AR1" s="677"/>
      <c r="AS1" s="677"/>
      <c r="AT1" s="677"/>
      <c r="AU1" s="677"/>
      <c r="AV1" s="677"/>
      <c r="AW1" s="677"/>
      <c r="AX1" s="677"/>
      <c r="AY1" s="677"/>
      <c r="AZ1" s="677"/>
      <c r="BA1" s="677"/>
      <c r="BB1" s="677"/>
      <c r="BC1" s="677"/>
      <c r="BD1" s="677"/>
      <c r="BE1" s="677"/>
      <c r="BF1" s="677"/>
      <c r="BG1" s="677"/>
      <c r="BH1" s="677"/>
      <c r="BI1" s="677"/>
      <c r="BJ1" s="677"/>
      <c r="BK1" s="677"/>
      <c r="BL1" s="677"/>
      <c r="BM1" s="677"/>
      <c r="BN1" s="677"/>
      <c r="BO1" s="677"/>
      <c r="BP1" s="677"/>
      <c r="BQ1" s="677"/>
      <c r="BR1" s="677"/>
      <c r="BS1" s="677"/>
      <c r="BT1" s="677"/>
      <c r="BU1" s="677"/>
      <c r="BV1" s="677"/>
      <c r="BW1" s="677"/>
      <c r="BX1" s="677"/>
      <c r="BY1" s="677"/>
      <c r="BZ1" s="677"/>
      <c r="CA1" s="677"/>
      <c r="CB1" s="677"/>
      <c r="CC1" s="677"/>
      <c r="CD1" s="677"/>
      <c r="CE1" s="677"/>
      <c r="CF1" s="677"/>
      <c r="CG1" s="677"/>
      <c r="CH1" s="677"/>
      <c r="CI1" s="677"/>
      <c r="CJ1" s="677"/>
      <c r="CK1" s="677"/>
      <c r="CL1" s="677"/>
      <c r="CM1" s="3"/>
    </row>
    <row r="2" spans="1:91" ht="13.5" customHeight="1">
      <c r="A2" s="673" t="s">
        <v>2</v>
      </c>
      <c r="B2" s="669"/>
      <c r="C2" s="678" t="s">
        <v>3</v>
      </c>
      <c r="D2" s="679"/>
      <c r="E2" s="679"/>
      <c r="F2" s="679"/>
      <c r="G2" s="679"/>
      <c r="H2" s="680" t="s">
        <v>4</v>
      </c>
      <c r="I2" s="679"/>
      <c r="J2" s="679"/>
      <c r="K2" s="4"/>
      <c r="L2" s="673" t="s">
        <v>5</v>
      </c>
      <c r="M2" s="669"/>
      <c r="N2" s="669"/>
      <c r="O2" s="669"/>
      <c r="P2" s="669"/>
      <c r="Q2" s="681"/>
      <c r="R2" s="682" t="s">
        <v>6</v>
      </c>
      <c r="S2" s="679"/>
      <c r="T2" s="679"/>
      <c r="U2" s="679"/>
      <c r="V2" s="679"/>
      <c r="W2" s="679"/>
      <c r="X2" s="679"/>
      <c r="Y2" s="683"/>
      <c r="Z2" s="684" t="s">
        <v>7</v>
      </c>
      <c r="AA2" s="685"/>
      <c r="AB2" s="685"/>
      <c r="AC2" s="5"/>
      <c r="AD2" s="668" t="s">
        <v>8</v>
      </c>
      <c r="AE2" s="669"/>
      <c r="AF2" s="669"/>
      <c r="AG2" s="669"/>
      <c r="AH2" s="669"/>
      <c r="AI2" s="669"/>
      <c r="AJ2" s="669"/>
      <c r="AK2" s="670" t="s">
        <v>9</v>
      </c>
      <c r="AL2" s="669"/>
      <c r="AM2" s="669"/>
      <c r="AN2" s="669"/>
      <c r="AO2" s="669"/>
      <c r="AP2" s="669"/>
      <c r="AQ2" s="671" t="s">
        <v>10</v>
      </c>
      <c r="AR2" s="669"/>
      <c r="AS2" s="669"/>
      <c r="AT2" s="669"/>
      <c r="AU2" s="672"/>
      <c r="AV2" s="673" t="s">
        <v>11</v>
      </c>
      <c r="AW2" s="669"/>
      <c r="AX2" s="669"/>
      <c r="AY2" s="669"/>
      <c r="AZ2" s="669"/>
      <c r="BA2" s="669"/>
      <c r="BB2" s="674" t="s">
        <v>12</v>
      </c>
      <c r="BC2" s="669"/>
      <c r="BD2" s="669"/>
      <c r="BE2" s="669"/>
      <c r="BF2" s="669"/>
      <c r="BG2" s="669"/>
      <c r="BH2" s="669"/>
      <c r="BI2" s="669"/>
      <c r="BJ2" s="669"/>
      <c r="BK2" s="669"/>
      <c r="BL2" s="672"/>
      <c r="BM2" s="6"/>
      <c r="BN2" s="675" t="s">
        <v>13</v>
      </c>
      <c r="BO2" s="669"/>
      <c r="BP2" s="669"/>
      <c r="BQ2" s="669"/>
      <c r="BR2" s="669"/>
      <c r="BS2" s="669"/>
      <c r="BT2" s="694" t="s">
        <v>14</v>
      </c>
      <c r="BU2" s="669"/>
      <c r="BV2" s="669"/>
      <c r="BW2" s="672"/>
      <c r="BX2" s="695" t="s">
        <v>15</v>
      </c>
      <c r="BY2" s="669"/>
      <c r="BZ2" s="672"/>
      <c r="CA2" s="696" t="s">
        <v>16</v>
      </c>
      <c r="CB2" s="697" t="s">
        <v>17</v>
      </c>
      <c r="CC2" s="698" t="s">
        <v>18</v>
      </c>
      <c r="CD2" s="699" t="s">
        <v>19</v>
      </c>
      <c r="CE2" s="700" t="s">
        <v>20</v>
      </c>
      <c r="CF2" s="687" t="s">
        <v>21</v>
      </c>
      <c r="CG2" s="689" t="s">
        <v>22</v>
      </c>
      <c r="CH2" s="691" t="s">
        <v>23</v>
      </c>
      <c r="CI2" s="693" t="s">
        <v>24</v>
      </c>
      <c r="CJ2" s="686" t="s">
        <v>25</v>
      </c>
      <c r="CK2" s="669"/>
      <c r="CL2" s="672"/>
      <c r="CM2" s="3"/>
    </row>
    <row r="3" spans="1:91" ht="74.25" customHeight="1">
      <c r="A3" s="7" t="s">
        <v>26</v>
      </c>
      <c r="B3" s="8" t="s">
        <v>27</v>
      </c>
      <c r="C3" s="9" t="s">
        <v>28</v>
      </c>
      <c r="D3" s="10" t="s">
        <v>29</v>
      </c>
      <c r="E3" s="11" t="s">
        <v>30</v>
      </c>
      <c r="F3" s="11" t="s">
        <v>31</v>
      </c>
      <c r="G3" s="11" t="s">
        <v>32</v>
      </c>
      <c r="H3" s="12" t="s">
        <v>33</v>
      </c>
      <c r="I3" s="13" t="s">
        <v>34</v>
      </c>
      <c r="J3" s="13" t="s">
        <v>35</v>
      </c>
      <c r="K3" s="14" t="s">
        <v>36</v>
      </c>
      <c r="L3" s="15" t="s">
        <v>37</v>
      </c>
      <c r="M3" s="16" t="s">
        <v>38</v>
      </c>
      <c r="N3" s="17" t="s">
        <v>39</v>
      </c>
      <c r="O3" s="18" t="s">
        <v>40</v>
      </c>
      <c r="P3" s="19" t="s">
        <v>41</v>
      </c>
      <c r="Q3" s="19" t="s">
        <v>42</v>
      </c>
      <c r="R3" s="20" t="s">
        <v>33</v>
      </c>
      <c r="S3" s="21" t="s">
        <v>43</v>
      </c>
      <c r="T3" s="21" t="s">
        <v>44</v>
      </c>
      <c r="U3" s="21" t="s">
        <v>45</v>
      </c>
      <c r="V3" s="21" t="s">
        <v>46</v>
      </c>
      <c r="W3" s="22" t="s">
        <v>47</v>
      </c>
      <c r="X3" s="23"/>
      <c r="Y3" s="24"/>
      <c r="Z3" s="25" t="s">
        <v>33</v>
      </c>
      <c r="AA3" s="13" t="s">
        <v>45</v>
      </c>
      <c r="AB3" s="14" t="s">
        <v>48</v>
      </c>
      <c r="AC3" s="14" t="s">
        <v>49</v>
      </c>
      <c r="AD3" s="26" t="s">
        <v>50</v>
      </c>
      <c r="AE3" s="27" t="s">
        <v>51</v>
      </c>
      <c r="AF3" s="27" t="s">
        <v>52</v>
      </c>
      <c r="AG3" s="27" t="s">
        <v>53</v>
      </c>
      <c r="AH3" s="27" t="s">
        <v>54</v>
      </c>
      <c r="AI3" s="27" t="s">
        <v>55</v>
      </c>
      <c r="AJ3" s="28" t="s">
        <v>56</v>
      </c>
      <c r="AK3" s="29" t="s">
        <v>57</v>
      </c>
      <c r="AL3" s="30" t="s">
        <v>58</v>
      </c>
      <c r="AM3" s="31" t="s">
        <v>59</v>
      </c>
      <c r="AN3" s="31" t="s">
        <v>60</v>
      </c>
      <c r="AO3" s="32" t="s">
        <v>61</v>
      </c>
      <c r="AP3" s="30" t="s">
        <v>62</v>
      </c>
      <c r="AQ3" s="33" t="s">
        <v>63</v>
      </c>
      <c r="AR3" s="34" t="s">
        <v>64</v>
      </c>
      <c r="AS3" s="34" t="s">
        <v>65</v>
      </c>
      <c r="AT3" s="34" t="s">
        <v>66</v>
      </c>
      <c r="AU3" s="34" t="s">
        <v>67</v>
      </c>
      <c r="AV3" s="35" t="s">
        <v>68</v>
      </c>
      <c r="AW3" s="36" t="s">
        <v>69</v>
      </c>
      <c r="AX3" s="37" t="s">
        <v>70</v>
      </c>
      <c r="AY3" s="37" t="s">
        <v>71</v>
      </c>
      <c r="AZ3" s="38" t="s">
        <v>72</v>
      </c>
      <c r="BA3" s="38" t="s">
        <v>73</v>
      </c>
      <c r="BB3" s="39" t="s">
        <v>74</v>
      </c>
      <c r="BC3" s="39" t="s">
        <v>75</v>
      </c>
      <c r="BD3" s="40" t="s">
        <v>76</v>
      </c>
      <c r="BE3" s="40" t="s">
        <v>77</v>
      </c>
      <c r="BF3" s="40" t="s">
        <v>78</v>
      </c>
      <c r="BG3" s="40" t="s">
        <v>79</v>
      </c>
      <c r="BH3" s="40" t="s">
        <v>80</v>
      </c>
      <c r="BI3" s="40"/>
      <c r="BJ3" s="40" t="s">
        <v>81</v>
      </c>
      <c r="BK3" s="40" t="s">
        <v>82</v>
      </c>
      <c r="BL3" s="40" t="s">
        <v>83</v>
      </c>
      <c r="BM3" s="41" t="s">
        <v>84</v>
      </c>
      <c r="BN3" s="42" t="s">
        <v>85</v>
      </c>
      <c r="BO3" s="43" t="s">
        <v>86</v>
      </c>
      <c r="BP3" s="43" t="s">
        <v>87</v>
      </c>
      <c r="BQ3" s="43" t="s">
        <v>88</v>
      </c>
      <c r="BR3" s="43" t="s">
        <v>89</v>
      </c>
      <c r="BS3" s="44" t="s">
        <v>90</v>
      </c>
      <c r="BT3" s="45" t="s">
        <v>91</v>
      </c>
      <c r="BU3" s="46" t="s">
        <v>92</v>
      </c>
      <c r="BV3" s="46" t="s">
        <v>93</v>
      </c>
      <c r="BW3" s="46" t="s">
        <v>94</v>
      </c>
      <c r="BX3" s="47" t="s">
        <v>95</v>
      </c>
      <c r="BY3" s="48" t="s">
        <v>96</v>
      </c>
      <c r="BZ3" s="49" t="s">
        <v>97</v>
      </c>
      <c r="CA3" s="690"/>
      <c r="CB3" s="692"/>
      <c r="CC3" s="688"/>
      <c r="CD3" s="690"/>
      <c r="CE3" s="692"/>
      <c r="CF3" s="688"/>
      <c r="CG3" s="690"/>
      <c r="CH3" s="692"/>
      <c r="CI3" s="688"/>
      <c r="CJ3" s="50" t="s">
        <v>98</v>
      </c>
      <c r="CK3" s="51" t="s">
        <v>99</v>
      </c>
      <c r="CL3" s="51" t="s">
        <v>100</v>
      </c>
      <c r="CM3" s="52"/>
    </row>
    <row r="4" spans="1:91" ht="15" customHeight="1">
      <c r="A4" s="53" t="s">
        <v>101</v>
      </c>
      <c r="B4" s="54"/>
      <c r="C4" s="3"/>
      <c r="D4" s="3"/>
      <c r="E4" s="3"/>
      <c r="F4" s="3"/>
      <c r="G4" s="3"/>
      <c r="H4" s="3"/>
      <c r="I4" s="3"/>
      <c r="J4" s="3"/>
      <c r="K4" s="55"/>
      <c r="L4" s="3"/>
      <c r="M4" s="56"/>
      <c r="N4" s="3"/>
      <c r="O4" s="57"/>
      <c r="P4" s="58" t="s">
        <v>102</v>
      </c>
      <c r="Q4" s="58" t="s">
        <v>103</v>
      </c>
      <c r="R4" s="3"/>
      <c r="S4" s="3"/>
      <c r="T4" s="3"/>
      <c r="U4" s="3"/>
      <c r="V4" s="3"/>
      <c r="W4" s="3"/>
      <c r="X4" s="3"/>
      <c r="Y4" s="55"/>
      <c r="Z4" s="3"/>
      <c r="AA4" s="3"/>
      <c r="AB4" s="3"/>
      <c r="AC4" s="3"/>
      <c r="AD4" s="59"/>
      <c r="AE4" s="59"/>
      <c r="AF4" s="59"/>
      <c r="AG4" s="59"/>
      <c r="AH4" s="59"/>
      <c r="AI4" s="59"/>
      <c r="AJ4" s="59"/>
      <c r="AK4" s="60"/>
      <c r="AL4" s="60"/>
      <c r="AM4" s="61"/>
      <c r="AN4" s="61"/>
      <c r="AO4" s="59"/>
      <c r="AP4" s="59"/>
      <c r="AQ4" s="62"/>
      <c r="AR4" s="63"/>
      <c r="AS4" s="63"/>
      <c r="AT4" s="63"/>
      <c r="AU4" s="64"/>
      <c r="AV4" s="64"/>
      <c r="AW4" s="65"/>
      <c r="AX4" s="64"/>
      <c r="AY4" s="64"/>
      <c r="AZ4" s="64"/>
      <c r="BA4" s="64"/>
      <c r="BB4" s="64"/>
      <c r="BC4" s="64"/>
      <c r="BD4" s="64"/>
      <c r="BE4" s="64"/>
      <c r="BF4" s="64"/>
      <c r="BG4" s="64"/>
      <c r="BH4" s="64"/>
      <c r="BI4" s="64"/>
      <c r="BJ4" s="64"/>
      <c r="BK4" s="64"/>
      <c r="BL4" s="64"/>
      <c r="BM4" s="64"/>
      <c r="BN4" s="64"/>
      <c r="BO4" s="64"/>
      <c r="BP4" s="64"/>
      <c r="BQ4" s="64"/>
      <c r="BR4" s="64"/>
      <c r="BS4" s="64"/>
      <c r="BT4" s="63"/>
      <c r="BU4" s="63"/>
      <c r="BV4" s="63"/>
      <c r="BW4" s="62"/>
      <c r="BX4" s="64"/>
      <c r="BY4" s="64"/>
      <c r="BZ4" s="64"/>
      <c r="CA4" s="64"/>
      <c r="CB4" s="64"/>
      <c r="CC4" s="55"/>
      <c r="CD4" s="63"/>
      <c r="CE4" s="63"/>
      <c r="CF4" s="63"/>
      <c r="CG4" s="63"/>
      <c r="CH4" s="63"/>
      <c r="CI4" s="63"/>
      <c r="CJ4" s="63"/>
      <c r="CK4" s="63"/>
      <c r="CL4" s="3"/>
      <c r="CM4" s="3"/>
    </row>
    <row r="5" spans="1:91" ht="16.5" customHeight="1">
      <c r="A5" s="66" t="s">
        <v>104</v>
      </c>
      <c r="B5" s="67" t="s">
        <v>105</v>
      </c>
      <c r="C5" s="68"/>
      <c r="D5" s="69"/>
      <c r="E5" s="70"/>
      <c r="F5" s="71"/>
      <c r="G5" s="68"/>
      <c r="H5" s="72"/>
      <c r="I5" s="73"/>
      <c r="J5" s="74"/>
      <c r="K5" s="75"/>
      <c r="L5" s="76"/>
      <c r="M5" s="76"/>
      <c r="N5" s="77"/>
      <c r="O5" s="78"/>
      <c r="P5" s="79"/>
      <c r="Q5" s="79"/>
      <c r="R5" s="80"/>
      <c r="S5" s="81"/>
      <c r="T5" s="81"/>
      <c r="U5" s="81"/>
      <c r="V5" s="81"/>
      <c r="W5" s="82"/>
      <c r="X5" s="83"/>
      <c r="Y5" s="82"/>
      <c r="Z5" s="84"/>
      <c r="AA5" s="84"/>
      <c r="AB5" s="85"/>
      <c r="AC5" s="86"/>
      <c r="AD5" s="87"/>
      <c r="AE5" s="87"/>
      <c r="AF5" s="87"/>
      <c r="AG5" s="88"/>
      <c r="AH5" s="87"/>
      <c r="AI5" s="87"/>
      <c r="AJ5" s="89"/>
      <c r="AK5" s="90"/>
      <c r="AL5" s="90"/>
      <c r="AM5" s="91"/>
      <c r="AN5" s="91"/>
      <c r="AO5" s="91"/>
      <c r="AP5" s="91"/>
      <c r="AQ5" s="92"/>
      <c r="AR5" s="93"/>
      <c r="AS5" s="94"/>
      <c r="AT5" s="94"/>
      <c r="AU5" s="94"/>
      <c r="AV5" s="76"/>
      <c r="AW5" s="76"/>
      <c r="AX5" s="76"/>
      <c r="AY5" s="76"/>
      <c r="AZ5" s="76"/>
      <c r="BA5" s="76"/>
      <c r="BB5" s="95"/>
      <c r="BC5" s="95"/>
      <c r="BD5" s="96"/>
      <c r="BE5" s="96"/>
      <c r="BF5" s="96"/>
      <c r="BG5" s="96"/>
      <c r="BH5" s="97"/>
      <c r="BI5" s="97"/>
      <c r="BJ5" s="97"/>
      <c r="BK5" s="97"/>
      <c r="BL5" s="97"/>
      <c r="BM5" s="98"/>
      <c r="BN5" s="99"/>
      <c r="BO5" s="100"/>
      <c r="BP5" s="100"/>
      <c r="BQ5" s="100"/>
      <c r="BR5" s="101"/>
      <c r="BS5" s="102"/>
      <c r="BT5" s="103"/>
      <c r="BU5" s="81"/>
      <c r="BV5" s="81"/>
      <c r="BW5" s="82"/>
      <c r="BX5" s="104"/>
      <c r="BY5" s="105"/>
      <c r="BZ5" s="106"/>
      <c r="CA5" s="107" t="e">
        <f t="shared" ref="CA5:CA93" si="0">AVERAGE(H5,I5,K5,L5,M5,N5,O5,R5,U5,V5,Z5,AA5,AG5,AD5,AF5,AK5,AM5,AO5,AQ5,AS5,AV5,AW5,AY5,AZ5,BB5,BD5,BE5,BJ5,BM5,BN5,BP5,BR5,BT5,BW5,BX5,BG5)</f>
        <v>#DIV/0!</v>
      </c>
      <c r="CB5" s="108">
        <f t="shared" ref="CB5:CB93" si="1">MIN(H5,I5,K5,L5,M5,N5,O5,R5,U5,V5,Z5,AA5,AG5,AD5,AF5,AK5,AM5,AO5,AQ5,AS5,AV5,AW5,AY5,AZ5,BB5,BD5,BE5,BJ5,BM5,BN5,BP5,BR5,BT5,BW5,BX5,BG5)</f>
        <v>0</v>
      </c>
      <c r="CC5" s="109">
        <f t="shared" ref="CC5:CC93" si="2">MAX(H5,I5,K5,L5,M5,N5,O5,R5,U5,V5,Z5,AA5,AG5,AD5,AF5,AK5,AM5,AO5,AQ5,AS5,AV5,AW5,AY5,AZ5,BB5,BD5,BE5,BJ5,BM5,BN5,BP5,BR5,BT5,BW5,BX5,BG5)</f>
        <v>0</v>
      </c>
      <c r="CD5" s="110" t="e">
        <f>AVERAGE(J5,T5,W5,AB5,AC5,AE5,AL5,AN5,AP5,AR5,AT5,AU5,AX5,BA5,BC5,BF5,BH5,BK5,BQ5,BS5,BV5,BY5)</f>
        <v>#DIV/0!</v>
      </c>
      <c r="CE5" s="111">
        <f>MIN(J5,T5,W5,AB5,AC5,AE5,AL5,AN5,AP5,AR5,AT5,AU5,AX5,BA5,BC5,BF5,BH5,BK5,BQ5,BS5,BV5,BY5)</f>
        <v>0</v>
      </c>
      <c r="CF5" s="112">
        <f>MAX(J5,T5,W5,AB5,AC5,AE5,AL5,AN5,AP5,AR5,AT5,AU5,AX5,BA5,BC5,BF5,BH5,BK5,BQ5,BS5,BV5,BY5)</f>
        <v>0</v>
      </c>
      <c r="CG5" s="113" t="e">
        <f t="shared" ref="CG5:CG93" si="3">AVERAGE(E5,BL5,BZ5,S5)</f>
        <v>#DIV/0!</v>
      </c>
      <c r="CH5" s="114">
        <f t="shared" ref="CH5:CH93" si="4">MIN(E5,BL5,BZ5,S5)</f>
        <v>0</v>
      </c>
      <c r="CI5" s="115">
        <f t="shared" ref="CI5:CI93" si="5">MAX(E5,BL5,BZ5,S5)</f>
        <v>0</v>
      </c>
      <c r="CJ5" s="116"/>
      <c r="CK5" s="117"/>
      <c r="CL5" s="118"/>
      <c r="CM5" s="119">
        <f t="shared" ref="CM5:CM93" si="6">COUNTA(H5:BZ5)</f>
        <v>0</v>
      </c>
    </row>
    <row r="6" spans="1:91" ht="16.5" customHeight="1">
      <c r="A6" s="120" t="s">
        <v>106</v>
      </c>
      <c r="B6" s="67" t="s">
        <v>105</v>
      </c>
      <c r="C6" s="121"/>
      <c r="D6" s="122"/>
      <c r="E6" s="123"/>
      <c r="F6" s="124"/>
      <c r="G6" s="121"/>
      <c r="H6" s="125"/>
      <c r="I6" s="126"/>
      <c r="J6" s="126"/>
      <c r="K6" s="127"/>
      <c r="L6" s="76"/>
      <c r="M6" s="76"/>
      <c r="N6" s="128"/>
      <c r="O6" s="78"/>
      <c r="P6" s="129"/>
      <c r="Q6" s="129"/>
      <c r="R6" s="130"/>
      <c r="S6" s="131"/>
      <c r="T6" s="131"/>
      <c r="U6" s="131"/>
      <c r="V6" s="131"/>
      <c r="W6" s="132"/>
      <c r="X6" s="133"/>
      <c r="Y6" s="132"/>
      <c r="Z6" s="134"/>
      <c r="AA6" s="135"/>
      <c r="AB6" s="136"/>
      <c r="AC6" s="137"/>
      <c r="AD6" s="138"/>
      <c r="AE6" s="138"/>
      <c r="AF6" s="138"/>
      <c r="AG6" s="139"/>
      <c r="AH6" s="138"/>
      <c r="AI6" s="138"/>
      <c r="AJ6" s="140"/>
      <c r="AK6" s="90"/>
      <c r="AL6" s="90"/>
      <c r="AM6" s="141"/>
      <c r="AN6" s="141"/>
      <c r="AO6" s="141"/>
      <c r="AP6" s="142"/>
      <c r="AQ6" s="143"/>
      <c r="AR6" s="144"/>
      <c r="AS6" s="145"/>
      <c r="AT6" s="145"/>
      <c r="AU6" s="145"/>
      <c r="AV6" s="76"/>
      <c r="AW6" s="76"/>
      <c r="AX6" s="76"/>
      <c r="AY6" s="76"/>
      <c r="AZ6" s="76"/>
      <c r="BA6" s="76"/>
      <c r="BB6" s="146"/>
      <c r="BC6" s="146"/>
      <c r="BD6" s="96"/>
      <c r="BE6" s="96"/>
      <c r="BF6" s="96"/>
      <c r="BG6" s="147"/>
      <c r="BH6" s="148"/>
      <c r="BI6" s="148"/>
      <c r="BJ6" s="148"/>
      <c r="BK6" s="148"/>
      <c r="BL6" s="148"/>
      <c r="BM6" s="149"/>
      <c r="BN6" s="150"/>
      <c r="BO6" s="151"/>
      <c r="BP6" s="151"/>
      <c r="BQ6" s="151"/>
      <c r="BR6" s="101"/>
      <c r="BS6" s="152"/>
      <c r="BT6" s="153"/>
      <c r="BU6" s="131"/>
      <c r="BV6" s="131"/>
      <c r="BW6" s="132"/>
      <c r="BX6" s="154"/>
      <c r="BY6" s="155"/>
      <c r="BZ6" s="156"/>
      <c r="CA6" s="107" t="e">
        <f t="shared" si="0"/>
        <v>#DIV/0!</v>
      </c>
      <c r="CB6" s="108">
        <f t="shared" si="1"/>
        <v>0</v>
      </c>
      <c r="CC6" s="109">
        <f t="shared" si="2"/>
        <v>0</v>
      </c>
      <c r="CD6" s="110" t="e">
        <f t="shared" ref="CD6:CD93" si="7">AVERAGE(C6,T6,AB6,AC6,AE6,AL6,AN6,AP6,AR6,AU6,AX6,BA6,BK6,BQ6,BS6,BV6,BY6)</f>
        <v>#DIV/0!</v>
      </c>
      <c r="CE6" s="111">
        <f t="shared" ref="CE6:CE93" si="8">MIN(C6,T6,AB6,AC6,AE6,AL6,AN6,AP6,AR6,AU6,AX6,BA6,BK6,BQ6,BS6,BV6,BY6)</f>
        <v>0</v>
      </c>
      <c r="CF6" s="112">
        <f t="shared" ref="CF6:CF93" si="9">MAX(C6,T6,AB6,AC6,AE6,AL6,AN6,AP6,AR6,AU6,AX6,BA6,BK6,BQ6,BS6,BV6,BY6)</f>
        <v>0</v>
      </c>
      <c r="CG6" s="113" t="e">
        <f t="shared" si="3"/>
        <v>#DIV/0!</v>
      </c>
      <c r="CH6" s="114">
        <f t="shared" si="4"/>
        <v>0</v>
      </c>
      <c r="CI6" s="115">
        <f t="shared" si="5"/>
        <v>0</v>
      </c>
      <c r="CJ6" s="157"/>
      <c r="CK6" s="158"/>
      <c r="CL6" s="159"/>
      <c r="CM6" s="119">
        <f t="shared" si="6"/>
        <v>0</v>
      </c>
    </row>
    <row r="7" spans="1:91" ht="16.5" customHeight="1">
      <c r="A7" s="120" t="s">
        <v>107</v>
      </c>
      <c r="B7" s="67" t="s">
        <v>108</v>
      </c>
      <c r="C7" s="160"/>
      <c r="D7" s="122"/>
      <c r="E7" s="123"/>
      <c r="F7" s="124"/>
      <c r="G7" s="121"/>
      <c r="H7" s="126"/>
      <c r="I7" s="126"/>
      <c r="J7" s="161"/>
      <c r="K7" s="162"/>
      <c r="L7" s="76"/>
      <c r="M7" s="76"/>
      <c r="N7" s="128"/>
      <c r="O7" s="78"/>
      <c r="P7" s="129"/>
      <c r="Q7" s="129"/>
      <c r="R7" s="130"/>
      <c r="S7" s="131"/>
      <c r="T7" s="131"/>
      <c r="U7" s="131"/>
      <c r="V7" s="131"/>
      <c r="W7" s="132"/>
      <c r="X7" s="133"/>
      <c r="Y7" s="132"/>
      <c r="Z7" s="134"/>
      <c r="AA7" s="135"/>
      <c r="AB7" s="136"/>
      <c r="AC7" s="137"/>
      <c r="AD7" s="138"/>
      <c r="AE7" s="138"/>
      <c r="AF7" s="138"/>
      <c r="AG7" s="139"/>
      <c r="AH7" s="138"/>
      <c r="AI7" s="138"/>
      <c r="AJ7" s="140"/>
      <c r="AK7" s="90"/>
      <c r="AL7" s="90"/>
      <c r="AM7" s="141"/>
      <c r="AN7" s="141"/>
      <c r="AO7" s="141"/>
      <c r="AP7" s="142"/>
      <c r="AQ7" s="143"/>
      <c r="AR7" s="144"/>
      <c r="AS7" s="145"/>
      <c r="AT7" s="145"/>
      <c r="AU7" s="145"/>
      <c r="AV7" s="76"/>
      <c r="AW7" s="76"/>
      <c r="AX7" s="76"/>
      <c r="AY7" s="76"/>
      <c r="AZ7" s="76"/>
      <c r="BA7" s="76"/>
      <c r="BB7" s="146"/>
      <c r="BC7" s="146"/>
      <c r="BD7" s="96"/>
      <c r="BE7" s="96"/>
      <c r="BF7" s="96"/>
      <c r="BG7" s="96"/>
      <c r="BH7" s="148"/>
      <c r="BI7" s="148"/>
      <c r="BJ7" s="148"/>
      <c r="BK7" s="148"/>
      <c r="BL7" s="148"/>
      <c r="BM7" s="149"/>
      <c r="BN7" s="150"/>
      <c r="BO7" s="151"/>
      <c r="BP7" s="151"/>
      <c r="BQ7" s="151"/>
      <c r="BR7" s="101"/>
      <c r="BS7" s="152"/>
      <c r="BT7" s="153"/>
      <c r="BU7" s="131"/>
      <c r="BV7" s="131"/>
      <c r="BW7" s="132"/>
      <c r="BX7" s="154"/>
      <c r="BY7" s="155"/>
      <c r="BZ7" s="156"/>
      <c r="CA7" s="107" t="e">
        <f t="shared" si="0"/>
        <v>#DIV/0!</v>
      </c>
      <c r="CB7" s="108">
        <f t="shared" si="1"/>
        <v>0</v>
      </c>
      <c r="CC7" s="109">
        <f t="shared" si="2"/>
        <v>0</v>
      </c>
      <c r="CD7" s="110" t="e">
        <f t="shared" si="7"/>
        <v>#DIV/0!</v>
      </c>
      <c r="CE7" s="111">
        <f t="shared" si="8"/>
        <v>0</v>
      </c>
      <c r="CF7" s="112">
        <f t="shared" si="9"/>
        <v>0</v>
      </c>
      <c r="CG7" s="113" t="e">
        <f t="shared" si="3"/>
        <v>#DIV/0!</v>
      </c>
      <c r="CH7" s="114">
        <f t="shared" si="4"/>
        <v>0</v>
      </c>
      <c r="CI7" s="115">
        <f t="shared" si="5"/>
        <v>0</v>
      </c>
      <c r="CJ7" s="157"/>
      <c r="CK7" s="158"/>
      <c r="CL7" s="159"/>
      <c r="CM7" s="119">
        <f t="shared" si="6"/>
        <v>0</v>
      </c>
    </row>
    <row r="8" spans="1:91" ht="16.5" customHeight="1">
      <c r="A8" s="163" t="s">
        <v>109</v>
      </c>
      <c r="B8" s="67" t="s">
        <v>105</v>
      </c>
      <c r="C8" s="121"/>
      <c r="D8" s="122"/>
      <c r="E8" s="123"/>
      <c r="F8" s="124"/>
      <c r="G8" s="164"/>
      <c r="H8" s="125"/>
      <c r="I8" s="126"/>
      <c r="J8" s="161"/>
      <c r="K8" s="162"/>
      <c r="L8" s="76"/>
      <c r="M8" s="76"/>
      <c r="N8" s="128"/>
      <c r="O8" s="78"/>
      <c r="P8" s="129"/>
      <c r="Q8" s="129"/>
      <c r="R8" s="130"/>
      <c r="S8" s="131"/>
      <c r="T8" s="131"/>
      <c r="U8" s="131"/>
      <c r="V8" s="131"/>
      <c r="W8" s="132"/>
      <c r="X8" s="133"/>
      <c r="Y8" s="132"/>
      <c r="Z8" s="134"/>
      <c r="AA8" s="135"/>
      <c r="AB8" s="136"/>
      <c r="AC8" s="137"/>
      <c r="AD8" s="138"/>
      <c r="AE8" s="138"/>
      <c r="AF8" s="138"/>
      <c r="AG8" s="139"/>
      <c r="AH8" s="138"/>
      <c r="AI8" s="138"/>
      <c r="AJ8" s="140"/>
      <c r="AK8" s="90"/>
      <c r="AL8" s="90"/>
      <c r="AM8" s="141"/>
      <c r="AN8" s="141"/>
      <c r="AO8" s="141"/>
      <c r="AP8" s="142"/>
      <c r="AQ8" s="143"/>
      <c r="AR8" s="144"/>
      <c r="AS8" s="145"/>
      <c r="AT8" s="145"/>
      <c r="AU8" s="145"/>
      <c r="AV8" s="76"/>
      <c r="AW8" s="76"/>
      <c r="AX8" s="76"/>
      <c r="AY8" s="76"/>
      <c r="AZ8" s="76"/>
      <c r="BA8" s="76"/>
      <c r="BB8" s="146"/>
      <c r="BC8" s="146"/>
      <c r="BD8" s="96"/>
      <c r="BE8" s="96"/>
      <c r="BF8" s="96"/>
      <c r="BG8" s="96"/>
      <c r="BH8" s="148"/>
      <c r="BI8" s="148"/>
      <c r="BJ8" s="148"/>
      <c r="BK8" s="148"/>
      <c r="BL8" s="148"/>
      <c r="BM8" s="149"/>
      <c r="BN8" s="150"/>
      <c r="BO8" s="151"/>
      <c r="BP8" s="151"/>
      <c r="BQ8" s="151"/>
      <c r="BR8" s="101"/>
      <c r="BS8" s="152"/>
      <c r="BT8" s="153"/>
      <c r="BU8" s="131"/>
      <c r="BV8" s="131"/>
      <c r="BW8" s="132"/>
      <c r="BX8" s="154"/>
      <c r="BY8" s="155"/>
      <c r="BZ8" s="165"/>
      <c r="CA8" s="107" t="e">
        <f t="shared" si="0"/>
        <v>#DIV/0!</v>
      </c>
      <c r="CB8" s="108">
        <f t="shared" si="1"/>
        <v>0</v>
      </c>
      <c r="CC8" s="109">
        <f t="shared" si="2"/>
        <v>0</v>
      </c>
      <c r="CD8" s="110" t="e">
        <f t="shared" si="7"/>
        <v>#DIV/0!</v>
      </c>
      <c r="CE8" s="111">
        <f t="shared" si="8"/>
        <v>0</v>
      </c>
      <c r="CF8" s="112">
        <f t="shared" si="9"/>
        <v>0</v>
      </c>
      <c r="CG8" s="113" t="e">
        <f t="shared" si="3"/>
        <v>#DIV/0!</v>
      </c>
      <c r="CH8" s="114">
        <f t="shared" si="4"/>
        <v>0</v>
      </c>
      <c r="CI8" s="115">
        <f t="shared" si="5"/>
        <v>0</v>
      </c>
      <c r="CJ8" s="157"/>
      <c r="CK8" s="158"/>
      <c r="CL8" s="159"/>
      <c r="CM8" s="119">
        <f t="shared" si="6"/>
        <v>0</v>
      </c>
    </row>
    <row r="9" spans="1:91" ht="16.5" customHeight="1">
      <c r="A9" s="163" t="s">
        <v>110</v>
      </c>
      <c r="B9" s="67" t="s">
        <v>105</v>
      </c>
      <c r="C9" s="121"/>
      <c r="D9" s="122"/>
      <c r="E9" s="123"/>
      <c r="F9" s="124"/>
      <c r="G9" s="164"/>
      <c r="H9" s="125"/>
      <c r="I9" s="126"/>
      <c r="J9" s="161"/>
      <c r="K9" s="162"/>
      <c r="L9" s="76"/>
      <c r="M9" s="76"/>
      <c r="N9" s="128"/>
      <c r="O9" s="78"/>
      <c r="P9" s="129"/>
      <c r="Q9" s="129"/>
      <c r="R9" s="130"/>
      <c r="S9" s="131"/>
      <c r="T9" s="131"/>
      <c r="U9" s="131"/>
      <c r="V9" s="131"/>
      <c r="W9" s="132"/>
      <c r="X9" s="133"/>
      <c r="Y9" s="132"/>
      <c r="Z9" s="134"/>
      <c r="AA9" s="135"/>
      <c r="AB9" s="136"/>
      <c r="AC9" s="137"/>
      <c r="AD9" s="138"/>
      <c r="AE9" s="138"/>
      <c r="AF9" s="138"/>
      <c r="AG9" s="139"/>
      <c r="AH9" s="138"/>
      <c r="AI9" s="138"/>
      <c r="AJ9" s="140"/>
      <c r="AK9" s="90"/>
      <c r="AL9" s="90"/>
      <c r="AM9" s="141"/>
      <c r="AN9" s="141"/>
      <c r="AO9" s="141"/>
      <c r="AP9" s="142"/>
      <c r="AQ9" s="143"/>
      <c r="AR9" s="144"/>
      <c r="AS9" s="145"/>
      <c r="AT9" s="145"/>
      <c r="AU9" s="145"/>
      <c r="AV9" s="76"/>
      <c r="AW9" s="76"/>
      <c r="AX9" s="76"/>
      <c r="AY9" s="76"/>
      <c r="AZ9" s="76"/>
      <c r="BA9" s="76"/>
      <c r="BB9" s="146"/>
      <c r="BC9" s="146"/>
      <c r="BD9" s="96"/>
      <c r="BE9" s="96"/>
      <c r="BF9" s="96"/>
      <c r="BG9" s="96"/>
      <c r="BH9" s="148"/>
      <c r="BI9" s="148"/>
      <c r="BJ9" s="148"/>
      <c r="BK9" s="148"/>
      <c r="BL9" s="148"/>
      <c r="BM9" s="149"/>
      <c r="BN9" s="150"/>
      <c r="BO9" s="151"/>
      <c r="BP9" s="151"/>
      <c r="BQ9" s="151"/>
      <c r="BR9" s="101"/>
      <c r="BS9" s="152"/>
      <c r="BT9" s="153"/>
      <c r="BU9" s="131"/>
      <c r="BV9" s="131"/>
      <c r="BW9" s="132"/>
      <c r="BX9" s="154"/>
      <c r="BY9" s="155"/>
      <c r="BZ9" s="165"/>
      <c r="CA9" s="107" t="e">
        <f t="shared" si="0"/>
        <v>#DIV/0!</v>
      </c>
      <c r="CB9" s="108">
        <f t="shared" si="1"/>
        <v>0</v>
      </c>
      <c r="CC9" s="109">
        <f t="shared" si="2"/>
        <v>0</v>
      </c>
      <c r="CD9" s="110" t="e">
        <f t="shared" si="7"/>
        <v>#DIV/0!</v>
      </c>
      <c r="CE9" s="111">
        <f t="shared" si="8"/>
        <v>0</v>
      </c>
      <c r="CF9" s="112">
        <f t="shared" si="9"/>
        <v>0</v>
      </c>
      <c r="CG9" s="113" t="e">
        <f t="shared" si="3"/>
        <v>#DIV/0!</v>
      </c>
      <c r="CH9" s="114">
        <f t="shared" si="4"/>
        <v>0</v>
      </c>
      <c r="CI9" s="115">
        <f t="shared" si="5"/>
        <v>0</v>
      </c>
      <c r="CJ9" s="157"/>
      <c r="CK9" s="158"/>
      <c r="CL9" s="159"/>
      <c r="CM9" s="119">
        <f t="shared" si="6"/>
        <v>0</v>
      </c>
    </row>
    <row r="10" spans="1:91" ht="16.5" customHeight="1">
      <c r="A10" s="166" t="s">
        <v>111</v>
      </c>
      <c r="B10" s="67" t="s">
        <v>105</v>
      </c>
      <c r="C10" s="121"/>
      <c r="D10" s="122"/>
      <c r="E10" s="123"/>
      <c r="F10" s="124"/>
      <c r="G10" s="164"/>
      <c r="H10" s="125"/>
      <c r="I10" s="126"/>
      <c r="J10" s="161"/>
      <c r="K10" s="162"/>
      <c r="L10" s="76"/>
      <c r="M10" s="76"/>
      <c r="N10" s="128"/>
      <c r="O10" s="78"/>
      <c r="P10" s="129"/>
      <c r="Q10" s="129"/>
      <c r="R10" s="130"/>
      <c r="S10" s="131"/>
      <c r="T10" s="131"/>
      <c r="U10" s="131"/>
      <c r="V10" s="131"/>
      <c r="W10" s="132"/>
      <c r="X10" s="133"/>
      <c r="Y10" s="132"/>
      <c r="Z10" s="134"/>
      <c r="AA10" s="135"/>
      <c r="AB10" s="136"/>
      <c r="AC10" s="137"/>
      <c r="AD10" s="138"/>
      <c r="AE10" s="138"/>
      <c r="AF10" s="138"/>
      <c r="AG10" s="139"/>
      <c r="AH10" s="138"/>
      <c r="AI10" s="138"/>
      <c r="AJ10" s="140"/>
      <c r="AK10" s="90"/>
      <c r="AL10" s="90"/>
      <c r="AM10" s="141"/>
      <c r="AN10" s="141"/>
      <c r="AO10" s="141"/>
      <c r="AP10" s="142"/>
      <c r="AQ10" s="143"/>
      <c r="AR10" s="144"/>
      <c r="AS10" s="145"/>
      <c r="AT10" s="145"/>
      <c r="AU10" s="145"/>
      <c r="AV10" s="76"/>
      <c r="AW10" s="76"/>
      <c r="AX10" s="76"/>
      <c r="AY10" s="76"/>
      <c r="AZ10" s="76"/>
      <c r="BA10" s="76"/>
      <c r="BB10" s="146"/>
      <c r="BC10" s="146"/>
      <c r="BD10" s="96"/>
      <c r="BE10" s="96"/>
      <c r="BF10" s="96"/>
      <c r="BG10" s="96"/>
      <c r="BH10" s="148"/>
      <c r="BI10" s="148"/>
      <c r="BJ10" s="148"/>
      <c r="BK10" s="148"/>
      <c r="BL10" s="148"/>
      <c r="BM10" s="149"/>
      <c r="BN10" s="150"/>
      <c r="BO10" s="151"/>
      <c r="BP10" s="151"/>
      <c r="BQ10" s="151"/>
      <c r="BR10" s="101"/>
      <c r="BS10" s="152"/>
      <c r="BT10" s="153"/>
      <c r="BU10" s="131"/>
      <c r="BV10" s="131"/>
      <c r="BW10" s="132"/>
      <c r="BX10" s="154"/>
      <c r="BY10" s="155"/>
      <c r="BZ10" s="165"/>
      <c r="CA10" s="107" t="e">
        <f t="shared" si="0"/>
        <v>#DIV/0!</v>
      </c>
      <c r="CB10" s="108">
        <f t="shared" si="1"/>
        <v>0</v>
      </c>
      <c r="CC10" s="109">
        <f t="shared" si="2"/>
        <v>0</v>
      </c>
      <c r="CD10" s="110" t="e">
        <f t="shared" si="7"/>
        <v>#DIV/0!</v>
      </c>
      <c r="CE10" s="111">
        <f t="shared" si="8"/>
        <v>0</v>
      </c>
      <c r="CF10" s="112">
        <f t="shared" si="9"/>
        <v>0</v>
      </c>
      <c r="CG10" s="113" t="e">
        <f t="shared" si="3"/>
        <v>#DIV/0!</v>
      </c>
      <c r="CH10" s="114">
        <f t="shared" si="4"/>
        <v>0</v>
      </c>
      <c r="CI10" s="115">
        <f t="shared" si="5"/>
        <v>0</v>
      </c>
      <c r="CJ10" s="157"/>
      <c r="CK10" s="158"/>
      <c r="CL10" s="159"/>
      <c r="CM10" s="119">
        <f t="shared" si="6"/>
        <v>0</v>
      </c>
    </row>
    <row r="11" spans="1:91" ht="17.25" customHeight="1">
      <c r="A11" s="167" t="s">
        <v>112</v>
      </c>
      <c r="B11" s="67" t="s">
        <v>105</v>
      </c>
      <c r="C11" s="121"/>
      <c r="D11" s="122"/>
      <c r="E11" s="123"/>
      <c r="F11" s="124"/>
      <c r="G11" s="164"/>
      <c r="H11" s="125"/>
      <c r="I11" s="126"/>
      <c r="J11" s="126"/>
      <c r="K11" s="127"/>
      <c r="L11" s="168">
        <v>3.5</v>
      </c>
      <c r="M11" s="76"/>
      <c r="N11" s="169" t="s">
        <v>113</v>
      </c>
      <c r="O11" s="78"/>
      <c r="P11" s="170">
        <v>3.5</v>
      </c>
      <c r="Q11" s="170">
        <v>2.4</v>
      </c>
      <c r="R11" s="130"/>
      <c r="S11" s="131"/>
      <c r="T11" s="131"/>
      <c r="U11" s="131"/>
      <c r="V11" s="131"/>
      <c r="W11" s="132"/>
      <c r="X11" s="133"/>
      <c r="Y11" s="132"/>
      <c r="Z11" s="134"/>
      <c r="AA11" s="135"/>
      <c r="AB11" s="136"/>
      <c r="AC11" s="137"/>
      <c r="AD11" s="138"/>
      <c r="AE11" s="138"/>
      <c r="AF11" s="138"/>
      <c r="AG11" s="171">
        <v>3.8</v>
      </c>
      <c r="AH11" s="138"/>
      <c r="AI11" s="138"/>
      <c r="AJ11" s="140"/>
      <c r="AK11" s="90"/>
      <c r="AL11" s="90"/>
      <c r="AM11" s="141"/>
      <c r="AN11" s="141"/>
      <c r="AO11" s="141"/>
      <c r="AP11" s="142"/>
      <c r="AQ11" s="143"/>
      <c r="AR11" s="144"/>
      <c r="AS11" s="145"/>
      <c r="AT11" s="145"/>
      <c r="AU11" s="145"/>
      <c r="AV11" s="76"/>
      <c r="AW11" s="76"/>
      <c r="AX11" s="76"/>
      <c r="AY11" s="168" t="s">
        <v>114</v>
      </c>
      <c r="AZ11" s="76"/>
      <c r="BA11" s="76"/>
      <c r="BB11" s="146"/>
      <c r="BC11" s="146"/>
      <c r="BD11" s="147"/>
      <c r="BE11" s="172"/>
      <c r="BF11" s="96"/>
      <c r="BG11" s="173"/>
      <c r="BH11" s="148"/>
      <c r="BI11" s="148"/>
      <c r="BJ11" s="174"/>
      <c r="BK11" s="174"/>
      <c r="BL11" s="148"/>
      <c r="BM11" s="149"/>
      <c r="BN11" s="150"/>
      <c r="BO11" s="151"/>
      <c r="BP11" s="151"/>
      <c r="BQ11" s="151"/>
      <c r="BR11" s="101"/>
      <c r="BS11" s="152"/>
      <c r="BT11" s="175"/>
      <c r="BU11" s="131"/>
      <c r="BV11" s="131"/>
      <c r="BW11" s="132"/>
      <c r="BX11" s="154"/>
      <c r="BY11" s="155"/>
      <c r="BZ11" s="165"/>
      <c r="CA11" s="107">
        <f t="shared" si="0"/>
        <v>3.65</v>
      </c>
      <c r="CB11" s="108">
        <f t="shared" si="1"/>
        <v>3.5</v>
      </c>
      <c r="CC11" s="109">
        <f t="shared" si="2"/>
        <v>3.8</v>
      </c>
      <c r="CD11" s="110" t="e">
        <f t="shared" si="7"/>
        <v>#DIV/0!</v>
      </c>
      <c r="CE11" s="111">
        <f t="shared" si="8"/>
        <v>0</v>
      </c>
      <c r="CF11" s="112">
        <f t="shared" si="9"/>
        <v>0</v>
      </c>
      <c r="CG11" s="113" t="e">
        <f t="shared" si="3"/>
        <v>#DIV/0!</v>
      </c>
      <c r="CH11" s="114">
        <f t="shared" si="4"/>
        <v>0</v>
      </c>
      <c r="CI11" s="115">
        <f t="shared" si="5"/>
        <v>0</v>
      </c>
      <c r="CJ11" s="157"/>
      <c r="CK11" s="158"/>
      <c r="CL11" s="159"/>
      <c r="CM11" s="119">
        <f t="shared" si="6"/>
        <v>6</v>
      </c>
    </row>
    <row r="12" spans="1:91" ht="17.25" customHeight="1">
      <c r="A12" s="167" t="s">
        <v>115</v>
      </c>
      <c r="B12" s="67" t="s">
        <v>105</v>
      </c>
      <c r="C12" s="121"/>
      <c r="D12" s="122"/>
      <c r="E12" s="123"/>
      <c r="F12" s="124"/>
      <c r="G12" s="164"/>
      <c r="H12" s="125"/>
      <c r="I12" s="126"/>
      <c r="J12" s="126"/>
      <c r="K12" s="127"/>
      <c r="L12" s="168"/>
      <c r="M12" s="168" t="s">
        <v>116</v>
      </c>
      <c r="N12" s="169" t="s">
        <v>113</v>
      </c>
      <c r="O12" s="78"/>
      <c r="P12" s="170">
        <v>3.5</v>
      </c>
      <c r="Q12" s="170">
        <v>2.4</v>
      </c>
      <c r="R12" s="130"/>
      <c r="S12" s="131"/>
      <c r="T12" s="131"/>
      <c r="U12" s="131"/>
      <c r="V12" s="131"/>
      <c r="W12" s="132"/>
      <c r="X12" s="133"/>
      <c r="Y12" s="132"/>
      <c r="Z12" s="134"/>
      <c r="AA12" s="135"/>
      <c r="AB12" s="136"/>
      <c r="AC12" s="137"/>
      <c r="AD12" s="176">
        <v>3.8</v>
      </c>
      <c r="AE12" s="138"/>
      <c r="AF12" s="138"/>
      <c r="AG12" s="171"/>
      <c r="AH12" s="138"/>
      <c r="AI12" s="138"/>
      <c r="AJ12" s="140"/>
      <c r="AK12" s="90">
        <v>4.5</v>
      </c>
      <c r="AL12" s="90">
        <v>4.5</v>
      </c>
      <c r="AM12" s="141">
        <v>3.5</v>
      </c>
      <c r="AN12" s="141">
        <v>3.5</v>
      </c>
      <c r="AO12" s="141"/>
      <c r="AP12" s="142"/>
      <c r="AQ12" s="177"/>
      <c r="AR12" s="144"/>
      <c r="AS12" s="145"/>
      <c r="AT12" s="145"/>
      <c r="AU12" s="145"/>
      <c r="AV12" s="168">
        <v>4</v>
      </c>
      <c r="AW12" s="168">
        <v>3.5</v>
      </c>
      <c r="AX12" s="178"/>
      <c r="AY12" s="168">
        <v>2.5</v>
      </c>
      <c r="AZ12" s="179">
        <v>4</v>
      </c>
      <c r="BA12" s="178"/>
      <c r="BB12" s="146"/>
      <c r="BC12" s="146"/>
      <c r="BD12" s="147"/>
      <c r="BE12" s="172"/>
      <c r="BF12" s="172"/>
      <c r="BG12" s="173"/>
      <c r="BH12" s="148"/>
      <c r="BI12" s="148"/>
      <c r="BJ12" s="174"/>
      <c r="BK12" s="174"/>
      <c r="BL12" s="148"/>
      <c r="BM12" s="180"/>
      <c r="BN12" s="150"/>
      <c r="BO12" s="151"/>
      <c r="BP12" s="151"/>
      <c r="BQ12" s="151"/>
      <c r="BR12" s="181" t="s">
        <v>117</v>
      </c>
      <c r="BS12" s="152"/>
      <c r="BT12" s="175"/>
      <c r="BU12" s="131"/>
      <c r="BV12" s="131"/>
      <c r="BW12" s="132"/>
      <c r="BX12" s="154"/>
      <c r="BY12" s="155"/>
      <c r="BZ12" s="165"/>
      <c r="CA12" s="107">
        <f t="shared" si="0"/>
        <v>3.6857142857142859</v>
      </c>
      <c r="CB12" s="108">
        <f t="shared" si="1"/>
        <v>2.5</v>
      </c>
      <c r="CC12" s="109">
        <f t="shared" si="2"/>
        <v>4.5</v>
      </c>
      <c r="CD12" s="110">
        <f t="shared" si="7"/>
        <v>4</v>
      </c>
      <c r="CE12" s="111">
        <f t="shared" si="8"/>
        <v>3.5</v>
      </c>
      <c r="CF12" s="112">
        <f t="shared" si="9"/>
        <v>4.5</v>
      </c>
      <c r="CG12" s="113" t="e">
        <f t="shared" si="3"/>
        <v>#DIV/0!</v>
      </c>
      <c r="CH12" s="114">
        <f t="shared" si="4"/>
        <v>0</v>
      </c>
      <c r="CI12" s="115">
        <f t="shared" si="5"/>
        <v>0</v>
      </c>
      <c r="CJ12" s="157"/>
      <c r="CK12" s="158"/>
      <c r="CL12" s="159"/>
      <c r="CM12" s="119">
        <f t="shared" si="6"/>
        <v>14</v>
      </c>
    </row>
    <row r="13" spans="1:91" ht="16.5" customHeight="1">
      <c r="A13" s="182" t="s">
        <v>118</v>
      </c>
      <c r="B13" s="67" t="s">
        <v>105</v>
      </c>
      <c r="C13" s="121"/>
      <c r="D13" s="122"/>
      <c r="E13" s="123"/>
      <c r="F13" s="124"/>
      <c r="G13" s="164"/>
      <c r="H13" s="125"/>
      <c r="I13" s="126"/>
      <c r="J13" s="127"/>
      <c r="K13" s="127"/>
      <c r="L13" s="168"/>
      <c r="M13" s="183"/>
      <c r="N13" s="169"/>
      <c r="O13" s="78"/>
      <c r="P13" s="170">
        <v>2.5</v>
      </c>
      <c r="Q13" s="170">
        <v>1.5</v>
      </c>
      <c r="R13" s="130"/>
      <c r="S13" s="131"/>
      <c r="T13" s="131"/>
      <c r="U13" s="131"/>
      <c r="V13" s="131"/>
      <c r="W13" s="132"/>
      <c r="X13" s="133"/>
      <c r="Y13" s="132"/>
      <c r="Z13" s="134"/>
      <c r="AA13" s="135"/>
      <c r="AB13" s="136"/>
      <c r="AC13" s="137"/>
      <c r="AD13" s="176"/>
      <c r="AE13" s="138"/>
      <c r="AF13" s="176"/>
      <c r="AG13" s="171">
        <v>2.8</v>
      </c>
      <c r="AH13" s="138"/>
      <c r="AI13" s="138"/>
      <c r="AJ13" s="140"/>
      <c r="AK13" s="90"/>
      <c r="AL13" s="90"/>
      <c r="AM13" s="184">
        <v>2.9</v>
      </c>
      <c r="AN13" s="184">
        <v>2.9</v>
      </c>
      <c r="AO13" s="141"/>
      <c r="AP13" s="142"/>
      <c r="AQ13" s="177"/>
      <c r="AR13" s="144"/>
      <c r="AS13" s="145"/>
      <c r="AT13" s="145"/>
      <c r="AU13" s="145"/>
      <c r="AV13" s="168"/>
      <c r="AW13" s="168"/>
      <c r="AX13" s="178"/>
      <c r="AY13" s="178">
        <v>2.5</v>
      </c>
      <c r="AZ13" s="178"/>
      <c r="BA13" s="178"/>
      <c r="BB13" s="146"/>
      <c r="BC13" s="146"/>
      <c r="BD13" s="96"/>
      <c r="BE13" s="172">
        <v>3</v>
      </c>
      <c r="BF13" s="172">
        <v>3</v>
      </c>
      <c r="BG13" s="172" t="s">
        <v>119</v>
      </c>
      <c r="BH13" s="148"/>
      <c r="BI13" s="148"/>
      <c r="BJ13" s="148"/>
      <c r="BK13" s="148"/>
      <c r="BL13" s="148"/>
      <c r="BM13" s="180"/>
      <c r="BN13" s="150"/>
      <c r="BO13" s="151"/>
      <c r="BP13" s="151"/>
      <c r="BQ13" s="151"/>
      <c r="BR13" s="181">
        <v>2</v>
      </c>
      <c r="BS13" s="152"/>
      <c r="BT13" s="153"/>
      <c r="BU13" s="131"/>
      <c r="BV13" s="131"/>
      <c r="BW13" s="132"/>
      <c r="BX13" s="154"/>
      <c r="BY13" s="155"/>
      <c r="BZ13" s="165"/>
      <c r="CA13" s="107">
        <f t="shared" si="0"/>
        <v>2.6399999999999997</v>
      </c>
      <c r="CB13" s="108">
        <f t="shared" si="1"/>
        <v>2</v>
      </c>
      <c r="CC13" s="109">
        <f t="shared" si="2"/>
        <v>3</v>
      </c>
      <c r="CD13" s="110">
        <f t="shared" si="7"/>
        <v>2.9</v>
      </c>
      <c r="CE13" s="111">
        <f t="shared" si="8"/>
        <v>2.9</v>
      </c>
      <c r="CF13" s="112">
        <f t="shared" si="9"/>
        <v>2.9</v>
      </c>
      <c r="CG13" s="113" t="e">
        <f t="shared" si="3"/>
        <v>#DIV/0!</v>
      </c>
      <c r="CH13" s="114">
        <f t="shared" si="4"/>
        <v>0</v>
      </c>
      <c r="CI13" s="115">
        <f t="shared" si="5"/>
        <v>0</v>
      </c>
      <c r="CJ13" s="157"/>
      <c r="CK13" s="158"/>
      <c r="CL13" s="159"/>
      <c r="CM13" s="119">
        <f t="shared" si="6"/>
        <v>10</v>
      </c>
    </row>
    <row r="14" spans="1:91" ht="16.5" customHeight="1">
      <c r="A14" s="185" t="s">
        <v>120</v>
      </c>
      <c r="B14" s="67" t="s">
        <v>108</v>
      </c>
      <c r="C14" s="121"/>
      <c r="D14" s="122"/>
      <c r="E14" s="123"/>
      <c r="F14" s="124"/>
      <c r="G14" s="164"/>
      <c r="H14" s="125"/>
      <c r="I14" s="126"/>
      <c r="J14" s="126"/>
      <c r="L14" s="178">
        <v>2.5</v>
      </c>
      <c r="M14" s="178" t="s">
        <v>121</v>
      </c>
      <c r="N14" s="169"/>
      <c r="O14" s="78"/>
      <c r="P14" s="170">
        <v>2</v>
      </c>
      <c r="Q14" s="129"/>
      <c r="R14" s="130"/>
      <c r="S14" s="131"/>
      <c r="T14" s="131"/>
      <c r="U14" s="131"/>
      <c r="V14" s="131"/>
      <c r="W14" s="132"/>
      <c r="X14" s="133"/>
      <c r="Y14" s="132"/>
      <c r="Z14" s="134"/>
      <c r="AA14" s="135"/>
      <c r="AB14" s="136"/>
      <c r="AC14" s="137"/>
      <c r="AD14" s="176">
        <v>2.7</v>
      </c>
      <c r="AE14" s="138"/>
      <c r="AF14" s="138"/>
      <c r="AG14" s="171"/>
      <c r="AH14" s="138"/>
      <c r="AI14" s="138"/>
      <c r="AJ14" s="140"/>
      <c r="AK14" s="90">
        <v>2.8</v>
      </c>
      <c r="AL14" s="90">
        <v>2.8</v>
      </c>
      <c r="AM14" s="141"/>
      <c r="AN14" s="141"/>
      <c r="AO14" s="141"/>
      <c r="AP14" s="142"/>
      <c r="AQ14" s="177"/>
      <c r="AR14" s="144"/>
      <c r="AS14" s="145"/>
      <c r="AT14" s="145"/>
      <c r="AU14" s="145"/>
      <c r="AV14" s="168">
        <v>3.5</v>
      </c>
      <c r="AW14" s="178">
        <v>2.8</v>
      </c>
      <c r="AX14" s="178">
        <v>1.8</v>
      </c>
      <c r="AY14" s="76"/>
      <c r="AZ14" s="178">
        <v>3</v>
      </c>
      <c r="BA14" s="178">
        <v>2</v>
      </c>
      <c r="BB14" s="146"/>
      <c r="BC14" s="146"/>
      <c r="BD14" s="96"/>
      <c r="BE14" s="96"/>
      <c r="BF14" s="96"/>
      <c r="BG14" s="96"/>
      <c r="BH14" s="148"/>
      <c r="BI14" s="148"/>
      <c r="BJ14" s="148"/>
      <c r="BK14" s="148"/>
      <c r="BL14" s="148"/>
      <c r="BM14" s="149"/>
      <c r="BN14" s="150"/>
      <c r="BO14" s="151"/>
      <c r="BP14" s="151"/>
      <c r="BQ14" s="151"/>
      <c r="BR14" s="101"/>
      <c r="BS14" s="152"/>
      <c r="BT14" s="153"/>
      <c r="BU14" s="131"/>
      <c r="BV14" s="131"/>
      <c r="BW14" s="132"/>
      <c r="BX14" s="154"/>
      <c r="BY14" s="155"/>
      <c r="BZ14" s="165"/>
      <c r="CA14" s="107">
        <f t="shared" si="0"/>
        <v>2.8833333333333333</v>
      </c>
      <c r="CB14" s="108">
        <f t="shared" si="1"/>
        <v>2.5</v>
      </c>
      <c r="CC14" s="109">
        <f t="shared" si="2"/>
        <v>3.5</v>
      </c>
      <c r="CD14" s="110">
        <f t="shared" si="7"/>
        <v>2.1999999999999997</v>
      </c>
      <c r="CE14" s="111">
        <f t="shared" si="8"/>
        <v>1.8</v>
      </c>
      <c r="CF14" s="112">
        <f t="shared" si="9"/>
        <v>2.8</v>
      </c>
      <c r="CG14" s="113" t="e">
        <f t="shared" si="3"/>
        <v>#DIV/0!</v>
      </c>
      <c r="CH14" s="114">
        <f t="shared" si="4"/>
        <v>0</v>
      </c>
      <c r="CI14" s="115">
        <f t="shared" si="5"/>
        <v>0</v>
      </c>
      <c r="CJ14" s="186"/>
      <c r="CK14" s="158"/>
      <c r="CL14" s="159"/>
      <c r="CM14" s="119">
        <f t="shared" si="6"/>
        <v>11</v>
      </c>
    </row>
    <row r="15" spans="1:91" ht="16.5" customHeight="1">
      <c r="A15" s="185" t="s">
        <v>122</v>
      </c>
      <c r="B15" s="67" t="s">
        <v>105</v>
      </c>
      <c r="C15" s="121"/>
      <c r="D15" s="122"/>
      <c r="E15" s="123"/>
      <c r="F15" s="124"/>
      <c r="G15" s="164"/>
      <c r="H15" s="125"/>
      <c r="I15" s="126"/>
      <c r="J15" s="126"/>
      <c r="K15" s="127"/>
      <c r="L15" s="76"/>
      <c r="M15" s="76"/>
      <c r="N15" s="187" t="s">
        <v>123</v>
      </c>
      <c r="O15" s="78"/>
      <c r="P15" s="170">
        <v>4</v>
      </c>
      <c r="Q15" s="129"/>
      <c r="R15" s="130"/>
      <c r="S15" s="131"/>
      <c r="T15" s="131"/>
      <c r="U15" s="131"/>
      <c r="V15" s="131"/>
      <c r="W15" s="132"/>
      <c r="X15" s="133"/>
      <c r="Y15" s="132"/>
      <c r="Z15" s="134"/>
      <c r="AA15" s="135"/>
      <c r="AB15" s="136"/>
      <c r="AC15" s="188"/>
      <c r="AD15" s="138"/>
      <c r="AE15" s="138"/>
      <c r="AF15" s="176">
        <v>3</v>
      </c>
      <c r="AG15" s="171">
        <v>3.5</v>
      </c>
      <c r="AH15" s="138"/>
      <c r="AI15" s="138"/>
      <c r="AJ15" s="140"/>
      <c r="AK15" s="189"/>
      <c r="AL15" s="189"/>
      <c r="AM15" s="184">
        <v>5</v>
      </c>
      <c r="AN15" s="184">
        <v>5</v>
      </c>
      <c r="AO15" s="141"/>
      <c r="AP15" s="142"/>
      <c r="AQ15" s="177"/>
      <c r="AR15" s="144"/>
      <c r="AS15" s="145"/>
      <c r="AT15" s="145"/>
      <c r="AU15" s="145"/>
      <c r="AV15" s="178">
        <v>4.5</v>
      </c>
      <c r="AW15" s="76"/>
      <c r="AX15" s="76"/>
      <c r="AY15" s="76"/>
      <c r="AZ15" s="178">
        <v>5</v>
      </c>
      <c r="BA15" s="76"/>
      <c r="BB15" s="146"/>
      <c r="BC15" s="146"/>
      <c r="BD15" s="96"/>
      <c r="BE15" s="96"/>
      <c r="BF15" s="96"/>
      <c r="BG15" s="172" t="s">
        <v>124</v>
      </c>
      <c r="BH15" s="148"/>
      <c r="BI15" s="148"/>
      <c r="BJ15" s="148"/>
      <c r="BK15" s="148"/>
      <c r="BL15" s="148"/>
      <c r="BM15" s="180"/>
      <c r="BN15" s="150"/>
      <c r="BO15" s="151"/>
      <c r="BP15" s="151"/>
      <c r="BQ15" s="151"/>
      <c r="BR15" s="101"/>
      <c r="BS15" s="152"/>
      <c r="BT15" s="153"/>
      <c r="BU15" s="131"/>
      <c r="BV15" s="131"/>
      <c r="BW15" s="132"/>
      <c r="BX15" s="154"/>
      <c r="BY15" s="155"/>
      <c r="BZ15" s="165"/>
      <c r="CA15" s="107">
        <f t="shared" si="0"/>
        <v>4.2</v>
      </c>
      <c r="CB15" s="108">
        <f t="shared" si="1"/>
        <v>3</v>
      </c>
      <c r="CC15" s="109">
        <f t="shared" si="2"/>
        <v>5</v>
      </c>
      <c r="CD15" s="110">
        <f t="shared" si="7"/>
        <v>5</v>
      </c>
      <c r="CE15" s="111">
        <f t="shared" si="8"/>
        <v>5</v>
      </c>
      <c r="CF15" s="112">
        <f t="shared" si="9"/>
        <v>5</v>
      </c>
      <c r="CG15" s="113" t="e">
        <f t="shared" si="3"/>
        <v>#DIV/0!</v>
      </c>
      <c r="CH15" s="114">
        <f t="shared" si="4"/>
        <v>0</v>
      </c>
      <c r="CI15" s="115">
        <f t="shared" si="5"/>
        <v>0</v>
      </c>
      <c r="CK15" s="158"/>
      <c r="CL15" s="159"/>
      <c r="CM15" s="119">
        <f t="shared" si="6"/>
        <v>9</v>
      </c>
    </row>
    <row r="16" spans="1:91" ht="16.5" customHeight="1">
      <c r="A16" s="190" t="s">
        <v>125</v>
      </c>
      <c r="B16" s="67" t="s">
        <v>105</v>
      </c>
      <c r="C16" s="160"/>
      <c r="D16" s="122"/>
      <c r="E16" s="123"/>
      <c r="F16" s="124"/>
      <c r="G16" s="164"/>
      <c r="H16" s="125"/>
      <c r="I16" s="126"/>
      <c r="J16" s="191"/>
      <c r="K16" s="127"/>
      <c r="L16" s="76"/>
      <c r="M16" s="76"/>
      <c r="N16" s="192"/>
      <c r="O16" s="78"/>
      <c r="P16" s="170">
        <v>3</v>
      </c>
      <c r="Q16" s="170">
        <v>2</v>
      </c>
      <c r="R16" s="130"/>
      <c r="S16" s="131"/>
      <c r="T16" s="131"/>
      <c r="U16" s="131"/>
      <c r="V16" s="131"/>
      <c r="W16" s="132"/>
      <c r="X16" s="133"/>
      <c r="Y16" s="132"/>
      <c r="Z16" s="134"/>
      <c r="AA16" s="135"/>
      <c r="AB16" s="136"/>
      <c r="AC16" s="188"/>
      <c r="AD16" s="176">
        <v>2.2000000000000002</v>
      </c>
      <c r="AE16" s="138"/>
      <c r="AF16" s="176" t="s">
        <v>121</v>
      </c>
      <c r="AG16" s="139"/>
      <c r="AH16" s="138"/>
      <c r="AI16" s="138"/>
      <c r="AJ16" s="140"/>
      <c r="AK16" s="90"/>
      <c r="AL16" s="90"/>
      <c r="AM16" s="193">
        <v>2.8</v>
      </c>
      <c r="AN16" s="193">
        <v>2.8</v>
      </c>
      <c r="AO16" s="141"/>
      <c r="AP16" s="142"/>
      <c r="AQ16" s="177"/>
      <c r="AR16" s="144"/>
      <c r="AS16" s="145"/>
      <c r="AT16" s="145"/>
      <c r="AU16" s="145"/>
      <c r="AV16" s="178">
        <v>4</v>
      </c>
      <c r="AW16" s="76"/>
      <c r="AX16" s="76"/>
      <c r="AY16" s="76"/>
      <c r="AZ16" s="178">
        <v>2.5</v>
      </c>
      <c r="BA16" s="178">
        <v>2</v>
      </c>
      <c r="BB16" s="146"/>
      <c r="BC16" s="146"/>
      <c r="BD16" s="96"/>
      <c r="BE16" s="172"/>
      <c r="BF16" s="172"/>
      <c r="BG16" s="172"/>
      <c r="BH16" s="148"/>
      <c r="BI16" s="148"/>
      <c r="BJ16" s="148"/>
      <c r="BK16" s="148"/>
      <c r="BL16" s="148"/>
      <c r="BM16" s="149"/>
      <c r="BN16" s="150"/>
      <c r="BO16" s="151"/>
      <c r="BP16" s="151"/>
      <c r="BQ16" s="151"/>
      <c r="BR16" s="181">
        <v>2</v>
      </c>
      <c r="BS16" s="152"/>
      <c r="BT16" s="153"/>
      <c r="BU16" s="131"/>
      <c r="BV16" s="131"/>
      <c r="BW16" s="132"/>
      <c r="BX16" s="154"/>
      <c r="BY16" s="155"/>
      <c r="BZ16" s="165"/>
      <c r="CA16" s="107">
        <f t="shared" si="0"/>
        <v>2.7</v>
      </c>
      <c r="CB16" s="108">
        <f t="shared" si="1"/>
        <v>2</v>
      </c>
      <c r="CC16" s="109">
        <f t="shared" si="2"/>
        <v>4</v>
      </c>
      <c r="CD16" s="110">
        <f t="shared" si="7"/>
        <v>2.4</v>
      </c>
      <c r="CE16" s="111">
        <f t="shared" si="8"/>
        <v>2</v>
      </c>
      <c r="CF16" s="112">
        <f t="shared" si="9"/>
        <v>2.8</v>
      </c>
      <c r="CG16" s="113" t="e">
        <f t="shared" si="3"/>
        <v>#DIV/0!</v>
      </c>
      <c r="CH16" s="114">
        <f t="shared" si="4"/>
        <v>0</v>
      </c>
      <c r="CI16" s="115">
        <f t="shared" si="5"/>
        <v>0</v>
      </c>
      <c r="CJ16" s="186"/>
      <c r="CK16" s="158"/>
      <c r="CL16" s="159"/>
      <c r="CM16" s="119">
        <f t="shared" si="6"/>
        <v>10</v>
      </c>
    </row>
    <row r="17" spans="1:91" ht="16.5" customHeight="1">
      <c r="A17" s="194" t="s">
        <v>125</v>
      </c>
      <c r="B17" s="67" t="s">
        <v>108</v>
      </c>
      <c r="C17" s="121"/>
      <c r="D17" s="195"/>
      <c r="E17" s="123"/>
      <c r="F17" s="124"/>
      <c r="G17" s="164"/>
      <c r="H17" s="125"/>
      <c r="I17" s="126"/>
      <c r="J17" s="126"/>
      <c r="K17" s="127"/>
      <c r="L17" s="168">
        <v>1.5</v>
      </c>
      <c r="M17" s="76"/>
      <c r="N17" s="187"/>
      <c r="O17" s="78"/>
      <c r="P17" s="170">
        <v>2</v>
      </c>
      <c r="Q17" s="129"/>
      <c r="R17" s="130"/>
      <c r="S17" s="131"/>
      <c r="T17" s="131"/>
      <c r="U17" s="131"/>
      <c r="V17" s="131"/>
      <c r="W17" s="132"/>
      <c r="X17" s="133"/>
      <c r="Y17" s="132"/>
      <c r="Z17" s="134"/>
      <c r="AA17" s="135"/>
      <c r="AB17" s="136"/>
      <c r="AC17" s="137"/>
      <c r="AD17" s="176"/>
      <c r="AE17" s="138"/>
      <c r="AF17" s="176"/>
      <c r="AG17" s="139"/>
      <c r="AH17" s="138"/>
      <c r="AI17" s="138"/>
      <c r="AJ17" s="140"/>
      <c r="AK17" s="90"/>
      <c r="AL17" s="90"/>
      <c r="AM17" s="141"/>
      <c r="AN17" s="141"/>
      <c r="AO17" s="141"/>
      <c r="AP17" s="142"/>
      <c r="AQ17" s="177"/>
      <c r="AR17" s="144"/>
      <c r="AS17" s="145"/>
      <c r="AT17" s="145"/>
      <c r="AU17" s="145"/>
      <c r="AV17" s="168">
        <v>2</v>
      </c>
      <c r="AW17" s="178">
        <v>2.7</v>
      </c>
      <c r="AX17" s="76"/>
      <c r="AY17" s="76"/>
      <c r="AZ17" s="76"/>
      <c r="BA17" s="76"/>
      <c r="BB17" s="146"/>
      <c r="BC17" s="146"/>
      <c r="BD17" s="96"/>
      <c r="BE17" s="172" t="s">
        <v>121</v>
      </c>
      <c r="BF17" s="172" t="s">
        <v>126</v>
      </c>
      <c r="BG17" s="172">
        <v>2</v>
      </c>
      <c r="BH17" s="148"/>
      <c r="BI17" s="148"/>
      <c r="BJ17" s="148"/>
      <c r="BK17" s="148"/>
      <c r="BL17" s="148"/>
      <c r="BM17" s="149"/>
      <c r="BN17" s="150"/>
      <c r="BO17" s="151"/>
      <c r="BP17" s="151"/>
      <c r="BQ17" s="151"/>
      <c r="BR17" s="101"/>
      <c r="BS17" s="152"/>
      <c r="BT17" s="153"/>
      <c r="BU17" s="131"/>
      <c r="BV17" s="131"/>
      <c r="BW17" s="132"/>
      <c r="BX17" s="154"/>
      <c r="BY17" s="155"/>
      <c r="BZ17" s="165"/>
      <c r="CA17" s="107">
        <f t="shared" si="0"/>
        <v>2.0499999999999998</v>
      </c>
      <c r="CB17" s="108">
        <f t="shared" si="1"/>
        <v>1.5</v>
      </c>
      <c r="CC17" s="109">
        <f t="shared" si="2"/>
        <v>2.7</v>
      </c>
      <c r="CD17" s="110" t="e">
        <f t="shared" si="7"/>
        <v>#DIV/0!</v>
      </c>
      <c r="CE17" s="111">
        <f t="shared" si="8"/>
        <v>0</v>
      </c>
      <c r="CF17" s="112">
        <f t="shared" si="9"/>
        <v>0</v>
      </c>
      <c r="CG17" s="113" t="e">
        <f t="shared" si="3"/>
        <v>#DIV/0!</v>
      </c>
      <c r="CH17" s="114">
        <f t="shared" si="4"/>
        <v>0</v>
      </c>
      <c r="CI17" s="115">
        <f t="shared" si="5"/>
        <v>0</v>
      </c>
      <c r="CJ17" s="157"/>
      <c r="CK17" s="158"/>
      <c r="CL17" s="159"/>
      <c r="CM17" s="119">
        <f t="shared" si="6"/>
        <v>7</v>
      </c>
    </row>
    <row r="18" spans="1:91" ht="16.5" customHeight="1">
      <c r="A18" s="194" t="s">
        <v>127</v>
      </c>
      <c r="B18" s="67" t="s">
        <v>105</v>
      </c>
      <c r="C18" s="121"/>
      <c r="D18" s="122"/>
      <c r="E18" s="123"/>
      <c r="F18" s="124"/>
      <c r="G18" s="164"/>
      <c r="H18" s="125"/>
      <c r="I18" s="126"/>
      <c r="J18" s="126"/>
      <c r="K18" s="127"/>
      <c r="L18" s="76"/>
      <c r="M18" s="76"/>
      <c r="N18" s="128"/>
      <c r="O18" s="78"/>
      <c r="P18" s="129"/>
      <c r="Q18" s="129"/>
      <c r="R18" s="130"/>
      <c r="S18" s="131"/>
      <c r="T18" s="131"/>
      <c r="U18" s="131"/>
      <c r="V18" s="131"/>
      <c r="W18" s="132"/>
      <c r="X18" s="133"/>
      <c r="Y18" s="132"/>
      <c r="Z18" s="134"/>
      <c r="AA18" s="135"/>
      <c r="AB18" s="136"/>
      <c r="AC18" s="137"/>
      <c r="AD18" s="138"/>
      <c r="AE18" s="138"/>
      <c r="AF18" s="138"/>
      <c r="AG18" s="139"/>
      <c r="AH18" s="138"/>
      <c r="AI18" s="138"/>
      <c r="AJ18" s="140"/>
      <c r="AK18" s="90"/>
      <c r="AL18" s="90"/>
      <c r="AM18" s="141"/>
      <c r="AN18" s="141"/>
      <c r="AO18" s="141"/>
      <c r="AP18" s="142"/>
      <c r="AQ18" s="177"/>
      <c r="AR18" s="144"/>
      <c r="AS18" s="145"/>
      <c r="AT18" s="145"/>
      <c r="AU18" s="145"/>
      <c r="AV18" s="76"/>
      <c r="AW18" s="76"/>
      <c r="AX18" s="76"/>
      <c r="AY18" s="76"/>
      <c r="AZ18" s="76"/>
      <c r="BA18" s="76"/>
      <c r="BB18" s="146"/>
      <c r="BC18" s="146"/>
      <c r="BD18" s="96"/>
      <c r="BE18" s="96"/>
      <c r="BF18" s="96"/>
      <c r="BG18" s="96"/>
      <c r="BH18" s="148"/>
      <c r="BI18" s="148"/>
      <c r="BJ18" s="148"/>
      <c r="BK18" s="148"/>
      <c r="BL18" s="148"/>
      <c r="BM18" s="149"/>
      <c r="BN18" s="150"/>
      <c r="BO18" s="151"/>
      <c r="BP18" s="151"/>
      <c r="BQ18" s="151"/>
      <c r="BR18" s="181" t="s">
        <v>116</v>
      </c>
      <c r="BS18" s="152"/>
      <c r="BT18" s="153"/>
      <c r="BU18" s="131"/>
      <c r="BV18" s="131"/>
      <c r="BW18" s="132"/>
      <c r="BX18" s="154"/>
      <c r="BY18" s="155"/>
      <c r="BZ18" s="165"/>
      <c r="CA18" s="107" t="e">
        <f t="shared" si="0"/>
        <v>#DIV/0!</v>
      </c>
      <c r="CB18" s="108">
        <f t="shared" si="1"/>
        <v>0</v>
      </c>
      <c r="CC18" s="109">
        <f t="shared" si="2"/>
        <v>0</v>
      </c>
      <c r="CD18" s="110" t="e">
        <f t="shared" si="7"/>
        <v>#DIV/0!</v>
      </c>
      <c r="CE18" s="111">
        <f t="shared" si="8"/>
        <v>0</v>
      </c>
      <c r="CF18" s="112">
        <f t="shared" si="9"/>
        <v>0</v>
      </c>
      <c r="CG18" s="113" t="e">
        <f t="shared" si="3"/>
        <v>#DIV/0!</v>
      </c>
      <c r="CH18" s="114">
        <f t="shared" si="4"/>
        <v>0</v>
      </c>
      <c r="CI18" s="115">
        <f t="shared" si="5"/>
        <v>0</v>
      </c>
      <c r="CJ18" s="157"/>
      <c r="CK18" s="158"/>
      <c r="CL18" s="159"/>
      <c r="CM18" s="119">
        <f t="shared" si="6"/>
        <v>1</v>
      </c>
    </row>
    <row r="19" spans="1:91" ht="16.5" customHeight="1">
      <c r="A19" s="196" t="s">
        <v>128</v>
      </c>
      <c r="B19" s="67" t="s">
        <v>108</v>
      </c>
      <c r="C19" s="121"/>
      <c r="D19" s="122"/>
      <c r="E19" s="123"/>
      <c r="F19" s="124"/>
      <c r="G19" s="164"/>
      <c r="H19" s="125"/>
      <c r="I19" s="126"/>
      <c r="J19" s="126"/>
      <c r="K19" s="127"/>
      <c r="L19" s="168">
        <v>2.2000000000000002</v>
      </c>
      <c r="M19" s="76"/>
      <c r="N19" s="169" t="s">
        <v>121</v>
      </c>
      <c r="O19" s="78"/>
      <c r="P19" s="170">
        <v>2</v>
      </c>
      <c r="Q19" s="129"/>
      <c r="R19" s="130"/>
      <c r="S19" s="131"/>
      <c r="T19" s="131"/>
      <c r="U19" s="131"/>
      <c r="V19" s="131"/>
      <c r="W19" s="132"/>
      <c r="X19" s="133"/>
      <c r="Y19" s="132"/>
      <c r="Z19" s="134"/>
      <c r="AA19" s="135"/>
      <c r="AB19" s="136"/>
      <c r="AC19" s="137"/>
      <c r="AD19" s="176"/>
      <c r="AE19" s="138"/>
      <c r="AF19" s="138"/>
      <c r="AG19" s="139"/>
      <c r="AH19" s="138"/>
      <c r="AI19" s="138"/>
      <c r="AJ19" s="140"/>
      <c r="AK19" s="197">
        <v>2.8</v>
      </c>
      <c r="AL19" s="197">
        <v>2.8</v>
      </c>
      <c r="AM19" s="141"/>
      <c r="AN19" s="141"/>
      <c r="AO19" s="141"/>
      <c r="AP19" s="142"/>
      <c r="AQ19" s="177"/>
      <c r="AR19" s="144"/>
      <c r="AS19" s="145"/>
      <c r="AT19" s="145"/>
      <c r="AU19" s="145"/>
      <c r="AV19" s="168">
        <v>2</v>
      </c>
      <c r="AW19" s="178"/>
      <c r="AX19" s="76"/>
      <c r="AY19" s="178">
        <v>2.5</v>
      </c>
      <c r="AZ19" s="178">
        <v>3</v>
      </c>
      <c r="BA19" s="178">
        <v>2</v>
      </c>
      <c r="BB19" s="146"/>
      <c r="BC19" s="146"/>
      <c r="BD19" s="96"/>
      <c r="BE19" s="172"/>
      <c r="BF19" s="96"/>
      <c r="BG19" s="172" t="s">
        <v>129</v>
      </c>
      <c r="BH19" s="148"/>
      <c r="BI19" s="148"/>
      <c r="BJ19" s="148"/>
      <c r="BK19" s="148"/>
      <c r="BL19" s="148"/>
      <c r="BM19" s="180"/>
      <c r="BN19" s="150"/>
      <c r="BO19" s="151"/>
      <c r="BP19" s="151"/>
      <c r="BQ19" s="151"/>
      <c r="BR19" s="101"/>
      <c r="BS19" s="152"/>
      <c r="BT19" s="153"/>
      <c r="BU19" s="131"/>
      <c r="BV19" s="131"/>
      <c r="BW19" s="132"/>
      <c r="BX19" s="154"/>
      <c r="BY19" s="155"/>
      <c r="BZ19" s="165"/>
      <c r="CA19" s="107">
        <f t="shared" si="0"/>
        <v>2.5</v>
      </c>
      <c r="CB19" s="108">
        <f t="shared" si="1"/>
        <v>2</v>
      </c>
      <c r="CC19" s="109">
        <f t="shared" si="2"/>
        <v>3</v>
      </c>
      <c r="CD19" s="110">
        <f t="shared" si="7"/>
        <v>2.4</v>
      </c>
      <c r="CE19" s="111">
        <f t="shared" si="8"/>
        <v>2</v>
      </c>
      <c r="CF19" s="112">
        <f t="shared" si="9"/>
        <v>2.8</v>
      </c>
      <c r="CG19" s="113" t="e">
        <f t="shared" si="3"/>
        <v>#DIV/0!</v>
      </c>
      <c r="CH19" s="114">
        <f t="shared" si="4"/>
        <v>0</v>
      </c>
      <c r="CI19" s="115">
        <f t="shared" si="5"/>
        <v>0</v>
      </c>
      <c r="CJ19" s="157"/>
      <c r="CK19" s="158"/>
      <c r="CL19" s="159"/>
      <c r="CM19" s="119">
        <f t="shared" si="6"/>
        <v>10</v>
      </c>
    </row>
    <row r="20" spans="1:91" ht="16.5" customHeight="1">
      <c r="A20" s="196" t="s">
        <v>130</v>
      </c>
      <c r="B20" s="67" t="s">
        <v>105</v>
      </c>
      <c r="C20" s="121"/>
      <c r="D20" s="195"/>
      <c r="E20" s="123"/>
      <c r="F20" s="124"/>
      <c r="G20" s="164"/>
      <c r="H20" s="125"/>
      <c r="I20" s="126"/>
      <c r="J20" s="126"/>
      <c r="K20" s="127"/>
      <c r="L20" s="76"/>
      <c r="M20" s="168" t="s">
        <v>131</v>
      </c>
      <c r="N20" s="198"/>
      <c r="O20" s="78"/>
      <c r="P20" s="170">
        <v>2.5</v>
      </c>
      <c r="Q20" s="170">
        <v>1.5</v>
      </c>
      <c r="R20" s="130"/>
      <c r="S20" s="131"/>
      <c r="T20" s="131"/>
      <c r="U20" s="131"/>
      <c r="V20" s="131"/>
      <c r="W20" s="132"/>
      <c r="X20" s="133"/>
      <c r="Y20" s="132"/>
      <c r="Z20" s="134"/>
      <c r="AA20" s="135"/>
      <c r="AB20" s="136"/>
      <c r="AC20" s="137"/>
      <c r="AD20" s="176">
        <v>3.1</v>
      </c>
      <c r="AE20" s="138"/>
      <c r="AF20" s="176">
        <v>3</v>
      </c>
      <c r="AG20" s="171">
        <v>3</v>
      </c>
      <c r="AH20" s="138"/>
      <c r="AI20" s="138"/>
      <c r="AJ20" s="140"/>
      <c r="AK20" s="90">
        <v>2.8</v>
      </c>
      <c r="AL20" s="90">
        <v>2.8</v>
      </c>
      <c r="AM20" s="184">
        <v>2.6</v>
      </c>
      <c r="AN20" s="184">
        <v>2.6</v>
      </c>
      <c r="AO20" s="193"/>
      <c r="AP20" s="199"/>
      <c r="AQ20" s="177"/>
      <c r="AR20" s="144"/>
      <c r="AS20" s="145"/>
      <c r="AT20" s="145"/>
      <c r="AU20" s="145"/>
      <c r="AV20" s="168">
        <v>3</v>
      </c>
      <c r="AW20" s="178">
        <v>2.5</v>
      </c>
      <c r="AX20" s="76"/>
      <c r="AY20" s="178">
        <v>2.8</v>
      </c>
      <c r="AZ20" s="178">
        <v>2.9</v>
      </c>
      <c r="BA20" s="178">
        <v>2</v>
      </c>
      <c r="BB20" s="146"/>
      <c r="BC20" s="146"/>
      <c r="BD20" s="96"/>
      <c r="BE20" s="172">
        <v>3</v>
      </c>
      <c r="BF20" s="172">
        <v>3</v>
      </c>
      <c r="BG20" s="172" t="s">
        <v>129</v>
      </c>
      <c r="BH20" s="148"/>
      <c r="BI20" s="148"/>
      <c r="BJ20" s="174"/>
      <c r="BK20" s="148"/>
      <c r="BL20" s="148"/>
      <c r="BM20" s="149"/>
      <c r="BN20" s="150"/>
      <c r="BO20" s="151"/>
      <c r="BP20" s="151"/>
      <c r="BQ20" s="151"/>
      <c r="BR20" s="101"/>
      <c r="BS20" s="152"/>
      <c r="BT20" s="153"/>
      <c r="BU20" s="131"/>
      <c r="BV20" s="131"/>
      <c r="BW20" s="132"/>
      <c r="BX20" s="154"/>
      <c r="BY20" s="155"/>
      <c r="BZ20" s="165"/>
      <c r="CA20" s="107">
        <f t="shared" si="0"/>
        <v>2.87</v>
      </c>
      <c r="CB20" s="108">
        <f t="shared" si="1"/>
        <v>2.5</v>
      </c>
      <c r="CC20" s="109">
        <f t="shared" si="2"/>
        <v>3.1</v>
      </c>
      <c r="CD20" s="110">
        <f t="shared" si="7"/>
        <v>2.4666666666666668</v>
      </c>
      <c r="CE20" s="111">
        <f t="shared" si="8"/>
        <v>2</v>
      </c>
      <c r="CF20" s="112">
        <f t="shared" si="9"/>
        <v>2.8</v>
      </c>
      <c r="CG20" s="113" t="e">
        <f t="shared" si="3"/>
        <v>#DIV/0!</v>
      </c>
      <c r="CH20" s="114">
        <f t="shared" si="4"/>
        <v>0</v>
      </c>
      <c r="CI20" s="115">
        <f t="shared" si="5"/>
        <v>0</v>
      </c>
      <c r="CJ20" s="157"/>
      <c r="CK20" s="158"/>
      <c r="CL20" s="159"/>
      <c r="CM20" s="119">
        <f t="shared" si="6"/>
        <v>18</v>
      </c>
    </row>
    <row r="21" spans="1:91" ht="16.5" customHeight="1">
      <c r="A21" s="200" t="s">
        <v>132</v>
      </c>
      <c r="B21" s="67" t="s">
        <v>105</v>
      </c>
      <c r="C21" s="121"/>
      <c r="D21" s="122"/>
      <c r="E21" s="123"/>
      <c r="F21" s="124"/>
      <c r="G21" s="164"/>
      <c r="H21" s="125"/>
      <c r="I21" s="126"/>
      <c r="J21" s="126"/>
      <c r="K21" s="127"/>
      <c r="L21" s="76"/>
      <c r="M21" s="76"/>
      <c r="N21" s="128"/>
      <c r="O21" s="78"/>
      <c r="P21" s="170">
        <v>3.5</v>
      </c>
      <c r="Q21" s="170">
        <v>2.4</v>
      </c>
      <c r="R21" s="130"/>
      <c r="S21" s="131"/>
      <c r="T21" s="131"/>
      <c r="U21" s="131"/>
      <c r="V21" s="131"/>
      <c r="W21" s="132"/>
      <c r="X21" s="133"/>
      <c r="Y21" s="132"/>
      <c r="Z21" s="134"/>
      <c r="AA21" s="135"/>
      <c r="AB21" s="136"/>
      <c r="AC21" s="137"/>
      <c r="AD21" s="176">
        <v>3.8</v>
      </c>
      <c r="AE21" s="138"/>
      <c r="AF21" s="176"/>
      <c r="AG21" s="139"/>
      <c r="AH21" s="138"/>
      <c r="AI21" s="138"/>
      <c r="AJ21" s="140"/>
      <c r="AK21" s="189"/>
      <c r="AL21" s="189"/>
      <c r="AM21" s="201">
        <v>4</v>
      </c>
      <c r="AN21" s="201">
        <v>4</v>
      </c>
      <c r="AO21" s="141"/>
      <c r="AP21" s="142"/>
      <c r="AQ21" s="177"/>
      <c r="AR21" s="144"/>
      <c r="AS21" s="145"/>
      <c r="AT21" s="145"/>
      <c r="AU21" s="145"/>
      <c r="AV21" s="76"/>
      <c r="AW21" s="76"/>
      <c r="AX21" s="76"/>
      <c r="AY21" s="76"/>
      <c r="AZ21" s="76"/>
      <c r="BA21" s="76"/>
      <c r="BB21" s="146"/>
      <c r="BC21" s="146"/>
      <c r="BD21" s="96"/>
      <c r="BE21" s="96"/>
      <c r="BF21" s="96"/>
      <c r="BG21" s="172">
        <v>5</v>
      </c>
      <c r="BH21" s="148"/>
      <c r="BI21" s="148"/>
      <c r="BJ21" s="148"/>
      <c r="BK21" s="148"/>
      <c r="BL21" s="148"/>
      <c r="BM21" s="149"/>
      <c r="BN21" s="150"/>
      <c r="BO21" s="151"/>
      <c r="BP21" s="151"/>
      <c r="BQ21" s="151"/>
      <c r="BR21" s="101"/>
      <c r="BS21" s="152"/>
      <c r="BT21" s="153"/>
      <c r="BU21" s="131"/>
      <c r="BV21" s="131"/>
      <c r="BW21" s="132"/>
      <c r="BX21" s="154"/>
      <c r="BY21" s="155"/>
      <c r="BZ21" s="165"/>
      <c r="CA21" s="107">
        <f t="shared" si="0"/>
        <v>4.2666666666666666</v>
      </c>
      <c r="CB21" s="108">
        <f t="shared" si="1"/>
        <v>3.8</v>
      </c>
      <c r="CC21" s="109">
        <f t="shared" si="2"/>
        <v>5</v>
      </c>
      <c r="CD21" s="110">
        <f t="shared" si="7"/>
        <v>4</v>
      </c>
      <c r="CE21" s="111">
        <f t="shared" si="8"/>
        <v>4</v>
      </c>
      <c r="CF21" s="112">
        <f t="shared" si="9"/>
        <v>4</v>
      </c>
      <c r="CG21" s="113" t="e">
        <f t="shared" si="3"/>
        <v>#DIV/0!</v>
      </c>
      <c r="CH21" s="114">
        <f t="shared" si="4"/>
        <v>0</v>
      </c>
      <c r="CI21" s="115">
        <f t="shared" si="5"/>
        <v>0</v>
      </c>
      <c r="CJ21" s="186"/>
      <c r="CK21" s="158"/>
      <c r="CL21" s="159"/>
      <c r="CM21" s="119">
        <f t="shared" si="6"/>
        <v>6</v>
      </c>
    </row>
    <row r="22" spans="1:91" ht="16.5" customHeight="1">
      <c r="A22" s="200" t="s">
        <v>133</v>
      </c>
      <c r="B22" s="67" t="s">
        <v>105</v>
      </c>
      <c r="C22" s="121"/>
      <c r="D22" s="122"/>
      <c r="E22" s="123"/>
      <c r="F22" s="124"/>
      <c r="G22" s="164"/>
      <c r="H22" s="125"/>
      <c r="I22" s="126"/>
      <c r="J22" s="126"/>
      <c r="K22" s="127"/>
      <c r="L22" s="76"/>
      <c r="M22" s="76"/>
      <c r="N22" s="128"/>
      <c r="O22" s="78"/>
      <c r="P22" s="170">
        <v>3</v>
      </c>
      <c r="Q22" s="170">
        <v>2.2000000000000002</v>
      </c>
      <c r="R22" s="130"/>
      <c r="S22" s="131"/>
      <c r="T22" s="131"/>
      <c r="U22" s="131"/>
      <c r="V22" s="131"/>
      <c r="W22" s="132"/>
      <c r="X22" s="133"/>
      <c r="Y22" s="132"/>
      <c r="Z22" s="134"/>
      <c r="AA22" s="135"/>
      <c r="AB22" s="136"/>
      <c r="AC22" s="137"/>
      <c r="AD22" s="176">
        <v>3.8</v>
      </c>
      <c r="AE22" s="138"/>
      <c r="AF22" s="176" t="s">
        <v>116</v>
      </c>
      <c r="AG22" s="171">
        <v>3</v>
      </c>
      <c r="AH22" s="138"/>
      <c r="AI22" s="138"/>
      <c r="AJ22" s="140"/>
      <c r="AK22" s="202"/>
      <c r="AL22" s="202"/>
      <c r="AM22" s="184">
        <v>4</v>
      </c>
      <c r="AN22" s="184">
        <v>4</v>
      </c>
      <c r="AO22" s="141"/>
      <c r="AP22" s="142"/>
      <c r="AQ22" s="177"/>
      <c r="AR22" s="144"/>
      <c r="AS22" s="145"/>
      <c r="AT22" s="145"/>
      <c r="AU22" s="145"/>
      <c r="AV22" s="76"/>
      <c r="AW22" s="76"/>
      <c r="AX22" s="76"/>
      <c r="AY22" s="76"/>
      <c r="AZ22" s="76"/>
      <c r="BA22" s="76"/>
      <c r="BB22" s="146"/>
      <c r="BC22" s="146"/>
      <c r="BD22" s="96"/>
      <c r="BE22" s="172" t="s">
        <v>114</v>
      </c>
      <c r="BF22" s="172" t="s">
        <v>134</v>
      </c>
      <c r="BG22" s="172" t="s">
        <v>114</v>
      </c>
      <c r="BH22" s="148"/>
      <c r="BI22" s="148"/>
      <c r="BJ22" s="148"/>
      <c r="BK22" s="148"/>
      <c r="BL22" s="148"/>
      <c r="BM22" s="149"/>
      <c r="BN22" s="150"/>
      <c r="BO22" s="151"/>
      <c r="BP22" s="151"/>
      <c r="BQ22" s="151"/>
      <c r="BR22" s="101"/>
      <c r="BS22" s="152"/>
      <c r="BT22" s="153"/>
      <c r="BU22" s="131"/>
      <c r="BV22" s="131"/>
      <c r="BW22" s="132"/>
      <c r="BX22" s="154"/>
      <c r="BY22" s="155"/>
      <c r="BZ22" s="165"/>
      <c r="CA22" s="107">
        <f t="shared" si="0"/>
        <v>3.6</v>
      </c>
      <c r="CB22" s="108">
        <f t="shared" si="1"/>
        <v>3</v>
      </c>
      <c r="CC22" s="109">
        <f t="shared" si="2"/>
        <v>4</v>
      </c>
      <c r="CD22" s="110">
        <f t="shared" si="7"/>
        <v>4</v>
      </c>
      <c r="CE22" s="111">
        <f t="shared" si="8"/>
        <v>4</v>
      </c>
      <c r="CF22" s="112">
        <f t="shared" si="9"/>
        <v>4</v>
      </c>
      <c r="CG22" s="113" t="e">
        <f t="shared" si="3"/>
        <v>#DIV/0!</v>
      </c>
      <c r="CH22" s="114">
        <f t="shared" si="4"/>
        <v>0</v>
      </c>
      <c r="CI22" s="115">
        <f t="shared" si="5"/>
        <v>0</v>
      </c>
      <c r="CJ22" s="157"/>
      <c r="CK22" s="158"/>
      <c r="CL22" s="159"/>
      <c r="CM22" s="119">
        <f t="shared" si="6"/>
        <v>10</v>
      </c>
    </row>
    <row r="23" spans="1:91" ht="16.5" customHeight="1">
      <c r="A23" s="203" t="s">
        <v>135</v>
      </c>
      <c r="B23" s="67" t="s">
        <v>105</v>
      </c>
      <c r="C23" s="121"/>
      <c r="D23" s="122"/>
      <c r="E23" s="123"/>
      <c r="F23" s="124"/>
      <c r="G23" s="164"/>
      <c r="H23" s="125"/>
      <c r="I23" s="126"/>
      <c r="J23" s="126"/>
      <c r="K23" s="127"/>
      <c r="L23" s="168">
        <v>3</v>
      </c>
      <c r="M23" s="178" t="s">
        <v>136</v>
      </c>
      <c r="N23" s="169" t="s">
        <v>137</v>
      </c>
      <c r="O23" s="78"/>
      <c r="P23" s="170">
        <v>2.6</v>
      </c>
      <c r="Q23" s="170">
        <v>1.6</v>
      </c>
      <c r="R23" s="130"/>
      <c r="S23" s="131"/>
      <c r="T23" s="131"/>
      <c r="U23" s="131"/>
      <c r="V23" s="131"/>
      <c r="W23" s="132"/>
      <c r="X23" s="133"/>
      <c r="Y23" s="132"/>
      <c r="Z23" s="134"/>
      <c r="AA23" s="135"/>
      <c r="AB23" s="136"/>
      <c r="AC23" s="137"/>
      <c r="AD23" s="138"/>
      <c r="AE23" s="138"/>
      <c r="AF23" s="138"/>
      <c r="AG23" s="139"/>
      <c r="AH23" s="138"/>
      <c r="AI23" s="138"/>
      <c r="AJ23" s="140"/>
      <c r="AK23" s="90"/>
      <c r="AL23" s="90"/>
      <c r="AM23" s="141"/>
      <c r="AN23" s="141"/>
      <c r="AO23" s="141"/>
      <c r="AP23" s="142"/>
      <c r="AQ23" s="177"/>
      <c r="AR23" s="144"/>
      <c r="AS23" s="145"/>
      <c r="AT23" s="145"/>
      <c r="AU23" s="145"/>
      <c r="AV23" s="76"/>
      <c r="AW23" s="76"/>
      <c r="AX23" s="76"/>
      <c r="AY23" s="178">
        <v>2.5</v>
      </c>
      <c r="AZ23" s="178">
        <v>2.9</v>
      </c>
      <c r="BA23" s="178">
        <v>2</v>
      </c>
      <c r="BB23" s="146"/>
      <c r="BC23" s="146"/>
      <c r="BD23" s="96"/>
      <c r="BE23" s="96"/>
      <c r="BF23" s="96"/>
      <c r="BG23" s="96"/>
      <c r="BH23" s="148"/>
      <c r="BI23" s="148"/>
      <c r="BJ23" s="148"/>
      <c r="BK23" s="148"/>
      <c r="BL23" s="148"/>
      <c r="BM23" s="149"/>
      <c r="BN23" s="150"/>
      <c r="BO23" s="151"/>
      <c r="BP23" s="151"/>
      <c r="BQ23" s="151"/>
      <c r="BR23" s="181" t="s">
        <v>116</v>
      </c>
      <c r="BS23" s="152"/>
      <c r="BT23" s="153"/>
      <c r="BU23" s="131"/>
      <c r="BV23" s="131"/>
      <c r="BW23" s="132"/>
      <c r="BX23" s="154"/>
      <c r="BY23" s="155"/>
      <c r="BZ23" s="165"/>
      <c r="CA23" s="107">
        <f t="shared" si="0"/>
        <v>2.8000000000000003</v>
      </c>
      <c r="CB23" s="108">
        <f t="shared" si="1"/>
        <v>2.5</v>
      </c>
      <c r="CC23" s="109">
        <f t="shared" si="2"/>
        <v>3</v>
      </c>
      <c r="CD23" s="110">
        <f t="shared" si="7"/>
        <v>2</v>
      </c>
      <c r="CE23" s="111">
        <f t="shared" si="8"/>
        <v>2</v>
      </c>
      <c r="CF23" s="112">
        <f t="shared" si="9"/>
        <v>2</v>
      </c>
      <c r="CG23" s="113" t="e">
        <f t="shared" si="3"/>
        <v>#DIV/0!</v>
      </c>
      <c r="CH23" s="114">
        <f t="shared" si="4"/>
        <v>0</v>
      </c>
      <c r="CI23" s="115">
        <f t="shared" si="5"/>
        <v>0</v>
      </c>
      <c r="CJ23" s="157"/>
      <c r="CK23" s="158"/>
      <c r="CL23" s="159"/>
      <c r="CM23" s="119">
        <f t="shared" si="6"/>
        <v>9</v>
      </c>
    </row>
    <row r="24" spans="1:91" ht="16.5" customHeight="1">
      <c r="A24" s="203" t="s">
        <v>138</v>
      </c>
      <c r="B24" s="67" t="s">
        <v>105</v>
      </c>
      <c r="C24" s="121"/>
      <c r="D24" s="122"/>
      <c r="E24" s="123"/>
      <c r="F24" s="124"/>
      <c r="G24" s="164"/>
      <c r="H24" s="125"/>
      <c r="I24" s="126"/>
      <c r="J24" s="126"/>
      <c r="K24" s="127"/>
      <c r="L24" s="76"/>
      <c r="M24" s="76"/>
      <c r="N24" s="169" t="s">
        <v>137</v>
      </c>
      <c r="O24" s="78"/>
      <c r="P24" s="170">
        <v>2.6</v>
      </c>
      <c r="Q24" s="170">
        <v>1.6</v>
      </c>
      <c r="R24" s="130"/>
      <c r="S24" s="131"/>
      <c r="T24" s="131"/>
      <c r="U24" s="131"/>
      <c r="V24" s="131"/>
      <c r="W24" s="132"/>
      <c r="X24" s="133"/>
      <c r="Y24" s="132"/>
      <c r="Z24" s="134"/>
      <c r="AA24" s="135"/>
      <c r="AB24" s="136"/>
      <c r="AC24" s="137"/>
      <c r="AD24" s="176">
        <v>2.4</v>
      </c>
      <c r="AE24" s="138"/>
      <c r="AF24" s="176" t="s">
        <v>114</v>
      </c>
      <c r="AG24" s="139"/>
      <c r="AH24" s="138"/>
      <c r="AI24" s="138"/>
      <c r="AJ24" s="140"/>
      <c r="AK24" s="90"/>
      <c r="AL24" s="90"/>
      <c r="AM24" s="184">
        <v>2.8</v>
      </c>
      <c r="AN24" s="184">
        <v>2.8</v>
      </c>
      <c r="AO24" s="141"/>
      <c r="AP24" s="142"/>
      <c r="AQ24" s="177"/>
      <c r="AR24" s="144"/>
      <c r="AS24" s="145"/>
      <c r="AT24" s="145"/>
      <c r="AU24" s="145"/>
      <c r="AV24" s="76"/>
      <c r="AW24" s="76"/>
      <c r="AX24" s="76"/>
      <c r="AY24" s="178">
        <v>2.5</v>
      </c>
      <c r="AZ24" s="76"/>
      <c r="BA24" s="76"/>
      <c r="BB24" s="146"/>
      <c r="BC24" s="146"/>
      <c r="BD24" s="96"/>
      <c r="BE24" s="172" t="s">
        <v>121</v>
      </c>
      <c r="BF24" s="96"/>
      <c r="BG24" s="172">
        <v>3</v>
      </c>
      <c r="BH24" s="148"/>
      <c r="BI24" s="148"/>
      <c r="BJ24" s="148"/>
      <c r="BK24" s="148"/>
      <c r="BL24" s="148"/>
      <c r="BM24" s="149"/>
      <c r="BN24" s="150"/>
      <c r="BO24" s="151"/>
      <c r="BP24" s="151"/>
      <c r="BQ24" s="151"/>
      <c r="BR24" s="101"/>
      <c r="BS24" s="152"/>
      <c r="BT24" s="153"/>
      <c r="BU24" s="131"/>
      <c r="BV24" s="131"/>
      <c r="BW24" s="132"/>
      <c r="BX24" s="154"/>
      <c r="BY24" s="155"/>
      <c r="BZ24" s="165"/>
      <c r="CA24" s="107">
        <f t="shared" si="0"/>
        <v>2.6749999999999998</v>
      </c>
      <c r="CB24" s="108">
        <f t="shared" si="1"/>
        <v>2.4</v>
      </c>
      <c r="CC24" s="109">
        <f t="shared" si="2"/>
        <v>3</v>
      </c>
      <c r="CD24" s="110">
        <f t="shared" si="7"/>
        <v>2.8</v>
      </c>
      <c r="CE24" s="111">
        <f t="shared" si="8"/>
        <v>2.8</v>
      </c>
      <c r="CF24" s="112">
        <f t="shared" si="9"/>
        <v>2.8</v>
      </c>
      <c r="CG24" s="113" t="e">
        <f t="shared" si="3"/>
        <v>#DIV/0!</v>
      </c>
      <c r="CH24" s="114">
        <f t="shared" si="4"/>
        <v>0</v>
      </c>
      <c r="CI24" s="115">
        <f t="shared" si="5"/>
        <v>0</v>
      </c>
      <c r="CJ24" s="157"/>
      <c r="CK24" s="158"/>
      <c r="CL24" s="159"/>
      <c r="CM24" s="119">
        <f t="shared" si="6"/>
        <v>10</v>
      </c>
    </row>
    <row r="25" spans="1:91" ht="16.5" customHeight="1">
      <c r="A25" s="203" t="s">
        <v>139</v>
      </c>
      <c r="B25" s="67" t="s">
        <v>105</v>
      </c>
      <c r="C25" s="121"/>
      <c r="D25" s="122"/>
      <c r="E25" s="123"/>
      <c r="F25" s="124"/>
      <c r="G25" s="164"/>
      <c r="H25" s="125"/>
      <c r="I25" s="126"/>
      <c r="J25" s="126"/>
      <c r="K25" s="127"/>
      <c r="L25" s="76"/>
      <c r="M25" s="76"/>
      <c r="N25" s="187" t="s">
        <v>137</v>
      </c>
      <c r="O25" s="78"/>
      <c r="P25" s="170">
        <v>2.6</v>
      </c>
      <c r="Q25" s="170">
        <v>1.6</v>
      </c>
      <c r="R25" s="130"/>
      <c r="S25" s="131"/>
      <c r="T25" s="131"/>
      <c r="U25" s="131"/>
      <c r="V25" s="131"/>
      <c r="W25" s="132"/>
      <c r="X25" s="133"/>
      <c r="Y25" s="132"/>
      <c r="Z25" s="134"/>
      <c r="AA25" s="135"/>
      <c r="AB25" s="136"/>
      <c r="AC25" s="137"/>
      <c r="AD25" s="176">
        <v>4.2</v>
      </c>
      <c r="AE25" s="138"/>
      <c r="AF25" s="138"/>
      <c r="AG25" s="139"/>
      <c r="AH25" s="138"/>
      <c r="AI25" s="138"/>
      <c r="AJ25" s="140"/>
      <c r="AK25" s="90"/>
      <c r="AL25" s="90"/>
      <c r="AM25" s="201">
        <v>3.2</v>
      </c>
      <c r="AN25" s="201">
        <v>3.2</v>
      </c>
      <c r="AO25" s="141"/>
      <c r="AP25" s="142"/>
      <c r="AQ25" s="177"/>
      <c r="AR25" s="144"/>
      <c r="AS25" s="145"/>
      <c r="AT25" s="145"/>
      <c r="AU25" s="145"/>
      <c r="AV25" s="76"/>
      <c r="AW25" s="76"/>
      <c r="AX25" s="76"/>
      <c r="AY25" s="178">
        <v>2.5</v>
      </c>
      <c r="AZ25" s="178">
        <v>2.9</v>
      </c>
      <c r="BA25" s="178">
        <v>2</v>
      </c>
      <c r="BB25" s="146"/>
      <c r="BC25" s="146"/>
      <c r="BD25" s="96"/>
      <c r="BE25" s="96"/>
      <c r="BF25" s="96"/>
      <c r="BG25" s="172">
        <v>3</v>
      </c>
      <c r="BH25" s="148"/>
      <c r="BI25" s="148"/>
      <c r="BJ25" s="148"/>
      <c r="BK25" s="148"/>
      <c r="BL25" s="148"/>
      <c r="BM25" s="149"/>
      <c r="BN25" s="150"/>
      <c r="BO25" s="151"/>
      <c r="BP25" s="151"/>
      <c r="BQ25" s="151"/>
      <c r="BR25" s="101"/>
      <c r="BS25" s="152"/>
      <c r="BT25" s="153"/>
      <c r="BU25" s="131"/>
      <c r="BV25" s="131"/>
      <c r="BW25" s="132"/>
      <c r="BX25" s="154"/>
      <c r="BY25" s="155"/>
      <c r="BZ25" s="165"/>
      <c r="CA25" s="107">
        <f t="shared" si="0"/>
        <v>3.16</v>
      </c>
      <c r="CB25" s="108">
        <f t="shared" si="1"/>
        <v>2.5</v>
      </c>
      <c r="CC25" s="109">
        <f t="shared" si="2"/>
        <v>4.2</v>
      </c>
      <c r="CD25" s="110">
        <f t="shared" si="7"/>
        <v>2.6</v>
      </c>
      <c r="CE25" s="111">
        <f t="shared" si="8"/>
        <v>2</v>
      </c>
      <c r="CF25" s="112">
        <f t="shared" si="9"/>
        <v>3.2</v>
      </c>
      <c r="CG25" s="113" t="e">
        <f t="shared" si="3"/>
        <v>#DIV/0!</v>
      </c>
      <c r="CH25" s="114">
        <f t="shared" si="4"/>
        <v>0</v>
      </c>
      <c r="CI25" s="115">
        <f t="shared" si="5"/>
        <v>0</v>
      </c>
      <c r="CJ25" s="157"/>
      <c r="CK25" s="158"/>
      <c r="CL25" s="159"/>
      <c r="CM25" s="119">
        <f t="shared" si="6"/>
        <v>10</v>
      </c>
    </row>
    <row r="26" spans="1:91" ht="16.5" customHeight="1">
      <c r="A26" s="203" t="s">
        <v>140</v>
      </c>
      <c r="B26" s="67" t="s">
        <v>105</v>
      </c>
      <c r="C26" s="121"/>
      <c r="D26" s="195"/>
      <c r="E26" s="123"/>
      <c r="F26" s="124"/>
      <c r="G26" s="164"/>
      <c r="H26" s="125"/>
      <c r="I26" s="126"/>
      <c r="J26" s="126"/>
      <c r="K26" s="127"/>
      <c r="L26" s="76"/>
      <c r="M26" s="76"/>
      <c r="N26" s="192"/>
      <c r="O26" s="78"/>
      <c r="P26" s="170">
        <v>3.5</v>
      </c>
      <c r="Q26" s="129"/>
      <c r="R26" s="130"/>
      <c r="S26" s="131"/>
      <c r="T26" s="131"/>
      <c r="U26" s="131"/>
      <c r="V26" s="131"/>
      <c r="W26" s="132"/>
      <c r="X26" s="133"/>
      <c r="Y26" s="132"/>
      <c r="Z26" s="134"/>
      <c r="AA26" s="135"/>
      <c r="AB26" s="136"/>
      <c r="AC26" s="137"/>
      <c r="AD26" s="138"/>
      <c r="AE26" s="138"/>
      <c r="AF26" s="138"/>
      <c r="AG26" s="171">
        <v>3.5</v>
      </c>
      <c r="AH26" s="138"/>
      <c r="AI26" s="138"/>
      <c r="AJ26" s="140"/>
      <c r="AK26" s="90"/>
      <c r="AL26" s="90"/>
      <c r="AM26" s="201">
        <v>5</v>
      </c>
      <c r="AN26" s="201">
        <v>5</v>
      </c>
      <c r="AO26" s="141"/>
      <c r="AP26" s="142"/>
      <c r="AQ26" s="177"/>
      <c r="AR26" s="144"/>
      <c r="AS26" s="145"/>
      <c r="AT26" s="145"/>
      <c r="AU26" s="145"/>
      <c r="AV26" s="76"/>
      <c r="AW26" s="76"/>
      <c r="AX26" s="76"/>
      <c r="AY26" s="76"/>
      <c r="AZ26" s="76"/>
      <c r="BA26" s="76"/>
      <c r="BB26" s="146"/>
      <c r="BC26" s="146"/>
      <c r="BD26" s="96"/>
      <c r="BE26" s="172">
        <v>4</v>
      </c>
      <c r="BF26" s="96"/>
      <c r="BG26" s="96"/>
      <c r="BH26" s="148"/>
      <c r="BI26" s="148"/>
      <c r="BJ26" s="148"/>
      <c r="BK26" s="148"/>
      <c r="BL26" s="148"/>
      <c r="BM26" s="149"/>
      <c r="BN26" s="150"/>
      <c r="BO26" s="151"/>
      <c r="BP26" s="151"/>
      <c r="BQ26" s="151"/>
      <c r="BR26" s="101"/>
      <c r="BS26" s="152"/>
      <c r="BT26" s="153"/>
      <c r="BU26" s="131"/>
      <c r="BV26" s="131"/>
      <c r="BW26" s="132"/>
      <c r="BX26" s="154"/>
      <c r="BY26" s="155"/>
      <c r="BZ26" s="165"/>
      <c r="CA26" s="107">
        <f t="shared" si="0"/>
        <v>4.166666666666667</v>
      </c>
      <c r="CB26" s="108">
        <f t="shared" si="1"/>
        <v>3.5</v>
      </c>
      <c r="CC26" s="109">
        <f t="shared" si="2"/>
        <v>5</v>
      </c>
      <c r="CD26" s="110">
        <f t="shared" si="7"/>
        <v>5</v>
      </c>
      <c r="CE26" s="111">
        <f t="shared" si="8"/>
        <v>5</v>
      </c>
      <c r="CF26" s="112">
        <f t="shared" si="9"/>
        <v>5</v>
      </c>
      <c r="CG26" s="113" t="e">
        <f t="shared" si="3"/>
        <v>#DIV/0!</v>
      </c>
      <c r="CH26" s="114">
        <f t="shared" si="4"/>
        <v>0</v>
      </c>
      <c r="CI26" s="115">
        <f t="shared" si="5"/>
        <v>0</v>
      </c>
      <c r="CJ26" s="157"/>
      <c r="CK26" s="158"/>
      <c r="CL26" s="159"/>
      <c r="CM26" s="119">
        <f t="shared" si="6"/>
        <v>5</v>
      </c>
    </row>
    <row r="27" spans="1:91" ht="16.5" customHeight="1">
      <c r="A27" s="203" t="s">
        <v>141</v>
      </c>
      <c r="B27" s="67" t="s">
        <v>105</v>
      </c>
      <c r="C27" s="121"/>
      <c r="D27" s="122"/>
      <c r="E27" s="123"/>
      <c r="F27" s="124"/>
      <c r="G27" s="164"/>
      <c r="H27" s="125"/>
      <c r="I27" s="126"/>
      <c r="J27" s="126"/>
      <c r="K27" s="127"/>
      <c r="L27" s="76"/>
      <c r="M27" s="183"/>
      <c r="N27" s="204">
        <v>3</v>
      </c>
      <c r="O27" s="78"/>
      <c r="P27" s="170">
        <v>3</v>
      </c>
      <c r="Q27" s="170">
        <v>2</v>
      </c>
      <c r="R27" s="130"/>
      <c r="S27" s="131"/>
      <c r="T27" s="131"/>
      <c r="U27" s="131"/>
      <c r="V27" s="131"/>
      <c r="W27" s="132"/>
      <c r="X27" s="133"/>
      <c r="Y27" s="132"/>
      <c r="Z27" s="134"/>
      <c r="AA27" s="135"/>
      <c r="AB27" s="136"/>
      <c r="AC27" s="137"/>
      <c r="AD27" s="176">
        <v>3.2</v>
      </c>
      <c r="AE27" s="138"/>
      <c r="AF27" s="138"/>
      <c r="AG27" s="139"/>
      <c r="AH27" s="138"/>
      <c r="AI27" s="138"/>
      <c r="AJ27" s="140"/>
      <c r="AK27" s="189">
        <v>3</v>
      </c>
      <c r="AL27" s="189">
        <v>3</v>
      </c>
      <c r="AM27" s="201">
        <v>3</v>
      </c>
      <c r="AN27" s="201">
        <v>3</v>
      </c>
      <c r="AO27" s="141"/>
      <c r="AP27" s="142"/>
      <c r="AQ27" s="177"/>
      <c r="AR27" s="144"/>
      <c r="AS27" s="145"/>
      <c r="AT27" s="145"/>
      <c r="AU27" s="145"/>
      <c r="AV27" s="76"/>
      <c r="AW27" s="76"/>
      <c r="AX27" s="76"/>
      <c r="AY27" s="178">
        <v>3</v>
      </c>
      <c r="AZ27" s="76"/>
      <c r="BA27" s="76"/>
      <c r="BB27" s="146"/>
      <c r="BC27" s="146"/>
      <c r="BD27" s="96"/>
      <c r="BE27" s="172"/>
      <c r="BF27" s="96"/>
      <c r="BG27" s="172" t="s">
        <v>114</v>
      </c>
      <c r="BH27" s="148"/>
      <c r="BI27" s="148"/>
      <c r="BJ27" s="148"/>
      <c r="BK27" s="148"/>
      <c r="BL27" s="148"/>
      <c r="BM27" s="149"/>
      <c r="BN27" s="150"/>
      <c r="BO27" s="151"/>
      <c r="BP27" s="151"/>
      <c r="BQ27" s="151"/>
      <c r="BR27" s="101"/>
      <c r="BS27" s="152"/>
      <c r="BT27" s="153"/>
      <c r="BU27" s="131"/>
      <c r="BV27" s="131"/>
      <c r="BW27" s="132"/>
      <c r="BX27" s="154"/>
      <c r="BY27" s="155"/>
      <c r="BZ27" s="165"/>
      <c r="CA27" s="107">
        <f t="shared" si="0"/>
        <v>3.04</v>
      </c>
      <c r="CB27" s="108">
        <f t="shared" si="1"/>
        <v>3</v>
      </c>
      <c r="CC27" s="109">
        <f t="shared" si="2"/>
        <v>3.2</v>
      </c>
      <c r="CD27" s="110">
        <f t="shared" si="7"/>
        <v>3</v>
      </c>
      <c r="CE27" s="111">
        <f t="shared" si="8"/>
        <v>3</v>
      </c>
      <c r="CF27" s="112">
        <f t="shared" si="9"/>
        <v>3</v>
      </c>
      <c r="CG27" s="113" t="e">
        <f t="shared" si="3"/>
        <v>#DIV/0!</v>
      </c>
      <c r="CH27" s="114">
        <f t="shared" si="4"/>
        <v>0</v>
      </c>
      <c r="CI27" s="115">
        <f t="shared" si="5"/>
        <v>0</v>
      </c>
      <c r="CJ27" s="157"/>
      <c r="CK27" s="158"/>
      <c r="CL27" s="159"/>
      <c r="CM27" s="119">
        <f t="shared" si="6"/>
        <v>10</v>
      </c>
    </row>
    <row r="28" spans="1:91" ht="16.5" customHeight="1">
      <c r="A28" s="203" t="s">
        <v>141</v>
      </c>
      <c r="B28" s="67" t="s">
        <v>142</v>
      </c>
      <c r="C28" s="121"/>
      <c r="D28" s="122"/>
      <c r="E28" s="123"/>
      <c r="F28" s="124"/>
      <c r="G28" s="164"/>
      <c r="H28" s="125"/>
      <c r="I28" s="126"/>
      <c r="J28" s="126"/>
      <c r="K28" s="127"/>
      <c r="L28" s="76"/>
      <c r="M28" s="76"/>
      <c r="N28" s="192"/>
      <c r="O28" s="78"/>
      <c r="P28" s="129"/>
      <c r="Q28" s="129"/>
      <c r="R28" s="130"/>
      <c r="S28" s="131"/>
      <c r="T28" s="131"/>
      <c r="U28" s="131"/>
      <c r="V28" s="131"/>
      <c r="W28" s="132"/>
      <c r="X28" s="133"/>
      <c r="Y28" s="132"/>
      <c r="Z28" s="134"/>
      <c r="AA28" s="135"/>
      <c r="AB28" s="136"/>
      <c r="AC28" s="137"/>
      <c r="AD28" s="138"/>
      <c r="AE28" s="138"/>
      <c r="AF28" s="138"/>
      <c r="AG28" s="139"/>
      <c r="AH28" s="138"/>
      <c r="AI28" s="138"/>
      <c r="AJ28" s="140"/>
      <c r="AK28" s="90"/>
      <c r="AL28" s="90"/>
      <c r="AM28" s="141"/>
      <c r="AN28" s="141"/>
      <c r="AO28" s="141"/>
      <c r="AP28" s="142"/>
      <c r="AQ28" s="177"/>
      <c r="AR28" s="144"/>
      <c r="AS28" s="145"/>
      <c r="AT28" s="145"/>
      <c r="AU28" s="145"/>
      <c r="AV28" s="76"/>
      <c r="AW28" s="76"/>
      <c r="AX28" s="76"/>
      <c r="AY28" s="76"/>
      <c r="AZ28" s="76"/>
      <c r="BA28" s="76"/>
      <c r="BB28" s="146"/>
      <c r="BC28" s="146"/>
      <c r="BD28" s="96"/>
      <c r="BE28" s="172" t="s">
        <v>143</v>
      </c>
      <c r="BF28" s="96"/>
      <c r="BG28" s="96"/>
      <c r="BH28" s="148"/>
      <c r="BI28" s="148"/>
      <c r="BJ28" s="148"/>
      <c r="BK28" s="148"/>
      <c r="BL28" s="148"/>
      <c r="BM28" s="149"/>
      <c r="BN28" s="150"/>
      <c r="BO28" s="151"/>
      <c r="BP28" s="151"/>
      <c r="BQ28" s="151"/>
      <c r="BR28" s="101"/>
      <c r="BS28" s="152"/>
      <c r="BT28" s="153"/>
      <c r="BU28" s="131"/>
      <c r="BV28" s="131"/>
      <c r="BW28" s="132"/>
      <c r="BX28" s="154"/>
      <c r="BY28" s="155"/>
      <c r="BZ28" s="165"/>
      <c r="CA28" s="107" t="e">
        <f t="shared" si="0"/>
        <v>#DIV/0!</v>
      </c>
      <c r="CB28" s="108">
        <f t="shared" si="1"/>
        <v>0</v>
      </c>
      <c r="CC28" s="109">
        <f t="shared" si="2"/>
        <v>0</v>
      </c>
      <c r="CD28" s="110" t="e">
        <f t="shared" si="7"/>
        <v>#DIV/0!</v>
      </c>
      <c r="CE28" s="111">
        <f t="shared" si="8"/>
        <v>0</v>
      </c>
      <c r="CF28" s="112">
        <f t="shared" si="9"/>
        <v>0</v>
      </c>
      <c r="CG28" s="113" t="e">
        <f t="shared" si="3"/>
        <v>#DIV/0!</v>
      </c>
      <c r="CH28" s="114">
        <f t="shared" si="4"/>
        <v>0</v>
      </c>
      <c r="CI28" s="115">
        <f t="shared" si="5"/>
        <v>0</v>
      </c>
      <c r="CJ28" s="157"/>
      <c r="CK28" s="205"/>
      <c r="CL28" s="159"/>
      <c r="CM28" s="119">
        <f t="shared" si="6"/>
        <v>1</v>
      </c>
    </row>
    <row r="29" spans="1:91" ht="16.5" customHeight="1">
      <c r="A29" s="203" t="s">
        <v>144</v>
      </c>
      <c r="B29" s="67" t="s">
        <v>105</v>
      </c>
      <c r="C29" s="121"/>
      <c r="D29" s="122"/>
      <c r="E29" s="123"/>
      <c r="F29" s="124"/>
      <c r="G29" s="164"/>
      <c r="H29" s="125"/>
      <c r="I29" s="126"/>
      <c r="J29" s="191"/>
      <c r="K29" s="127"/>
      <c r="L29" s="76"/>
      <c r="M29" s="76"/>
      <c r="N29" s="187">
        <v>3</v>
      </c>
      <c r="O29" s="78"/>
      <c r="P29" s="170">
        <v>3</v>
      </c>
      <c r="Q29" s="129"/>
      <c r="R29" s="130"/>
      <c r="S29" s="131"/>
      <c r="T29" s="131"/>
      <c r="U29" s="131"/>
      <c r="V29" s="131"/>
      <c r="W29" s="132"/>
      <c r="X29" s="133"/>
      <c r="Y29" s="132"/>
      <c r="Z29" s="134"/>
      <c r="AA29" s="135"/>
      <c r="AB29" s="136"/>
      <c r="AC29" s="137"/>
      <c r="AD29" s="176">
        <v>2.6</v>
      </c>
      <c r="AE29" s="138"/>
      <c r="AF29" s="176" t="s">
        <v>114</v>
      </c>
      <c r="AG29" s="139"/>
      <c r="AH29" s="138"/>
      <c r="AI29" s="138"/>
      <c r="AJ29" s="140"/>
      <c r="AK29" s="90"/>
      <c r="AL29" s="90"/>
      <c r="AM29" s="201">
        <v>2.6</v>
      </c>
      <c r="AN29" s="201">
        <v>2.6</v>
      </c>
      <c r="AO29" s="141"/>
      <c r="AP29" s="142"/>
      <c r="AQ29" s="177"/>
      <c r="AR29" s="144"/>
      <c r="AS29" s="145"/>
      <c r="AT29" s="145"/>
      <c r="AU29" s="145"/>
      <c r="AV29" s="76"/>
      <c r="AW29" s="76"/>
      <c r="AX29" s="76"/>
      <c r="AY29" s="178">
        <v>3</v>
      </c>
      <c r="AZ29" s="76"/>
      <c r="BA29" s="76"/>
      <c r="BB29" s="146"/>
      <c r="BC29" s="146"/>
      <c r="BD29" s="96"/>
      <c r="BE29" s="172" t="s">
        <v>114</v>
      </c>
      <c r="BF29" s="96"/>
      <c r="BG29" s="96"/>
      <c r="BH29" s="148"/>
      <c r="BI29" s="148"/>
      <c r="BJ29" s="148"/>
      <c r="BK29" s="148"/>
      <c r="BL29" s="148"/>
      <c r="BM29" s="149"/>
      <c r="BN29" s="150"/>
      <c r="BO29" s="151"/>
      <c r="BP29" s="151"/>
      <c r="BQ29" s="151"/>
      <c r="BR29" s="101"/>
      <c r="BS29" s="152"/>
      <c r="BT29" s="153"/>
      <c r="BU29" s="131"/>
      <c r="BV29" s="131"/>
      <c r="BW29" s="132"/>
      <c r="BX29" s="154"/>
      <c r="BY29" s="155"/>
      <c r="BZ29" s="165"/>
      <c r="CA29" s="107">
        <f t="shared" si="0"/>
        <v>2.8</v>
      </c>
      <c r="CB29" s="108">
        <f t="shared" si="1"/>
        <v>2.6</v>
      </c>
      <c r="CC29" s="109">
        <f t="shared" si="2"/>
        <v>3</v>
      </c>
      <c r="CD29" s="110">
        <f t="shared" si="7"/>
        <v>2.6</v>
      </c>
      <c r="CE29" s="111">
        <f t="shared" si="8"/>
        <v>2.6</v>
      </c>
      <c r="CF29" s="112">
        <f t="shared" si="9"/>
        <v>2.6</v>
      </c>
      <c r="CG29" s="113" t="e">
        <f t="shared" si="3"/>
        <v>#DIV/0!</v>
      </c>
      <c r="CH29" s="114">
        <f t="shared" si="4"/>
        <v>0</v>
      </c>
      <c r="CI29" s="115">
        <f t="shared" si="5"/>
        <v>0</v>
      </c>
      <c r="CJ29" s="157"/>
      <c r="CK29" s="158"/>
      <c r="CL29" s="159"/>
      <c r="CM29" s="119">
        <f t="shared" si="6"/>
        <v>8</v>
      </c>
    </row>
    <row r="30" spans="1:91" ht="16.5" customHeight="1">
      <c r="A30" s="203" t="s">
        <v>145</v>
      </c>
      <c r="B30" s="67" t="s">
        <v>105</v>
      </c>
      <c r="C30" s="121"/>
      <c r="D30" s="122"/>
      <c r="E30" s="123"/>
      <c r="F30" s="124"/>
      <c r="G30" s="164"/>
      <c r="H30" s="125"/>
      <c r="I30" s="126"/>
      <c r="J30" s="126"/>
      <c r="K30" s="127"/>
      <c r="L30" s="76"/>
      <c r="M30" s="76"/>
      <c r="N30" s="128"/>
      <c r="O30" s="78"/>
      <c r="P30" s="170">
        <v>3.5</v>
      </c>
      <c r="Q30" s="129"/>
      <c r="R30" s="130"/>
      <c r="S30" s="131"/>
      <c r="T30" s="131"/>
      <c r="U30" s="131"/>
      <c r="V30" s="131"/>
      <c r="W30" s="132"/>
      <c r="X30" s="133"/>
      <c r="Y30" s="132"/>
      <c r="Z30" s="134"/>
      <c r="AA30" s="135"/>
      <c r="AB30" s="136"/>
      <c r="AC30" s="137"/>
      <c r="AD30" s="176">
        <v>4.0999999999999996</v>
      </c>
      <c r="AE30" s="138"/>
      <c r="AF30" s="138"/>
      <c r="AG30" s="139"/>
      <c r="AH30" s="138"/>
      <c r="AI30" s="138"/>
      <c r="AJ30" s="140"/>
      <c r="AK30" s="90"/>
      <c r="AL30" s="90"/>
      <c r="AM30" s="201">
        <v>5</v>
      </c>
      <c r="AN30" s="201">
        <v>5</v>
      </c>
      <c r="AO30" s="141"/>
      <c r="AP30" s="142"/>
      <c r="AQ30" s="177"/>
      <c r="AR30" s="144"/>
      <c r="AS30" s="145"/>
      <c r="AT30" s="145"/>
      <c r="AU30" s="145"/>
      <c r="AV30" s="76"/>
      <c r="AW30" s="76"/>
      <c r="AX30" s="76"/>
      <c r="AY30" s="178">
        <v>4.5</v>
      </c>
      <c r="AZ30" s="76"/>
      <c r="BA30" s="76"/>
      <c r="BB30" s="146"/>
      <c r="BC30" s="146"/>
      <c r="BD30" s="96"/>
      <c r="BE30" s="172">
        <v>4</v>
      </c>
      <c r="BF30" s="96"/>
      <c r="BG30" s="172" t="s">
        <v>113</v>
      </c>
      <c r="BH30" s="148"/>
      <c r="BI30" s="148"/>
      <c r="BJ30" s="148"/>
      <c r="BK30" s="148"/>
      <c r="BL30" s="148"/>
      <c r="BM30" s="149"/>
      <c r="BN30" s="150"/>
      <c r="BO30" s="151"/>
      <c r="BP30" s="151"/>
      <c r="BQ30" s="151"/>
      <c r="BR30" s="181" t="s">
        <v>116</v>
      </c>
      <c r="BS30" s="152"/>
      <c r="BT30" s="153"/>
      <c r="BU30" s="131"/>
      <c r="BV30" s="131"/>
      <c r="BW30" s="132"/>
      <c r="BX30" s="154"/>
      <c r="BY30" s="155"/>
      <c r="BZ30" s="165"/>
      <c r="CA30" s="107">
        <f t="shared" si="0"/>
        <v>4.4000000000000004</v>
      </c>
      <c r="CB30" s="108">
        <f t="shared" si="1"/>
        <v>4</v>
      </c>
      <c r="CC30" s="109">
        <f t="shared" si="2"/>
        <v>5</v>
      </c>
      <c r="CD30" s="110">
        <f t="shared" si="7"/>
        <v>5</v>
      </c>
      <c r="CE30" s="111">
        <f t="shared" si="8"/>
        <v>5</v>
      </c>
      <c r="CF30" s="112">
        <f t="shared" si="9"/>
        <v>5</v>
      </c>
      <c r="CG30" s="113" t="e">
        <f t="shared" si="3"/>
        <v>#DIV/0!</v>
      </c>
      <c r="CH30" s="114">
        <f t="shared" si="4"/>
        <v>0</v>
      </c>
      <c r="CI30" s="115">
        <f t="shared" si="5"/>
        <v>0</v>
      </c>
      <c r="CJ30" s="157"/>
      <c r="CK30" s="158"/>
      <c r="CL30" s="159"/>
      <c r="CM30" s="119">
        <f t="shared" si="6"/>
        <v>8</v>
      </c>
    </row>
    <row r="31" spans="1:91" ht="16.5" customHeight="1">
      <c r="A31" s="203" t="s">
        <v>146</v>
      </c>
      <c r="B31" s="67" t="s">
        <v>105</v>
      </c>
      <c r="C31" s="121"/>
      <c r="D31" s="122"/>
      <c r="E31" s="123"/>
      <c r="F31" s="124"/>
      <c r="G31" s="164"/>
      <c r="H31" s="125"/>
      <c r="I31" s="126"/>
      <c r="J31" s="126"/>
      <c r="K31" s="127"/>
      <c r="L31" s="76"/>
      <c r="M31" s="76"/>
      <c r="N31" s="128"/>
      <c r="O31" s="78"/>
      <c r="P31" s="170">
        <v>3</v>
      </c>
      <c r="Q31" s="129"/>
      <c r="R31" s="130"/>
      <c r="S31" s="131"/>
      <c r="T31" s="131"/>
      <c r="U31" s="131"/>
      <c r="V31" s="131"/>
      <c r="W31" s="132"/>
      <c r="X31" s="133"/>
      <c r="Y31" s="132"/>
      <c r="Z31" s="134"/>
      <c r="AA31" s="135"/>
      <c r="AB31" s="136"/>
      <c r="AC31" s="137"/>
      <c r="AD31" s="138"/>
      <c r="AE31" s="138"/>
      <c r="AF31" s="138"/>
      <c r="AG31" s="139"/>
      <c r="AH31" s="138"/>
      <c r="AI31" s="138"/>
      <c r="AJ31" s="140"/>
      <c r="AK31" s="90"/>
      <c r="AL31" s="90"/>
      <c r="AM31" s="141"/>
      <c r="AN31" s="141"/>
      <c r="AO31" s="141"/>
      <c r="AP31" s="142"/>
      <c r="AQ31" s="177"/>
      <c r="AR31" s="144"/>
      <c r="AS31" s="145"/>
      <c r="AT31" s="145"/>
      <c r="AU31" s="145"/>
      <c r="AV31" s="76"/>
      <c r="AW31" s="76"/>
      <c r="AX31" s="76"/>
      <c r="AY31" s="76"/>
      <c r="AZ31" s="76"/>
      <c r="BA31" s="76"/>
      <c r="BB31" s="146"/>
      <c r="BC31" s="146"/>
      <c r="BD31" s="96"/>
      <c r="BE31" s="96"/>
      <c r="BF31" s="96"/>
      <c r="BG31" s="96"/>
      <c r="BH31" s="148"/>
      <c r="BI31" s="148"/>
      <c r="BJ31" s="148"/>
      <c r="BK31" s="148"/>
      <c r="BL31" s="148"/>
      <c r="BM31" s="149"/>
      <c r="BN31" s="150"/>
      <c r="BO31" s="151"/>
      <c r="BP31" s="151"/>
      <c r="BQ31" s="151"/>
      <c r="BR31" s="101"/>
      <c r="BS31" s="152"/>
      <c r="BT31" s="153"/>
      <c r="BU31" s="131"/>
      <c r="BV31" s="131"/>
      <c r="BW31" s="132"/>
      <c r="BX31" s="154"/>
      <c r="BY31" s="155"/>
      <c r="BZ31" s="165"/>
      <c r="CA31" s="107" t="e">
        <f t="shared" si="0"/>
        <v>#DIV/0!</v>
      </c>
      <c r="CB31" s="108">
        <f t="shared" si="1"/>
        <v>0</v>
      </c>
      <c r="CC31" s="109">
        <f t="shared" si="2"/>
        <v>0</v>
      </c>
      <c r="CD31" s="110" t="e">
        <f t="shared" si="7"/>
        <v>#DIV/0!</v>
      </c>
      <c r="CE31" s="111">
        <f t="shared" si="8"/>
        <v>0</v>
      </c>
      <c r="CF31" s="112">
        <f t="shared" si="9"/>
        <v>0</v>
      </c>
      <c r="CG31" s="113" t="e">
        <f t="shared" si="3"/>
        <v>#DIV/0!</v>
      </c>
      <c r="CH31" s="114">
        <f t="shared" si="4"/>
        <v>0</v>
      </c>
      <c r="CI31" s="115">
        <f t="shared" si="5"/>
        <v>0</v>
      </c>
      <c r="CJ31" s="157"/>
      <c r="CK31" s="158"/>
      <c r="CL31" s="159"/>
      <c r="CM31" s="119">
        <f t="shared" si="6"/>
        <v>1</v>
      </c>
    </row>
    <row r="32" spans="1:91" ht="16.5" customHeight="1">
      <c r="A32" s="203" t="s">
        <v>147</v>
      </c>
      <c r="B32" s="67" t="s">
        <v>105</v>
      </c>
      <c r="C32" s="121"/>
      <c r="D32" s="122"/>
      <c r="E32" s="123"/>
      <c r="F32" s="124"/>
      <c r="G32" s="164"/>
      <c r="H32" s="125"/>
      <c r="I32" s="126"/>
      <c r="J32" s="126"/>
      <c r="K32" s="127"/>
      <c r="L32" s="76"/>
      <c r="M32" s="76"/>
      <c r="N32" s="128"/>
      <c r="O32" s="78"/>
      <c r="P32" s="170">
        <v>4</v>
      </c>
      <c r="Q32" s="129"/>
      <c r="R32" s="130"/>
      <c r="S32" s="131"/>
      <c r="T32" s="131"/>
      <c r="U32" s="131"/>
      <c r="V32" s="131"/>
      <c r="W32" s="132"/>
      <c r="X32" s="133"/>
      <c r="Y32" s="132"/>
      <c r="Z32" s="134"/>
      <c r="AA32" s="135"/>
      <c r="AB32" s="136"/>
      <c r="AC32" s="137"/>
      <c r="AD32" s="138"/>
      <c r="AE32" s="138"/>
      <c r="AF32" s="138"/>
      <c r="AG32" s="139"/>
      <c r="AH32" s="138"/>
      <c r="AI32" s="138"/>
      <c r="AJ32" s="140"/>
      <c r="AK32" s="90"/>
      <c r="AL32" s="90"/>
      <c r="AM32" s="141"/>
      <c r="AN32" s="141"/>
      <c r="AO32" s="141"/>
      <c r="AP32" s="142"/>
      <c r="AQ32" s="177"/>
      <c r="AR32" s="144"/>
      <c r="AS32" s="145"/>
      <c r="AT32" s="145"/>
      <c r="AU32" s="145"/>
      <c r="AV32" s="76"/>
      <c r="AW32" s="76"/>
      <c r="AX32" s="76"/>
      <c r="AY32" s="76"/>
      <c r="AZ32" s="76"/>
      <c r="BA32" s="76"/>
      <c r="BB32" s="146"/>
      <c r="BC32" s="146"/>
      <c r="BD32" s="96"/>
      <c r="BE32" s="96"/>
      <c r="BF32" s="96"/>
      <c r="BG32" s="172" t="s">
        <v>114</v>
      </c>
      <c r="BH32" s="148"/>
      <c r="BI32" s="148"/>
      <c r="BJ32" s="148"/>
      <c r="BK32" s="148"/>
      <c r="BL32" s="148"/>
      <c r="BM32" s="149"/>
      <c r="BN32" s="150"/>
      <c r="BO32" s="151"/>
      <c r="BP32" s="151"/>
      <c r="BQ32" s="151"/>
      <c r="BR32" s="101"/>
      <c r="BS32" s="152"/>
      <c r="BT32" s="153"/>
      <c r="BU32" s="131"/>
      <c r="BV32" s="131"/>
      <c r="BW32" s="132"/>
      <c r="BX32" s="154"/>
      <c r="BY32" s="155"/>
      <c r="BZ32" s="165"/>
      <c r="CA32" s="107" t="e">
        <f t="shared" si="0"/>
        <v>#DIV/0!</v>
      </c>
      <c r="CB32" s="108">
        <f t="shared" si="1"/>
        <v>0</v>
      </c>
      <c r="CC32" s="109">
        <f t="shared" si="2"/>
        <v>0</v>
      </c>
      <c r="CD32" s="110" t="e">
        <f t="shared" si="7"/>
        <v>#DIV/0!</v>
      </c>
      <c r="CE32" s="111">
        <f t="shared" si="8"/>
        <v>0</v>
      </c>
      <c r="CF32" s="112">
        <f t="shared" si="9"/>
        <v>0</v>
      </c>
      <c r="CG32" s="113" t="e">
        <f t="shared" si="3"/>
        <v>#DIV/0!</v>
      </c>
      <c r="CH32" s="114">
        <f t="shared" si="4"/>
        <v>0</v>
      </c>
      <c r="CI32" s="115">
        <f t="shared" si="5"/>
        <v>0</v>
      </c>
      <c r="CJ32" s="157"/>
      <c r="CK32" s="158"/>
      <c r="CL32" s="159"/>
      <c r="CM32" s="119">
        <f t="shared" si="6"/>
        <v>2</v>
      </c>
    </row>
    <row r="33" spans="1:91" ht="16.5" customHeight="1">
      <c r="A33" s="206" t="s">
        <v>148</v>
      </c>
      <c r="B33" s="67" t="s">
        <v>105</v>
      </c>
      <c r="C33" s="121"/>
      <c r="D33" s="122"/>
      <c r="E33" s="123"/>
      <c r="F33" s="124"/>
      <c r="G33" s="164"/>
      <c r="H33" s="125"/>
      <c r="I33" s="126"/>
      <c r="J33" s="126"/>
      <c r="K33" s="127"/>
      <c r="L33" s="168">
        <v>3.3</v>
      </c>
      <c r="M33" s="183"/>
      <c r="N33" s="207" t="s">
        <v>114</v>
      </c>
      <c r="O33" s="78"/>
      <c r="P33" s="170">
        <v>3</v>
      </c>
      <c r="Q33" s="170">
        <v>2</v>
      </c>
      <c r="R33" s="130"/>
      <c r="S33" s="131"/>
      <c r="T33" s="131"/>
      <c r="U33" s="131"/>
      <c r="V33" s="131"/>
      <c r="W33" s="132"/>
      <c r="X33" s="133"/>
      <c r="Y33" s="132"/>
      <c r="Z33" s="134"/>
      <c r="AA33" s="135"/>
      <c r="AB33" s="136"/>
      <c r="AC33" s="137"/>
      <c r="AD33" s="176"/>
      <c r="AE33" s="138"/>
      <c r="AF33" s="138"/>
      <c r="AG33" s="139"/>
      <c r="AH33" s="138"/>
      <c r="AI33" s="138"/>
      <c r="AJ33" s="140"/>
      <c r="AK33" s="90"/>
      <c r="AL33" s="90"/>
      <c r="AM33" s="201">
        <v>5</v>
      </c>
      <c r="AN33" s="201">
        <v>5</v>
      </c>
      <c r="AO33" s="141"/>
      <c r="AP33" s="142"/>
      <c r="AQ33" s="177"/>
      <c r="AR33" s="144"/>
      <c r="AS33" s="145"/>
      <c r="AT33" s="145"/>
      <c r="AU33" s="145"/>
      <c r="AV33" s="168">
        <v>3</v>
      </c>
      <c r="AW33" s="76"/>
      <c r="AX33" s="76"/>
      <c r="AY33" s="76"/>
      <c r="AZ33" s="76"/>
      <c r="BA33" s="76"/>
      <c r="BB33" s="146"/>
      <c r="BC33" s="146"/>
      <c r="BD33" s="96"/>
      <c r="BE33" s="96"/>
      <c r="BF33" s="96"/>
      <c r="BG33" s="172"/>
      <c r="BH33" s="148"/>
      <c r="BI33" s="148"/>
      <c r="BJ33" s="174"/>
      <c r="BK33" s="174"/>
      <c r="BL33" s="148"/>
      <c r="BM33" s="180"/>
      <c r="BN33" s="150"/>
      <c r="BO33" s="151"/>
      <c r="BP33" s="151"/>
      <c r="BQ33" s="151"/>
      <c r="BR33" s="181" t="s">
        <v>116</v>
      </c>
      <c r="BS33" s="152"/>
      <c r="BT33" s="175"/>
      <c r="BU33" s="131"/>
      <c r="BV33" s="131"/>
      <c r="BW33" s="132"/>
      <c r="BX33" s="154"/>
      <c r="BY33" s="155"/>
      <c r="BZ33" s="165"/>
      <c r="CA33" s="107">
        <f t="shared" si="0"/>
        <v>3.7666666666666671</v>
      </c>
      <c r="CB33" s="108">
        <f t="shared" si="1"/>
        <v>3</v>
      </c>
      <c r="CC33" s="109">
        <f t="shared" si="2"/>
        <v>5</v>
      </c>
      <c r="CD33" s="110">
        <f t="shared" si="7"/>
        <v>5</v>
      </c>
      <c r="CE33" s="111">
        <f t="shared" si="8"/>
        <v>5</v>
      </c>
      <c r="CF33" s="112">
        <f t="shared" si="9"/>
        <v>5</v>
      </c>
      <c r="CG33" s="113" t="e">
        <f t="shared" si="3"/>
        <v>#DIV/0!</v>
      </c>
      <c r="CH33" s="114">
        <f t="shared" si="4"/>
        <v>0</v>
      </c>
      <c r="CI33" s="115">
        <f t="shared" si="5"/>
        <v>0</v>
      </c>
      <c r="CJ33" s="186"/>
      <c r="CK33" s="205"/>
      <c r="CL33" s="159"/>
      <c r="CM33" s="119">
        <f t="shared" si="6"/>
        <v>8</v>
      </c>
    </row>
    <row r="34" spans="1:91" ht="16.5" customHeight="1">
      <c r="A34" s="206" t="s">
        <v>149</v>
      </c>
      <c r="B34" s="67" t="s">
        <v>142</v>
      </c>
      <c r="C34" s="121"/>
      <c r="D34" s="122"/>
      <c r="E34" s="123"/>
      <c r="F34" s="124"/>
      <c r="G34" s="164"/>
      <c r="H34" s="125"/>
      <c r="I34" s="126"/>
      <c r="J34" s="126"/>
      <c r="K34" s="127"/>
      <c r="L34" s="178"/>
      <c r="M34" s="76"/>
      <c r="N34" s="128"/>
      <c r="O34" s="78"/>
      <c r="P34" s="129"/>
      <c r="Q34" s="129"/>
      <c r="R34" s="130"/>
      <c r="S34" s="131"/>
      <c r="T34" s="131"/>
      <c r="U34" s="131"/>
      <c r="V34" s="131"/>
      <c r="W34" s="132"/>
      <c r="X34" s="133"/>
      <c r="Y34" s="132"/>
      <c r="Z34" s="134"/>
      <c r="AA34" s="135"/>
      <c r="AB34" s="136"/>
      <c r="AC34" s="137"/>
      <c r="AD34" s="176"/>
      <c r="AE34" s="138"/>
      <c r="AF34" s="138"/>
      <c r="AG34" s="139"/>
      <c r="AH34" s="138"/>
      <c r="AI34" s="138"/>
      <c r="AJ34" s="140"/>
      <c r="AK34" s="90"/>
      <c r="AL34" s="90"/>
      <c r="AM34" s="141"/>
      <c r="AN34" s="141"/>
      <c r="AO34" s="141"/>
      <c r="AP34" s="142"/>
      <c r="AQ34" s="177"/>
      <c r="AR34" s="144"/>
      <c r="AS34" s="145"/>
      <c r="AT34" s="145"/>
      <c r="AU34" s="145"/>
      <c r="AV34" s="178"/>
      <c r="AW34" s="76"/>
      <c r="AX34" s="76"/>
      <c r="AY34" s="168"/>
      <c r="AZ34" s="76"/>
      <c r="BA34" s="76"/>
      <c r="BB34" s="146"/>
      <c r="BC34" s="146"/>
      <c r="BD34" s="96"/>
      <c r="BE34" s="96"/>
      <c r="BF34" s="96"/>
      <c r="BG34" s="96"/>
      <c r="BH34" s="148"/>
      <c r="BI34" s="148"/>
      <c r="BJ34" s="148"/>
      <c r="BK34" s="148"/>
      <c r="BL34" s="148"/>
      <c r="BM34" s="149"/>
      <c r="BN34" s="150"/>
      <c r="BO34" s="151"/>
      <c r="BP34" s="151"/>
      <c r="BQ34" s="151"/>
      <c r="BR34" s="101"/>
      <c r="BS34" s="152"/>
      <c r="BT34" s="153"/>
      <c r="BU34" s="131"/>
      <c r="BV34" s="131"/>
      <c r="BW34" s="132"/>
      <c r="BX34" s="154"/>
      <c r="BY34" s="155"/>
      <c r="BZ34" s="165"/>
      <c r="CA34" s="107" t="e">
        <f t="shared" si="0"/>
        <v>#DIV/0!</v>
      </c>
      <c r="CB34" s="108">
        <f t="shared" si="1"/>
        <v>0</v>
      </c>
      <c r="CC34" s="109">
        <f t="shared" si="2"/>
        <v>0</v>
      </c>
      <c r="CD34" s="110" t="e">
        <f t="shared" si="7"/>
        <v>#DIV/0!</v>
      </c>
      <c r="CE34" s="111">
        <f t="shared" si="8"/>
        <v>0</v>
      </c>
      <c r="CF34" s="112">
        <f t="shared" si="9"/>
        <v>0</v>
      </c>
      <c r="CG34" s="113" t="e">
        <f t="shared" si="3"/>
        <v>#DIV/0!</v>
      </c>
      <c r="CH34" s="114">
        <f t="shared" si="4"/>
        <v>0</v>
      </c>
      <c r="CI34" s="115">
        <f t="shared" si="5"/>
        <v>0</v>
      </c>
      <c r="CJ34" s="157"/>
      <c r="CK34" s="158"/>
      <c r="CL34" s="159"/>
      <c r="CM34" s="119">
        <f t="shared" si="6"/>
        <v>0</v>
      </c>
    </row>
    <row r="35" spans="1:91" ht="16.5" customHeight="1">
      <c r="A35" s="206" t="s">
        <v>149</v>
      </c>
      <c r="B35" s="67" t="s">
        <v>105</v>
      </c>
      <c r="C35" s="121"/>
      <c r="D35" s="122"/>
      <c r="E35" s="123"/>
      <c r="F35" s="124"/>
      <c r="G35" s="164"/>
      <c r="H35" s="125"/>
      <c r="I35" s="126"/>
      <c r="J35" s="126"/>
      <c r="K35" s="127"/>
      <c r="L35" s="168">
        <v>3.3</v>
      </c>
      <c r="M35" s="183"/>
      <c r="N35" s="204" t="s">
        <v>114</v>
      </c>
      <c r="O35" s="78"/>
      <c r="P35" s="170">
        <v>3</v>
      </c>
      <c r="Q35" s="170">
        <v>2</v>
      </c>
      <c r="R35" s="130"/>
      <c r="S35" s="131"/>
      <c r="T35" s="131"/>
      <c r="U35" s="131"/>
      <c r="V35" s="131"/>
      <c r="W35" s="132"/>
      <c r="X35" s="133"/>
      <c r="Y35" s="132"/>
      <c r="Z35" s="134"/>
      <c r="AA35" s="135"/>
      <c r="AB35" s="136"/>
      <c r="AC35" s="137"/>
      <c r="AD35" s="176"/>
      <c r="AE35" s="138"/>
      <c r="AF35" s="176"/>
      <c r="AG35" s="171"/>
      <c r="AH35" s="138"/>
      <c r="AI35" s="138"/>
      <c r="AJ35" s="140"/>
      <c r="AK35" s="90"/>
      <c r="AL35" s="90"/>
      <c r="AM35" s="141"/>
      <c r="AN35" s="141"/>
      <c r="AO35" s="141"/>
      <c r="AP35" s="142"/>
      <c r="AQ35" s="177"/>
      <c r="AR35" s="144"/>
      <c r="AS35" s="145"/>
      <c r="AT35" s="145"/>
      <c r="AU35" s="145"/>
      <c r="AV35" s="168">
        <v>3</v>
      </c>
      <c r="AW35" s="168"/>
      <c r="AX35" s="76"/>
      <c r="AY35" s="76"/>
      <c r="AZ35" s="178"/>
      <c r="BA35" s="178"/>
      <c r="BB35" s="146"/>
      <c r="BC35" s="146"/>
      <c r="BD35" s="96"/>
      <c r="BE35" s="172"/>
      <c r="BF35" s="96"/>
      <c r="BG35" s="172"/>
      <c r="BH35" s="148"/>
      <c r="BI35" s="148"/>
      <c r="BJ35" s="174"/>
      <c r="BK35" s="148"/>
      <c r="BL35" s="148"/>
      <c r="BM35" s="149"/>
      <c r="BN35" s="150"/>
      <c r="BO35" s="151"/>
      <c r="BP35" s="151"/>
      <c r="BQ35" s="151"/>
      <c r="BR35" s="101"/>
      <c r="BS35" s="152"/>
      <c r="BT35" s="175"/>
      <c r="BU35" s="131"/>
      <c r="BV35" s="131"/>
      <c r="BW35" s="132"/>
      <c r="BX35" s="154"/>
      <c r="BY35" s="155"/>
      <c r="BZ35" s="165"/>
      <c r="CA35" s="107">
        <f t="shared" si="0"/>
        <v>3.15</v>
      </c>
      <c r="CB35" s="108">
        <f t="shared" si="1"/>
        <v>3</v>
      </c>
      <c r="CC35" s="109">
        <f t="shared" si="2"/>
        <v>3.3</v>
      </c>
      <c r="CD35" s="110" t="e">
        <f t="shared" si="7"/>
        <v>#DIV/0!</v>
      </c>
      <c r="CE35" s="111">
        <f t="shared" si="8"/>
        <v>0</v>
      </c>
      <c r="CF35" s="112">
        <f t="shared" si="9"/>
        <v>0</v>
      </c>
      <c r="CG35" s="113" t="e">
        <f t="shared" si="3"/>
        <v>#DIV/0!</v>
      </c>
      <c r="CH35" s="114">
        <f t="shared" si="4"/>
        <v>0</v>
      </c>
      <c r="CI35" s="115">
        <f t="shared" si="5"/>
        <v>0</v>
      </c>
      <c r="CJ35" s="157"/>
      <c r="CK35" s="158"/>
      <c r="CL35" s="159"/>
      <c r="CM35" s="119">
        <f t="shared" si="6"/>
        <v>5</v>
      </c>
    </row>
    <row r="36" spans="1:91" ht="16.5" customHeight="1">
      <c r="A36" s="208" t="s">
        <v>150</v>
      </c>
      <c r="B36" s="67" t="s">
        <v>105</v>
      </c>
      <c r="C36" s="121"/>
      <c r="D36" s="122"/>
      <c r="E36" s="123"/>
      <c r="F36" s="124"/>
      <c r="G36" s="164"/>
      <c r="H36" s="125"/>
      <c r="I36" s="126"/>
      <c r="J36" s="126"/>
      <c r="K36" s="127"/>
      <c r="L36" s="178">
        <v>2.5</v>
      </c>
      <c r="M36" s="76"/>
      <c r="N36" s="169" t="s">
        <v>137</v>
      </c>
      <c r="O36" s="78"/>
      <c r="P36" s="170">
        <v>2</v>
      </c>
      <c r="Q36" s="129"/>
      <c r="R36" s="130"/>
      <c r="S36" s="131"/>
      <c r="T36" s="131"/>
      <c r="U36" s="131"/>
      <c r="V36" s="131"/>
      <c r="W36" s="132"/>
      <c r="X36" s="133"/>
      <c r="Y36" s="132"/>
      <c r="Z36" s="134"/>
      <c r="AA36" s="135"/>
      <c r="AB36" s="136"/>
      <c r="AC36" s="137"/>
      <c r="AD36" s="176">
        <v>2.6</v>
      </c>
      <c r="AE36" s="138"/>
      <c r="AF36" s="138"/>
      <c r="AG36" s="171">
        <v>2.5</v>
      </c>
      <c r="AH36" s="138"/>
      <c r="AI36" s="138"/>
      <c r="AJ36" s="140"/>
      <c r="AK36" s="90"/>
      <c r="AL36" s="90"/>
      <c r="AM36" s="184">
        <v>1.5</v>
      </c>
      <c r="AN36" s="184">
        <v>1.5</v>
      </c>
      <c r="AO36" s="141"/>
      <c r="AP36" s="142"/>
      <c r="AQ36" s="177"/>
      <c r="AR36" s="144"/>
      <c r="AS36" s="145"/>
      <c r="AT36" s="145"/>
      <c r="AU36" s="145"/>
      <c r="AV36" s="178">
        <v>2.2000000000000002</v>
      </c>
      <c r="AW36" s="76"/>
      <c r="AX36" s="76"/>
      <c r="AY36" s="76"/>
      <c r="AZ36" s="178">
        <v>2.5</v>
      </c>
      <c r="BA36" s="76"/>
      <c r="BB36" s="146"/>
      <c r="BC36" s="146"/>
      <c r="BD36" s="172" t="s">
        <v>151</v>
      </c>
      <c r="BE36" s="172" t="s">
        <v>121</v>
      </c>
      <c r="BF36" s="96"/>
      <c r="BG36" s="172" t="s">
        <v>119</v>
      </c>
      <c r="BH36" s="148"/>
      <c r="BI36" s="148"/>
      <c r="BJ36" s="174"/>
      <c r="BK36" s="148"/>
      <c r="BL36" s="148"/>
      <c r="BM36" s="149"/>
      <c r="BN36" s="150"/>
      <c r="BO36" s="151"/>
      <c r="BP36" s="151"/>
      <c r="BQ36" s="151"/>
      <c r="BR36" s="101"/>
      <c r="BS36" s="152"/>
      <c r="BT36" s="153"/>
      <c r="BU36" s="131"/>
      <c r="BV36" s="131"/>
      <c r="BW36" s="132"/>
      <c r="BX36" s="154"/>
      <c r="BY36" s="155"/>
      <c r="BZ36" s="165"/>
      <c r="CA36" s="107">
        <f t="shared" si="0"/>
        <v>2.3000000000000003</v>
      </c>
      <c r="CB36" s="108">
        <f t="shared" si="1"/>
        <v>1.5</v>
      </c>
      <c r="CC36" s="109">
        <f t="shared" si="2"/>
        <v>2.6</v>
      </c>
      <c r="CD36" s="110">
        <f t="shared" si="7"/>
        <v>1.5</v>
      </c>
      <c r="CE36" s="111">
        <f t="shared" si="8"/>
        <v>1.5</v>
      </c>
      <c r="CF36" s="112">
        <f t="shared" si="9"/>
        <v>1.5</v>
      </c>
      <c r="CG36" s="113" t="e">
        <f t="shared" si="3"/>
        <v>#DIV/0!</v>
      </c>
      <c r="CH36" s="114">
        <f t="shared" si="4"/>
        <v>0</v>
      </c>
      <c r="CI36" s="115">
        <f t="shared" si="5"/>
        <v>0</v>
      </c>
      <c r="CJ36" s="157"/>
      <c r="CK36" s="158"/>
      <c r="CL36" s="159"/>
      <c r="CM36" s="119">
        <f t="shared" si="6"/>
        <v>12</v>
      </c>
    </row>
    <row r="37" spans="1:91" ht="16.5" customHeight="1">
      <c r="A37" s="208" t="s">
        <v>152</v>
      </c>
      <c r="B37" s="67" t="s">
        <v>105</v>
      </c>
      <c r="C37" s="121"/>
      <c r="D37" s="122"/>
      <c r="E37" s="123"/>
      <c r="F37" s="124"/>
      <c r="G37" s="164"/>
      <c r="H37" s="125"/>
      <c r="I37" s="126"/>
      <c r="J37" s="126"/>
      <c r="K37" s="127"/>
      <c r="L37" s="178">
        <v>2.5</v>
      </c>
      <c r="M37" s="178" t="s">
        <v>137</v>
      </c>
      <c r="N37" s="187" t="s">
        <v>137</v>
      </c>
      <c r="O37" s="78"/>
      <c r="P37" s="170">
        <v>2.6</v>
      </c>
      <c r="Q37" s="170">
        <v>1.5</v>
      </c>
      <c r="R37" s="130"/>
      <c r="S37" s="131"/>
      <c r="T37" s="131"/>
      <c r="U37" s="131"/>
      <c r="V37" s="131"/>
      <c r="W37" s="132"/>
      <c r="X37" s="133"/>
      <c r="Y37" s="132"/>
      <c r="Z37" s="134"/>
      <c r="AA37" s="135"/>
      <c r="AB37" s="136"/>
      <c r="AC37" s="137"/>
      <c r="AD37" s="176">
        <v>2.6</v>
      </c>
      <c r="AE37" s="138"/>
      <c r="AF37" s="176" t="s">
        <v>153</v>
      </c>
      <c r="AG37" s="171">
        <v>3</v>
      </c>
      <c r="AH37" s="138"/>
      <c r="AI37" s="138"/>
      <c r="AJ37" s="140"/>
      <c r="AK37" s="202">
        <v>3</v>
      </c>
      <c r="AL37" s="202">
        <v>3</v>
      </c>
      <c r="AM37" s="184">
        <v>2.4</v>
      </c>
      <c r="AN37" s="184">
        <v>2.4</v>
      </c>
      <c r="AO37" s="184">
        <v>2.6</v>
      </c>
      <c r="AP37" s="209">
        <v>2.2000000000000002</v>
      </c>
      <c r="AQ37" s="177"/>
      <c r="AR37" s="144"/>
      <c r="AS37" s="145"/>
      <c r="AT37" s="145"/>
      <c r="AU37" s="145"/>
      <c r="AV37" s="178">
        <v>2.6</v>
      </c>
      <c r="AW37" s="178">
        <v>2.5</v>
      </c>
      <c r="AX37" s="178">
        <v>1.8</v>
      </c>
      <c r="AY37" s="178">
        <v>2.8</v>
      </c>
      <c r="AZ37" s="178">
        <v>3</v>
      </c>
      <c r="BA37" s="178">
        <v>2</v>
      </c>
      <c r="BB37" s="146"/>
      <c r="BC37" s="146"/>
      <c r="BD37" s="172" t="s">
        <v>119</v>
      </c>
      <c r="BE37" s="172" t="s">
        <v>119</v>
      </c>
      <c r="BF37" s="96"/>
      <c r="BG37" s="172">
        <v>3</v>
      </c>
      <c r="BH37" s="148"/>
      <c r="BI37" s="148"/>
      <c r="BJ37" s="174"/>
      <c r="BK37" s="148"/>
      <c r="BL37" s="148"/>
      <c r="BM37" s="149"/>
      <c r="BN37" s="150"/>
      <c r="BO37" s="151"/>
      <c r="BP37" s="151"/>
      <c r="BQ37" s="151"/>
      <c r="BR37" s="181" t="s">
        <v>153</v>
      </c>
      <c r="BS37" s="152"/>
      <c r="BT37" s="153"/>
      <c r="BU37" s="131"/>
      <c r="BV37" s="131"/>
      <c r="BW37" s="132"/>
      <c r="BX37" s="154"/>
      <c r="BY37" s="155"/>
      <c r="BZ37" s="165"/>
      <c r="CA37" s="107">
        <f t="shared" si="0"/>
        <v>2.7272727272727275</v>
      </c>
      <c r="CB37" s="108">
        <f t="shared" si="1"/>
        <v>2.4</v>
      </c>
      <c r="CC37" s="109">
        <f t="shared" si="2"/>
        <v>3</v>
      </c>
      <c r="CD37" s="110">
        <f t="shared" si="7"/>
        <v>2.2800000000000002</v>
      </c>
      <c r="CE37" s="111">
        <f t="shared" si="8"/>
        <v>1.8</v>
      </c>
      <c r="CF37" s="112">
        <f t="shared" si="9"/>
        <v>3</v>
      </c>
      <c r="CG37" s="113" t="e">
        <f t="shared" si="3"/>
        <v>#DIV/0!</v>
      </c>
      <c r="CH37" s="114">
        <f t="shared" si="4"/>
        <v>0</v>
      </c>
      <c r="CI37" s="115">
        <f t="shared" si="5"/>
        <v>0</v>
      </c>
      <c r="CJ37" s="186"/>
      <c r="CK37" s="158"/>
      <c r="CL37" s="159"/>
      <c r="CM37" s="119">
        <f t="shared" si="6"/>
        <v>24</v>
      </c>
    </row>
    <row r="38" spans="1:91" ht="16.5" customHeight="1">
      <c r="A38" s="208" t="s">
        <v>154</v>
      </c>
      <c r="B38" s="67" t="s">
        <v>105</v>
      </c>
      <c r="C38" s="121"/>
      <c r="D38" s="122"/>
      <c r="E38" s="123"/>
      <c r="F38" s="124"/>
      <c r="G38" s="164"/>
      <c r="H38" s="125"/>
      <c r="I38" s="126"/>
      <c r="J38" s="126"/>
      <c r="K38" s="127"/>
      <c r="L38" s="178">
        <v>2.5</v>
      </c>
      <c r="M38" s="76"/>
      <c r="N38" s="187" t="s">
        <v>137</v>
      </c>
      <c r="O38" s="78"/>
      <c r="P38" s="170">
        <v>2</v>
      </c>
      <c r="Q38" s="129"/>
      <c r="R38" s="130"/>
      <c r="S38" s="131"/>
      <c r="T38" s="131"/>
      <c r="U38" s="131"/>
      <c r="V38" s="131"/>
      <c r="W38" s="132"/>
      <c r="X38" s="133"/>
      <c r="Y38" s="132"/>
      <c r="Z38" s="134"/>
      <c r="AA38" s="135"/>
      <c r="AB38" s="136"/>
      <c r="AC38" s="137"/>
      <c r="AD38" s="138"/>
      <c r="AE38" s="138"/>
      <c r="AF38" s="138"/>
      <c r="AG38" s="139"/>
      <c r="AH38" s="138"/>
      <c r="AI38" s="138"/>
      <c r="AJ38" s="140"/>
      <c r="AK38" s="202">
        <v>2.5</v>
      </c>
      <c r="AL38" s="202">
        <v>2.5</v>
      </c>
      <c r="AM38" s="141"/>
      <c r="AN38" s="141"/>
      <c r="AO38" s="141"/>
      <c r="AP38" s="142"/>
      <c r="AQ38" s="177"/>
      <c r="AR38" s="144"/>
      <c r="AS38" s="145"/>
      <c r="AT38" s="145"/>
      <c r="AU38" s="145"/>
      <c r="AV38" s="178">
        <v>1.8</v>
      </c>
      <c r="AW38" s="76"/>
      <c r="AX38" s="76"/>
      <c r="AY38" s="76"/>
      <c r="AZ38" s="178">
        <v>2.5</v>
      </c>
      <c r="BA38" s="178"/>
      <c r="BB38" s="146"/>
      <c r="BC38" s="146"/>
      <c r="BD38" s="172" t="s">
        <v>151</v>
      </c>
      <c r="BE38" s="172" t="s">
        <v>121</v>
      </c>
      <c r="BF38" s="96"/>
      <c r="BG38" s="96"/>
      <c r="BH38" s="148"/>
      <c r="BI38" s="148"/>
      <c r="BJ38" s="174"/>
      <c r="BK38" s="148"/>
      <c r="BL38" s="148"/>
      <c r="BM38" s="149"/>
      <c r="BN38" s="150"/>
      <c r="BO38" s="151"/>
      <c r="BP38" s="151"/>
      <c r="BQ38" s="151"/>
      <c r="BR38" s="101"/>
      <c r="BS38" s="152"/>
      <c r="BT38" s="153"/>
      <c r="BU38" s="131"/>
      <c r="BV38" s="131"/>
      <c r="BW38" s="132"/>
      <c r="BX38" s="154"/>
      <c r="BY38" s="155"/>
      <c r="BZ38" s="165"/>
      <c r="CA38" s="107">
        <f t="shared" si="0"/>
        <v>2.3250000000000002</v>
      </c>
      <c r="CB38" s="108">
        <f t="shared" si="1"/>
        <v>1.8</v>
      </c>
      <c r="CC38" s="109">
        <f t="shared" si="2"/>
        <v>2.5</v>
      </c>
      <c r="CD38" s="110">
        <f t="shared" si="7"/>
        <v>2.5</v>
      </c>
      <c r="CE38" s="111">
        <f t="shared" si="8"/>
        <v>2.5</v>
      </c>
      <c r="CF38" s="112">
        <f t="shared" si="9"/>
        <v>2.5</v>
      </c>
      <c r="CG38" s="113" t="e">
        <f t="shared" si="3"/>
        <v>#DIV/0!</v>
      </c>
      <c r="CH38" s="114">
        <f t="shared" si="4"/>
        <v>0</v>
      </c>
      <c r="CI38" s="115">
        <f t="shared" si="5"/>
        <v>0</v>
      </c>
      <c r="CJ38" s="186"/>
      <c r="CK38" s="158"/>
      <c r="CL38" s="159"/>
      <c r="CM38" s="119">
        <f t="shared" si="6"/>
        <v>9</v>
      </c>
    </row>
    <row r="39" spans="1:91" ht="16.5" customHeight="1">
      <c r="A39" s="208" t="s">
        <v>155</v>
      </c>
      <c r="B39" s="67" t="s">
        <v>105</v>
      </c>
      <c r="C39" s="121"/>
      <c r="D39" s="122"/>
      <c r="E39" s="123"/>
      <c r="F39" s="124"/>
      <c r="G39" s="164"/>
      <c r="H39" s="125"/>
      <c r="I39" s="126"/>
      <c r="J39" s="126"/>
      <c r="K39" s="127"/>
      <c r="L39" s="168">
        <v>2.5</v>
      </c>
      <c r="M39" s="178" t="s">
        <v>137</v>
      </c>
      <c r="N39" s="187" t="s">
        <v>137</v>
      </c>
      <c r="O39" s="78"/>
      <c r="P39" s="170">
        <v>2.6</v>
      </c>
      <c r="Q39" s="170">
        <v>1.4</v>
      </c>
      <c r="R39" s="130"/>
      <c r="S39" s="131"/>
      <c r="T39" s="131"/>
      <c r="U39" s="131"/>
      <c r="V39" s="131"/>
      <c r="W39" s="132"/>
      <c r="X39" s="133"/>
      <c r="Y39" s="132"/>
      <c r="Z39" s="134"/>
      <c r="AA39" s="135"/>
      <c r="AB39" s="136"/>
      <c r="AC39" s="137"/>
      <c r="AD39" s="176">
        <v>2.9</v>
      </c>
      <c r="AE39" s="138"/>
      <c r="AF39" s="176" t="s">
        <v>153</v>
      </c>
      <c r="AG39" s="171">
        <v>3</v>
      </c>
      <c r="AH39" s="138"/>
      <c r="AI39" s="138"/>
      <c r="AJ39" s="140"/>
      <c r="AK39" s="189">
        <v>3</v>
      </c>
      <c r="AL39" s="189">
        <v>3</v>
      </c>
      <c r="AM39" s="201">
        <v>2.4</v>
      </c>
      <c r="AN39" s="201">
        <v>2.4</v>
      </c>
      <c r="AO39" s="201">
        <v>2.6</v>
      </c>
      <c r="AP39" s="210">
        <v>2.2000000000000002</v>
      </c>
      <c r="AQ39" s="177"/>
      <c r="AR39" s="144"/>
      <c r="AS39" s="145"/>
      <c r="AT39" s="145"/>
      <c r="AU39" s="145"/>
      <c r="AV39" s="168">
        <v>2.6</v>
      </c>
      <c r="AW39" s="178">
        <v>2.5</v>
      </c>
      <c r="AX39" s="178">
        <v>1.8</v>
      </c>
      <c r="AY39" s="168">
        <v>2.8</v>
      </c>
      <c r="AZ39" s="76"/>
      <c r="BA39" s="76"/>
      <c r="BB39" s="146"/>
      <c r="BC39" s="146"/>
      <c r="BD39" s="172" t="s">
        <v>119</v>
      </c>
      <c r="BE39" s="172" t="s">
        <v>119</v>
      </c>
      <c r="BF39" s="96"/>
      <c r="BG39" s="173" t="s">
        <v>129</v>
      </c>
      <c r="BH39" s="148"/>
      <c r="BI39" s="148"/>
      <c r="BJ39" s="174"/>
      <c r="BK39" s="174"/>
      <c r="BL39" s="148"/>
      <c r="BM39" s="180"/>
      <c r="BN39" s="150"/>
      <c r="BO39" s="151"/>
      <c r="BP39" s="151"/>
      <c r="BQ39" s="151"/>
      <c r="BR39" s="181" t="s">
        <v>153</v>
      </c>
      <c r="BS39" s="152"/>
      <c r="BT39" s="153"/>
      <c r="BU39" s="131"/>
      <c r="BV39" s="131"/>
      <c r="BW39" s="132"/>
      <c r="BX39" s="154"/>
      <c r="BY39" s="155"/>
      <c r="BZ39" s="165"/>
      <c r="CA39" s="107">
        <f t="shared" si="0"/>
        <v>2.7000000000000006</v>
      </c>
      <c r="CB39" s="108">
        <f t="shared" si="1"/>
        <v>2.4</v>
      </c>
      <c r="CC39" s="109">
        <f t="shared" si="2"/>
        <v>3</v>
      </c>
      <c r="CD39" s="110">
        <f t="shared" si="7"/>
        <v>2.35</v>
      </c>
      <c r="CE39" s="111">
        <f t="shared" si="8"/>
        <v>1.8</v>
      </c>
      <c r="CF39" s="112">
        <f t="shared" si="9"/>
        <v>3</v>
      </c>
      <c r="CG39" s="113" t="e">
        <f t="shared" si="3"/>
        <v>#DIV/0!</v>
      </c>
      <c r="CH39" s="114">
        <f t="shared" si="4"/>
        <v>0</v>
      </c>
      <c r="CI39" s="115">
        <f t="shared" si="5"/>
        <v>0</v>
      </c>
      <c r="CJ39" s="186"/>
      <c r="CK39" s="205"/>
      <c r="CL39" s="159"/>
      <c r="CM39" s="119">
        <f t="shared" si="6"/>
        <v>22</v>
      </c>
    </row>
    <row r="40" spans="1:91" ht="17.25" customHeight="1">
      <c r="A40" s="208" t="s">
        <v>156</v>
      </c>
      <c r="B40" s="67" t="s">
        <v>105</v>
      </c>
      <c r="C40" s="121"/>
      <c r="D40" s="122"/>
      <c r="E40" s="123"/>
      <c r="F40" s="124"/>
      <c r="G40" s="164"/>
      <c r="H40" s="125"/>
      <c r="I40" s="126"/>
      <c r="J40" s="126"/>
      <c r="K40" s="127"/>
      <c r="L40" s="76"/>
      <c r="M40" s="178" t="s">
        <v>137</v>
      </c>
      <c r="N40" s="187" t="s">
        <v>137</v>
      </c>
      <c r="O40" s="78"/>
      <c r="P40" s="129"/>
      <c r="Q40" s="129"/>
      <c r="R40" s="130"/>
      <c r="S40" s="131"/>
      <c r="T40" s="131"/>
      <c r="U40" s="131"/>
      <c r="V40" s="131"/>
      <c r="W40" s="132"/>
      <c r="X40" s="133"/>
      <c r="Y40" s="132"/>
      <c r="Z40" s="134"/>
      <c r="AA40" s="135"/>
      <c r="AB40" s="136"/>
      <c r="AC40" s="137"/>
      <c r="AD40" s="176">
        <v>2.6</v>
      </c>
      <c r="AE40" s="138"/>
      <c r="AF40" s="138"/>
      <c r="AG40" s="171">
        <v>2.5</v>
      </c>
      <c r="AH40" s="138"/>
      <c r="AI40" s="138"/>
      <c r="AJ40" s="140"/>
      <c r="AK40" s="189">
        <v>2.5</v>
      </c>
      <c r="AL40" s="189">
        <v>2.5</v>
      </c>
      <c r="AM40" s="141"/>
      <c r="AN40" s="141"/>
      <c r="AO40" s="141"/>
      <c r="AP40" s="142"/>
      <c r="AQ40" s="177"/>
      <c r="AR40" s="144"/>
      <c r="AS40" s="145"/>
      <c r="AT40" s="145"/>
      <c r="AU40" s="145"/>
      <c r="AV40" s="76"/>
      <c r="AW40" s="168">
        <v>2.5</v>
      </c>
      <c r="AX40" s="178">
        <v>1.8</v>
      </c>
      <c r="AY40" s="178">
        <v>2.8</v>
      </c>
      <c r="AZ40" s="76"/>
      <c r="BA40" s="76"/>
      <c r="BB40" s="146"/>
      <c r="BC40" s="146"/>
      <c r="BD40" s="96"/>
      <c r="BE40" s="172" t="s">
        <v>119</v>
      </c>
      <c r="BF40" s="96"/>
      <c r="BG40" s="172" t="s">
        <v>129</v>
      </c>
      <c r="BH40" s="148"/>
      <c r="BI40" s="148"/>
      <c r="BJ40" s="174"/>
      <c r="BK40" s="148"/>
      <c r="BL40" s="148"/>
      <c r="BM40" s="149"/>
      <c r="BN40" s="150"/>
      <c r="BO40" s="151"/>
      <c r="BP40" s="151"/>
      <c r="BQ40" s="151"/>
      <c r="BR40" s="101"/>
      <c r="BS40" s="152"/>
      <c r="BT40" s="153"/>
      <c r="BU40" s="131"/>
      <c r="BV40" s="131"/>
      <c r="BW40" s="132"/>
      <c r="BX40" s="154"/>
      <c r="BY40" s="155"/>
      <c r="BZ40" s="165"/>
      <c r="CA40" s="107">
        <f t="shared" si="0"/>
        <v>2.5799999999999996</v>
      </c>
      <c r="CB40" s="108">
        <f t="shared" si="1"/>
        <v>2.5</v>
      </c>
      <c r="CC40" s="109">
        <f t="shared" si="2"/>
        <v>2.8</v>
      </c>
      <c r="CD40" s="110">
        <f t="shared" si="7"/>
        <v>2.15</v>
      </c>
      <c r="CE40" s="111">
        <f t="shared" si="8"/>
        <v>1.8</v>
      </c>
      <c r="CF40" s="112">
        <f t="shared" si="9"/>
        <v>2.5</v>
      </c>
      <c r="CG40" s="113" t="e">
        <f t="shared" si="3"/>
        <v>#DIV/0!</v>
      </c>
      <c r="CH40" s="114">
        <f t="shared" si="4"/>
        <v>0</v>
      </c>
      <c r="CI40" s="115">
        <f t="shared" si="5"/>
        <v>0</v>
      </c>
      <c r="CJ40" s="186"/>
      <c r="CK40" s="158"/>
      <c r="CL40" s="159"/>
      <c r="CM40" s="119">
        <f t="shared" si="6"/>
        <v>11</v>
      </c>
    </row>
    <row r="41" spans="1:91" ht="21" customHeight="1">
      <c r="A41" s="211" t="s">
        <v>157</v>
      </c>
      <c r="B41" s="67" t="s">
        <v>105</v>
      </c>
      <c r="C41" s="68"/>
      <c r="D41" s="195"/>
      <c r="E41" s="123"/>
      <c r="F41" s="124"/>
      <c r="G41" s="164"/>
      <c r="H41" s="125"/>
      <c r="I41" s="126"/>
      <c r="J41" s="126"/>
      <c r="K41" s="127"/>
      <c r="L41" s="168">
        <v>2.5</v>
      </c>
      <c r="M41" s="168" t="s">
        <v>119</v>
      </c>
      <c r="N41" s="207">
        <v>3</v>
      </c>
      <c r="O41" s="78"/>
      <c r="P41" s="129"/>
      <c r="Q41" s="129"/>
      <c r="R41" s="130"/>
      <c r="S41" s="131"/>
      <c r="T41" s="131"/>
      <c r="U41" s="131"/>
      <c r="V41" s="131"/>
      <c r="W41" s="132"/>
      <c r="X41" s="133"/>
      <c r="Y41" s="132"/>
      <c r="Z41" s="134"/>
      <c r="AA41" s="212"/>
      <c r="AB41" s="213"/>
      <c r="AC41" s="137"/>
      <c r="AD41" s="176"/>
      <c r="AE41" s="138"/>
      <c r="AF41" s="176"/>
      <c r="AG41" s="171"/>
      <c r="AH41" s="138"/>
      <c r="AI41" s="138"/>
      <c r="AJ41" s="140"/>
      <c r="AK41" s="189">
        <v>3</v>
      </c>
      <c r="AL41" s="189">
        <v>3</v>
      </c>
      <c r="AM41" s="141">
        <v>2.2999999999999998</v>
      </c>
      <c r="AN41" s="141">
        <v>2.2999999999999998</v>
      </c>
      <c r="AO41" s="141">
        <v>2.6</v>
      </c>
      <c r="AP41" s="142">
        <v>2.2000000000000002</v>
      </c>
      <c r="AQ41" s="177"/>
      <c r="AR41" s="144"/>
      <c r="AS41" s="145"/>
      <c r="AT41" s="145"/>
      <c r="AU41" s="145"/>
      <c r="AV41" s="168"/>
      <c r="AW41" s="168"/>
      <c r="AX41" s="178"/>
      <c r="AY41" s="168">
        <v>3</v>
      </c>
      <c r="AZ41" s="178"/>
      <c r="BA41" s="76"/>
      <c r="BB41" s="146"/>
      <c r="BC41" s="146"/>
      <c r="BD41" s="96"/>
      <c r="BE41" s="172"/>
      <c r="BF41" s="172"/>
      <c r="BG41" s="173"/>
      <c r="BH41" s="148"/>
      <c r="BI41" s="148"/>
      <c r="BJ41" s="174"/>
      <c r="BK41" s="174"/>
      <c r="BL41" s="174"/>
      <c r="BM41" s="180"/>
      <c r="BN41" s="150"/>
      <c r="BO41" s="151"/>
      <c r="BP41" s="151"/>
      <c r="BQ41" s="151"/>
      <c r="BR41" s="181" t="s">
        <v>153</v>
      </c>
      <c r="BS41" s="152"/>
      <c r="BT41" s="175"/>
      <c r="BU41" s="131"/>
      <c r="BV41" s="131"/>
      <c r="BW41" s="132"/>
      <c r="BX41" s="154"/>
      <c r="BY41" s="155"/>
      <c r="BZ41" s="165"/>
      <c r="CA41" s="107">
        <f t="shared" si="0"/>
        <v>2.7333333333333329</v>
      </c>
      <c r="CB41" s="108">
        <f t="shared" si="1"/>
        <v>2.2999999999999998</v>
      </c>
      <c r="CC41" s="109">
        <f t="shared" si="2"/>
        <v>3</v>
      </c>
      <c r="CD41" s="110">
        <f t="shared" si="7"/>
        <v>2.5</v>
      </c>
      <c r="CE41" s="111">
        <f t="shared" si="8"/>
        <v>2.2000000000000002</v>
      </c>
      <c r="CF41" s="112">
        <f t="shared" si="9"/>
        <v>3</v>
      </c>
      <c r="CG41" s="113" t="e">
        <f t="shared" si="3"/>
        <v>#DIV/0!</v>
      </c>
      <c r="CH41" s="114">
        <f t="shared" si="4"/>
        <v>0</v>
      </c>
      <c r="CI41" s="115">
        <f t="shared" si="5"/>
        <v>0</v>
      </c>
      <c r="CJ41" s="157"/>
      <c r="CK41" s="205"/>
      <c r="CL41" s="159"/>
      <c r="CM41" s="119">
        <f t="shared" si="6"/>
        <v>11</v>
      </c>
    </row>
    <row r="42" spans="1:91" ht="16.5" customHeight="1">
      <c r="A42" s="206" t="s">
        <v>158</v>
      </c>
      <c r="B42" s="67" t="s">
        <v>105</v>
      </c>
      <c r="C42" s="121"/>
      <c r="D42" s="122"/>
      <c r="E42" s="123"/>
      <c r="F42" s="124"/>
      <c r="G42" s="164"/>
      <c r="H42" s="125"/>
      <c r="I42" s="126"/>
      <c r="J42" s="126"/>
      <c r="K42" s="127"/>
      <c r="L42" s="168"/>
      <c r="M42" s="183"/>
      <c r="N42" s="207">
        <v>3</v>
      </c>
      <c r="O42" s="78"/>
      <c r="P42" s="129"/>
      <c r="Q42" s="129"/>
      <c r="R42" s="130"/>
      <c r="S42" s="131"/>
      <c r="T42" s="131"/>
      <c r="U42" s="131"/>
      <c r="V42" s="131"/>
      <c r="W42" s="132"/>
      <c r="X42" s="133"/>
      <c r="Y42" s="132"/>
      <c r="Z42" s="134"/>
      <c r="AA42" s="135"/>
      <c r="AB42" s="136"/>
      <c r="AC42" s="137"/>
      <c r="AD42" s="138"/>
      <c r="AE42" s="138"/>
      <c r="AF42" s="138"/>
      <c r="AG42" s="139"/>
      <c r="AH42" s="138"/>
      <c r="AI42" s="138"/>
      <c r="AJ42" s="140"/>
      <c r="AK42" s="90"/>
      <c r="AL42" s="90"/>
      <c r="AM42" s="141"/>
      <c r="AN42" s="141"/>
      <c r="AO42" s="141"/>
      <c r="AP42" s="142"/>
      <c r="AQ42" s="177"/>
      <c r="AR42" s="144"/>
      <c r="AS42" s="145"/>
      <c r="AT42" s="145"/>
      <c r="AU42" s="145"/>
      <c r="AV42" s="76"/>
      <c r="AW42" s="76"/>
      <c r="AX42" s="76"/>
      <c r="AY42" s="168"/>
      <c r="AZ42" s="76"/>
      <c r="BA42" s="76"/>
      <c r="BB42" s="146"/>
      <c r="BC42" s="146"/>
      <c r="BD42" s="96"/>
      <c r="BE42" s="96"/>
      <c r="BF42" s="96"/>
      <c r="BG42" s="96"/>
      <c r="BH42" s="148"/>
      <c r="BI42" s="148"/>
      <c r="BJ42" s="148"/>
      <c r="BK42" s="148"/>
      <c r="BL42" s="148"/>
      <c r="BM42" s="149"/>
      <c r="BN42" s="150"/>
      <c r="BO42" s="151"/>
      <c r="BP42" s="151"/>
      <c r="BQ42" s="151"/>
      <c r="BR42" s="101"/>
      <c r="BS42" s="152"/>
      <c r="BT42" s="153"/>
      <c r="BU42" s="131"/>
      <c r="BV42" s="131"/>
      <c r="BW42" s="132"/>
      <c r="BX42" s="154"/>
      <c r="BY42" s="155"/>
      <c r="BZ42" s="165"/>
      <c r="CA42" s="107">
        <f t="shared" si="0"/>
        <v>3</v>
      </c>
      <c r="CB42" s="108">
        <f t="shared" si="1"/>
        <v>3</v>
      </c>
      <c r="CC42" s="109">
        <f t="shared" si="2"/>
        <v>3</v>
      </c>
      <c r="CD42" s="110" t="e">
        <f t="shared" si="7"/>
        <v>#DIV/0!</v>
      </c>
      <c r="CE42" s="111">
        <f t="shared" si="8"/>
        <v>0</v>
      </c>
      <c r="CF42" s="112">
        <f t="shared" si="9"/>
        <v>0</v>
      </c>
      <c r="CG42" s="113" t="e">
        <f t="shared" si="3"/>
        <v>#DIV/0!</v>
      </c>
      <c r="CH42" s="114">
        <f t="shared" si="4"/>
        <v>0</v>
      </c>
      <c r="CI42" s="115">
        <f t="shared" si="5"/>
        <v>0</v>
      </c>
      <c r="CJ42" s="157"/>
      <c r="CK42" s="158"/>
      <c r="CL42" s="159"/>
      <c r="CM42" s="119">
        <f t="shared" si="6"/>
        <v>1</v>
      </c>
    </row>
    <row r="43" spans="1:91" ht="16.5" customHeight="1">
      <c r="A43" s="206" t="s">
        <v>159</v>
      </c>
      <c r="B43" s="67" t="s">
        <v>105</v>
      </c>
      <c r="C43" s="121"/>
      <c r="D43" s="122"/>
      <c r="E43" s="123"/>
      <c r="F43" s="124"/>
      <c r="G43" s="164"/>
      <c r="H43" s="125"/>
      <c r="I43" s="126"/>
      <c r="J43" s="126"/>
      <c r="K43" s="127"/>
      <c r="L43" s="168"/>
      <c r="M43" s="178" t="s">
        <v>119</v>
      </c>
      <c r="N43" s="169"/>
      <c r="O43" s="78"/>
      <c r="P43" s="129"/>
      <c r="Q43" s="129"/>
      <c r="R43" s="130"/>
      <c r="S43" s="131"/>
      <c r="T43" s="131"/>
      <c r="U43" s="131"/>
      <c r="V43" s="131"/>
      <c r="W43" s="132"/>
      <c r="X43" s="133"/>
      <c r="Y43" s="132"/>
      <c r="Z43" s="134"/>
      <c r="AA43" s="212"/>
      <c r="AB43" s="213"/>
      <c r="AC43" s="137"/>
      <c r="AD43" s="176"/>
      <c r="AE43" s="138"/>
      <c r="AF43" s="138"/>
      <c r="AG43" s="139"/>
      <c r="AH43" s="138"/>
      <c r="AI43" s="138"/>
      <c r="AJ43" s="140"/>
      <c r="AK43" s="90"/>
      <c r="AL43" s="90"/>
      <c r="AM43" s="141"/>
      <c r="AN43" s="141"/>
      <c r="AO43" s="141"/>
      <c r="AP43" s="142"/>
      <c r="AQ43" s="177"/>
      <c r="AR43" s="144"/>
      <c r="AS43" s="145"/>
      <c r="AT43" s="145"/>
      <c r="AU43" s="145"/>
      <c r="AV43" s="76"/>
      <c r="AW43" s="168"/>
      <c r="AX43" s="178"/>
      <c r="AY43" s="168">
        <v>3</v>
      </c>
      <c r="AZ43" s="76"/>
      <c r="BA43" s="76"/>
      <c r="BB43" s="146"/>
      <c r="BC43" s="146"/>
      <c r="BD43" s="96"/>
      <c r="BE43" s="172"/>
      <c r="BF43" s="96"/>
      <c r="BG43" s="173"/>
      <c r="BH43" s="148"/>
      <c r="BI43" s="148"/>
      <c r="BJ43" s="148"/>
      <c r="BK43" s="148"/>
      <c r="BL43" s="148"/>
      <c r="BM43" s="180"/>
      <c r="BN43" s="150"/>
      <c r="BO43" s="151"/>
      <c r="BP43" s="151"/>
      <c r="BQ43" s="151"/>
      <c r="BR43" s="101"/>
      <c r="BS43" s="152"/>
      <c r="BT43" s="175"/>
      <c r="BU43" s="131"/>
      <c r="BV43" s="131"/>
      <c r="BW43" s="132"/>
      <c r="BX43" s="154"/>
      <c r="BY43" s="155"/>
      <c r="BZ43" s="165"/>
      <c r="CA43" s="107">
        <f t="shared" si="0"/>
        <v>3</v>
      </c>
      <c r="CB43" s="108">
        <f t="shared" si="1"/>
        <v>3</v>
      </c>
      <c r="CC43" s="109">
        <f t="shared" si="2"/>
        <v>3</v>
      </c>
      <c r="CD43" s="110" t="e">
        <f t="shared" si="7"/>
        <v>#DIV/0!</v>
      </c>
      <c r="CE43" s="111">
        <f t="shared" si="8"/>
        <v>0</v>
      </c>
      <c r="CF43" s="112">
        <f t="shared" si="9"/>
        <v>0</v>
      </c>
      <c r="CG43" s="113" t="e">
        <f t="shared" si="3"/>
        <v>#DIV/0!</v>
      </c>
      <c r="CH43" s="114">
        <f t="shared" si="4"/>
        <v>0</v>
      </c>
      <c r="CI43" s="115">
        <f t="shared" si="5"/>
        <v>0</v>
      </c>
      <c r="CJ43" s="157"/>
      <c r="CK43" s="158"/>
      <c r="CL43" s="159"/>
      <c r="CM43" s="119">
        <f t="shared" si="6"/>
        <v>2</v>
      </c>
    </row>
    <row r="44" spans="1:91" ht="16.5" customHeight="1">
      <c r="A44" s="214" t="s">
        <v>160</v>
      </c>
      <c r="B44" s="67" t="s">
        <v>105</v>
      </c>
      <c r="C44" s="121"/>
      <c r="D44" s="122"/>
      <c r="E44" s="123"/>
      <c r="F44" s="124"/>
      <c r="G44" s="164"/>
      <c r="H44" s="125"/>
      <c r="I44" s="126"/>
      <c r="J44" s="126"/>
      <c r="K44" s="127"/>
      <c r="L44" s="168">
        <v>6.5</v>
      </c>
      <c r="M44" s="76"/>
      <c r="N44" s="169"/>
      <c r="O44" s="78"/>
      <c r="P44" s="170">
        <v>6</v>
      </c>
      <c r="Q44" s="170">
        <v>4</v>
      </c>
      <c r="R44" s="130"/>
      <c r="S44" s="131"/>
      <c r="T44" s="131"/>
      <c r="U44" s="131"/>
      <c r="V44" s="131"/>
      <c r="W44" s="132"/>
      <c r="X44" s="133"/>
      <c r="Y44" s="132"/>
      <c r="Z44" s="134"/>
      <c r="AA44" s="135"/>
      <c r="AB44" s="136"/>
      <c r="AC44" s="137"/>
      <c r="AD44" s="176"/>
      <c r="AE44" s="138"/>
      <c r="AF44" s="138"/>
      <c r="AG44" s="171">
        <v>8</v>
      </c>
      <c r="AH44" s="138"/>
      <c r="AI44" s="138"/>
      <c r="AJ44" s="140"/>
      <c r="AK44" s="197">
        <v>5.9</v>
      </c>
      <c r="AL44" s="197">
        <v>5.9</v>
      </c>
      <c r="AM44" s="141"/>
      <c r="AN44" s="141"/>
      <c r="AO44" s="141"/>
      <c r="AP44" s="142"/>
      <c r="AQ44" s="177"/>
      <c r="AR44" s="144"/>
      <c r="AS44" s="145"/>
      <c r="AT44" s="145"/>
      <c r="AU44" s="145"/>
      <c r="AV44" s="76"/>
      <c r="AW44" s="76"/>
      <c r="AX44" s="76"/>
      <c r="AY44" s="168">
        <v>6</v>
      </c>
      <c r="AZ44" s="76"/>
      <c r="BA44" s="76"/>
      <c r="BB44" s="146"/>
      <c r="BC44" s="146"/>
      <c r="BD44" s="96"/>
      <c r="BE44" s="96"/>
      <c r="BF44" s="96"/>
      <c r="BG44" s="173"/>
      <c r="BH44" s="148"/>
      <c r="BI44" s="148"/>
      <c r="BJ44" s="148"/>
      <c r="BK44" s="148"/>
      <c r="BL44" s="148"/>
      <c r="BM44" s="180"/>
      <c r="BN44" s="150"/>
      <c r="BO44" s="151"/>
      <c r="BP44" s="151"/>
      <c r="BQ44" s="151"/>
      <c r="BR44" s="101"/>
      <c r="BS44" s="152"/>
      <c r="BT44" s="153"/>
      <c r="BU44" s="131"/>
      <c r="BV44" s="131"/>
      <c r="BW44" s="132"/>
      <c r="BX44" s="154"/>
      <c r="BY44" s="155"/>
      <c r="BZ44" s="165"/>
      <c r="CA44" s="107">
        <f t="shared" si="0"/>
        <v>6.6</v>
      </c>
      <c r="CB44" s="108">
        <f t="shared" si="1"/>
        <v>5.9</v>
      </c>
      <c r="CC44" s="109">
        <f t="shared" si="2"/>
        <v>8</v>
      </c>
      <c r="CD44" s="110">
        <f t="shared" si="7"/>
        <v>5.9</v>
      </c>
      <c r="CE44" s="111">
        <f t="shared" si="8"/>
        <v>5.9</v>
      </c>
      <c r="CF44" s="112">
        <f t="shared" si="9"/>
        <v>5.9</v>
      </c>
      <c r="CG44" s="113" t="e">
        <f t="shared" si="3"/>
        <v>#DIV/0!</v>
      </c>
      <c r="CH44" s="114">
        <f t="shared" si="4"/>
        <v>0</v>
      </c>
      <c r="CI44" s="115">
        <f t="shared" si="5"/>
        <v>0</v>
      </c>
      <c r="CJ44" s="157"/>
      <c r="CK44" s="158"/>
      <c r="CL44" s="159"/>
      <c r="CM44" s="119">
        <f t="shared" si="6"/>
        <v>7</v>
      </c>
    </row>
    <row r="45" spans="1:91" ht="16.5" customHeight="1">
      <c r="A45" s="215" t="s">
        <v>161</v>
      </c>
      <c r="B45" s="67" t="s">
        <v>105</v>
      </c>
      <c r="C45" s="160"/>
      <c r="D45" s="122"/>
      <c r="E45" s="123"/>
      <c r="F45" s="124"/>
      <c r="G45" s="164"/>
      <c r="H45" s="125"/>
      <c r="I45" s="126"/>
      <c r="J45" s="126"/>
      <c r="K45" s="127"/>
      <c r="L45" s="178">
        <v>5.6</v>
      </c>
      <c r="M45" s="178" t="s">
        <v>162</v>
      </c>
      <c r="N45" s="128"/>
      <c r="O45" s="78"/>
      <c r="P45" s="170">
        <v>4.5</v>
      </c>
      <c r="Q45" s="129"/>
      <c r="R45" s="130"/>
      <c r="S45" s="131"/>
      <c r="T45" s="131"/>
      <c r="U45" s="131"/>
      <c r="V45" s="131"/>
      <c r="W45" s="132"/>
      <c r="X45" s="133"/>
      <c r="Y45" s="132"/>
      <c r="Z45" s="134"/>
      <c r="AA45" s="212"/>
      <c r="AB45" s="213"/>
      <c r="AC45" s="137"/>
      <c r="AD45" s="176">
        <v>5.2</v>
      </c>
      <c r="AE45" s="138"/>
      <c r="AF45" s="176">
        <v>8</v>
      </c>
      <c r="AG45" s="171"/>
      <c r="AH45" s="138"/>
      <c r="AI45" s="138"/>
      <c r="AJ45" s="140"/>
      <c r="AK45" s="202"/>
      <c r="AL45" s="202"/>
      <c r="AM45" s="184">
        <v>4.5</v>
      </c>
      <c r="AN45" s="184">
        <v>4.5</v>
      </c>
      <c r="AO45" s="216"/>
      <c r="AP45" s="217"/>
      <c r="AQ45" s="177"/>
      <c r="AR45" s="144"/>
      <c r="AS45" s="145"/>
      <c r="AT45" s="145"/>
      <c r="AU45" s="145"/>
      <c r="AV45" s="76"/>
      <c r="AW45" s="76"/>
      <c r="AX45" s="76"/>
      <c r="AY45" s="76"/>
      <c r="AZ45" s="76"/>
      <c r="BA45" s="76"/>
      <c r="BB45" s="146"/>
      <c r="BC45" s="146"/>
      <c r="BD45" s="96"/>
      <c r="BE45" s="172">
        <v>7</v>
      </c>
      <c r="BF45" s="96"/>
      <c r="BG45" s="172" t="s">
        <v>163</v>
      </c>
      <c r="BH45" s="148"/>
      <c r="BI45" s="148"/>
      <c r="BJ45" s="148"/>
      <c r="BK45" s="148"/>
      <c r="BL45" s="148"/>
      <c r="BM45" s="149"/>
      <c r="BN45" s="150"/>
      <c r="BO45" s="151"/>
      <c r="BP45" s="151"/>
      <c r="BQ45" s="151"/>
      <c r="BR45" s="181" t="s">
        <v>164</v>
      </c>
      <c r="BS45" s="152"/>
      <c r="BT45" s="153"/>
      <c r="BU45" s="131"/>
      <c r="BV45" s="131"/>
      <c r="BW45" s="132"/>
      <c r="BX45" s="154"/>
      <c r="BY45" s="155"/>
      <c r="BZ45" s="165"/>
      <c r="CA45" s="107">
        <f t="shared" si="0"/>
        <v>6.0600000000000005</v>
      </c>
      <c r="CB45" s="108">
        <f t="shared" si="1"/>
        <v>4.5</v>
      </c>
      <c r="CC45" s="109">
        <f t="shared" si="2"/>
        <v>8</v>
      </c>
      <c r="CD45" s="110">
        <f t="shared" si="7"/>
        <v>4.5</v>
      </c>
      <c r="CE45" s="111">
        <f t="shared" si="8"/>
        <v>4.5</v>
      </c>
      <c r="CF45" s="112">
        <f t="shared" si="9"/>
        <v>4.5</v>
      </c>
      <c r="CG45" s="113" t="e">
        <f t="shared" si="3"/>
        <v>#DIV/0!</v>
      </c>
      <c r="CH45" s="114">
        <f t="shared" si="4"/>
        <v>0</v>
      </c>
      <c r="CI45" s="115">
        <f t="shared" si="5"/>
        <v>0</v>
      </c>
      <c r="CJ45" s="157"/>
      <c r="CK45" s="158"/>
      <c r="CL45" s="159"/>
      <c r="CM45" s="119">
        <f t="shared" si="6"/>
        <v>10</v>
      </c>
    </row>
    <row r="46" spans="1:91" ht="16.5" customHeight="1">
      <c r="A46" s="200" t="s">
        <v>165</v>
      </c>
      <c r="B46" s="67" t="s">
        <v>105</v>
      </c>
      <c r="C46" s="121"/>
      <c r="D46" s="122"/>
      <c r="E46" s="123"/>
      <c r="F46" s="124"/>
      <c r="G46" s="218"/>
      <c r="H46" s="125"/>
      <c r="I46" s="126"/>
      <c r="J46" s="126"/>
      <c r="K46" s="127"/>
      <c r="L46" s="178">
        <v>3</v>
      </c>
      <c r="M46" s="76"/>
      <c r="N46" s="169">
        <v>3</v>
      </c>
      <c r="O46" s="78"/>
      <c r="P46" s="170">
        <v>3</v>
      </c>
      <c r="Q46" s="170">
        <v>2</v>
      </c>
      <c r="R46" s="130"/>
      <c r="S46" s="131"/>
      <c r="T46" s="131"/>
      <c r="U46" s="131"/>
      <c r="V46" s="131"/>
      <c r="W46" s="132"/>
      <c r="X46" s="133"/>
      <c r="Y46" s="132"/>
      <c r="Z46" s="134"/>
      <c r="AA46" s="135"/>
      <c r="AB46" s="136"/>
      <c r="AC46" s="137"/>
      <c r="AD46" s="176"/>
      <c r="AE46" s="138"/>
      <c r="AF46" s="138"/>
      <c r="AG46" s="171">
        <v>3</v>
      </c>
      <c r="AH46" s="138"/>
      <c r="AI46" s="138"/>
      <c r="AJ46" s="140"/>
      <c r="AK46" s="202">
        <v>3.2</v>
      </c>
      <c r="AL46" s="202">
        <v>3.2</v>
      </c>
      <c r="AM46" s="141">
        <v>3.2</v>
      </c>
      <c r="AN46" s="141">
        <v>3.2</v>
      </c>
      <c r="AO46" s="141"/>
      <c r="AP46" s="142"/>
      <c r="AQ46" s="177"/>
      <c r="AR46" s="144"/>
      <c r="AS46" s="145"/>
      <c r="AT46" s="145"/>
      <c r="AU46" s="145"/>
      <c r="AV46" s="178">
        <v>3.5</v>
      </c>
      <c r="AW46" s="178">
        <v>3.7</v>
      </c>
      <c r="AX46" s="178">
        <v>2.6</v>
      </c>
      <c r="AY46" s="178">
        <v>3.5</v>
      </c>
      <c r="AZ46" s="178">
        <v>3.5</v>
      </c>
      <c r="BA46" s="178">
        <v>2.5</v>
      </c>
      <c r="BB46" s="146"/>
      <c r="BC46" s="146"/>
      <c r="BD46" s="96"/>
      <c r="BE46" s="172">
        <v>4</v>
      </c>
      <c r="BF46" s="96"/>
      <c r="BG46" s="172" t="s">
        <v>114</v>
      </c>
      <c r="BH46" s="148"/>
      <c r="BI46" s="148"/>
      <c r="BJ46" s="148"/>
      <c r="BK46" s="148"/>
      <c r="BL46" s="148"/>
      <c r="BM46" s="149"/>
      <c r="BN46" s="150"/>
      <c r="BO46" s="151"/>
      <c r="BP46" s="151"/>
      <c r="BQ46" s="151"/>
      <c r="BR46" s="101"/>
      <c r="BS46" s="152"/>
      <c r="BT46" s="153"/>
      <c r="BU46" s="131"/>
      <c r="BV46" s="131"/>
      <c r="BW46" s="132"/>
      <c r="BX46" s="154"/>
      <c r="BY46" s="155"/>
      <c r="BZ46" s="165"/>
      <c r="CA46" s="107">
        <f t="shared" si="0"/>
        <v>3.3599999999999994</v>
      </c>
      <c r="CB46" s="108">
        <f t="shared" si="1"/>
        <v>3</v>
      </c>
      <c r="CC46" s="109">
        <f t="shared" si="2"/>
        <v>4</v>
      </c>
      <c r="CD46" s="110">
        <f t="shared" si="7"/>
        <v>2.875</v>
      </c>
      <c r="CE46" s="111">
        <f t="shared" si="8"/>
        <v>2.5</v>
      </c>
      <c r="CF46" s="112">
        <f t="shared" si="9"/>
        <v>3.2</v>
      </c>
      <c r="CG46" s="113" t="e">
        <f t="shared" si="3"/>
        <v>#DIV/0!</v>
      </c>
      <c r="CH46" s="114">
        <f t="shared" si="4"/>
        <v>0</v>
      </c>
      <c r="CI46" s="115">
        <f t="shared" si="5"/>
        <v>0</v>
      </c>
      <c r="CJ46" s="186"/>
      <c r="CK46" s="158"/>
      <c r="CL46" s="159"/>
      <c r="CM46" s="119">
        <f t="shared" si="6"/>
        <v>17</v>
      </c>
    </row>
    <row r="47" spans="1:91" ht="16.5" customHeight="1">
      <c r="A47" s="219" t="s">
        <v>166</v>
      </c>
      <c r="B47" s="67" t="s">
        <v>167</v>
      </c>
      <c r="C47" s="121"/>
      <c r="D47" s="122"/>
      <c r="E47" s="123"/>
      <c r="F47" s="124"/>
      <c r="G47" s="164"/>
      <c r="H47" s="125"/>
      <c r="I47" s="126"/>
      <c r="J47" s="126"/>
      <c r="K47" s="127"/>
      <c r="L47" s="76"/>
      <c r="M47" s="76"/>
      <c r="N47" s="128"/>
      <c r="O47" s="78"/>
      <c r="P47" s="129"/>
      <c r="Q47" s="129"/>
      <c r="R47" s="130"/>
      <c r="S47" s="131"/>
      <c r="T47" s="131"/>
      <c r="U47" s="131"/>
      <c r="V47" s="131"/>
      <c r="W47" s="132"/>
      <c r="X47" s="133"/>
      <c r="Y47" s="132"/>
      <c r="Z47" s="134"/>
      <c r="AA47" s="135"/>
      <c r="AB47" s="136"/>
      <c r="AC47" s="137"/>
      <c r="AD47" s="138"/>
      <c r="AE47" s="138"/>
      <c r="AF47" s="138"/>
      <c r="AG47" s="139"/>
      <c r="AH47" s="138"/>
      <c r="AI47" s="138"/>
      <c r="AJ47" s="140"/>
      <c r="AK47" s="90"/>
      <c r="AL47" s="90"/>
      <c r="AM47" s="141"/>
      <c r="AN47" s="141"/>
      <c r="AO47" s="141"/>
      <c r="AP47" s="142"/>
      <c r="AQ47" s="177"/>
      <c r="AR47" s="144"/>
      <c r="AS47" s="145"/>
      <c r="AT47" s="145"/>
      <c r="AU47" s="145"/>
      <c r="AV47" s="76"/>
      <c r="AW47" s="178"/>
      <c r="AX47" s="76"/>
      <c r="AY47" s="76"/>
      <c r="AZ47" s="76"/>
      <c r="BA47" s="76"/>
      <c r="BB47" s="146"/>
      <c r="BC47" s="146"/>
      <c r="BD47" s="96"/>
      <c r="BE47" s="96"/>
      <c r="BF47" s="96"/>
      <c r="BG47" s="173" t="s">
        <v>114</v>
      </c>
      <c r="BH47" s="148"/>
      <c r="BI47" s="148"/>
      <c r="BJ47" s="148"/>
      <c r="BK47" s="148"/>
      <c r="BL47" s="148"/>
      <c r="BM47" s="149"/>
      <c r="BN47" s="150"/>
      <c r="BO47" s="151"/>
      <c r="BP47" s="151"/>
      <c r="BQ47" s="151"/>
      <c r="BR47" s="101"/>
      <c r="BS47" s="152"/>
      <c r="BT47" s="153"/>
      <c r="BU47" s="131"/>
      <c r="BV47" s="131"/>
      <c r="BW47" s="132"/>
      <c r="BX47" s="154"/>
      <c r="BY47" s="155"/>
      <c r="BZ47" s="165"/>
      <c r="CA47" s="107" t="e">
        <f t="shared" si="0"/>
        <v>#DIV/0!</v>
      </c>
      <c r="CB47" s="108">
        <f t="shared" si="1"/>
        <v>0</v>
      </c>
      <c r="CC47" s="109">
        <f t="shared" si="2"/>
        <v>0</v>
      </c>
      <c r="CD47" s="110" t="e">
        <f t="shared" si="7"/>
        <v>#DIV/0!</v>
      </c>
      <c r="CE47" s="111">
        <f t="shared" si="8"/>
        <v>0</v>
      </c>
      <c r="CF47" s="112">
        <f t="shared" si="9"/>
        <v>0</v>
      </c>
      <c r="CG47" s="113" t="e">
        <f t="shared" si="3"/>
        <v>#DIV/0!</v>
      </c>
      <c r="CH47" s="114">
        <f t="shared" si="4"/>
        <v>0</v>
      </c>
      <c r="CI47" s="115">
        <f t="shared" si="5"/>
        <v>0</v>
      </c>
      <c r="CJ47" s="157"/>
      <c r="CK47" s="158"/>
      <c r="CL47" s="159"/>
      <c r="CM47" s="119">
        <f t="shared" si="6"/>
        <v>1</v>
      </c>
    </row>
    <row r="48" spans="1:91" ht="16.5" customHeight="1">
      <c r="A48" s="220" t="s">
        <v>168</v>
      </c>
      <c r="B48" s="67" t="s">
        <v>105</v>
      </c>
      <c r="C48" s="121"/>
      <c r="D48" s="122"/>
      <c r="E48" s="123"/>
      <c r="F48" s="124"/>
      <c r="G48" s="164"/>
      <c r="H48" s="125"/>
      <c r="I48" s="126"/>
      <c r="J48" s="126"/>
      <c r="K48" s="127"/>
      <c r="L48" s="168">
        <v>6.5</v>
      </c>
      <c r="M48" s="178" t="s">
        <v>169</v>
      </c>
      <c r="N48" s="169">
        <v>8</v>
      </c>
      <c r="O48" s="78"/>
      <c r="P48" s="170">
        <v>6</v>
      </c>
      <c r="Q48" s="129"/>
      <c r="R48" s="130"/>
      <c r="S48" s="131"/>
      <c r="T48" s="131"/>
      <c r="U48" s="131"/>
      <c r="V48" s="131"/>
      <c r="W48" s="132"/>
      <c r="X48" s="133"/>
      <c r="Y48" s="132"/>
      <c r="Z48" s="134"/>
      <c r="AA48" s="135"/>
      <c r="AB48" s="136"/>
      <c r="AC48" s="137"/>
      <c r="AD48" s="176">
        <v>7.6</v>
      </c>
      <c r="AE48" s="138"/>
      <c r="AF48" s="176"/>
      <c r="AG48" s="171"/>
      <c r="AH48" s="138"/>
      <c r="AI48" s="138"/>
      <c r="AJ48" s="140"/>
      <c r="AK48" s="90">
        <v>12.5</v>
      </c>
      <c r="AL48" s="90">
        <v>12.5</v>
      </c>
      <c r="AM48" s="141">
        <v>7.3</v>
      </c>
      <c r="AN48" s="141">
        <v>7.3</v>
      </c>
      <c r="AO48" s="141"/>
      <c r="AP48" s="142"/>
      <c r="AQ48" s="177"/>
      <c r="AR48" s="144"/>
      <c r="AS48" s="145"/>
      <c r="AT48" s="145"/>
      <c r="AU48" s="145"/>
      <c r="AV48" s="168"/>
      <c r="AW48" s="168"/>
      <c r="AX48" s="76"/>
      <c r="AY48" s="168">
        <v>7</v>
      </c>
      <c r="AZ48" s="178">
        <v>9</v>
      </c>
      <c r="BA48" s="178">
        <v>7</v>
      </c>
      <c r="BB48" s="146"/>
      <c r="BC48" s="146"/>
      <c r="BD48" s="96"/>
      <c r="BE48" s="172"/>
      <c r="BF48" s="172"/>
      <c r="BG48" s="173"/>
      <c r="BH48" s="148"/>
      <c r="BI48" s="148"/>
      <c r="BJ48" s="148"/>
      <c r="BK48" s="148"/>
      <c r="BL48" s="148"/>
      <c r="BM48" s="180"/>
      <c r="BN48" s="150"/>
      <c r="BO48" s="151"/>
      <c r="BP48" s="151"/>
      <c r="BQ48" s="151"/>
      <c r="BR48" s="181" t="s">
        <v>170</v>
      </c>
      <c r="BS48" s="152"/>
      <c r="BT48" s="153"/>
      <c r="BU48" s="131"/>
      <c r="BV48" s="131"/>
      <c r="BW48" s="132"/>
      <c r="BX48" s="154"/>
      <c r="BY48" s="155"/>
      <c r="BZ48" s="165"/>
      <c r="CA48" s="107">
        <f t="shared" si="0"/>
        <v>8.2714285714285705</v>
      </c>
      <c r="CB48" s="108">
        <f t="shared" si="1"/>
        <v>6.5</v>
      </c>
      <c r="CC48" s="109">
        <f t="shared" si="2"/>
        <v>12.5</v>
      </c>
      <c r="CD48" s="110">
        <f t="shared" si="7"/>
        <v>8.9333333333333336</v>
      </c>
      <c r="CE48" s="111">
        <f t="shared" si="8"/>
        <v>7</v>
      </c>
      <c r="CF48" s="112">
        <f t="shared" si="9"/>
        <v>12.5</v>
      </c>
      <c r="CG48" s="113" t="e">
        <f t="shared" si="3"/>
        <v>#DIV/0!</v>
      </c>
      <c r="CH48" s="114">
        <f t="shared" si="4"/>
        <v>0</v>
      </c>
      <c r="CI48" s="115">
        <f t="shared" si="5"/>
        <v>0</v>
      </c>
      <c r="CJ48" s="157"/>
      <c r="CK48" s="205"/>
      <c r="CL48" s="159"/>
      <c r="CM48" s="119">
        <f t="shared" si="6"/>
        <v>13</v>
      </c>
    </row>
    <row r="49" spans="1:91" ht="16.5" customHeight="1">
      <c r="A49" s="220" t="s">
        <v>171</v>
      </c>
      <c r="B49" s="67" t="s">
        <v>105</v>
      </c>
      <c r="C49" s="121"/>
      <c r="D49" s="122"/>
      <c r="E49" s="123"/>
      <c r="F49" s="124"/>
      <c r="G49" s="164"/>
      <c r="H49" s="125"/>
      <c r="I49" s="126"/>
      <c r="J49" s="126"/>
      <c r="K49" s="127"/>
      <c r="L49" s="76"/>
      <c r="M49" s="76"/>
      <c r="N49" s="192"/>
      <c r="O49" s="78"/>
      <c r="P49" s="129"/>
      <c r="Q49" s="129"/>
      <c r="R49" s="130"/>
      <c r="S49" s="131"/>
      <c r="T49" s="131"/>
      <c r="U49" s="131"/>
      <c r="V49" s="131"/>
      <c r="W49" s="132"/>
      <c r="X49" s="133"/>
      <c r="Y49" s="132"/>
      <c r="Z49" s="134"/>
      <c r="AA49" s="135"/>
      <c r="AB49" s="136"/>
      <c r="AC49" s="137"/>
      <c r="AD49" s="138"/>
      <c r="AE49" s="138"/>
      <c r="AF49" s="138"/>
      <c r="AG49" s="139"/>
      <c r="AH49" s="138"/>
      <c r="AI49" s="138"/>
      <c r="AJ49" s="140"/>
      <c r="AK49" s="90"/>
      <c r="AL49" s="90"/>
      <c r="AM49" s="141"/>
      <c r="AN49" s="141"/>
      <c r="AO49" s="141"/>
      <c r="AP49" s="142"/>
      <c r="AQ49" s="177"/>
      <c r="AR49" s="144"/>
      <c r="AS49" s="145"/>
      <c r="AT49" s="145"/>
      <c r="AU49" s="145"/>
      <c r="AV49" s="76"/>
      <c r="AW49" s="76"/>
      <c r="AX49" s="76"/>
      <c r="AY49" s="76"/>
      <c r="AZ49" s="76"/>
      <c r="BA49" s="76"/>
      <c r="BB49" s="146"/>
      <c r="BC49" s="146"/>
      <c r="BD49" s="96"/>
      <c r="BE49" s="96"/>
      <c r="BF49" s="96"/>
      <c r="BG49" s="96"/>
      <c r="BH49" s="148"/>
      <c r="BI49" s="148"/>
      <c r="BJ49" s="148"/>
      <c r="BK49" s="148"/>
      <c r="BL49" s="148"/>
      <c r="BM49" s="149"/>
      <c r="BN49" s="150"/>
      <c r="BO49" s="151"/>
      <c r="BP49" s="151"/>
      <c r="BQ49" s="151"/>
      <c r="BR49" s="101"/>
      <c r="BS49" s="152"/>
      <c r="BT49" s="153"/>
      <c r="BU49" s="131"/>
      <c r="BV49" s="131"/>
      <c r="BW49" s="132"/>
      <c r="BX49" s="154"/>
      <c r="BY49" s="155"/>
      <c r="BZ49" s="165"/>
      <c r="CA49" s="107" t="e">
        <f t="shared" si="0"/>
        <v>#DIV/0!</v>
      </c>
      <c r="CB49" s="108">
        <f t="shared" si="1"/>
        <v>0</v>
      </c>
      <c r="CC49" s="109">
        <f t="shared" si="2"/>
        <v>0</v>
      </c>
      <c r="CD49" s="110" t="e">
        <f t="shared" si="7"/>
        <v>#DIV/0!</v>
      </c>
      <c r="CE49" s="111">
        <f t="shared" si="8"/>
        <v>0</v>
      </c>
      <c r="CF49" s="112">
        <f t="shared" si="9"/>
        <v>0</v>
      </c>
      <c r="CG49" s="113" t="e">
        <f t="shared" si="3"/>
        <v>#DIV/0!</v>
      </c>
      <c r="CH49" s="114">
        <f t="shared" si="4"/>
        <v>0</v>
      </c>
      <c r="CI49" s="115">
        <f t="shared" si="5"/>
        <v>0</v>
      </c>
      <c r="CJ49" s="157"/>
      <c r="CK49" s="205"/>
      <c r="CL49" s="159"/>
      <c r="CM49" s="119">
        <f t="shared" si="6"/>
        <v>0</v>
      </c>
    </row>
    <row r="50" spans="1:91" ht="16.5" customHeight="1">
      <c r="A50" s="221" t="s">
        <v>172</v>
      </c>
      <c r="B50" s="67" t="s">
        <v>142</v>
      </c>
      <c r="C50" s="121"/>
      <c r="D50" s="122"/>
      <c r="E50" s="123"/>
      <c r="F50" s="124"/>
      <c r="G50" s="164"/>
      <c r="H50" s="125"/>
      <c r="I50" s="126"/>
      <c r="J50" s="126"/>
      <c r="K50" s="127"/>
      <c r="L50" s="76"/>
      <c r="M50" s="76"/>
      <c r="N50" s="192"/>
      <c r="O50" s="78"/>
      <c r="P50" s="170" t="s">
        <v>173</v>
      </c>
      <c r="Q50" s="129"/>
      <c r="R50" s="130"/>
      <c r="S50" s="131"/>
      <c r="T50" s="131"/>
      <c r="U50" s="131"/>
      <c r="V50" s="131"/>
      <c r="W50" s="132"/>
      <c r="X50" s="133"/>
      <c r="Y50" s="132"/>
      <c r="Z50" s="134"/>
      <c r="AA50" s="135"/>
      <c r="AB50" s="136"/>
      <c r="AC50" s="137"/>
      <c r="AD50" s="138"/>
      <c r="AE50" s="138"/>
      <c r="AF50" s="138"/>
      <c r="AG50" s="139"/>
      <c r="AH50" s="138"/>
      <c r="AI50" s="138"/>
      <c r="AJ50" s="140"/>
      <c r="AK50" s="90"/>
      <c r="AL50" s="90"/>
      <c r="AM50" s="201">
        <v>0.8</v>
      </c>
      <c r="AN50" s="201">
        <v>0.8</v>
      </c>
      <c r="AO50" s="141"/>
      <c r="AP50" s="142"/>
      <c r="AQ50" s="177"/>
      <c r="AR50" s="144"/>
      <c r="AS50" s="145"/>
      <c r="AT50" s="145"/>
      <c r="AU50" s="145"/>
      <c r="AV50" s="168"/>
      <c r="AW50" s="76"/>
      <c r="AX50" s="76"/>
      <c r="AY50" s="183"/>
      <c r="AZ50" s="76"/>
      <c r="BA50" s="76"/>
      <c r="BB50" s="146"/>
      <c r="BC50" s="146"/>
      <c r="BD50" s="96"/>
      <c r="BE50" s="96"/>
      <c r="BF50" s="96"/>
      <c r="BG50" s="96"/>
      <c r="BH50" s="148"/>
      <c r="BI50" s="148"/>
      <c r="BJ50" s="148"/>
      <c r="BK50" s="148"/>
      <c r="BL50" s="148"/>
      <c r="BM50" s="149"/>
      <c r="BN50" s="150"/>
      <c r="BO50" s="151"/>
      <c r="BP50" s="151"/>
      <c r="BQ50" s="151"/>
      <c r="BR50" s="101"/>
      <c r="BS50" s="152"/>
      <c r="BT50" s="153"/>
      <c r="BU50" s="131"/>
      <c r="BV50" s="131"/>
      <c r="BW50" s="132"/>
      <c r="BX50" s="154"/>
      <c r="BY50" s="155"/>
      <c r="BZ50" s="165"/>
      <c r="CA50" s="107">
        <f t="shared" si="0"/>
        <v>0.8</v>
      </c>
      <c r="CB50" s="108">
        <f t="shared" si="1"/>
        <v>0.8</v>
      </c>
      <c r="CC50" s="109">
        <f t="shared" si="2"/>
        <v>0.8</v>
      </c>
      <c r="CD50" s="110">
        <f t="shared" si="7"/>
        <v>0.8</v>
      </c>
      <c r="CE50" s="111">
        <f t="shared" si="8"/>
        <v>0.8</v>
      </c>
      <c r="CF50" s="112">
        <f t="shared" si="9"/>
        <v>0.8</v>
      </c>
      <c r="CG50" s="113" t="e">
        <f t="shared" si="3"/>
        <v>#DIV/0!</v>
      </c>
      <c r="CH50" s="114">
        <f t="shared" si="4"/>
        <v>0</v>
      </c>
      <c r="CI50" s="115">
        <f t="shared" si="5"/>
        <v>0</v>
      </c>
      <c r="CJ50" s="157"/>
      <c r="CK50" s="158"/>
      <c r="CL50" s="159"/>
      <c r="CM50" s="119">
        <f t="shared" si="6"/>
        <v>3</v>
      </c>
    </row>
    <row r="51" spans="1:91" ht="16.5" customHeight="1">
      <c r="A51" s="222" t="s">
        <v>174</v>
      </c>
      <c r="B51" s="67" t="s">
        <v>105</v>
      </c>
      <c r="C51" s="121"/>
      <c r="D51" s="122"/>
      <c r="E51" s="123"/>
      <c r="F51" s="124"/>
      <c r="G51" s="164"/>
      <c r="H51" s="125"/>
      <c r="I51" s="126"/>
      <c r="J51" s="126"/>
      <c r="K51" s="127"/>
      <c r="L51" s="168"/>
      <c r="M51" s="76"/>
      <c r="N51" s="187"/>
      <c r="O51" s="78"/>
      <c r="P51" s="129"/>
      <c r="Q51" s="129"/>
      <c r="R51" s="130"/>
      <c r="S51" s="131"/>
      <c r="T51" s="131"/>
      <c r="U51" s="131"/>
      <c r="V51" s="131"/>
      <c r="W51" s="132"/>
      <c r="X51" s="133"/>
      <c r="Y51" s="132"/>
      <c r="Z51" s="134"/>
      <c r="AA51" s="135"/>
      <c r="AB51" s="136"/>
      <c r="AC51" s="137"/>
      <c r="AD51" s="176"/>
      <c r="AE51" s="138"/>
      <c r="AF51" s="138"/>
      <c r="AG51" s="139"/>
      <c r="AH51" s="138"/>
      <c r="AI51" s="138"/>
      <c r="AJ51" s="140"/>
      <c r="AK51" s="90">
        <v>3</v>
      </c>
      <c r="AL51" s="90">
        <v>3</v>
      </c>
      <c r="AM51" s="141"/>
      <c r="AN51" s="141"/>
      <c r="AO51" s="141"/>
      <c r="AP51" s="142"/>
      <c r="AQ51" s="177"/>
      <c r="AR51" s="144"/>
      <c r="AS51" s="145"/>
      <c r="AT51" s="145"/>
      <c r="AU51" s="145"/>
      <c r="AV51" s="76"/>
      <c r="AW51" s="168"/>
      <c r="AX51" s="76"/>
      <c r="AY51" s="183"/>
      <c r="AZ51" s="76"/>
      <c r="BA51" s="76"/>
      <c r="BB51" s="146"/>
      <c r="BC51" s="146"/>
      <c r="BD51" s="96"/>
      <c r="BE51" s="96"/>
      <c r="BF51" s="96"/>
      <c r="BG51" s="173"/>
      <c r="BH51" s="148"/>
      <c r="BI51" s="148"/>
      <c r="BJ51" s="148"/>
      <c r="BK51" s="148"/>
      <c r="BL51" s="148"/>
      <c r="BM51" s="149"/>
      <c r="BN51" s="150"/>
      <c r="BO51" s="151"/>
      <c r="BP51" s="151"/>
      <c r="BQ51" s="151"/>
      <c r="BR51" s="101"/>
      <c r="BS51" s="152"/>
      <c r="BT51" s="175"/>
      <c r="BU51" s="131"/>
      <c r="BV51" s="131"/>
      <c r="BW51" s="132"/>
      <c r="BX51" s="154"/>
      <c r="BY51" s="155"/>
      <c r="BZ51" s="165"/>
      <c r="CA51" s="107">
        <f t="shared" si="0"/>
        <v>3</v>
      </c>
      <c r="CB51" s="108">
        <f t="shared" si="1"/>
        <v>3</v>
      </c>
      <c r="CC51" s="109">
        <f t="shared" si="2"/>
        <v>3</v>
      </c>
      <c r="CD51" s="110">
        <f t="shared" si="7"/>
        <v>3</v>
      </c>
      <c r="CE51" s="111">
        <f t="shared" si="8"/>
        <v>3</v>
      </c>
      <c r="CF51" s="112">
        <f t="shared" si="9"/>
        <v>3</v>
      </c>
      <c r="CG51" s="113" t="e">
        <f t="shared" si="3"/>
        <v>#DIV/0!</v>
      </c>
      <c r="CH51" s="114">
        <f t="shared" si="4"/>
        <v>0</v>
      </c>
      <c r="CI51" s="115">
        <f t="shared" si="5"/>
        <v>0</v>
      </c>
      <c r="CJ51" s="157"/>
      <c r="CK51" s="158"/>
      <c r="CL51" s="159"/>
      <c r="CM51" s="119">
        <f t="shared" si="6"/>
        <v>2</v>
      </c>
    </row>
    <row r="52" spans="1:91" ht="16.5" customHeight="1">
      <c r="A52" s="223" t="s">
        <v>175</v>
      </c>
      <c r="B52" s="67" t="s">
        <v>105</v>
      </c>
      <c r="C52" s="160"/>
      <c r="D52" s="122"/>
      <c r="E52" s="123"/>
      <c r="F52" s="124"/>
      <c r="G52" s="218"/>
      <c r="H52" s="125"/>
      <c r="I52" s="126"/>
      <c r="J52" s="126"/>
      <c r="K52" s="127"/>
      <c r="L52" s="76"/>
      <c r="M52" s="178" t="s">
        <v>137</v>
      </c>
      <c r="N52" s="192"/>
      <c r="O52" s="78"/>
      <c r="P52" s="170">
        <v>2.5</v>
      </c>
      <c r="Q52" s="170">
        <v>1.5</v>
      </c>
      <c r="R52" s="130"/>
      <c r="S52" s="131"/>
      <c r="T52" s="131"/>
      <c r="U52" s="131"/>
      <c r="V52" s="131"/>
      <c r="W52" s="132"/>
      <c r="X52" s="133"/>
      <c r="Y52" s="132"/>
      <c r="Z52" s="134"/>
      <c r="AA52" s="135"/>
      <c r="AB52" s="136"/>
      <c r="AC52" s="137"/>
      <c r="AD52" s="176">
        <v>2.7</v>
      </c>
      <c r="AE52" s="138"/>
      <c r="AF52" s="138"/>
      <c r="AG52" s="139"/>
      <c r="AH52" s="138"/>
      <c r="AI52" s="138"/>
      <c r="AJ52" s="140"/>
      <c r="AK52" s="197"/>
      <c r="AL52" s="197"/>
      <c r="AM52" s="184">
        <v>2.5</v>
      </c>
      <c r="AN52" s="184">
        <v>2.5</v>
      </c>
      <c r="AO52" s="141"/>
      <c r="AP52" s="142"/>
      <c r="AQ52" s="177"/>
      <c r="AR52" s="144"/>
      <c r="AS52" s="145"/>
      <c r="AT52" s="145"/>
      <c r="AU52" s="224"/>
      <c r="AV52" s="178">
        <v>2.6</v>
      </c>
      <c r="AW52" s="76"/>
      <c r="AX52" s="76"/>
      <c r="AY52" s="178">
        <v>3</v>
      </c>
      <c r="AZ52" s="76"/>
      <c r="BA52" s="76"/>
      <c r="BB52" s="146"/>
      <c r="BC52" s="146"/>
      <c r="BD52" s="96"/>
      <c r="BE52" s="172" t="s">
        <v>121</v>
      </c>
      <c r="BF52" s="172" t="s">
        <v>126</v>
      </c>
      <c r="BG52" s="172" t="s">
        <v>119</v>
      </c>
      <c r="BH52" s="148"/>
      <c r="BI52" s="148"/>
      <c r="BJ52" s="148"/>
      <c r="BK52" s="148"/>
      <c r="BL52" s="148"/>
      <c r="BM52" s="149"/>
      <c r="BN52" s="150"/>
      <c r="BO52" s="151"/>
      <c r="BP52" s="151"/>
      <c r="BQ52" s="151"/>
      <c r="BR52" s="101"/>
      <c r="BS52" s="152"/>
      <c r="BT52" s="153"/>
      <c r="BU52" s="131"/>
      <c r="BV52" s="131"/>
      <c r="BW52" s="132"/>
      <c r="BX52" s="154"/>
      <c r="BY52" s="155"/>
      <c r="BZ52" s="165"/>
      <c r="CA52" s="107">
        <f t="shared" si="0"/>
        <v>2.7</v>
      </c>
      <c r="CB52" s="108">
        <f t="shared" si="1"/>
        <v>2.5</v>
      </c>
      <c r="CC52" s="109">
        <f t="shared" si="2"/>
        <v>3</v>
      </c>
      <c r="CD52" s="110">
        <f t="shared" si="7"/>
        <v>2.5</v>
      </c>
      <c r="CE52" s="111">
        <f t="shared" si="8"/>
        <v>2.5</v>
      </c>
      <c r="CF52" s="112">
        <f t="shared" si="9"/>
        <v>2.5</v>
      </c>
      <c r="CG52" s="113" t="e">
        <f t="shared" si="3"/>
        <v>#DIV/0!</v>
      </c>
      <c r="CH52" s="114">
        <f t="shared" si="4"/>
        <v>0</v>
      </c>
      <c r="CI52" s="115">
        <f t="shared" si="5"/>
        <v>0</v>
      </c>
      <c r="CJ52" s="157"/>
      <c r="CK52" s="158"/>
      <c r="CL52" s="159"/>
      <c r="CM52" s="119">
        <f t="shared" si="6"/>
        <v>11</v>
      </c>
    </row>
    <row r="53" spans="1:91" ht="16.5" customHeight="1">
      <c r="A53" s="223" t="s">
        <v>176</v>
      </c>
      <c r="B53" s="67" t="s">
        <v>108</v>
      </c>
      <c r="C53" s="121"/>
      <c r="D53" s="195"/>
      <c r="E53" s="123"/>
      <c r="F53" s="225"/>
      <c r="G53" s="164"/>
      <c r="H53" s="125"/>
      <c r="I53" s="126"/>
      <c r="J53" s="126"/>
      <c r="K53" s="127"/>
      <c r="L53" s="76"/>
      <c r="M53" s="76"/>
      <c r="N53" s="187">
        <v>2</v>
      </c>
      <c r="O53" s="78"/>
      <c r="P53" s="170">
        <v>1.5</v>
      </c>
      <c r="Q53" s="129"/>
      <c r="R53" s="130"/>
      <c r="S53" s="131"/>
      <c r="T53" s="131"/>
      <c r="U53" s="131"/>
      <c r="V53" s="131"/>
      <c r="W53" s="132"/>
      <c r="X53" s="133"/>
      <c r="Y53" s="132"/>
      <c r="Z53" s="134"/>
      <c r="AA53" s="135"/>
      <c r="AB53" s="136"/>
      <c r="AC53" s="188"/>
      <c r="AD53" s="138"/>
      <c r="AE53" s="138"/>
      <c r="AF53" s="138"/>
      <c r="AG53" s="139"/>
      <c r="AH53" s="138"/>
      <c r="AI53" s="138"/>
      <c r="AJ53" s="140"/>
      <c r="AK53" s="90"/>
      <c r="AL53" s="90"/>
      <c r="AM53" s="141"/>
      <c r="AN53" s="141"/>
      <c r="AO53" s="141"/>
      <c r="AP53" s="142"/>
      <c r="AQ53" s="177"/>
      <c r="AR53" s="144"/>
      <c r="AS53" s="145"/>
      <c r="AT53" s="145"/>
      <c r="AU53" s="145"/>
      <c r="AV53" s="76"/>
      <c r="AW53" s="76"/>
      <c r="AX53" s="76"/>
      <c r="AY53" s="76"/>
      <c r="AZ53" s="76"/>
      <c r="BA53" s="76"/>
      <c r="BB53" s="146"/>
      <c r="BC53" s="146"/>
      <c r="BD53" s="96"/>
      <c r="BE53" s="96"/>
      <c r="BF53" s="96"/>
      <c r="BG53" s="172">
        <v>2</v>
      </c>
      <c r="BH53" s="148"/>
      <c r="BI53" s="148"/>
      <c r="BJ53" s="148"/>
      <c r="BK53" s="148"/>
      <c r="BL53" s="148"/>
      <c r="BM53" s="149"/>
      <c r="BN53" s="150"/>
      <c r="BO53" s="151"/>
      <c r="BP53" s="151"/>
      <c r="BQ53" s="151"/>
      <c r="BR53" s="181">
        <v>2</v>
      </c>
      <c r="BS53" s="152"/>
      <c r="BT53" s="153"/>
      <c r="BU53" s="131"/>
      <c r="BV53" s="131"/>
      <c r="BW53" s="132"/>
      <c r="BX53" s="154"/>
      <c r="BY53" s="155"/>
      <c r="BZ53" s="165"/>
      <c r="CA53" s="107">
        <f t="shared" si="0"/>
        <v>2</v>
      </c>
      <c r="CB53" s="108">
        <f t="shared" si="1"/>
        <v>2</v>
      </c>
      <c r="CC53" s="109">
        <f t="shared" si="2"/>
        <v>2</v>
      </c>
      <c r="CD53" s="110" t="e">
        <f t="shared" si="7"/>
        <v>#DIV/0!</v>
      </c>
      <c r="CE53" s="111">
        <f t="shared" si="8"/>
        <v>0</v>
      </c>
      <c r="CF53" s="112">
        <f t="shared" si="9"/>
        <v>0</v>
      </c>
      <c r="CG53" s="113" t="e">
        <f t="shared" si="3"/>
        <v>#DIV/0!</v>
      </c>
      <c r="CH53" s="114">
        <f t="shared" si="4"/>
        <v>0</v>
      </c>
      <c r="CI53" s="115">
        <f t="shared" si="5"/>
        <v>0</v>
      </c>
      <c r="CJ53" s="157"/>
      <c r="CK53" s="158"/>
      <c r="CL53" s="159"/>
      <c r="CM53" s="119">
        <f t="shared" si="6"/>
        <v>4</v>
      </c>
    </row>
    <row r="54" spans="1:91" ht="16.5" customHeight="1">
      <c r="A54" s="223" t="s">
        <v>177</v>
      </c>
      <c r="B54" s="67" t="s">
        <v>105</v>
      </c>
      <c r="C54" s="121"/>
      <c r="D54" s="122"/>
      <c r="E54" s="123"/>
      <c r="F54" s="124"/>
      <c r="G54" s="164"/>
      <c r="H54" s="125"/>
      <c r="I54" s="126"/>
      <c r="J54" s="126"/>
      <c r="K54" s="127"/>
      <c r="L54" s="76"/>
      <c r="M54" s="76"/>
      <c r="N54" s="128"/>
      <c r="O54" s="78"/>
      <c r="P54" s="170">
        <v>2.5</v>
      </c>
      <c r="Q54" s="129"/>
      <c r="R54" s="130"/>
      <c r="S54" s="131"/>
      <c r="T54" s="131"/>
      <c r="U54" s="131"/>
      <c r="V54" s="131"/>
      <c r="W54" s="132"/>
      <c r="X54" s="133"/>
      <c r="Y54" s="132"/>
      <c r="Z54" s="134"/>
      <c r="AA54" s="135"/>
      <c r="AB54" s="136"/>
      <c r="AC54" s="137"/>
      <c r="AD54" s="176">
        <v>2.7</v>
      </c>
      <c r="AE54" s="138"/>
      <c r="AF54" s="138"/>
      <c r="AG54" s="139"/>
      <c r="AH54" s="138"/>
      <c r="AI54" s="138"/>
      <c r="AJ54" s="140"/>
      <c r="AK54" s="197"/>
      <c r="AL54" s="197"/>
      <c r="AM54" s="184">
        <v>2.5</v>
      </c>
      <c r="AN54" s="184">
        <v>2.5</v>
      </c>
      <c r="AO54" s="141"/>
      <c r="AP54" s="142"/>
      <c r="AQ54" s="177"/>
      <c r="AR54" s="144"/>
      <c r="AS54" s="145"/>
      <c r="AT54" s="145"/>
      <c r="AU54" s="145"/>
      <c r="AV54" s="76"/>
      <c r="AW54" s="76"/>
      <c r="AX54" s="76"/>
      <c r="AY54" s="76"/>
      <c r="AZ54" s="76"/>
      <c r="BA54" s="76"/>
      <c r="BB54" s="146"/>
      <c r="BC54" s="146"/>
      <c r="BD54" s="96"/>
      <c r="BE54" s="172" t="s">
        <v>121</v>
      </c>
      <c r="BF54" s="172" t="s">
        <v>126</v>
      </c>
      <c r="BG54" s="172" t="s">
        <v>119</v>
      </c>
      <c r="BH54" s="148"/>
      <c r="BI54" s="148"/>
      <c r="BJ54" s="148"/>
      <c r="BK54" s="148"/>
      <c r="BL54" s="148"/>
      <c r="BM54" s="149"/>
      <c r="BN54" s="150"/>
      <c r="BO54" s="151"/>
      <c r="BP54" s="151"/>
      <c r="BQ54" s="151"/>
      <c r="BR54" s="101"/>
      <c r="BS54" s="152"/>
      <c r="BT54" s="153"/>
      <c r="BU54" s="131"/>
      <c r="BV54" s="131"/>
      <c r="BW54" s="132"/>
      <c r="BX54" s="154"/>
      <c r="BY54" s="155"/>
      <c r="BZ54" s="165"/>
      <c r="CA54" s="107">
        <f t="shared" si="0"/>
        <v>2.6</v>
      </c>
      <c r="CB54" s="108">
        <f t="shared" si="1"/>
        <v>2.5</v>
      </c>
      <c r="CC54" s="109">
        <f t="shared" si="2"/>
        <v>2.7</v>
      </c>
      <c r="CD54" s="110">
        <f t="shared" si="7"/>
        <v>2.5</v>
      </c>
      <c r="CE54" s="111">
        <f t="shared" si="8"/>
        <v>2.5</v>
      </c>
      <c r="CF54" s="112">
        <f t="shared" si="9"/>
        <v>2.5</v>
      </c>
      <c r="CG54" s="113" t="e">
        <f t="shared" si="3"/>
        <v>#DIV/0!</v>
      </c>
      <c r="CH54" s="114">
        <f t="shared" si="4"/>
        <v>0</v>
      </c>
      <c r="CI54" s="115">
        <f t="shared" si="5"/>
        <v>0</v>
      </c>
      <c r="CJ54" s="157"/>
      <c r="CK54" s="158"/>
      <c r="CL54" s="159"/>
      <c r="CM54" s="119">
        <f t="shared" si="6"/>
        <v>7</v>
      </c>
    </row>
    <row r="55" spans="1:91" ht="16.5" customHeight="1">
      <c r="A55" s="226" t="s">
        <v>178</v>
      </c>
      <c r="B55" s="67" t="s">
        <v>108</v>
      </c>
      <c r="C55" s="160"/>
      <c r="D55" s="122"/>
      <c r="E55" s="123"/>
      <c r="F55" s="124"/>
      <c r="G55" s="164"/>
      <c r="H55" s="125"/>
      <c r="I55" s="126"/>
      <c r="J55" s="126"/>
      <c r="K55" s="127"/>
      <c r="L55" s="76"/>
      <c r="M55" s="76"/>
      <c r="N55" s="169">
        <v>2</v>
      </c>
      <c r="O55" s="78"/>
      <c r="P55" s="129"/>
      <c r="Q55" s="129"/>
      <c r="R55" s="130"/>
      <c r="S55" s="131"/>
      <c r="T55" s="131"/>
      <c r="U55" s="131"/>
      <c r="V55" s="131"/>
      <c r="W55" s="132"/>
      <c r="X55" s="133"/>
      <c r="Y55" s="132"/>
      <c r="Z55" s="134"/>
      <c r="AA55" s="135"/>
      <c r="AB55" s="136"/>
      <c r="AC55" s="137"/>
      <c r="AD55" s="138"/>
      <c r="AE55" s="138"/>
      <c r="AF55" s="138"/>
      <c r="AG55" s="139"/>
      <c r="AH55" s="138"/>
      <c r="AI55" s="138"/>
      <c r="AJ55" s="140"/>
      <c r="AK55" s="90"/>
      <c r="AL55" s="90"/>
      <c r="AM55" s="141"/>
      <c r="AN55" s="141"/>
      <c r="AO55" s="141"/>
      <c r="AP55" s="142"/>
      <c r="AQ55" s="177"/>
      <c r="AR55" s="144"/>
      <c r="AS55" s="145"/>
      <c r="AT55" s="145"/>
      <c r="AU55" s="145"/>
      <c r="AV55" s="76"/>
      <c r="AW55" s="76"/>
      <c r="AX55" s="76"/>
      <c r="AY55" s="76"/>
      <c r="AZ55" s="76"/>
      <c r="BA55" s="76"/>
      <c r="BB55" s="146"/>
      <c r="BC55" s="146"/>
      <c r="BD55" s="96"/>
      <c r="BE55" s="96"/>
      <c r="BF55" s="96"/>
      <c r="BG55" s="96"/>
      <c r="BH55" s="148"/>
      <c r="BI55" s="148"/>
      <c r="BJ55" s="148"/>
      <c r="BK55" s="148"/>
      <c r="BL55" s="148"/>
      <c r="BM55" s="149"/>
      <c r="BN55" s="150"/>
      <c r="BO55" s="151"/>
      <c r="BP55" s="151"/>
      <c r="BQ55" s="151"/>
      <c r="BR55" s="181">
        <v>2</v>
      </c>
      <c r="BS55" s="152"/>
      <c r="BT55" s="153"/>
      <c r="BU55" s="131"/>
      <c r="BV55" s="131"/>
      <c r="BW55" s="132"/>
      <c r="BX55" s="154"/>
      <c r="BY55" s="155"/>
      <c r="BZ55" s="165"/>
      <c r="CA55" s="107">
        <f t="shared" si="0"/>
        <v>2</v>
      </c>
      <c r="CB55" s="108">
        <f t="shared" si="1"/>
        <v>2</v>
      </c>
      <c r="CC55" s="109">
        <f t="shared" si="2"/>
        <v>2</v>
      </c>
      <c r="CD55" s="110" t="e">
        <f t="shared" si="7"/>
        <v>#DIV/0!</v>
      </c>
      <c r="CE55" s="111">
        <f t="shared" si="8"/>
        <v>0</v>
      </c>
      <c r="CF55" s="112">
        <f t="shared" si="9"/>
        <v>0</v>
      </c>
      <c r="CG55" s="113" t="e">
        <f t="shared" si="3"/>
        <v>#DIV/0!</v>
      </c>
      <c r="CH55" s="114">
        <f t="shared" si="4"/>
        <v>0</v>
      </c>
      <c r="CI55" s="115">
        <f t="shared" si="5"/>
        <v>0</v>
      </c>
      <c r="CJ55" s="157"/>
      <c r="CK55" s="158"/>
      <c r="CL55" s="159"/>
      <c r="CM55" s="119">
        <f t="shared" si="6"/>
        <v>2</v>
      </c>
    </row>
    <row r="56" spans="1:91" ht="16.5" customHeight="1">
      <c r="A56" s="226" t="s">
        <v>179</v>
      </c>
      <c r="B56" s="67" t="s">
        <v>108</v>
      </c>
      <c r="C56" s="160"/>
      <c r="D56" s="195"/>
      <c r="E56" s="123"/>
      <c r="F56" s="124"/>
      <c r="G56" s="164"/>
      <c r="H56" s="125"/>
      <c r="I56" s="126"/>
      <c r="J56" s="126"/>
      <c r="K56" s="127"/>
      <c r="L56" s="178"/>
      <c r="M56" s="76"/>
      <c r="N56" s="169"/>
      <c r="O56" s="78"/>
      <c r="P56" s="129"/>
      <c r="Q56" s="129"/>
      <c r="R56" s="130"/>
      <c r="S56" s="131"/>
      <c r="T56" s="131"/>
      <c r="U56" s="131"/>
      <c r="V56" s="131"/>
      <c r="W56" s="132"/>
      <c r="X56" s="133"/>
      <c r="Y56" s="132"/>
      <c r="Z56" s="134"/>
      <c r="AA56" s="135"/>
      <c r="AB56" s="136"/>
      <c r="AC56" s="188"/>
      <c r="AD56" s="138"/>
      <c r="AE56" s="138"/>
      <c r="AF56" s="176"/>
      <c r="AG56" s="139"/>
      <c r="AH56" s="138"/>
      <c r="AI56" s="138"/>
      <c r="AJ56" s="140"/>
      <c r="AK56" s="90"/>
      <c r="AL56" s="90"/>
      <c r="AM56" s="141"/>
      <c r="AN56" s="141"/>
      <c r="AO56" s="193"/>
      <c r="AP56" s="142"/>
      <c r="AQ56" s="177"/>
      <c r="AR56" s="144"/>
      <c r="AS56" s="145"/>
      <c r="AT56" s="145"/>
      <c r="AU56" s="145"/>
      <c r="AV56" s="183"/>
      <c r="AW56" s="76"/>
      <c r="AX56" s="76"/>
      <c r="AY56" s="76"/>
      <c r="AZ56" s="178">
        <v>3</v>
      </c>
      <c r="BA56" s="178">
        <v>2</v>
      </c>
      <c r="BB56" s="146"/>
      <c r="BC56" s="146"/>
      <c r="BD56" s="96"/>
      <c r="BE56" s="96"/>
      <c r="BF56" s="96"/>
      <c r="BG56" s="96"/>
      <c r="BH56" s="148"/>
      <c r="BI56" s="148"/>
      <c r="BJ56" s="148"/>
      <c r="BK56" s="148"/>
      <c r="BL56" s="148"/>
      <c r="BM56" s="149"/>
      <c r="BN56" s="150"/>
      <c r="BO56" s="151"/>
      <c r="BP56" s="151"/>
      <c r="BQ56" s="151"/>
      <c r="BR56" s="227"/>
      <c r="BS56" s="152"/>
      <c r="BT56" s="153"/>
      <c r="BU56" s="131"/>
      <c r="BV56" s="131"/>
      <c r="BW56" s="132"/>
      <c r="BX56" s="154"/>
      <c r="BY56" s="155"/>
      <c r="BZ56" s="165"/>
      <c r="CA56" s="107">
        <f t="shared" si="0"/>
        <v>3</v>
      </c>
      <c r="CB56" s="108">
        <f t="shared" si="1"/>
        <v>3</v>
      </c>
      <c r="CC56" s="109">
        <f t="shared" si="2"/>
        <v>3</v>
      </c>
      <c r="CD56" s="110">
        <f t="shared" si="7"/>
        <v>2</v>
      </c>
      <c r="CE56" s="111">
        <f t="shared" si="8"/>
        <v>2</v>
      </c>
      <c r="CF56" s="112">
        <f t="shared" si="9"/>
        <v>2</v>
      </c>
      <c r="CG56" s="113" t="e">
        <f t="shared" si="3"/>
        <v>#DIV/0!</v>
      </c>
      <c r="CH56" s="114">
        <f t="shared" si="4"/>
        <v>0</v>
      </c>
      <c r="CI56" s="115">
        <f t="shared" si="5"/>
        <v>0</v>
      </c>
      <c r="CJ56" s="157"/>
      <c r="CK56" s="158"/>
      <c r="CL56" s="159"/>
      <c r="CM56" s="119">
        <f t="shared" si="6"/>
        <v>2</v>
      </c>
    </row>
    <row r="57" spans="1:91" ht="16.5" customHeight="1">
      <c r="A57" s="226" t="s">
        <v>179</v>
      </c>
      <c r="B57" s="67" t="s">
        <v>105</v>
      </c>
      <c r="C57" s="121"/>
      <c r="D57" s="122"/>
      <c r="E57" s="123"/>
      <c r="F57" s="124"/>
      <c r="G57" s="164"/>
      <c r="H57" s="125"/>
      <c r="I57" s="126"/>
      <c r="J57" s="126"/>
      <c r="K57" s="127"/>
      <c r="L57" s="178"/>
      <c r="M57" s="183"/>
      <c r="N57" s="198"/>
      <c r="O57" s="78"/>
      <c r="P57" s="170">
        <v>2.5</v>
      </c>
      <c r="Q57" s="129"/>
      <c r="R57" s="130"/>
      <c r="S57" s="131"/>
      <c r="T57" s="131"/>
      <c r="U57" s="131"/>
      <c r="V57" s="131"/>
      <c r="W57" s="132"/>
      <c r="X57" s="133"/>
      <c r="Y57" s="132"/>
      <c r="Z57" s="134"/>
      <c r="AA57" s="135"/>
      <c r="AB57" s="136"/>
      <c r="AC57" s="137"/>
      <c r="AD57" s="138"/>
      <c r="AE57" s="138"/>
      <c r="AF57" s="138"/>
      <c r="AG57" s="139"/>
      <c r="AH57" s="138"/>
      <c r="AI57" s="138"/>
      <c r="AJ57" s="140"/>
      <c r="AK57" s="90">
        <v>4</v>
      </c>
      <c r="AL57" s="90">
        <v>4</v>
      </c>
      <c r="AM57" s="141"/>
      <c r="AN57" s="141"/>
      <c r="AO57" s="141"/>
      <c r="AP57" s="142"/>
      <c r="AQ57" s="177"/>
      <c r="AR57" s="144"/>
      <c r="AS57" s="145"/>
      <c r="AT57" s="145"/>
      <c r="AU57" s="145"/>
      <c r="AV57" s="168"/>
      <c r="AW57" s="168">
        <v>2.5</v>
      </c>
      <c r="AX57" s="178">
        <v>1.8</v>
      </c>
      <c r="AY57" s="168">
        <v>3</v>
      </c>
      <c r="AZ57" s="178"/>
      <c r="BA57" s="178"/>
      <c r="BB57" s="146"/>
      <c r="BC57" s="146"/>
      <c r="BD57" s="147"/>
      <c r="BE57" s="96"/>
      <c r="BF57" s="96"/>
      <c r="BG57" s="172"/>
      <c r="BH57" s="148"/>
      <c r="BI57" s="148"/>
      <c r="BJ57" s="148"/>
      <c r="BK57" s="148"/>
      <c r="BL57" s="148"/>
      <c r="BM57" s="180"/>
      <c r="BN57" s="150"/>
      <c r="BO57" s="151"/>
      <c r="BP57" s="151"/>
      <c r="BQ57" s="151"/>
      <c r="BR57" s="101"/>
      <c r="BS57" s="152"/>
      <c r="BT57" s="175"/>
      <c r="BU57" s="131"/>
      <c r="BV57" s="131"/>
      <c r="BW57" s="132"/>
      <c r="BX57" s="154"/>
      <c r="BY57" s="155"/>
      <c r="BZ57" s="165"/>
      <c r="CA57" s="107">
        <f t="shared" si="0"/>
        <v>3.1666666666666665</v>
      </c>
      <c r="CB57" s="108">
        <f t="shared" si="1"/>
        <v>2.5</v>
      </c>
      <c r="CC57" s="109">
        <f t="shared" si="2"/>
        <v>4</v>
      </c>
      <c r="CD57" s="110">
        <f t="shared" si="7"/>
        <v>2.9</v>
      </c>
      <c r="CE57" s="111">
        <f t="shared" si="8"/>
        <v>1.8</v>
      </c>
      <c r="CF57" s="112">
        <f t="shared" si="9"/>
        <v>4</v>
      </c>
      <c r="CG57" s="113" t="e">
        <f t="shared" si="3"/>
        <v>#DIV/0!</v>
      </c>
      <c r="CH57" s="114">
        <f t="shared" si="4"/>
        <v>0</v>
      </c>
      <c r="CI57" s="115">
        <f t="shared" si="5"/>
        <v>0</v>
      </c>
      <c r="CJ57" s="157"/>
      <c r="CK57" s="158"/>
      <c r="CL57" s="159"/>
      <c r="CM57" s="119">
        <f t="shared" si="6"/>
        <v>6</v>
      </c>
    </row>
    <row r="58" spans="1:91" ht="16.5" customHeight="1">
      <c r="A58" s="226" t="s">
        <v>180</v>
      </c>
      <c r="B58" s="67" t="s">
        <v>105</v>
      </c>
      <c r="C58" s="121"/>
      <c r="D58" s="122"/>
      <c r="E58" s="123"/>
      <c r="F58" s="124"/>
      <c r="G58" s="164"/>
      <c r="H58" s="125"/>
      <c r="I58" s="126"/>
      <c r="J58" s="126"/>
      <c r="K58" s="127"/>
      <c r="L58" s="168">
        <v>2.6</v>
      </c>
      <c r="M58" s="168" t="s">
        <v>131</v>
      </c>
      <c r="N58" s="207" t="s">
        <v>137</v>
      </c>
      <c r="O58" s="78"/>
      <c r="P58" s="170">
        <v>2.5</v>
      </c>
      <c r="Q58" s="170">
        <v>1.5</v>
      </c>
      <c r="R58" s="130"/>
      <c r="S58" s="131"/>
      <c r="T58" s="131"/>
      <c r="U58" s="131"/>
      <c r="V58" s="131"/>
      <c r="W58" s="132"/>
      <c r="X58" s="133"/>
      <c r="Y58" s="132"/>
      <c r="Z58" s="134"/>
      <c r="AA58" s="135"/>
      <c r="AB58" s="136"/>
      <c r="AC58" s="137"/>
      <c r="AD58" s="176"/>
      <c r="AE58" s="138"/>
      <c r="AF58" s="138"/>
      <c r="AG58" s="171">
        <v>3.5</v>
      </c>
      <c r="AH58" s="138"/>
      <c r="AI58" s="138"/>
      <c r="AJ58" s="140"/>
      <c r="AK58" s="90">
        <v>4</v>
      </c>
      <c r="AL58" s="90">
        <v>4</v>
      </c>
      <c r="AM58" s="201">
        <v>2.8</v>
      </c>
      <c r="AN58" s="201">
        <v>2.8</v>
      </c>
      <c r="AO58" s="201">
        <v>4</v>
      </c>
      <c r="AP58" s="142"/>
      <c r="AQ58" s="177"/>
      <c r="AR58" s="144"/>
      <c r="AS58" s="145"/>
      <c r="AT58" s="145"/>
      <c r="AU58" s="145"/>
      <c r="AV58" s="168"/>
      <c r="AW58" s="168">
        <v>2.5</v>
      </c>
      <c r="AX58" s="178"/>
      <c r="AY58" s="168">
        <v>2.5</v>
      </c>
      <c r="AZ58" s="76"/>
      <c r="BA58" s="76"/>
      <c r="BB58" s="146"/>
      <c r="BC58" s="146"/>
      <c r="BD58" s="96"/>
      <c r="BE58" s="96"/>
      <c r="BF58" s="96"/>
      <c r="BG58" s="173" t="s">
        <v>119</v>
      </c>
      <c r="BH58" s="148"/>
      <c r="BI58" s="148"/>
      <c r="BJ58" s="148"/>
      <c r="BK58" s="148"/>
      <c r="BL58" s="148"/>
      <c r="BM58" s="180"/>
      <c r="BN58" s="150"/>
      <c r="BO58" s="151"/>
      <c r="BP58" s="151"/>
      <c r="BQ58" s="151"/>
      <c r="BR58" s="181" t="s">
        <v>129</v>
      </c>
      <c r="BS58" s="152"/>
      <c r="BT58" s="175"/>
      <c r="BU58" s="131"/>
      <c r="BV58" s="131"/>
      <c r="BW58" s="132"/>
      <c r="BX58" s="154"/>
      <c r="BY58" s="155"/>
      <c r="BZ58" s="165"/>
      <c r="CA58" s="107">
        <f t="shared" si="0"/>
        <v>3.1285714285714286</v>
      </c>
      <c r="CB58" s="108">
        <f t="shared" si="1"/>
        <v>2.5</v>
      </c>
      <c r="CC58" s="109">
        <f t="shared" si="2"/>
        <v>4</v>
      </c>
      <c r="CD58" s="110">
        <f t="shared" si="7"/>
        <v>3.4</v>
      </c>
      <c r="CE58" s="111">
        <f t="shared" si="8"/>
        <v>2.8</v>
      </c>
      <c r="CF58" s="112">
        <f t="shared" si="9"/>
        <v>4</v>
      </c>
      <c r="CG58" s="113" t="e">
        <f t="shared" si="3"/>
        <v>#DIV/0!</v>
      </c>
      <c r="CH58" s="114">
        <f t="shared" si="4"/>
        <v>0</v>
      </c>
      <c r="CI58" s="115">
        <f t="shared" si="5"/>
        <v>0</v>
      </c>
      <c r="CJ58" s="186"/>
      <c r="CK58" s="158"/>
      <c r="CL58" s="159"/>
      <c r="CM58" s="119">
        <f t="shared" si="6"/>
        <v>15</v>
      </c>
    </row>
    <row r="59" spans="1:91" ht="16.5" customHeight="1">
      <c r="A59" s="226" t="s">
        <v>181</v>
      </c>
      <c r="B59" s="67" t="s">
        <v>105</v>
      </c>
      <c r="C59" s="121"/>
      <c r="D59" s="122"/>
      <c r="E59" s="123"/>
      <c r="F59" s="124"/>
      <c r="G59" s="164"/>
      <c r="H59" s="125"/>
      <c r="I59" s="126"/>
      <c r="J59" s="126"/>
      <c r="K59" s="127"/>
      <c r="L59" s="168">
        <v>2.6</v>
      </c>
      <c r="M59" s="178" t="s">
        <v>131</v>
      </c>
      <c r="N59" s="169" t="s">
        <v>137</v>
      </c>
      <c r="O59" s="78"/>
      <c r="P59" s="170">
        <v>2.5</v>
      </c>
      <c r="Q59" s="170">
        <v>1.5</v>
      </c>
      <c r="R59" s="130"/>
      <c r="S59" s="131"/>
      <c r="T59" s="131"/>
      <c r="U59" s="131"/>
      <c r="V59" s="131"/>
      <c r="W59" s="132"/>
      <c r="X59" s="133"/>
      <c r="Y59" s="132"/>
      <c r="Z59" s="134"/>
      <c r="AA59" s="135"/>
      <c r="AB59" s="136"/>
      <c r="AC59" s="137"/>
      <c r="AD59" s="176">
        <v>2.8</v>
      </c>
      <c r="AE59" s="138"/>
      <c r="AF59" s="176">
        <v>3</v>
      </c>
      <c r="AG59" s="171">
        <v>3</v>
      </c>
      <c r="AH59" s="138"/>
      <c r="AI59" s="138"/>
      <c r="AJ59" s="140"/>
      <c r="AK59" s="197">
        <v>4</v>
      </c>
      <c r="AL59" s="197">
        <v>4</v>
      </c>
      <c r="AM59" s="184">
        <v>2.8</v>
      </c>
      <c r="AN59" s="184">
        <v>2.8</v>
      </c>
      <c r="AO59" s="201">
        <v>4</v>
      </c>
      <c r="AP59" s="142"/>
      <c r="AQ59" s="177"/>
      <c r="AR59" s="144"/>
      <c r="AS59" s="145"/>
      <c r="AT59" s="145"/>
      <c r="AU59" s="145"/>
      <c r="AV59" s="168">
        <v>3</v>
      </c>
      <c r="AW59" s="183"/>
      <c r="AX59" s="76"/>
      <c r="AY59" s="168">
        <v>2.5</v>
      </c>
      <c r="AZ59" s="76"/>
      <c r="BA59" s="76"/>
      <c r="BB59" s="146"/>
      <c r="BC59" s="146"/>
      <c r="BD59" s="96"/>
      <c r="BE59" s="96"/>
      <c r="BF59" s="96"/>
      <c r="BG59" s="173" t="s">
        <v>119</v>
      </c>
      <c r="BH59" s="148"/>
      <c r="BI59" s="148"/>
      <c r="BJ59" s="174"/>
      <c r="BK59" s="148"/>
      <c r="BL59" s="148"/>
      <c r="BM59" s="180"/>
      <c r="BN59" s="150"/>
      <c r="BO59" s="151"/>
      <c r="BP59" s="151"/>
      <c r="BQ59" s="151"/>
      <c r="BR59" s="181" t="s">
        <v>129</v>
      </c>
      <c r="BS59" s="152"/>
      <c r="BT59" s="153"/>
      <c r="BU59" s="131"/>
      <c r="BV59" s="131"/>
      <c r="BW59" s="132"/>
      <c r="BX59" s="154"/>
      <c r="BY59" s="155"/>
      <c r="BZ59" s="165"/>
      <c r="CA59" s="107">
        <f t="shared" si="0"/>
        <v>3.0777777777777775</v>
      </c>
      <c r="CB59" s="108">
        <f t="shared" si="1"/>
        <v>2.5</v>
      </c>
      <c r="CC59" s="109">
        <f t="shared" si="2"/>
        <v>4</v>
      </c>
      <c r="CD59" s="110">
        <f t="shared" si="7"/>
        <v>3.4</v>
      </c>
      <c r="CE59" s="111">
        <f t="shared" si="8"/>
        <v>2.8</v>
      </c>
      <c r="CF59" s="112">
        <f t="shared" si="9"/>
        <v>4</v>
      </c>
      <c r="CG59" s="113" t="e">
        <f t="shared" si="3"/>
        <v>#DIV/0!</v>
      </c>
      <c r="CH59" s="114">
        <f t="shared" si="4"/>
        <v>0</v>
      </c>
      <c r="CI59" s="115">
        <f t="shared" si="5"/>
        <v>0</v>
      </c>
      <c r="CJ59" s="186"/>
      <c r="CK59" s="158"/>
      <c r="CL59" s="159"/>
      <c r="CM59" s="119">
        <f t="shared" si="6"/>
        <v>17</v>
      </c>
    </row>
    <row r="60" spans="1:91" ht="16.5" customHeight="1">
      <c r="A60" s="196" t="s">
        <v>182</v>
      </c>
      <c r="B60" s="67" t="s">
        <v>105</v>
      </c>
      <c r="C60" s="228"/>
      <c r="D60" s="122"/>
      <c r="E60" s="123"/>
      <c r="F60" s="124"/>
      <c r="G60" s="164"/>
      <c r="H60" s="125"/>
      <c r="I60" s="126"/>
      <c r="J60" s="126"/>
      <c r="K60" s="127"/>
      <c r="L60" s="76"/>
      <c r="M60" s="178" t="s">
        <v>114</v>
      </c>
      <c r="N60" s="128"/>
      <c r="O60" s="78"/>
      <c r="P60" s="170">
        <v>3.5</v>
      </c>
      <c r="Q60" s="170">
        <v>2.2999999999999998</v>
      </c>
      <c r="R60" s="130"/>
      <c r="S60" s="131"/>
      <c r="T60" s="131"/>
      <c r="U60" s="131"/>
      <c r="V60" s="131"/>
      <c r="W60" s="132"/>
      <c r="X60" s="133"/>
      <c r="Y60" s="132"/>
      <c r="Z60" s="134"/>
      <c r="AA60" s="135"/>
      <c r="AB60" s="136"/>
      <c r="AC60" s="137"/>
      <c r="AD60" s="138"/>
      <c r="AE60" s="138"/>
      <c r="AF60" s="138"/>
      <c r="AG60" s="139"/>
      <c r="AH60" s="138"/>
      <c r="AI60" s="138"/>
      <c r="AJ60" s="140"/>
      <c r="AK60" s="197"/>
      <c r="AL60" s="197"/>
      <c r="AM60" s="193"/>
      <c r="AN60" s="193"/>
      <c r="AO60" s="141"/>
      <c r="AP60" s="142"/>
      <c r="AQ60" s="177"/>
      <c r="AR60" s="144"/>
      <c r="AS60" s="145"/>
      <c r="AT60" s="145"/>
      <c r="AU60" s="145"/>
      <c r="AV60" s="76"/>
      <c r="AW60" s="76"/>
      <c r="AX60" s="76"/>
      <c r="AY60" s="76"/>
      <c r="AZ60" s="76"/>
      <c r="BA60" s="76"/>
      <c r="BB60" s="146"/>
      <c r="BC60" s="146"/>
      <c r="BD60" s="96"/>
      <c r="BE60" s="96"/>
      <c r="BF60" s="96"/>
      <c r="BG60" s="172" t="s">
        <v>114</v>
      </c>
      <c r="BH60" s="148"/>
      <c r="BI60" s="148"/>
      <c r="BJ60" s="148"/>
      <c r="BK60" s="148"/>
      <c r="BL60" s="148"/>
      <c r="BM60" s="149"/>
      <c r="BN60" s="150"/>
      <c r="BO60" s="151"/>
      <c r="BP60" s="151"/>
      <c r="BQ60" s="151"/>
      <c r="BR60" s="101"/>
      <c r="BS60" s="152"/>
      <c r="BT60" s="153"/>
      <c r="BU60" s="131"/>
      <c r="BV60" s="131"/>
      <c r="BW60" s="132"/>
      <c r="BX60" s="154"/>
      <c r="BY60" s="155"/>
      <c r="BZ60" s="165"/>
      <c r="CA60" s="107" t="e">
        <f t="shared" si="0"/>
        <v>#DIV/0!</v>
      </c>
      <c r="CB60" s="108">
        <f t="shared" si="1"/>
        <v>0</v>
      </c>
      <c r="CC60" s="109">
        <f t="shared" si="2"/>
        <v>0</v>
      </c>
      <c r="CD60" s="110" t="e">
        <f t="shared" si="7"/>
        <v>#DIV/0!</v>
      </c>
      <c r="CE60" s="111">
        <f t="shared" si="8"/>
        <v>0</v>
      </c>
      <c r="CF60" s="112">
        <f t="shared" si="9"/>
        <v>0</v>
      </c>
      <c r="CG60" s="113" t="e">
        <f t="shared" si="3"/>
        <v>#DIV/0!</v>
      </c>
      <c r="CH60" s="114">
        <f t="shared" si="4"/>
        <v>0</v>
      </c>
      <c r="CI60" s="115">
        <f t="shared" si="5"/>
        <v>0</v>
      </c>
      <c r="CJ60" s="157"/>
      <c r="CK60" s="158"/>
      <c r="CL60" s="159"/>
      <c r="CM60" s="119">
        <f t="shared" si="6"/>
        <v>4</v>
      </c>
    </row>
    <row r="61" spans="1:91" ht="16.5" customHeight="1">
      <c r="A61" s="229" t="s">
        <v>183</v>
      </c>
      <c r="B61" s="67" t="s">
        <v>105</v>
      </c>
      <c r="C61" s="230"/>
      <c r="D61" s="122"/>
      <c r="E61" s="123"/>
      <c r="F61" s="124"/>
      <c r="G61" s="164"/>
      <c r="H61" s="125"/>
      <c r="I61" s="126"/>
      <c r="J61" s="126"/>
      <c r="K61" s="127"/>
      <c r="L61" s="178">
        <v>3.5</v>
      </c>
      <c r="M61" s="76"/>
      <c r="N61" s="187" t="s">
        <v>116</v>
      </c>
      <c r="O61" s="78"/>
      <c r="P61" s="170">
        <v>3.5</v>
      </c>
      <c r="Q61" s="129"/>
      <c r="R61" s="130"/>
      <c r="S61" s="131"/>
      <c r="T61" s="131"/>
      <c r="U61" s="131"/>
      <c r="V61" s="131"/>
      <c r="W61" s="132"/>
      <c r="X61" s="133"/>
      <c r="Y61" s="132"/>
      <c r="Z61" s="134"/>
      <c r="AA61" s="135"/>
      <c r="AB61" s="136"/>
      <c r="AC61" s="137"/>
      <c r="AD61" s="176">
        <v>4.2</v>
      </c>
      <c r="AE61" s="138"/>
      <c r="AF61" s="138"/>
      <c r="AG61" s="171">
        <v>4</v>
      </c>
      <c r="AH61" s="138"/>
      <c r="AI61" s="138"/>
      <c r="AJ61" s="140"/>
      <c r="AK61" s="197"/>
      <c r="AL61" s="197"/>
      <c r="AM61" s="201">
        <v>3.2</v>
      </c>
      <c r="AN61" s="201">
        <v>3.2</v>
      </c>
      <c r="AO61" s="141"/>
      <c r="AP61" s="142"/>
      <c r="AQ61" s="177"/>
      <c r="AR61" s="144"/>
      <c r="AS61" s="145"/>
      <c r="AT61" s="145"/>
      <c r="AU61" s="145"/>
      <c r="AV61" s="178">
        <v>3.5</v>
      </c>
      <c r="AW61" s="76"/>
      <c r="AX61" s="76"/>
      <c r="AY61" s="178">
        <v>3.5</v>
      </c>
      <c r="AZ61" s="76"/>
      <c r="BA61" s="76"/>
      <c r="BB61" s="146"/>
      <c r="BC61" s="146"/>
      <c r="BD61" s="96"/>
      <c r="BE61" s="172" t="s">
        <v>124</v>
      </c>
      <c r="BF61" s="172" t="s">
        <v>184</v>
      </c>
      <c r="BG61" s="172" t="s">
        <v>114</v>
      </c>
      <c r="BH61" s="148"/>
      <c r="BI61" s="148"/>
      <c r="BJ61" s="148"/>
      <c r="BK61" s="148"/>
      <c r="BL61" s="148"/>
      <c r="BM61" s="149"/>
      <c r="BN61" s="150"/>
      <c r="BO61" s="151"/>
      <c r="BP61" s="151"/>
      <c r="BQ61" s="151"/>
      <c r="BR61" s="101"/>
      <c r="BS61" s="152"/>
      <c r="BT61" s="153"/>
      <c r="BU61" s="131"/>
      <c r="BV61" s="131"/>
      <c r="BW61" s="132"/>
      <c r="BX61" s="154"/>
      <c r="BY61" s="155"/>
      <c r="BZ61" s="165"/>
      <c r="CA61" s="107">
        <f t="shared" si="0"/>
        <v>3.65</v>
      </c>
      <c r="CB61" s="108">
        <f t="shared" si="1"/>
        <v>3.2</v>
      </c>
      <c r="CC61" s="109">
        <f t="shared" si="2"/>
        <v>4.2</v>
      </c>
      <c r="CD61" s="110">
        <f t="shared" si="7"/>
        <v>3.2</v>
      </c>
      <c r="CE61" s="111">
        <f t="shared" si="8"/>
        <v>3.2</v>
      </c>
      <c r="CF61" s="112">
        <f t="shared" si="9"/>
        <v>3.2</v>
      </c>
      <c r="CG61" s="113" t="e">
        <f t="shared" si="3"/>
        <v>#DIV/0!</v>
      </c>
      <c r="CH61" s="114">
        <f t="shared" si="4"/>
        <v>0</v>
      </c>
      <c r="CI61" s="115">
        <f t="shared" si="5"/>
        <v>0</v>
      </c>
      <c r="CJ61" s="186"/>
      <c r="CK61" s="158"/>
      <c r="CL61" s="159"/>
      <c r="CM61" s="119">
        <f t="shared" si="6"/>
        <v>12</v>
      </c>
    </row>
    <row r="62" spans="1:91" ht="17.25" customHeight="1">
      <c r="A62" s="215" t="s">
        <v>185</v>
      </c>
      <c r="B62" s="67" t="s">
        <v>105</v>
      </c>
      <c r="C62" s="68"/>
      <c r="D62" s="122"/>
      <c r="E62" s="123"/>
      <c r="F62" s="124"/>
      <c r="G62" s="164"/>
      <c r="H62" s="125"/>
      <c r="I62" s="126"/>
      <c r="J62" s="126"/>
      <c r="K62" s="127"/>
      <c r="L62" s="168">
        <v>1.6</v>
      </c>
      <c r="M62" s="76"/>
      <c r="N62" s="192"/>
      <c r="O62" s="78"/>
      <c r="P62" s="170">
        <v>1.5</v>
      </c>
      <c r="Q62" s="170">
        <v>1</v>
      </c>
      <c r="R62" s="130"/>
      <c r="S62" s="131"/>
      <c r="T62" s="131"/>
      <c r="U62" s="131"/>
      <c r="V62" s="131"/>
      <c r="W62" s="132"/>
      <c r="X62" s="133"/>
      <c r="Y62" s="132"/>
      <c r="Z62" s="134"/>
      <c r="AA62" s="135"/>
      <c r="AB62" s="136"/>
      <c r="AC62" s="137"/>
      <c r="AD62" s="176"/>
      <c r="AE62" s="138"/>
      <c r="AF62" s="138"/>
      <c r="AG62" s="139"/>
      <c r="AH62" s="138"/>
      <c r="AI62" s="138"/>
      <c r="AJ62" s="140"/>
      <c r="AK62" s="90"/>
      <c r="AL62" s="90"/>
      <c r="AM62" s="141"/>
      <c r="AN62" s="141"/>
      <c r="AO62" s="141"/>
      <c r="AP62" s="142"/>
      <c r="AQ62" s="177"/>
      <c r="AR62" s="144"/>
      <c r="AS62" s="145"/>
      <c r="AT62" s="145"/>
      <c r="AU62" s="145"/>
      <c r="AV62" s="168"/>
      <c r="AW62" s="76"/>
      <c r="AX62" s="76"/>
      <c r="AY62" s="183"/>
      <c r="AZ62" s="76"/>
      <c r="BA62" s="76"/>
      <c r="BB62" s="146"/>
      <c r="BC62" s="146"/>
      <c r="BD62" s="96"/>
      <c r="BE62" s="172"/>
      <c r="BF62" s="96"/>
      <c r="BG62" s="173"/>
      <c r="BH62" s="148"/>
      <c r="BI62" s="148"/>
      <c r="BJ62" s="174"/>
      <c r="BK62" s="148"/>
      <c r="BL62" s="148"/>
      <c r="BM62" s="149"/>
      <c r="BN62" s="150"/>
      <c r="BO62" s="151"/>
      <c r="BP62" s="151"/>
      <c r="BQ62" s="151"/>
      <c r="BR62" s="101"/>
      <c r="BS62" s="152"/>
      <c r="BT62" s="175"/>
      <c r="BU62" s="131"/>
      <c r="BV62" s="131"/>
      <c r="BW62" s="132"/>
      <c r="BX62" s="154"/>
      <c r="BY62" s="155"/>
      <c r="BZ62" s="165"/>
      <c r="CA62" s="107">
        <f t="shared" si="0"/>
        <v>1.6</v>
      </c>
      <c r="CB62" s="108">
        <f t="shared" si="1"/>
        <v>1.6</v>
      </c>
      <c r="CC62" s="109">
        <f t="shared" si="2"/>
        <v>1.6</v>
      </c>
      <c r="CD62" s="110" t="e">
        <f t="shared" si="7"/>
        <v>#DIV/0!</v>
      </c>
      <c r="CE62" s="111">
        <f t="shared" si="8"/>
        <v>0</v>
      </c>
      <c r="CF62" s="112">
        <f t="shared" si="9"/>
        <v>0</v>
      </c>
      <c r="CG62" s="113" t="e">
        <f t="shared" si="3"/>
        <v>#DIV/0!</v>
      </c>
      <c r="CH62" s="114">
        <f t="shared" si="4"/>
        <v>0</v>
      </c>
      <c r="CI62" s="115">
        <f t="shared" si="5"/>
        <v>0</v>
      </c>
      <c r="CJ62" s="186"/>
      <c r="CK62" s="205"/>
      <c r="CL62" s="159"/>
      <c r="CM62" s="119">
        <f t="shared" si="6"/>
        <v>3</v>
      </c>
    </row>
    <row r="63" spans="1:91" ht="16.5" customHeight="1">
      <c r="A63" s="231" t="s">
        <v>186</v>
      </c>
      <c r="B63" s="67" t="s">
        <v>105</v>
      </c>
      <c r="C63" s="68"/>
      <c r="D63" s="122"/>
      <c r="E63" s="123"/>
      <c r="F63" s="124"/>
      <c r="G63" s="164"/>
      <c r="H63" s="125"/>
      <c r="I63" s="126"/>
      <c r="J63" s="126"/>
      <c r="K63" s="127"/>
      <c r="L63" s="76"/>
      <c r="M63" s="76"/>
      <c r="N63" s="192"/>
      <c r="O63" s="78"/>
      <c r="P63" s="129"/>
      <c r="Q63" s="129"/>
      <c r="R63" s="130"/>
      <c r="S63" s="131"/>
      <c r="T63" s="131"/>
      <c r="U63" s="131"/>
      <c r="V63" s="131"/>
      <c r="W63" s="132"/>
      <c r="X63" s="133"/>
      <c r="Y63" s="132"/>
      <c r="Z63" s="134"/>
      <c r="AA63" s="135"/>
      <c r="AB63" s="136"/>
      <c r="AC63" s="137"/>
      <c r="AD63" s="176"/>
      <c r="AE63" s="138"/>
      <c r="AF63" s="138"/>
      <c r="AG63" s="171"/>
      <c r="AH63" s="138"/>
      <c r="AI63" s="138"/>
      <c r="AJ63" s="140"/>
      <c r="AK63" s="189">
        <v>2.2000000000000002</v>
      </c>
      <c r="AL63" s="189">
        <v>2.2000000000000002</v>
      </c>
      <c r="AM63" s="201">
        <v>2</v>
      </c>
      <c r="AN63" s="201">
        <v>2</v>
      </c>
      <c r="AO63" s="141"/>
      <c r="AP63" s="142"/>
      <c r="AQ63" s="177"/>
      <c r="AR63" s="144"/>
      <c r="AS63" s="145"/>
      <c r="AT63" s="145"/>
      <c r="AU63" s="145"/>
      <c r="AV63" s="178"/>
      <c r="AW63" s="76"/>
      <c r="AX63" s="76"/>
      <c r="AY63" s="76"/>
      <c r="AZ63" s="76"/>
      <c r="BA63" s="76"/>
      <c r="BB63" s="146"/>
      <c r="BC63" s="146"/>
      <c r="BD63" s="96"/>
      <c r="BE63" s="172"/>
      <c r="BF63" s="172"/>
      <c r="BG63" s="96"/>
      <c r="BH63" s="148"/>
      <c r="BI63" s="148"/>
      <c r="BJ63" s="148"/>
      <c r="BK63" s="148"/>
      <c r="BL63" s="148"/>
      <c r="BM63" s="180"/>
      <c r="BN63" s="150"/>
      <c r="BO63" s="151"/>
      <c r="BP63" s="151"/>
      <c r="BQ63" s="151"/>
      <c r="BR63" s="101"/>
      <c r="BS63" s="152"/>
      <c r="BT63" s="153"/>
      <c r="BU63" s="131"/>
      <c r="BV63" s="131"/>
      <c r="BW63" s="132"/>
      <c r="BX63" s="154"/>
      <c r="BY63" s="155"/>
      <c r="BZ63" s="165"/>
      <c r="CA63" s="107">
        <f t="shared" si="0"/>
        <v>2.1</v>
      </c>
      <c r="CB63" s="108">
        <f t="shared" si="1"/>
        <v>2</v>
      </c>
      <c r="CC63" s="109">
        <f t="shared" si="2"/>
        <v>2.2000000000000002</v>
      </c>
      <c r="CD63" s="110">
        <f t="shared" si="7"/>
        <v>2.1</v>
      </c>
      <c r="CE63" s="111">
        <f t="shared" si="8"/>
        <v>2</v>
      </c>
      <c r="CF63" s="112">
        <f t="shared" si="9"/>
        <v>2.2000000000000002</v>
      </c>
      <c r="CG63" s="113" t="e">
        <f t="shared" si="3"/>
        <v>#DIV/0!</v>
      </c>
      <c r="CH63" s="114">
        <f t="shared" si="4"/>
        <v>0</v>
      </c>
      <c r="CI63" s="115">
        <f t="shared" si="5"/>
        <v>0</v>
      </c>
      <c r="CJ63" s="157"/>
      <c r="CK63" s="158"/>
      <c r="CL63" s="159"/>
      <c r="CM63" s="119">
        <f t="shared" si="6"/>
        <v>4</v>
      </c>
    </row>
    <row r="64" spans="1:91" ht="41.25" customHeight="1">
      <c r="A64" s="231" t="s">
        <v>187</v>
      </c>
      <c r="B64" s="67" t="s">
        <v>105</v>
      </c>
      <c r="C64" s="121"/>
      <c r="D64" s="195"/>
      <c r="E64" s="123"/>
      <c r="F64" s="124"/>
      <c r="G64" s="164"/>
      <c r="H64" s="125"/>
      <c r="I64" s="126"/>
      <c r="J64" s="126"/>
      <c r="K64" s="127"/>
      <c r="L64" s="168">
        <v>2</v>
      </c>
      <c r="M64" s="178" t="s">
        <v>188</v>
      </c>
      <c r="N64" s="187" t="s">
        <v>126</v>
      </c>
      <c r="O64" s="78"/>
      <c r="P64" s="170">
        <v>2.5</v>
      </c>
      <c r="Q64" s="129"/>
      <c r="R64" s="130"/>
      <c r="S64" s="131"/>
      <c r="T64" s="131"/>
      <c r="U64" s="131"/>
      <c r="V64" s="131"/>
      <c r="W64" s="132"/>
      <c r="X64" s="133"/>
      <c r="Y64" s="132"/>
      <c r="Z64" s="134"/>
      <c r="AA64" s="135"/>
      <c r="AB64" s="136"/>
      <c r="AC64" s="137"/>
      <c r="AD64" s="176">
        <v>2.4</v>
      </c>
      <c r="AE64" s="138"/>
      <c r="AF64" s="138"/>
      <c r="AG64" s="171">
        <v>2.5</v>
      </c>
      <c r="AH64" s="138"/>
      <c r="AI64" s="138"/>
      <c r="AJ64" s="140"/>
      <c r="AK64" s="197"/>
      <c r="AL64" s="197"/>
      <c r="AM64" s="193"/>
      <c r="AN64" s="193"/>
      <c r="AO64" s="193"/>
      <c r="AP64" s="142"/>
      <c r="AQ64" s="177"/>
      <c r="AR64" s="144"/>
      <c r="AS64" s="145"/>
      <c r="AT64" s="145"/>
      <c r="AU64" s="145"/>
      <c r="AV64" s="168">
        <v>2.2000000000000002</v>
      </c>
      <c r="AW64" s="168">
        <v>2.5</v>
      </c>
      <c r="AX64" s="76"/>
      <c r="AY64" s="76"/>
      <c r="AZ64" s="178">
        <v>2.2000000000000002</v>
      </c>
      <c r="BA64" s="178">
        <v>1.8</v>
      </c>
      <c r="BB64" s="146"/>
      <c r="BC64" s="146"/>
      <c r="BD64" s="96"/>
      <c r="BE64" s="172" t="s">
        <v>121</v>
      </c>
      <c r="BF64" s="96"/>
      <c r="BG64" s="173" t="s">
        <v>121</v>
      </c>
      <c r="BH64" s="148"/>
      <c r="BI64" s="148"/>
      <c r="BJ64" s="174"/>
      <c r="BK64" s="148"/>
      <c r="BL64" s="148"/>
      <c r="BM64" s="180"/>
      <c r="BN64" s="150"/>
      <c r="BO64" s="151"/>
      <c r="BP64" s="151"/>
      <c r="BQ64" s="151"/>
      <c r="BR64" s="101"/>
      <c r="BS64" s="152"/>
      <c r="BT64" s="175"/>
      <c r="BU64" s="131"/>
      <c r="BV64" s="131"/>
      <c r="BW64" s="132"/>
      <c r="BX64" s="154"/>
      <c r="BY64" s="155"/>
      <c r="BZ64" s="165"/>
      <c r="CA64" s="107">
        <f t="shared" si="0"/>
        <v>2.3000000000000003</v>
      </c>
      <c r="CB64" s="108">
        <f t="shared" si="1"/>
        <v>2</v>
      </c>
      <c r="CC64" s="109">
        <f t="shared" si="2"/>
        <v>2.5</v>
      </c>
      <c r="CD64" s="110">
        <f t="shared" si="7"/>
        <v>1.8</v>
      </c>
      <c r="CE64" s="111">
        <f t="shared" si="8"/>
        <v>1.8</v>
      </c>
      <c r="CF64" s="112">
        <f t="shared" si="9"/>
        <v>1.8</v>
      </c>
      <c r="CG64" s="113" t="e">
        <f t="shared" si="3"/>
        <v>#DIV/0!</v>
      </c>
      <c r="CH64" s="114">
        <f t="shared" si="4"/>
        <v>0</v>
      </c>
      <c r="CI64" s="115">
        <f t="shared" si="5"/>
        <v>0</v>
      </c>
      <c r="CJ64" s="157"/>
      <c r="CK64" s="232"/>
      <c r="CL64" s="159"/>
      <c r="CM64" s="119">
        <f t="shared" si="6"/>
        <v>12</v>
      </c>
    </row>
    <row r="65" spans="1:91" ht="25.5" customHeight="1">
      <c r="A65" s="166" t="s">
        <v>189</v>
      </c>
      <c r="B65" s="67" t="s">
        <v>108</v>
      </c>
      <c r="C65" s="160"/>
      <c r="D65" s="195"/>
      <c r="E65" s="233"/>
      <c r="F65" s="225"/>
      <c r="G65" s="164"/>
      <c r="H65" s="125"/>
      <c r="I65" s="126"/>
      <c r="J65" s="126"/>
      <c r="K65" s="127"/>
      <c r="L65" s="178">
        <v>1</v>
      </c>
      <c r="M65" s="168" t="s">
        <v>190</v>
      </c>
      <c r="N65" s="207" t="s">
        <v>191</v>
      </c>
      <c r="O65" s="78"/>
      <c r="P65" s="170">
        <v>0.8</v>
      </c>
      <c r="Q65" s="129"/>
      <c r="R65" s="130"/>
      <c r="S65" s="131"/>
      <c r="T65" s="131"/>
      <c r="U65" s="131"/>
      <c r="V65" s="131"/>
      <c r="W65" s="132"/>
      <c r="X65" s="133"/>
      <c r="Y65" s="132"/>
      <c r="Z65" s="134"/>
      <c r="AA65" s="135"/>
      <c r="AB65" s="136"/>
      <c r="AC65" s="137"/>
      <c r="AD65" s="176">
        <v>1.4</v>
      </c>
      <c r="AE65" s="138"/>
      <c r="AF65" s="176" t="s">
        <v>143</v>
      </c>
      <c r="AG65" s="139"/>
      <c r="AH65" s="138"/>
      <c r="AI65" s="138"/>
      <c r="AJ65" s="140"/>
      <c r="AK65" s="90">
        <v>1.8</v>
      </c>
      <c r="AL65" s="90">
        <v>1.8</v>
      </c>
      <c r="AM65" s="141"/>
      <c r="AN65" s="141"/>
      <c r="AO65" s="193"/>
      <c r="AP65" s="234"/>
      <c r="AQ65" s="177"/>
      <c r="AR65" s="144"/>
      <c r="AS65" s="145"/>
      <c r="AT65" s="145"/>
      <c r="AU65" s="145"/>
      <c r="AV65" s="168">
        <v>1</v>
      </c>
      <c r="AW65" s="168">
        <v>1</v>
      </c>
      <c r="AX65" s="178">
        <v>0.8</v>
      </c>
      <c r="AY65" s="168"/>
      <c r="AZ65" s="76"/>
      <c r="BA65" s="76"/>
      <c r="BB65" s="146"/>
      <c r="BC65" s="146"/>
      <c r="BD65" s="96"/>
      <c r="BE65" s="172">
        <v>1</v>
      </c>
      <c r="BF65" s="172">
        <v>1</v>
      </c>
      <c r="BG65" s="173">
        <v>1</v>
      </c>
      <c r="BH65" s="148"/>
      <c r="BI65" s="148"/>
      <c r="BJ65" s="148"/>
      <c r="BK65" s="148"/>
      <c r="BL65" s="148"/>
      <c r="BM65" s="149"/>
      <c r="BN65" s="150"/>
      <c r="BO65" s="151"/>
      <c r="BP65" s="151"/>
      <c r="BQ65" s="151"/>
      <c r="BR65" s="235">
        <v>1</v>
      </c>
      <c r="BS65" s="152"/>
      <c r="BT65" s="153"/>
      <c r="BU65" s="131"/>
      <c r="BV65" s="131"/>
      <c r="BW65" s="132"/>
      <c r="BX65" s="154"/>
      <c r="BY65" s="155"/>
      <c r="BZ65" s="165"/>
      <c r="CA65" s="107">
        <f t="shared" si="0"/>
        <v>1.1499999999999999</v>
      </c>
      <c r="CB65" s="108">
        <f t="shared" si="1"/>
        <v>1</v>
      </c>
      <c r="CC65" s="109">
        <f t="shared" si="2"/>
        <v>1.8</v>
      </c>
      <c r="CD65" s="110">
        <f t="shared" si="7"/>
        <v>1.3</v>
      </c>
      <c r="CE65" s="111">
        <f t="shared" si="8"/>
        <v>0.8</v>
      </c>
      <c r="CF65" s="112">
        <f t="shared" si="9"/>
        <v>1.8</v>
      </c>
      <c r="CG65" s="113" t="e">
        <f t="shared" si="3"/>
        <v>#DIV/0!</v>
      </c>
      <c r="CH65" s="114">
        <f t="shared" si="4"/>
        <v>0</v>
      </c>
      <c r="CI65" s="115">
        <f t="shared" si="5"/>
        <v>0</v>
      </c>
      <c r="CJ65" s="157"/>
      <c r="CK65" s="158"/>
      <c r="CL65" s="159"/>
      <c r="CM65" s="119">
        <f t="shared" si="6"/>
        <v>15</v>
      </c>
    </row>
    <row r="66" spans="1:91" ht="16.5" customHeight="1">
      <c r="A66" s="236" t="s">
        <v>192</v>
      </c>
      <c r="B66" s="67" t="s">
        <v>105</v>
      </c>
      <c r="C66" s="121"/>
      <c r="D66" s="122"/>
      <c r="E66" s="123"/>
      <c r="F66" s="124"/>
      <c r="G66" s="164"/>
      <c r="H66" s="125"/>
      <c r="I66" s="126"/>
      <c r="J66" s="126"/>
      <c r="K66" s="127"/>
      <c r="L66" s="178">
        <v>2.7</v>
      </c>
      <c r="M66" s="178" t="s">
        <v>136</v>
      </c>
      <c r="N66" s="169">
        <v>3</v>
      </c>
      <c r="O66" s="78"/>
      <c r="P66" s="170">
        <v>3.2</v>
      </c>
      <c r="Q66" s="170">
        <v>2</v>
      </c>
      <c r="R66" s="130"/>
      <c r="S66" s="131"/>
      <c r="T66" s="131"/>
      <c r="U66" s="131"/>
      <c r="V66" s="131"/>
      <c r="W66" s="132"/>
      <c r="X66" s="133"/>
      <c r="Y66" s="132"/>
      <c r="Z66" s="134"/>
      <c r="AA66" s="135"/>
      <c r="AB66" s="136"/>
      <c r="AC66" s="137"/>
      <c r="AD66" s="176">
        <v>3.2</v>
      </c>
      <c r="AE66" s="138"/>
      <c r="AF66" s="176" t="s">
        <v>116</v>
      </c>
      <c r="AG66" s="139"/>
      <c r="AH66" s="138"/>
      <c r="AI66" s="138"/>
      <c r="AJ66" s="140"/>
      <c r="AK66" s="90"/>
      <c r="AL66" s="90"/>
      <c r="AM66" s="184">
        <v>2.9</v>
      </c>
      <c r="AN66" s="184">
        <v>2.9</v>
      </c>
      <c r="AO66" s="141"/>
      <c r="AP66" s="142"/>
      <c r="AQ66" s="177"/>
      <c r="AR66" s="144"/>
      <c r="AS66" s="145"/>
      <c r="AT66" s="145"/>
      <c r="AU66" s="145"/>
      <c r="AV66" s="178">
        <v>3</v>
      </c>
      <c r="AW66" s="178">
        <v>3</v>
      </c>
      <c r="AX66" s="178">
        <v>2.2000000000000002</v>
      </c>
      <c r="AY66" s="178">
        <v>3.5</v>
      </c>
      <c r="AZ66" s="178">
        <v>3.5</v>
      </c>
      <c r="BA66" s="76"/>
      <c r="BB66" s="146"/>
      <c r="BC66" s="146"/>
      <c r="BD66" s="96"/>
      <c r="BE66" s="172" t="s">
        <v>193</v>
      </c>
      <c r="BF66" s="96"/>
      <c r="BG66" s="173"/>
      <c r="BH66" s="148"/>
      <c r="BI66" s="148"/>
      <c r="BJ66" s="148"/>
      <c r="BK66" s="148"/>
      <c r="BL66" s="148"/>
      <c r="BM66" s="149"/>
      <c r="BN66" s="150"/>
      <c r="BO66" s="151"/>
      <c r="BP66" s="151"/>
      <c r="BQ66" s="151"/>
      <c r="BR66" s="181" t="s">
        <v>116</v>
      </c>
      <c r="BS66" s="152"/>
      <c r="BT66" s="153"/>
      <c r="BU66" s="131"/>
      <c r="BV66" s="131"/>
      <c r="BW66" s="132"/>
      <c r="BX66" s="154"/>
      <c r="BY66" s="155"/>
      <c r="BZ66" s="165"/>
      <c r="CA66" s="107">
        <f t="shared" si="0"/>
        <v>3.1</v>
      </c>
      <c r="CB66" s="108">
        <f t="shared" si="1"/>
        <v>2.7</v>
      </c>
      <c r="CC66" s="109">
        <f t="shared" si="2"/>
        <v>3.5</v>
      </c>
      <c r="CD66" s="110">
        <f t="shared" si="7"/>
        <v>2.5499999999999998</v>
      </c>
      <c r="CE66" s="111">
        <f t="shared" si="8"/>
        <v>2.2000000000000002</v>
      </c>
      <c r="CF66" s="112">
        <f t="shared" si="9"/>
        <v>2.9</v>
      </c>
      <c r="CG66" s="113" t="e">
        <f t="shared" si="3"/>
        <v>#DIV/0!</v>
      </c>
      <c r="CH66" s="114">
        <f t="shared" si="4"/>
        <v>0</v>
      </c>
      <c r="CI66" s="115">
        <f t="shared" si="5"/>
        <v>0</v>
      </c>
      <c r="CJ66" s="157"/>
      <c r="CK66" s="158"/>
      <c r="CL66" s="159"/>
      <c r="CM66" s="119">
        <f t="shared" si="6"/>
        <v>16</v>
      </c>
    </row>
    <row r="67" spans="1:91" ht="16.5" customHeight="1">
      <c r="A67" s="237" t="s">
        <v>194</v>
      </c>
      <c r="B67" s="67" t="s">
        <v>105</v>
      </c>
      <c r="C67" s="121"/>
      <c r="D67" s="122"/>
      <c r="E67" s="123"/>
      <c r="F67" s="124"/>
      <c r="G67" s="218"/>
      <c r="H67" s="125"/>
      <c r="I67" s="126"/>
      <c r="J67" s="126"/>
      <c r="K67" s="127"/>
      <c r="L67" s="76"/>
      <c r="M67" s="76"/>
      <c r="N67" s="128"/>
      <c r="O67" s="78"/>
      <c r="P67" s="129"/>
      <c r="Q67" s="129"/>
      <c r="R67" s="130"/>
      <c r="S67" s="131"/>
      <c r="T67" s="131"/>
      <c r="U67" s="131"/>
      <c r="V67" s="131"/>
      <c r="W67" s="132"/>
      <c r="X67" s="133"/>
      <c r="Y67" s="132"/>
      <c r="Z67" s="134"/>
      <c r="AA67" s="135"/>
      <c r="AB67" s="136"/>
      <c r="AC67" s="137"/>
      <c r="AD67" s="138"/>
      <c r="AE67" s="138"/>
      <c r="AF67" s="138"/>
      <c r="AG67" s="139"/>
      <c r="AH67" s="138"/>
      <c r="AI67" s="138"/>
      <c r="AJ67" s="140"/>
      <c r="AK67" s="90"/>
      <c r="AL67" s="90"/>
      <c r="AM67" s="141"/>
      <c r="AN67" s="141"/>
      <c r="AO67" s="141"/>
      <c r="AP67" s="142"/>
      <c r="AQ67" s="177"/>
      <c r="AR67" s="144"/>
      <c r="AS67" s="145"/>
      <c r="AT67" s="145"/>
      <c r="AU67" s="145"/>
      <c r="AV67" s="76"/>
      <c r="AW67" s="76"/>
      <c r="AX67" s="76"/>
      <c r="AY67" s="76"/>
      <c r="AZ67" s="76"/>
      <c r="BA67" s="76"/>
      <c r="BB67" s="146"/>
      <c r="BC67" s="146"/>
      <c r="BD67" s="96"/>
      <c r="BE67" s="96"/>
      <c r="BF67" s="96"/>
      <c r="BG67" s="96"/>
      <c r="BH67" s="148"/>
      <c r="BI67" s="148"/>
      <c r="BJ67" s="148"/>
      <c r="BK67" s="148"/>
      <c r="BL67" s="148"/>
      <c r="BM67" s="149"/>
      <c r="BN67" s="150"/>
      <c r="BO67" s="151"/>
      <c r="BP67" s="151"/>
      <c r="BQ67" s="151"/>
      <c r="BR67" s="101"/>
      <c r="BS67" s="152"/>
      <c r="BT67" s="153"/>
      <c r="BU67" s="131"/>
      <c r="BV67" s="131"/>
      <c r="BW67" s="132"/>
      <c r="BX67" s="154"/>
      <c r="BY67" s="155"/>
      <c r="BZ67" s="165"/>
      <c r="CA67" s="107" t="e">
        <f t="shared" si="0"/>
        <v>#DIV/0!</v>
      </c>
      <c r="CB67" s="108">
        <f t="shared" si="1"/>
        <v>0</v>
      </c>
      <c r="CC67" s="109">
        <f t="shared" si="2"/>
        <v>0</v>
      </c>
      <c r="CD67" s="110" t="e">
        <f t="shared" si="7"/>
        <v>#DIV/0!</v>
      </c>
      <c r="CE67" s="111">
        <f t="shared" si="8"/>
        <v>0</v>
      </c>
      <c r="CF67" s="112">
        <f t="shared" si="9"/>
        <v>0</v>
      </c>
      <c r="CG67" s="113" t="e">
        <f t="shared" si="3"/>
        <v>#DIV/0!</v>
      </c>
      <c r="CH67" s="114">
        <f t="shared" si="4"/>
        <v>0</v>
      </c>
      <c r="CI67" s="115">
        <f t="shared" si="5"/>
        <v>0</v>
      </c>
      <c r="CJ67" s="157"/>
      <c r="CK67" s="158"/>
      <c r="CL67" s="159"/>
      <c r="CM67" s="119">
        <f t="shared" si="6"/>
        <v>0</v>
      </c>
    </row>
    <row r="68" spans="1:91" ht="16.5" customHeight="1">
      <c r="A68" s="220" t="s">
        <v>195</v>
      </c>
      <c r="B68" s="67" t="s">
        <v>105</v>
      </c>
      <c r="C68" s="121"/>
      <c r="D68" s="122"/>
      <c r="E68" s="123"/>
      <c r="F68" s="124"/>
      <c r="G68" s="164"/>
      <c r="H68" s="125"/>
      <c r="I68" s="126"/>
      <c r="J68" s="126"/>
      <c r="K68" s="127"/>
      <c r="L68" s="168">
        <v>4</v>
      </c>
      <c r="M68" s="168" t="s">
        <v>113</v>
      </c>
      <c r="N68" s="198"/>
      <c r="O68" s="78"/>
      <c r="P68" s="170">
        <v>5</v>
      </c>
      <c r="Q68" s="129"/>
      <c r="R68" s="130"/>
      <c r="S68" s="131"/>
      <c r="T68" s="131"/>
      <c r="U68" s="131"/>
      <c r="V68" s="131"/>
      <c r="W68" s="132"/>
      <c r="X68" s="133"/>
      <c r="Y68" s="132"/>
      <c r="Z68" s="134"/>
      <c r="AA68" s="135"/>
      <c r="AB68" s="136"/>
      <c r="AC68" s="137"/>
      <c r="AD68" s="176">
        <v>4.0999999999999996</v>
      </c>
      <c r="AE68" s="138"/>
      <c r="AF68" s="138"/>
      <c r="AG68" s="171">
        <v>4</v>
      </c>
      <c r="AH68" s="138"/>
      <c r="AI68" s="138"/>
      <c r="AJ68" s="140"/>
      <c r="AK68" s="90">
        <v>4</v>
      </c>
      <c r="AL68" s="90">
        <v>4</v>
      </c>
      <c r="AM68" s="141">
        <v>5</v>
      </c>
      <c r="AN68" s="141">
        <v>5</v>
      </c>
      <c r="AO68" s="141">
        <v>4</v>
      </c>
      <c r="AP68" s="142"/>
      <c r="AQ68" s="143"/>
      <c r="AR68" s="144"/>
      <c r="AS68" s="145"/>
      <c r="AT68" s="145"/>
      <c r="AU68" s="145"/>
      <c r="AV68" s="168">
        <v>3</v>
      </c>
      <c r="AW68" s="168"/>
      <c r="AX68" s="76"/>
      <c r="AY68" s="168">
        <v>4.5</v>
      </c>
      <c r="AZ68" s="178">
        <v>4</v>
      </c>
      <c r="BA68" s="178">
        <v>3</v>
      </c>
      <c r="BB68" s="146"/>
      <c r="BC68" s="146"/>
      <c r="BD68" s="173" t="s">
        <v>184</v>
      </c>
      <c r="BE68" s="172" t="s">
        <v>114</v>
      </c>
      <c r="BF68" s="172"/>
      <c r="BG68" s="173" t="s">
        <v>113</v>
      </c>
      <c r="BH68" s="148"/>
      <c r="BI68" s="148"/>
      <c r="BJ68" s="174"/>
      <c r="BK68" s="174"/>
      <c r="BL68" s="148"/>
      <c r="BM68" s="180"/>
      <c r="BN68" s="150"/>
      <c r="BO68" s="151"/>
      <c r="BP68" s="151"/>
      <c r="BQ68" s="151"/>
      <c r="BR68" s="101"/>
      <c r="BS68" s="152"/>
      <c r="BT68" s="175"/>
      <c r="BU68" s="131"/>
      <c r="BV68" s="131"/>
      <c r="BW68" s="132"/>
      <c r="BX68" s="154"/>
      <c r="BY68" s="155"/>
      <c r="BZ68" s="165"/>
      <c r="CA68" s="107">
        <f t="shared" si="0"/>
        <v>4.0666666666666664</v>
      </c>
      <c r="CB68" s="108">
        <f t="shared" si="1"/>
        <v>3</v>
      </c>
      <c r="CC68" s="109">
        <f t="shared" si="2"/>
        <v>5</v>
      </c>
      <c r="CD68" s="110">
        <f t="shared" si="7"/>
        <v>4</v>
      </c>
      <c r="CE68" s="111">
        <f t="shared" si="8"/>
        <v>3</v>
      </c>
      <c r="CF68" s="112">
        <f t="shared" si="9"/>
        <v>5</v>
      </c>
      <c r="CG68" s="113" t="e">
        <f t="shared" si="3"/>
        <v>#DIV/0!</v>
      </c>
      <c r="CH68" s="114">
        <f t="shared" si="4"/>
        <v>0</v>
      </c>
      <c r="CI68" s="115">
        <f t="shared" si="5"/>
        <v>0</v>
      </c>
      <c r="CJ68" s="157"/>
      <c r="CK68" s="158"/>
      <c r="CL68" s="159"/>
      <c r="CM68" s="119">
        <f t="shared" si="6"/>
        <v>17</v>
      </c>
    </row>
    <row r="69" spans="1:91" ht="16.5" customHeight="1">
      <c r="A69" s="220" t="s">
        <v>196</v>
      </c>
      <c r="B69" s="67" t="s">
        <v>105</v>
      </c>
      <c r="C69" s="121"/>
      <c r="D69" s="122"/>
      <c r="E69" s="123"/>
      <c r="F69" s="124"/>
      <c r="G69" s="164"/>
      <c r="H69" s="125"/>
      <c r="I69" s="126"/>
      <c r="J69" s="126"/>
      <c r="K69" s="127"/>
      <c r="L69" s="168"/>
      <c r="M69" s="168" t="s">
        <v>113</v>
      </c>
      <c r="N69" s="207" t="s">
        <v>197</v>
      </c>
      <c r="O69" s="78"/>
      <c r="P69" s="170">
        <v>5</v>
      </c>
      <c r="Q69" s="129"/>
      <c r="R69" s="130"/>
      <c r="S69" s="131"/>
      <c r="T69" s="131"/>
      <c r="U69" s="131"/>
      <c r="V69" s="131"/>
      <c r="W69" s="132"/>
      <c r="X69" s="133"/>
      <c r="Y69" s="132"/>
      <c r="Z69" s="134"/>
      <c r="AA69" s="135"/>
      <c r="AB69" s="136"/>
      <c r="AC69" s="137"/>
      <c r="AD69" s="176"/>
      <c r="AE69" s="138"/>
      <c r="AF69" s="138"/>
      <c r="AG69" s="171"/>
      <c r="AH69" s="138"/>
      <c r="AI69" s="138"/>
      <c r="AJ69" s="140"/>
      <c r="AK69" s="90"/>
      <c r="AL69" s="90"/>
      <c r="AM69" s="141"/>
      <c r="AN69" s="141"/>
      <c r="AO69" s="141"/>
      <c r="AP69" s="142"/>
      <c r="AQ69" s="143"/>
      <c r="AR69" s="144"/>
      <c r="AS69" s="145"/>
      <c r="AT69" s="145"/>
      <c r="AU69" s="145"/>
      <c r="AV69" s="168"/>
      <c r="AW69" s="76"/>
      <c r="AX69" s="76"/>
      <c r="AY69" s="168">
        <v>4.5</v>
      </c>
      <c r="AZ69" s="76"/>
      <c r="BA69" s="76"/>
      <c r="BB69" s="146"/>
      <c r="BC69" s="146"/>
      <c r="BD69" s="172" t="s">
        <v>184</v>
      </c>
      <c r="BE69" s="96"/>
      <c r="BF69" s="96"/>
      <c r="BG69" s="173"/>
      <c r="BH69" s="148"/>
      <c r="BI69" s="148"/>
      <c r="BJ69" s="148"/>
      <c r="BK69" s="148"/>
      <c r="BL69" s="148"/>
      <c r="BM69" s="149"/>
      <c r="BN69" s="150"/>
      <c r="BO69" s="151"/>
      <c r="BP69" s="151"/>
      <c r="BQ69" s="151"/>
      <c r="BR69" s="181" t="s">
        <v>169</v>
      </c>
      <c r="BS69" s="152"/>
      <c r="BT69" s="175"/>
      <c r="BU69" s="131"/>
      <c r="BV69" s="131"/>
      <c r="BW69" s="132"/>
      <c r="BX69" s="154"/>
      <c r="BY69" s="155"/>
      <c r="BZ69" s="165"/>
      <c r="CA69" s="107">
        <f t="shared" si="0"/>
        <v>4.5</v>
      </c>
      <c r="CB69" s="108">
        <f t="shared" si="1"/>
        <v>4.5</v>
      </c>
      <c r="CC69" s="109">
        <f t="shared" si="2"/>
        <v>4.5</v>
      </c>
      <c r="CD69" s="110" t="e">
        <f t="shared" si="7"/>
        <v>#DIV/0!</v>
      </c>
      <c r="CE69" s="111">
        <f t="shared" si="8"/>
        <v>0</v>
      </c>
      <c r="CF69" s="112">
        <f t="shared" si="9"/>
        <v>0</v>
      </c>
      <c r="CG69" s="113" t="e">
        <f t="shared" si="3"/>
        <v>#DIV/0!</v>
      </c>
      <c r="CH69" s="114">
        <f t="shared" si="4"/>
        <v>0</v>
      </c>
      <c r="CI69" s="115">
        <f t="shared" si="5"/>
        <v>0</v>
      </c>
      <c r="CJ69" s="186"/>
      <c r="CK69" s="158"/>
      <c r="CL69" s="159"/>
      <c r="CM69" s="119">
        <f t="shared" si="6"/>
        <v>6</v>
      </c>
    </row>
    <row r="70" spans="1:91" ht="16.5" customHeight="1">
      <c r="A70" s="220" t="s">
        <v>198</v>
      </c>
      <c r="B70" s="67" t="s">
        <v>105</v>
      </c>
      <c r="C70" s="121"/>
      <c r="D70" s="122"/>
      <c r="E70" s="123"/>
      <c r="F70" s="124"/>
      <c r="G70" s="164"/>
      <c r="H70" s="125"/>
      <c r="I70" s="126"/>
      <c r="J70" s="126"/>
      <c r="K70" s="127"/>
      <c r="L70" s="168"/>
      <c r="M70" s="168" t="s">
        <v>113</v>
      </c>
      <c r="N70" s="207" t="s">
        <v>197</v>
      </c>
      <c r="O70" s="78"/>
      <c r="P70" s="170">
        <v>5</v>
      </c>
      <c r="Q70" s="129"/>
      <c r="R70" s="130"/>
      <c r="S70" s="131"/>
      <c r="T70" s="131"/>
      <c r="U70" s="131"/>
      <c r="V70" s="131"/>
      <c r="W70" s="132"/>
      <c r="X70" s="133"/>
      <c r="Y70" s="132"/>
      <c r="Z70" s="134"/>
      <c r="AA70" s="135"/>
      <c r="AB70" s="136"/>
      <c r="AC70" s="137"/>
      <c r="AD70" s="138"/>
      <c r="AE70" s="138"/>
      <c r="AF70" s="138"/>
      <c r="AG70" s="171"/>
      <c r="AH70" s="138"/>
      <c r="AI70" s="138"/>
      <c r="AJ70" s="140"/>
      <c r="AK70" s="90"/>
      <c r="AL70" s="90"/>
      <c r="AM70" s="141"/>
      <c r="AN70" s="141"/>
      <c r="AO70" s="141"/>
      <c r="AP70" s="142"/>
      <c r="AQ70" s="143"/>
      <c r="AR70" s="144"/>
      <c r="AS70" s="145"/>
      <c r="AT70" s="145"/>
      <c r="AU70" s="145"/>
      <c r="AV70" s="76"/>
      <c r="AW70" s="76"/>
      <c r="AX70" s="76"/>
      <c r="AY70" s="168">
        <v>4.5</v>
      </c>
      <c r="AZ70" s="178"/>
      <c r="BA70" s="178"/>
      <c r="BB70" s="146"/>
      <c r="BC70" s="146"/>
      <c r="BD70" s="172" t="s">
        <v>184</v>
      </c>
      <c r="BE70" s="96"/>
      <c r="BF70" s="96"/>
      <c r="BG70" s="173"/>
      <c r="BH70" s="148"/>
      <c r="BI70" s="148"/>
      <c r="BJ70" s="148"/>
      <c r="BK70" s="148"/>
      <c r="BL70" s="148"/>
      <c r="BM70" s="149"/>
      <c r="BN70" s="150"/>
      <c r="BO70" s="151"/>
      <c r="BP70" s="151"/>
      <c r="BQ70" s="151"/>
      <c r="BR70" s="181" t="s">
        <v>169</v>
      </c>
      <c r="BS70" s="152"/>
      <c r="BT70" s="175"/>
      <c r="BU70" s="131"/>
      <c r="BV70" s="131"/>
      <c r="BW70" s="132"/>
      <c r="BX70" s="154"/>
      <c r="BY70" s="155"/>
      <c r="BZ70" s="165"/>
      <c r="CA70" s="107">
        <f t="shared" si="0"/>
        <v>4.5</v>
      </c>
      <c r="CB70" s="108">
        <f t="shared" si="1"/>
        <v>4.5</v>
      </c>
      <c r="CC70" s="109">
        <f t="shared" si="2"/>
        <v>4.5</v>
      </c>
      <c r="CD70" s="110" t="e">
        <f t="shared" si="7"/>
        <v>#DIV/0!</v>
      </c>
      <c r="CE70" s="111">
        <f t="shared" si="8"/>
        <v>0</v>
      </c>
      <c r="CF70" s="112">
        <f t="shared" si="9"/>
        <v>0</v>
      </c>
      <c r="CG70" s="113" t="e">
        <f t="shared" si="3"/>
        <v>#DIV/0!</v>
      </c>
      <c r="CH70" s="114">
        <f t="shared" si="4"/>
        <v>0</v>
      </c>
      <c r="CI70" s="115">
        <f t="shared" si="5"/>
        <v>0</v>
      </c>
      <c r="CJ70" s="186"/>
      <c r="CK70" s="158"/>
      <c r="CL70" s="159"/>
      <c r="CM70" s="119">
        <f t="shared" si="6"/>
        <v>6</v>
      </c>
    </row>
    <row r="71" spans="1:91" ht="16.5" customHeight="1">
      <c r="A71" s="238" t="s">
        <v>199</v>
      </c>
      <c r="B71" s="67" t="s">
        <v>108</v>
      </c>
      <c r="C71" s="121"/>
      <c r="D71" s="195"/>
      <c r="E71" s="123"/>
      <c r="F71" s="124"/>
      <c r="G71" s="164"/>
      <c r="H71" s="125"/>
      <c r="I71" s="126"/>
      <c r="J71" s="126"/>
      <c r="K71" s="127"/>
      <c r="L71" s="76"/>
      <c r="M71" s="76"/>
      <c r="N71" s="169" t="s">
        <v>200</v>
      </c>
      <c r="O71" s="78"/>
      <c r="P71" s="170">
        <v>1.2</v>
      </c>
      <c r="Q71" s="129"/>
      <c r="R71" s="130"/>
      <c r="S71" s="131"/>
      <c r="T71" s="131"/>
      <c r="U71" s="131"/>
      <c r="V71" s="131"/>
      <c r="W71" s="132"/>
      <c r="X71" s="133"/>
      <c r="Y71" s="132"/>
      <c r="Z71" s="134"/>
      <c r="AA71" s="212"/>
      <c r="AB71" s="213"/>
      <c r="AC71" s="137"/>
      <c r="AD71" s="176">
        <v>1.8</v>
      </c>
      <c r="AE71" s="138"/>
      <c r="AF71" s="138"/>
      <c r="AG71" s="171">
        <v>1.5</v>
      </c>
      <c r="AH71" s="138"/>
      <c r="AI71" s="138"/>
      <c r="AJ71" s="140"/>
      <c r="AK71" s="90"/>
      <c r="AL71" s="90"/>
      <c r="AM71" s="141"/>
      <c r="AN71" s="141"/>
      <c r="AO71" s="239"/>
      <c r="AP71" s="240"/>
      <c r="AQ71" s="177"/>
      <c r="AR71" s="144"/>
      <c r="AS71" s="145"/>
      <c r="AT71" s="145"/>
      <c r="AU71" s="145"/>
      <c r="AV71" s="76"/>
      <c r="AW71" s="76"/>
      <c r="AX71" s="76"/>
      <c r="AY71" s="76"/>
      <c r="AZ71" s="76"/>
      <c r="BA71" s="76"/>
      <c r="BB71" s="146"/>
      <c r="BC71" s="146"/>
      <c r="BD71" s="96"/>
      <c r="BE71" s="172" t="s">
        <v>201</v>
      </c>
      <c r="BF71" s="172" t="s">
        <v>202</v>
      </c>
      <c r="BG71" s="172" t="s">
        <v>201</v>
      </c>
      <c r="BH71" s="148"/>
      <c r="BI71" s="148"/>
      <c r="BJ71" s="148"/>
      <c r="BK71" s="148"/>
      <c r="BL71" s="148"/>
      <c r="BM71" s="149"/>
      <c r="BN71" s="150"/>
      <c r="BO71" s="151"/>
      <c r="BP71" s="151"/>
      <c r="BQ71" s="151"/>
      <c r="BR71" s="101"/>
      <c r="BS71" s="152"/>
      <c r="BT71" s="153"/>
      <c r="BU71" s="131"/>
      <c r="BV71" s="131"/>
      <c r="BW71" s="132"/>
      <c r="BX71" s="154"/>
      <c r="BY71" s="155"/>
      <c r="BZ71" s="165"/>
      <c r="CA71" s="107">
        <f t="shared" si="0"/>
        <v>1.65</v>
      </c>
      <c r="CB71" s="108">
        <f t="shared" si="1"/>
        <v>1.5</v>
      </c>
      <c r="CC71" s="109">
        <f t="shared" si="2"/>
        <v>1.8</v>
      </c>
      <c r="CD71" s="110" t="e">
        <f t="shared" si="7"/>
        <v>#DIV/0!</v>
      </c>
      <c r="CE71" s="111">
        <f t="shared" si="8"/>
        <v>0</v>
      </c>
      <c r="CF71" s="112">
        <f t="shared" si="9"/>
        <v>0</v>
      </c>
      <c r="CG71" s="113" t="e">
        <f t="shared" si="3"/>
        <v>#DIV/0!</v>
      </c>
      <c r="CH71" s="114">
        <f t="shared" si="4"/>
        <v>0</v>
      </c>
      <c r="CI71" s="115">
        <f t="shared" si="5"/>
        <v>0</v>
      </c>
      <c r="CJ71" s="186"/>
      <c r="CK71" s="205"/>
      <c r="CL71" s="159"/>
      <c r="CM71" s="119">
        <f t="shared" si="6"/>
        <v>7</v>
      </c>
    </row>
    <row r="72" spans="1:91" ht="16.5" customHeight="1">
      <c r="A72" s="238" t="s">
        <v>203</v>
      </c>
      <c r="B72" s="67" t="s">
        <v>105</v>
      </c>
      <c r="C72" s="121"/>
      <c r="D72" s="122"/>
      <c r="E72" s="123"/>
      <c r="F72" s="124"/>
      <c r="G72" s="164"/>
      <c r="H72" s="125"/>
      <c r="I72" s="126"/>
      <c r="J72" s="126"/>
      <c r="K72" s="127"/>
      <c r="L72" s="76"/>
      <c r="M72" s="76"/>
      <c r="N72" s="169">
        <v>3</v>
      </c>
      <c r="O72" s="78"/>
      <c r="P72" s="170">
        <v>2.5</v>
      </c>
      <c r="Q72" s="129"/>
      <c r="R72" s="130"/>
      <c r="S72" s="131"/>
      <c r="T72" s="131"/>
      <c r="U72" s="131"/>
      <c r="V72" s="131"/>
      <c r="W72" s="132"/>
      <c r="X72" s="133"/>
      <c r="Y72" s="132"/>
      <c r="Z72" s="134"/>
      <c r="AA72" s="135"/>
      <c r="AB72" s="136"/>
      <c r="AC72" s="137"/>
      <c r="AD72" s="176">
        <v>2.7</v>
      </c>
      <c r="AE72" s="138"/>
      <c r="AF72" s="138"/>
      <c r="AG72" s="139"/>
      <c r="AH72" s="138"/>
      <c r="AI72" s="138"/>
      <c r="AJ72" s="140"/>
      <c r="AK72" s="197"/>
      <c r="AL72" s="197"/>
      <c r="AM72" s="184">
        <v>2.5</v>
      </c>
      <c r="AN72" s="184">
        <v>2.5</v>
      </c>
      <c r="AO72" s="141"/>
      <c r="AP72" s="142"/>
      <c r="AQ72" s="143"/>
      <c r="AR72" s="144"/>
      <c r="AS72" s="145"/>
      <c r="AT72" s="145"/>
      <c r="AU72" s="145"/>
      <c r="AV72" s="76"/>
      <c r="AW72" s="76"/>
      <c r="AX72" s="76"/>
      <c r="AY72" s="178">
        <v>3</v>
      </c>
      <c r="AZ72" s="76"/>
      <c r="BA72" s="76"/>
      <c r="BB72" s="146"/>
      <c r="BC72" s="146"/>
      <c r="BD72" s="96"/>
      <c r="BE72" s="96"/>
      <c r="BF72" s="96"/>
      <c r="BG72" s="172" t="s">
        <v>119</v>
      </c>
      <c r="BH72" s="148"/>
      <c r="BI72" s="148"/>
      <c r="BJ72" s="148"/>
      <c r="BK72" s="148"/>
      <c r="BL72" s="148"/>
      <c r="BM72" s="149"/>
      <c r="BN72" s="150"/>
      <c r="BO72" s="151"/>
      <c r="BP72" s="151"/>
      <c r="BQ72" s="151"/>
      <c r="BR72" s="181" t="s">
        <v>116</v>
      </c>
      <c r="BS72" s="152"/>
      <c r="BT72" s="153"/>
      <c r="BU72" s="131"/>
      <c r="BV72" s="131"/>
      <c r="BW72" s="132"/>
      <c r="BX72" s="154"/>
      <c r="BY72" s="155"/>
      <c r="BZ72" s="165"/>
      <c r="CA72" s="107">
        <f t="shared" si="0"/>
        <v>2.8</v>
      </c>
      <c r="CB72" s="108">
        <f t="shared" si="1"/>
        <v>2.5</v>
      </c>
      <c r="CC72" s="109">
        <f t="shared" si="2"/>
        <v>3</v>
      </c>
      <c r="CD72" s="110">
        <f t="shared" si="7"/>
        <v>2.5</v>
      </c>
      <c r="CE72" s="111">
        <f t="shared" si="8"/>
        <v>2.5</v>
      </c>
      <c r="CF72" s="112">
        <f t="shared" si="9"/>
        <v>2.5</v>
      </c>
      <c r="CG72" s="113" t="e">
        <f t="shared" si="3"/>
        <v>#DIV/0!</v>
      </c>
      <c r="CH72" s="114">
        <f t="shared" si="4"/>
        <v>0</v>
      </c>
      <c r="CI72" s="115">
        <f t="shared" si="5"/>
        <v>0</v>
      </c>
      <c r="CJ72" s="157"/>
      <c r="CK72" s="158"/>
      <c r="CL72" s="159"/>
      <c r="CM72" s="119">
        <f t="shared" si="6"/>
        <v>8</v>
      </c>
    </row>
    <row r="73" spans="1:91" ht="16.5" customHeight="1">
      <c r="A73" s="241" t="s">
        <v>204</v>
      </c>
      <c r="B73" s="67" t="s">
        <v>108</v>
      </c>
      <c r="C73" s="121"/>
      <c r="D73" s="122"/>
      <c r="E73" s="123"/>
      <c r="F73" s="124"/>
      <c r="G73" s="164"/>
      <c r="H73" s="125"/>
      <c r="I73" s="126"/>
      <c r="J73" s="126"/>
      <c r="K73" s="127"/>
      <c r="L73" s="76"/>
      <c r="M73" s="178" t="s">
        <v>193</v>
      </c>
      <c r="N73" s="192"/>
      <c r="O73" s="78"/>
      <c r="P73" s="170">
        <v>2</v>
      </c>
      <c r="Q73" s="129"/>
      <c r="R73" s="130"/>
      <c r="S73" s="131"/>
      <c r="T73" s="131"/>
      <c r="U73" s="131"/>
      <c r="V73" s="131"/>
      <c r="W73" s="132"/>
      <c r="X73" s="133"/>
      <c r="Y73" s="132"/>
      <c r="Z73" s="134"/>
      <c r="AA73" s="135"/>
      <c r="AB73" s="136"/>
      <c r="AC73" s="137"/>
      <c r="AD73" s="138"/>
      <c r="AE73" s="138"/>
      <c r="AF73" s="138"/>
      <c r="AG73" s="139"/>
      <c r="AH73" s="138"/>
      <c r="AI73" s="138"/>
      <c r="AJ73" s="140"/>
      <c r="AK73" s="90"/>
      <c r="AL73" s="90"/>
      <c r="AM73" s="141"/>
      <c r="AN73" s="141"/>
      <c r="AO73" s="141"/>
      <c r="AP73" s="142"/>
      <c r="AQ73" s="143"/>
      <c r="AR73" s="144"/>
      <c r="AS73" s="145"/>
      <c r="AT73" s="145"/>
      <c r="AU73" s="145"/>
      <c r="AV73" s="76"/>
      <c r="AW73" s="76"/>
      <c r="AX73" s="76"/>
      <c r="AY73" s="76"/>
      <c r="AZ73" s="76"/>
      <c r="BA73" s="76"/>
      <c r="BB73" s="146"/>
      <c r="BC73" s="146"/>
      <c r="BD73" s="96"/>
      <c r="BE73" s="172" t="s">
        <v>121</v>
      </c>
      <c r="BF73" s="172"/>
      <c r="BG73" s="173"/>
      <c r="BH73" s="148"/>
      <c r="BI73" s="148"/>
      <c r="BJ73" s="148"/>
      <c r="BK73" s="148"/>
      <c r="BL73" s="148"/>
      <c r="BM73" s="149"/>
      <c r="BN73" s="150"/>
      <c r="BO73" s="151"/>
      <c r="BP73" s="151"/>
      <c r="BQ73" s="151"/>
      <c r="BR73" s="101"/>
      <c r="BS73" s="152"/>
      <c r="BT73" s="153"/>
      <c r="BU73" s="131"/>
      <c r="BV73" s="131"/>
      <c r="BW73" s="132"/>
      <c r="BX73" s="154"/>
      <c r="BY73" s="155"/>
      <c r="BZ73" s="165"/>
      <c r="CA73" s="107" t="e">
        <f t="shared" si="0"/>
        <v>#DIV/0!</v>
      </c>
      <c r="CB73" s="108">
        <f t="shared" si="1"/>
        <v>0</v>
      </c>
      <c r="CC73" s="109">
        <f t="shared" si="2"/>
        <v>0</v>
      </c>
      <c r="CD73" s="110" t="e">
        <f t="shared" si="7"/>
        <v>#DIV/0!</v>
      </c>
      <c r="CE73" s="111">
        <f t="shared" si="8"/>
        <v>0</v>
      </c>
      <c r="CF73" s="112">
        <f t="shared" si="9"/>
        <v>0</v>
      </c>
      <c r="CG73" s="113" t="e">
        <f t="shared" si="3"/>
        <v>#DIV/0!</v>
      </c>
      <c r="CH73" s="114">
        <f t="shared" si="4"/>
        <v>0</v>
      </c>
      <c r="CI73" s="115">
        <f t="shared" si="5"/>
        <v>0</v>
      </c>
      <c r="CJ73" s="157"/>
      <c r="CK73" s="158"/>
      <c r="CL73" s="159"/>
      <c r="CM73" s="119">
        <f t="shared" si="6"/>
        <v>3</v>
      </c>
    </row>
    <row r="74" spans="1:91" ht="16.5" customHeight="1">
      <c r="A74" s="229" t="s">
        <v>205</v>
      </c>
      <c r="B74" s="67" t="s">
        <v>105</v>
      </c>
      <c r="C74" s="121"/>
      <c r="D74" s="122"/>
      <c r="E74" s="123"/>
      <c r="F74" s="124"/>
      <c r="G74" s="164"/>
      <c r="H74" s="125"/>
      <c r="I74" s="126"/>
      <c r="J74" s="126"/>
      <c r="K74" s="127"/>
      <c r="L74" s="76"/>
      <c r="M74" s="76"/>
      <c r="N74" s="192"/>
      <c r="O74" s="78"/>
      <c r="P74" s="170">
        <v>2.5</v>
      </c>
      <c r="Q74" s="170">
        <v>1.5</v>
      </c>
      <c r="R74" s="130"/>
      <c r="S74" s="131"/>
      <c r="T74" s="131"/>
      <c r="U74" s="131"/>
      <c r="V74" s="131"/>
      <c r="W74" s="132"/>
      <c r="X74" s="133"/>
      <c r="Y74" s="132"/>
      <c r="Z74" s="134"/>
      <c r="AA74" s="135"/>
      <c r="AB74" s="136"/>
      <c r="AC74" s="137"/>
      <c r="AD74" s="138"/>
      <c r="AE74" s="138"/>
      <c r="AF74" s="138"/>
      <c r="AG74" s="139"/>
      <c r="AH74" s="138"/>
      <c r="AI74" s="138"/>
      <c r="AJ74" s="140"/>
      <c r="AK74" s="90"/>
      <c r="AL74" s="90"/>
      <c r="AM74" s="193"/>
      <c r="AN74" s="193"/>
      <c r="AO74" s="141"/>
      <c r="AP74" s="142"/>
      <c r="AQ74" s="143"/>
      <c r="AR74" s="144"/>
      <c r="AS74" s="145"/>
      <c r="AT74" s="145"/>
      <c r="AU74" s="145"/>
      <c r="AV74" s="76"/>
      <c r="AW74" s="76"/>
      <c r="AX74" s="76"/>
      <c r="AY74" s="178">
        <v>2.5</v>
      </c>
      <c r="AZ74" s="76"/>
      <c r="BA74" s="76"/>
      <c r="BB74" s="146"/>
      <c r="BC74" s="146"/>
      <c r="BD74" s="96"/>
      <c r="BE74" s="96"/>
      <c r="BF74" s="96"/>
      <c r="BG74" s="96"/>
      <c r="BH74" s="148"/>
      <c r="BI74" s="148"/>
      <c r="BJ74" s="148"/>
      <c r="BK74" s="148"/>
      <c r="BL74" s="148"/>
      <c r="BM74" s="149"/>
      <c r="BN74" s="150"/>
      <c r="BO74" s="151"/>
      <c r="BP74" s="151"/>
      <c r="BQ74" s="151"/>
      <c r="BR74" s="101"/>
      <c r="BS74" s="152"/>
      <c r="BT74" s="153"/>
      <c r="BU74" s="131"/>
      <c r="BV74" s="131"/>
      <c r="BW74" s="132"/>
      <c r="BX74" s="154"/>
      <c r="BY74" s="155"/>
      <c r="BZ74" s="165"/>
      <c r="CA74" s="107">
        <f t="shared" si="0"/>
        <v>2.5</v>
      </c>
      <c r="CB74" s="108">
        <f t="shared" si="1"/>
        <v>2.5</v>
      </c>
      <c r="CC74" s="109">
        <f t="shared" si="2"/>
        <v>2.5</v>
      </c>
      <c r="CD74" s="110" t="e">
        <f t="shared" si="7"/>
        <v>#DIV/0!</v>
      </c>
      <c r="CE74" s="111">
        <f t="shared" si="8"/>
        <v>0</v>
      </c>
      <c r="CF74" s="112">
        <f t="shared" si="9"/>
        <v>0</v>
      </c>
      <c r="CG74" s="113" t="e">
        <f t="shared" si="3"/>
        <v>#DIV/0!</v>
      </c>
      <c r="CH74" s="114">
        <f t="shared" si="4"/>
        <v>0</v>
      </c>
      <c r="CI74" s="115">
        <f t="shared" si="5"/>
        <v>0</v>
      </c>
      <c r="CJ74" s="157"/>
      <c r="CK74" s="158"/>
      <c r="CL74" s="159"/>
      <c r="CM74" s="119">
        <f t="shared" si="6"/>
        <v>3</v>
      </c>
    </row>
    <row r="75" spans="1:91" ht="16.5" customHeight="1">
      <c r="A75" s="242" t="s">
        <v>206</v>
      </c>
      <c r="B75" s="67" t="s">
        <v>105</v>
      </c>
      <c r="C75" s="160"/>
      <c r="D75" s="195"/>
      <c r="E75" s="233"/>
      <c r="F75" s="124"/>
      <c r="G75" s="164"/>
      <c r="H75" s="125"/>
      <c r="I75" s="126"/>
      <c r="J75" s="126"/>
      <c r="K75" s="127"/>
      <c r="L75" s="76"/>
      <c r="M75" s="76"/>
      <c r="N75" s="187" t="s">
        <v>114</v>
      </c>
      <c r="O75" s="78"/>
      <c r="P75" s="170">
        <v>3</v>
      </c>
      <c r="Q75" s="129"/>
      <c r="R75" s="130"/>
      <c r="S75" s="131"/>
      <c r="T75" s="131"/>
      <c r="U75" s="131"/>
      <c r="V75" s="131"/>
      <c r="W75" s="132"/>
      <c r="X75" s="133"/>
      <c r="Y75" s="132"/>
      <c r="Z75" s="134"/>
      <c r="AA75" s="135"/>
      <c r="AB75" s="136"/>
      <c r="AC75" s="137"/>
      <c r="AD75" s="176"/>
      <c r="AE75" s="138"/>
      <c r="AF75" s="138"/>
      <c r="AG75" s="139"/>
      <c r="AH75" s="138"/>
      <c r="AI75" s="138"/>
      <c r="AJ75" s="140"/>
      <c r="AK75" s="197">
        <v>4</v>
      </c>
      <c r="AL75" s="197">
        <v>4</v>
      </c>
      <c r="AM75" s="193">
        <v>3.5</v>
      </c>
      <c r="AN75" s="193">
        <v>3.5</v>
      </c>
      <c r="AO75" s="141"/>
      <c r="AP75" s="142"/>
      <c r="AQ75" s="143"/>
      <c r="AR75" s="144"/>
      <c r="AS75" s="145"/>
      <c r="AT75" s="145"/>
      <c r="AU75" s="224"/>
      <c r="AV75" s="168">
        <v>3.5</v>
      </c>
      <c r="AW75" s="76"/>
      <c r="AX75" s="76"/>
      <c r="AY75" s="76"/>
      <c r="AZ75" s="76"/>
      <c r="BA75" s="76"/>
      <c r="BB75" s="146"/>
      <c r="BC75" s="146"/>
      <c r="BD75" s="96"/>
      <c r="BE75" s="172"/>
      <c r="BF75" s="96"/>
      <c r="BG75" s="96"/>
      <c r="BH75" s="148"/>
      <c r="BI75" s="148"/>
      <c r="BJ75" s="148"/>
      <c r="BK75" s="148"/>
      <c r="BL75" s="148"/>
      <c r="BM75" s="149"/>
      <c r="BN75" s="150"/>
      <c r="BO75" s="151"/>
      <c r="BP75" s="151"/>
      <c r="BQ75" s="151"/>
      <c r="BR75" s="181" t="s">
        <v>116</v>
      </c>
      <c r="BS75" s="152"/>
      <c r="BT75" s="153"/>
      <c r="BU75" s="131"/>
      <c r="BV75" s="131"/>
      <c r="BW75" s="132"/>
      <c r="BX75" s="154"/>
      <c r="BY75" s="155"/>
      <c r="BZ75" s="165"/>
      <c r="CA75" s="107">
        <f t="shared" si="0"/>
        <v>3.6666666666666665</v>
      </c>
      <c r="CB75" s="108">
        <f t="shared" si="1"/>
        <v>3.5</v>
      </c>
      <c r="CC75" s="109">
        <f t="shared" si="2"/>
        <v>4</v>
      </c>
      <c r="CD75" s="110">
        <f t="shared" si="7"/>
        <v>3.75</v>
      </c>
      <c r="CE75" s="111">
        <f t="shared" si="8"/>
        <v>3.5</v>
      </c>
      <c r="CF75" s="112">
        <f t="shared" si="9"/>
        <v>4</v>
      </c>
      <c r="CG75" s="113" t="e">
        <f t="shared" si="3"/>
        <v>#DIV/0!</v>
      </c>
      <c r="CH75" s="114">
        <f t="shared" si="4"/>
        <v>0</v>
      </c>
      <c r="CI75" s="115">
        <f t="shared" si="5"/>
        <v>0</v>
      </c>
      <c r="CK75" s="158"/>
      <c r="CL75" s="159"/>
      <c r="CM75" s="119">
        <f t="shared" si="6"/>
        <v>8</v>
      </c>
    </row>
    <row r="76" spans="1:91" ht="16.5" customHeight="1">
      <c r="A76" s="242" t="s">
        <v>207</v>
      </c>
      <c r="B76" s="67" t="s">
        <v>208</v>
      </c>
      <c r="C76" s="160"/>
      <c r="D76" s="195"/>
      <c r="E76" s="123"/>
      <c r="F76" s="124"/>
      <c r="G76" s="218"/>
      <c r="H76" s="243"/>
      <c r="I76" s="126"/>
      <c r="J76" s="126"/>
      <c r="K76" s="127"/>
      <c r="L76" s="168">
        <v>1</v>
      </c>
      <c r="M76" s="178">
        <v>1</v>
      </c>
      <c r="N76" s="187" t="s">
        <v>191</v>
      </c>
      <c r="O76" s="78"/>
      <c r="P76" s="170">
        <v>1</v>
      </c>
      <c r="Q76" s="129"/>
      <c r="R76" s="130"/>
      <c r="S76" s="131"/>
      <c r="T76" s="131"/>
      <c r="U76" s="131"/>
      <c r="V76" s="131"/>
      <c r="W76" s="132"/>
      <c r="X76" s="133"/>
      <c r="Y76" s="132"/>
      <c r="Z76" s="134"/>
      <c r="AA76" s="212"/>
      <c r="AB76" s="213"/>
      <c r="AC76" s="188"/>
      <c r="AD76" s="176">
        <v>1.3</v>
      </c>
      <c r="AE76" s="138"/>
      <c r="AF76" s="176" t="s">
        <v>143</v>
      </c>
      <c r="AG76" s="171">
        <v>1</v>
      </c>
      <c r="AH76" s="138"/>
      <c r="AI76" s="138"/>
      <c r="AJ76" s="140"/>
      <c r="AK76" s="90">
        <v>1.3</v>
      </c>
      <c r="AL76" s="90">
        <v>1.3</v>
      </c>
      <c r="AM76" s="193"/>
      <c r="AN76" s="193"/>
      <c r="AO76" s="141"/>
      <c r="AP76" s="142"/>
      <c r="AQ76" s="177"/>
      <c r="AR76" s="244"/>
      <c r="AS76" s="145"/>
      <c r="AT76" s="145"/>
      <c r="AU76" s="145"/>
      <c r="AV76" s="76"/>
      <c r="AW76" s="168">
        <v>1</v>
      </c>
      <c r="AX76" s="178">
        <v>0.8</v>
      </c>
      <c r="AY76" s="168">
        <v>1</v>
      </c>
      <c r="AZ76" s="178">
        <v>1.1000000000000001</v>
      </c>
      <c r="BA76" s="178">
        <v>0.9</v>
      </c>
      <c r="BB76" s="146"/>
      <c r="BC76" s="146"/>
      <c r="BD76" s="96"/>
      <c r="BE76" s="172" t="s">
        <v>143</v>
      </c>
      <c r="BF76" s="96"/>
      <c r="BG76" s="173" t="s">
        <v>191</v>
      </c>
      <c r="BH76" s="148"/>
      <c r="BI76" s="148"/>
      <c r="BJ76" s="174"/>
      <c r="BK76" s="148"/>
      <c r="BL76" s="148"/>
      <c r="BM76" s="180"/>
      <c r="BN76" s="150"/>
      <c r="BO76" s="151"/>
      <c r="BP76" s="151"/>
      <c r="BQ76" s="151"/>
      <c r="BR76" s="101"/>
      <c r="BS76" s="152"/>
      <c r="BT76" s="175"/>
      <c r="BU76" s="131"/>
      <c r="BV76" s="131"/>
      <c r="BW76" s="132"/>
      <c r="BX76" s="154"/>
      <c r="BY76" s="155"/>
      <c r="BZ76" s="165"/>
      <c r="CA76" s="107">
        <f t="shared" si="0"/>
        <v>1.0874999999999999</v>
      </c>
      <c r="CB76" s="108">
        <f t="shared" si="1"/>
        <v>1</v>
      </c>
      <c r="CC76" s="109">
        <f t="shared" si="2"/>
        <v>1.3</v>
      </c>
      <c r="CD76" s="110">
        <f t="shared" si="7"/>
        <v>1</v>
      </c>
      <c r="CE76" s="111">
        <f t="shared" si="8"/>
        <v>0.8</v>
      </c>
      <c r="CF76" s="112">
        <f t="shared" si="9"/>
        <v>1.3</v>
      </c>
      <c r="CG76" s="113" t="e">
        <f t="shared" si="3"/>
        <v>#DIV/0!</v>
      </c>
      <c r="CH76" s="114">
        <f t="shared" si="4"/>
        <v>0</v>
      </c>
      <c r="CI76" s="115">
        <f t="shared" si="5"/>
        <v>0</v>
      </c>
      <c r="CJ76" s="157"/>
      <c r="CK76" s="205"/>
      <c r="CL76" s="159"/>
      <c r="CM76" s="119">
        <f t="shared" si="6"/>
        <v>16</v>
      </c>
    </row>
    <row r="77" spans="1:91" ht="16.5" customHeight="1">
      <c r="A77" s="245" t="s">
        <v>209</v>
      </c>
      <c r="B77" s="67" t="s">
        <v>208</v>
      </c>
      <c r="C77" s="160"/>
      <c r="D77" s="195"/>
      <c r="E77" s="123"/>
      <c r="F77" s="124"/>
      <c r="G77" s="218"/>
      <c r="H77" s="125"/>
      <c r="I77" s="126"/>
      <c r="J77" s="126"/>
      <c r="K77" s="127"/>
      <c r="L77" s="178">
        <v>1</v>
      </c>
      <c r="M77" s="178">
        <v>1</v>
      </c>
      <c r="N77" s="187" t="s">
        <v>191</v>
      </c>
      <c r="O77" s="78"/>
      <c r="P77" s="170">
        <v>1</v>
      </c>
      <c r="Q77" s="129"/>
      <c r="R77" s="130"/>
      <c r="S77" s="131"/>
      <c r="T77" s="131"/>
      <c r="U77" s="131"/>
      <c r="V77" s="131"/>
      <c r="W77" s="132"/>
      <c r="X77" s="133"/>
      <c r="Y77" s="132"/>
      <c r="Z77" s="134"/>
      <c r="AA77" s="212"/>
      <c r="AB77" s="213"/>
      <c r="AC77" s="188"/>
      <c r="AD77" s="138"/>
      <c r="AE77" s="138"/>
      <c r="AF77" s="176"/>
      <c r="AG77" s="139"/>
      <c r="AH77" s="138"/>
      <c r="AI77" s="138"/>
      <c r="AJ77" s="140"/>
      <c r="AK77" s="90"/>
      <c r="AL77" s="90"/>
      <c r="AM77" s="141"/>
      <c r="AN77" s="141"/>
      <c r="AO77" s="141"/>
      <c r="AP77" s="142"/>
      <c r="AQ77" s="177"/>
      <c r="AR77" s="244"/>
      <c r="AS77" s="145"/>
      <c r="AT77" s="145"/>
      <c r="AU77" s="145"/>
      <c r="AV77" s="76"/>
      <c r="AW77" s="76"/>
      <c r="AX77" s="76"/>
      <c r="AY77" s="183"/>
      <c r="AZ77" s="76"/>
      <c r="BA77" s="76"/>
      <c r="BB77" s="146"/>
      <c r="BC77" s="146"/>
      <c r="BD77" s="96"/>
      <c r="BE77" s="96"/>
      <c r="BF77" s="96"/>
      <c r="BG77" s="172" t="s">
        <v>191</v>
      </c>
      <c r="BH77" s="148"/>
      <c r="BI77" s="148"/>
      <c r="BJ77" s="148"/>
      <c r="BK77" s="148"/>
      <c r="BL77" s="148"/>
      <c r="BM77" s="149"/>
      <c r="BN77" s="150"/>
      <c r="BO77" s="151"/>
      <c r="BP77" s="151"/>
      <c r="BQ77" s="151"/>
      <c r="BR77" s="101"/>
      <c r="BS77" s="152"/>
      <c r="BT77" s="175"/>
      <c r="BU77" s="131"/>
      <c r="BV77" s="131"/>
      <c r="BW77" s="132"/>
      <c r="BX77" s="154"/>
      <c r="BY77" s="155"/>
      <c r="BZ77" s="165"/>
      <c r="CA77" s="107">
        <f t="shared" si="0"/>
        <v>1</v>
      </c>
      <c r="CB77" s="108">
        <f t="shared" si="1"/>
        <v>1</v>
      </c>
      <c r="CC77" s="109">
        <f t="shared" si="2"/>
        <v>1</v>
      </c>
      <c r="CD77" s="110" t="e">
        <f t="shared" si="7"/>
        <v>#DIV/0!</v>
      </c>
      <c r="CE77" s="111">
        <f t="shared" si="8"/>
        <v>0</v>
      </c>
      <c r="CF77" s="112">
        <f t="shared" si="9"/>
        <v>0</v>
      </c>
      <c r="CG77" s="113" t="e">
        <f t="shared" si="3"/>
        <v>#DIV/0!</v>
      </c>
      <c r="CH77" s="114">
        <f t="shared" si="4"/>
        <v>0</v>
      </c>
      <c r="CI77" s="115">
        <f t="shared" si="5"/>
        <v>0</v>
      </c>
      <c r="CJ77" s="157"/>
      <c r="CK77" s="205"/>
      <c r="CL77" s="159"/>
      <c r="CM77" s="119">
        <f t="shared" si="6"/>
        <v>5</v>
      </c>
    </row>
    <row r="78" spans="1:91" ht="16.5" customHeight="1">
      <c r="A78" s="245" t="s">
        <v>210</v>
      </c>
      <c r="B78" s="67" t="s">
        <v>208</v>
      </c>
      <c r="C78" s="160"/>
      <c r="D78" s="122"/>
      <c r="E78" s="123"/>
      <c r="F78" s="124"/>
      <c r="G78" s="164"/>
      <c r="H78" s="125"/>
      <c r="I78" s="126"/>
      <c r="J78" s="126"/>
      <c r="K78" s="127"/>
      <c r="L78" s="76"/>
      <c r="M78" s="76"/>
      <c r="N78" s="128"/>
      <c r="O78" s="78"/>
      <c r="P78" s="170">
        <v>1.5</v>
      </c>
      <c r="Q78" s="129"/>
      <c r="R78" s="130"/>
      <c r="S78" s="131"/>
      <c r="T78" s="131"/>
      <c r="U78" s="131"/>
      <c r="V78" s="131"/>
      <c r="W78" s="132"/>
      <c r="X78" s="133"/>
      <c r="Y78" s="132"/>
      <c r="Z78" s="134"/>
      <c r="AA78" s="135"/>
      <c r="AB78" s="136"/>
      <c r="AC78" s="188"/>
      <c r="AD78" s="138"/>
      <c r="AE78" s="138"/>
      <c r="AF78" s="176" t="s">
        <v>143</v>
      </c>
      <c r="AG78" s="139"/>
      <c r="AH78" s="138"/>
      <c r="AI78" s="138"/>
      <c r="AJ78" s="140"/>
      <c r="AK78" s="90"/>
      <c r="AL78" s="90"/>
      <c r="AM78" s="141"/>
      <c r="AN78" s="141"/>
      <c r="AO78" s="141"/>
      <c r="AP78" s="142"/>
      <c r="AQ78" s="177"/>
      <c r="AR78" s="244"/>
      <c r="AS78" s="145"/>
      <c r="AT78" s="145"/>
      <c r="AU78" s="145"/>
      <c r="AV78" s="76"/>
      <c r="AW78" s="178">
        <v>1.5</v>
      </c>
      <c r="AX78" s="76"/>
      <c r="AY78" s="178">
        <v>1.5</v>
      </c>
      <c r="AZ78" s="76"/>
      <c r="BA78" s="76"/>
      <c r="BB78" s="146"/>
      <c r="BC78" s="146"/>
      <c r="BD78" s="96"/>
      <c r="BE78" s="96"/>
      <c r="BF78" s="96"/>
      <c r="BG78" s="96"/>
      <c r="BH78" s="148"/>
      <c r="BI78" s="148"/>
      <c r="BJ78" s="148"/>
      <c r="BK78" s="148"/>
      <c r="BL78" s="148"/>
      <c r="BM78" s="149"/>
      <c r="BN78" s="150"/>
      <c r="BO78" s="151"/>
      <c r="BP78" s="151"/>
      <c r="BQ78" s="151"/>
      <c r="BR78" s="101"/>
      <c r="BS78" s="152"/>
      <c r="BT78" s="153"/>
      <c r="BU78" s="131"/>
      <c r="BV78" s="131"/>
      <c r="BW78" s="132"/>
      <c r="BX78" s="154"/>
      <c r="BY78" s="155"/>
      <c r="BZ78" s="165"/>
      <c r="CA78" s="107">
        <f t="shared" si="0"/>
        <v>1.5</v>
      </c>
      <c r="CB78" s="108">
        <f t="shared" si="1"/>
        <v>1.5</v>
      </c>
      <c r="CC78" s="109">
        <f t="shared" si="2"/>
        <v>1.5</v>
      </c>
      <c r="CD78" s="110" t="e">
        <f t="shared" si="7"/>
        <v>#DIV/0!</v>
      </c>
      <c r="CE78" s="111">
        <f t="shared" si="8"/>
        <v>0</v>
      </c>
      <c r="CF78" s="112">
        <f t="shared" si="9"/>
        <v>0</v>
      </c>
      <c r="CG78" s="113" t="e">
        <f t="shared" si="3"/>
        <v>#DIV/0!</v>
      </c>
      <c r="CH78" s="114">
        <f t="shared" si="4"/>
        <v>0</v>
      </c>
      <c r="CI78" s="115">
        <f t="shared" si="5"/>
        <v>0</v>
      </c>
      <c r="CJ78" s="186"/>
      <c r="CK78" s="205"/>
      <c r="CL78" s="159"/>
      <c r="CM78" s="119">
        <f t="shared" si="6"/>
        <v>4</v>
      </c>
    </row>
    <row r="79" spans="1:91" ht="16.5" customHeight="1">
      <c r="A79" s="246" t="s">
        <v>211</v>
      </c>
      <c r="B79" s="67" t="s">
        <v>208</v>
      </c>
      <c r="C79" s="160"/>
      <c r="D79" s="195"/>
      <c r="E79" s="123"/>
      <c r="F79" s="124"/>
      <c r="G79" s="218"/>
      <c r="H79" s="125"/>
      <c r="I79" s="126"/>
      <c r="J79" s="191"/>
      <c r="K79" s="127"/>
      <c r="L79" s="183"/>
      <c r="M79" s="178">
        <v>1</v>
      </c>
      <c r="N79" s="169" t="s">
        <v>191</v>
      </c>
      <c r="O79" s="78"/>
      <c r="P79" s="170">
        <v>1</v>
      </c>
      <c r="Q79" s="129"/>
      <c r="R79" s="130"/>
      <c r="S79" s="131"/>
      <c r="T79" s="131"/>
      <c r="U79" s="131"/>
      <c r="V79" s="131"/>
      <c r="W79" s="132"/>
      <c r="X79" s="133"/>
      <c r="Y79" s="132"/>
      <c r="Z79" s="134"/>
      <c r="AA79" s="212"/>
      <c r="AB79" s="136"/>
      <c r="AC79" s="188"/>
      <c r="AD79" s="138"/>
      <c r="AE79" s="138"/>
      <c r="AF79" s="176" t="s">
        <v>143</v>
      </c>
      <c r="AG79" s="139"/>
      <c r="AH79" s="138"/>
      <c r="AI79" s="138"/>
      <c r="AJ79" s="140"/>
      <c r="AK79" s="90"/>
      <c r="AL79" s="90"/>
      <c r="AM79" s="141"/>
      <c r="AN79" s="141"/>
      <c r="AO79" s="141"/>
      <c r="AP79" s="142"/>
      <c r="AQ79" s="177"/>
      <c r="AR79" s="244"/>
      <c r="AS79" s="145"/>
      <c r="AT79" s="145"/>
      <c r="AU79" s="145"/>
      <c r="AV79" s="76"/>
      <c r="AW79" s="76"/>
      <c r="AX79" s="76"/>
      <c r="AY79" s="168">
        <v>1</v>
      </c>
      <c r="AZ79" s="76"/>
      <c r="BA79" s="76"/>
      <c r="BB79" s="146"/>
      <c r="BC79" s="146"/>
      <c r="BD79" s="96"/>
      <c r="BE79" s="96"/>
      <c r="BF79" s="96"/>
      <c r="BG79" s="173" t="s">
        <v>191</v>
      </c>
      <c r="BH79" s="148"/>
      <c r="BI79" s="148"/>
      <c r="BJ79" s="174"/>
      <c r="BK79" s="148"/>
      <c r="BL79" s="148"/>
      <c r="BM79" s="149"/>
      <c r="BN79" s="150"/>
      <c r="BO79" s="151"/>
      <c r="BP79" s="151"/>
      <c r="BQ79" s="151"/>
      <c r="BR79" s="101"/>
      <c r="BS79" s="152"/>
      <c r="BT79" s="175"/>
      <c r="BU79" s="131"/>
      <c r="BV79" s="131"/>
      <c r="BW79" s="132"/>
      <c r="BX79" s="154"/>
      <c r="BY79" s="155"/>
      <c r="BZ79" s="165"/>
      <c r="CA79" s="107">
        <f t="shared" si="0"/>
        <v>1</v>
      </c>
      <c r="CB79" s="108">
        <f t="shared" si="1"/>
        <v>1</v>
      </c>
      <c r="CC79" s="109">
        <f t="shared" si="2"/>
        <v>1</v>
      </c>
      <c r="CD79" s="110" t="e">
        <f t="shared" si="7"/>
        <v>#DIV/0!</v>
      </c>
      <c r="CE79" s="111">
        <f t="shared" si="8"/>
        <v>0</v>
      </c>
      <c r="CF79" s="112">
        <f t="shared" si="9"/>
        <v>0</v>
      </c>
      <c r="CG79" s="113" t="e">
        <f t="shared" si="3"/>
        <v>#DIV/0!</v>
      </c>
      <c r="CH79" s="114">
        <f t="shared" si="4"/>
        <v>0</v>
      </c>
      <c r="CI79" s="115">
        <f t="shared" si="5"/>
        <v>0</v>
      </c>
      <c r="CJ79" s="157"/>
      <c r="CK79" s="158"/>
      <c r="CL79" s="159"/>
      <c r="CM79" s="119">
        <f t="shared" si="6"/>
        <v>6</v>
      </c>
    </row>
    <row r="80" spans="1:91" ht="16.5" customHeight="1">
      <c r="A80" s="245" t="s">
        <v>212</v>
      </c>
      <c r="B80" s="67" t="s">
        <v>105</v>
      </c>
      <c r="C80" s="121"/>
      <c r="D80" s="122"/>
      <c r="E80" s="123"/>
      <c r="F80" s="124"/>
      <c r="G80" s="218"/>
      <c r="H80" s="125"/>
      <c r="I80" s="126"/>
      <c r="J80" s="126"/>
      <c r="K80" s="127"/>
      <c r="L80" s="76"/>
      <c r="M80" s="76"/>
      <c r="N80" s="128"/>
      <c r="O80" s="78"/>
      <c r="P80" s="170">
        <v>12</v>
      </c>
      <c r="Q80" s="129"/>
      <c r="R80" s="130"/>
      <c r="S80" s="131"/>
      <c r="T80" s="131"/>
      <c r="U80" s="131"/>
      <c r="V80" s="131"/>
      <c r="W80" s="132"/>
      <c r="X80" s="133"/>
      <c r="Y80" s="132"/>
      <c r="Z80" s="134"/>
      <c r="AA80" s="135"/>
      <c r="AB80" s="136"/>
      <c r="AC80" s="137"/>
      <c r="AD80" s="176">
        <v>17</v>
      </c>
      <c r="AE80" s="138"/>
      <c r="AF80" s="138"/>
      <c r="AG80" s="139"/>
      <c r="AH80" s="138"/>
      <c r="AI80" s="138"/>
      <c r="AJ80" s="140"/>
      <c r="AK80" s="197"/>
      <c r="AL80" s="197"/>
      <c r="AM80" s="141"/>
      <c r="AN80" s="141"/>
      <c r="AO80" s="216"/>
      <c r="AP80" s="217"/>
      <c r="AQ80" s="177"/>
      <c r="AR80" s="244"/>
      <c r="AS80" s="145"/>
      <c r="AT80" s="145"/>
      <c r="AU80" s="145"/>
      <c r="AV80" s="76"/>
      <c r="AW80" s="76"/>
      <c r="AX80" s="76"/>
      <c r="AY80" s="76"/>
      <c r="AZ80" s="76"/>
      <c r="BA80" s="76"/>
      <c r="BB80" s="146"/>
      <c r="BC80" s="146"/>
      <c r="BD80" s="96"/>
      <c r="BE80" s="96"/>
      <c r="BF80" s="96"/>
      <c r="BG80" s="172">
        <v>15</v>
      </c>
      <c r="BH80" s="148"/>
      <c r="BI80" s="148"/>
      <c r="BJ80" s="148"/>
      <c r="BK80" s="148"/>
      <c r="BL80" s="148"/>
      <c r="BM80" s="149"/>
      <c r="BN80" s="150"/>
      <c r="BO80" s="151"/>
      <c r="BP80" s="151"/>
      <c r="BQ80" s="151"/>
      <c r="BR80" s="181">
        <v>15</v>
      </c>
      <c r="BS80" s="152"/>
      <c r="BT80" s="153"/>
      <c r="BU80" s="131"/>
      <c r="BV80" s="131"/>
      <c r="BW80" s="132"/>
      <c r="BX80" s="154"/>
      <c r="BY80" s="155"/>
      <c r="BZ80" s="165"/>
      <c r="CA80" s="107">
        <f t="shared" si="0"/>
        <v>15.666666666666666</v>
      </c>
      <c r="CB80" s="108">
        <f t="shared" si="1"/>
        <v>15</v>
      </c>
      <c r="CC80" s="109">
        <f t="shared" si="2"/>
        <v>17</v>
      </c>
      <c r="CD80" s="110" t="e">
        <f t="shared" si="7"/>
        <v>#DIV/0!</v>
      </c>
      <c r="CE80" s="111">
        <f t="shared" si="8"/>
        <v>0</v>
      </c>
      <c r="CF80" s="112">
        <f t="shared" si="9"/>
        <v>0</v>
      </c>
      <c r="CG80" s="113" t="e">
        <f t="shared" si="3"/>
        <v>#DIV/0!</v>
      </c>
      <c r="CH80" s="114">
        <f t="shared" si="4"/>
        <v>0</v>
      </c>
      <c r="CI80" s="115">
        <f t="shared" si="5"/>
        <v>0</v>
      </c>
      <c r="CJ80" s="157"/>
      <c r="CK80" s="158"/>
      <c r="CL80" s="159"/>
      <c r="CM80" s="119">
        <f t="shared" si="6"/>
        <v>4</v>
      </c>
    </row>
    <row r="81" spans="1:91" ht="16.5" customHeight="1">
      <c r="A81" s="245" t="s">
        <v>213</v>
      </c>
      <c r="B81" s="67" t="s">
        <v>105</v>
      </c>
      <c r="C81" s="160"/>
      <c r="D81" s="122"/>
      <c r="E81" s="123"/>
      <c r="F81" s="124"/>
      <c r="G81" s="164"/>
      <c r="H81" s="125"/>
      <c r="I81" s="126"/>
      <c r="J81" s="126"/>
      <c r="K81" s="127"/>
      <c r="L81" s="76"/>
      <c r="M81" s="178">
        <v>12</v>
      </c>
      <c r="N81" s="128"/>
      <c r="O81" s="78"/>
      <c r="P81" s="170">
        <v>14</v>
      </c>
      <c r="Q81" s="129"/>
      <c r="R81" s="130"/>
      <c r="S81" s="131"/>
      <c r="T81" s="131"/>
      <c r="U81" s="131"/>
      <c r="V81" s="131"/>
      <c r="W81" s="132"/>
      <c r="X81" s="133"/>
      <c r="Y81" s="132"/>
      <c r="Z81" s="134"/>
      <c r="AA81" s="135"/>
      <c r="AB81" s="136"/>
      <c r="AC81" s="137"/>
      <c r="AD81" s="176">
        <v>15</v>
      </c>
      <c r="AE81" s="138"/>
      <c r="AF81" s="176">
        <v>18</v>
      </c>
      <c r="AG81" s="139"/>
      <c r="AH81" s="138"/>
      <c r="AI81" s="138"/>
      <c r="AJ81" s="140"/>
      <c r="AK81" s="197"/>
      <c r="AL81" s="247"/>
      <c r="AM81" s="141"/>
      <c r="AN81" s="141"/>
      <c r="AO81" s="141"/>
      <c r="AP81" s="142"/>
      <c r="AQ81" s="177"/>
      <c r="AR81" s="244"/>
      <c r="AS81" s="145"/>
      <c r="AT81" s="145"/>
      <c r="AU81" s="145"/>
      <c r="AV81" s="178">
        <v>5</v>
      </c>
      <c r="AW81" s="76"/>
      <c r="AX81" s="76"/>
      <c r="AY81" s="76"/>
      <c r="AZ81" s="76"/>
      <c r="BA81" s="76"/>
      <c r="BB81" s="146"/>
      <c r="BC81" s="146"/>
      <c r="BD81" s="96"/>
      <c r="BE81" s="96"/>
      <c r="BF81" s="96"/>
      <c r="BG81" s="172">
        <v>12</v>
      </c>
      <c r="BH81" s="148"/>
      <c r="BI81" s="148"/>
      <c r="BJ81" s="148"/>
      <c r="BK81" s="148"/>
      <c r="BL81" s="148"/>
      <c r="BM81" s="149"/>
      <c r="BN81" s="150"/>
      <c r="BO81" s="151"/>
      <c r="BP81" s="151"/>
      <c r="BQ81" s="151"/>
      <c r="BR81" s="181">
        <v>15</v>
      </c>
      <c r="BS81" s="152"/>
      <c r="BT81" s="153"/>
      <c r="BU81" s="131"/>
      <c r="BV81" s="131"/>
      <c r="BW81" s="132"/>
      <c r="BX81" s="154"/>
      <c r="BY81" s="155"/>
      <c r="BZ81" s="165"/>
      <c r="CA81" s="107">
        <f t="shared" si="0"/>
        <v>12.833333333333334</v>
      </c>
      <c r="CB81" s="108">
        <f t="shared" si="1"/>
        <v>5</v>
      </c>
      <c r="CC81" s="109">
        <f t="shared" si="2"/>
        <v>18</v>
      </c>
      <c r="CD81" s="110" t="e">
        <f t="shared" si="7"/>
        <v>#DIV/0!</v>
      </c>
      <c r="CE81" s="111">
        <f t="shared" si="8"/>
        <v>0</v>
      </c>
      <c r="CF81" s="112">
        <f t="shared" si="9"/>
        <v>0</v>
      </c>
      <c r="CG81" s="113" t="e">
        <f t="shared" si="3"/>
        <v>#DIV/0!</v>
      </c>
      <c r="CH81" s="114">
        <f t="shared" si="4"/>
        <v>0</v>
      </c>
      <c r="CI81" s="115">
        <f t="shared" si="5"/>
        <v>0</v>
      </c>
      <c r="CJ81" s="157"/>
      <c r="CK81" s="205"/>
      <c r="CL81" s="159"/>
      <c r="CM81" s="119">
        <f t="shared" si="6"/>
        <v>7</v>
      </c>
    </row>
    <row r="82" spans="1:91" ht="16.5" customHeight="1">
      <c r="A82" s="245" t="s">
        <v>214</v>
      </c>
      <c r="B82" s="67" t="s">
        <v>208</v>
      </c>
      <c r="C82" s="121"/>
      <c r="D82" s="122"/>
      <c r="E82" s="123"/>
      <c r="F82" s="124"/>
      <c r="G82" s="164"/>
      <c r="H82" s="125"/>
      <c r="I82" s="126"/>
      <c r="J82" s="126"/>
      <c r="K82" s="127"/>
      <c r="L82" s="76"/>
      <c r="M82" s="76"/>
      <c r="N82" s="169" t="s">
        <v>191</v>
      </c>
      <c r="O82" s="78"/>
      <c r="P82" s="170">
        <v>1</v>
      </c>
      <c r="Q82" s="129"/>
      <c r="R82" s="130"/>
      <c r="S82" s="131"/>
      <c r="T82" s="131"/>
      <c r="U82" s="131"/>
      <c r="V82" s="131"/>
      <c r="W82" s="132"/>
      <c r="X82" s="133"/>
      <c r="Y82" s="132"/>
      <c r="Z82" s="134"/>
      <c r="AA82" s="135"/>
      <c r="AB82" s="136"/>
      <c r="AC82" s="137"/>
      <c r="AD82" s="138"/>
      <c r="AE82" s="138"/>
      <c r="AF82" s="138"/>
      <c r="AG82" s="139"/>
      <c r="AH82" s="138"/>
      <c r="AI82" s="138"/>
      <c r="AJ82" s="140"/>
      <c r="AK82" s="90"/>
      <c r="AL82" s="248"/>
      <c r="AM82" s="141"/>
      <c r="AN82" s="141"/>
      <c r="AO82" s="141"/>
      <c r="AP82" s="142"/>
      <c r="AQ82" s="177"/>
      <c r="AR82" s="244"/>
      <c r="AS82" s="145"/>
      <c r="AT82" s="145"/>
      <c r="AU82" s="145"/>
      <c r="AV82" s="76"/>
      <c r="AW82" s="76"/>
      <c r="AX82" s="76"/>
      <c r="AY82" s="76"/>
      <c r="AZ82" s="76"/>
      <c r="BA82" s="76"/>
      <c r="BB82" s="146"/>
      <c r="BC82" s="146"/>
      <c r="BD82" s="96"/>
      <c r="BE82" s="96"/>
      <c r="BF82" s="96"/>
      <c r="BG82" s="96"/>
      <c r="BH82" s="148"/>
      <c r="BI82" s="148"/>
      <c r="BJ82" s="148"/>
      <c r="BK82" s="148"/>
      <c r="BL82" s="148"/>
      <c r="BM82" s="149"/>
      <c r="BN82" s="150"/>
      <c r="BO82" s="151"/>
      <c r="BP82" s="151"/>
      <c r="BQ82" s="151"/>
      <c r="BR82" s="101"/>
      <c r="BS82" s="152"/>
      <c r="BT82" s="153"/>
      <c r="BU82" s="131"/>
      <c r="BV82" s="131"/>
      <c r="BW82" s="132"/>
      <c r="BX82" s="154"/>
      <c r="BY82" s="155"/>
      <c r="BZ82" s="165"/>
      <c r="CA82" s="107" t="e">
        <f t="shared" si="0"/>
        <v>#DIV/0!</v>
      </c>
      <c r="CB82" s="108">
        <f t="shared" si="1"/>
        <v>0</v>
      </c>
      <c r="CC82" s="109">
        <f t="shared" si="2"/>
        <v>0</v>
      </c>
      <c r="CD82" s="110" t="e">
        <f t="shared" si="7"/>
        <v>#DIV/0!</v>
      </c>
      <c r="CE82" s="111">
        <f t="shared" si="8"/>
        <v>0</v>
      </c>
      <c r="CF82" s="112">
        <f t="shared" si="9"/>
        <v>0</v>
      </c>
      <c r="CG82" s="113" t="e">
        <f t="shared" si="3"/>
        <v>#DIV/0!</v>
      </c>
      <c r="CH82" s="114">
        <f t="shared" si="4"/>
        <v>0</v>
      </c>
      <c r="CI82" s="115">
        <f t="shared" si="5"/>
        <v>0</v>
      </c>
      <c r="CJ82" s="186"/>
      <c r="CK82" s="158"/>
      <c r="CL82" s="159"/>
      <c r="CM82" s="119">
        <f t="shared" si="6"/>
        <v>2</v>
      </c>
    </row>
    <row r="83" spans="1:91" ht="16.5" customHeight="1">
      <c r="A83" s="245" t="s">
        <v>215</v>
      </c>
      <c r="B83" s="67" t="s">
        <v>105</v>
      </c>
      <c r="C83" s="121"/>
      <c r="D83" s="122"/>
      <c r="E83" s="123"/>
      <c r="F83" s="124"/>
      <c r="G83" s="164"/>
      <c r="H83" s="125"/>
      <c r="I83" s="126"/>
      <c r="J83" s="126"/>
      <c r="K83" s="127"/>
      <c r="L83" s="76"/>
      <c r="M83" s="76"/>
      <c r="N83" s="128"/>
      <c r="O83" s="78"/>
      <c r="P83" s="170">
        <v>8</v>
      </c>
      <c r="Q83" s="129"/>
      <c r="R83" s="130"/>
      <c r="S83" s="131"/>
      <c r="T83" s="131"/>
      <c r="U83" s="131"/>
      <c r="V83" s="131"/>
      <c r="W83" s="132"/>
      <c r="X83" s="133"/>
      <c r="Y83" s="132"/>
      <c r="Z83" s="134"/>
      <c r="AA83" s="135"/>
      <c r="AB83" s="136"/>
      <c r="AC83" s="137"/>
      <c r="AD83" s="176">
        <v>15</v>
      </c>
      <c r="AE83" s="138"/>
      <c r="AF83" s="138"/>
      <c r="AG83" s="139"/>
      <c r="AH83" s="138"/>
      <c r="AI83" s="138"/>
      <c r="AJ83" s="140"/>
      <c r="AK83" s="90"/>
      <c r="AL83" s="248"/>
      <c r="AM83" s="141"/>
      <c r="AN83" s="141"/>
      <c r="AO83" s="141"/>
      <c r="AP83" s="142"/>
      <c r="AQ83" s="177"/>
      <c r="AR83" s="244"/>
      <c r="AS83" s="145"/>
      <c r="AT83" s="145"/>
      <c r="AU83" s="145"/>
      <c r="AV83" s="76"/>
      <c r="AW83" s="178">
        <v>15</v>
      </c>
      <c r="AX83" s="76"/>
      <c r="AY83" s="76"/>
      <c r="AZ83" s="76"/>
      <c r="BA83" s="76"/>
      <c r="BB83" s="146"/>
      <c r="BC83" s="146"/>
      <c r="BD83" s="96"/>
      <c r="BE83" s="96"/>
      <c r="BF83" s="96"/>
      <c r="BG83" s="172"/>
      <c r="BH83" s="148"/>
      <c r="BI83" s="148"/>
      <c r="BJ83" s="148"/>
      <c r="BK83" s="148"/>
      <c r="BL83" s="148"/>
      <c r="BM83" s="149"/>
      <c r="BN83" s="150"/>
      <c r="BO83" s="151"/>
      <c r="BP83" s="151"/>
      <c r="BQ83" s="151"/>
      <c r="BR83" s="181">
        <v>15</v>
      </c>
      <c r="BS83" s="152"/>
      <c r="BT83" s="153"/>
      <c r="BU83" s="131"/>
      <c r="BV83" s="131"/>
      <c r="BW83" s="132"/>
      <c r="BX83" s="154"/>
      <c r="BY83" s="155"/>
      <c r="BZ83" s="165"/>
      <c r="CA83" s="107">
        <f t="shared" si="0"/>
        <v>15</v>
      </c>
      <c r="CB83" s="108">
        <f t="shared" si="1"/>
        <v>15</v>
      </c>
      <c r="CC83" s="109">
        <f t="shared" si="2"/>
        <v>15</v>
      </c>
      <c r="CD83" s="110" t="e">
        <f t="shared" si="7"/>
        <v>#DIV/0!</v>
      </c>
      <c r="CE83" s="111">
        <f t="shared" si="8"/>
        <v>0</v>
      </c>
      <c r="CF83" s="112">
        <f t="shared" si="9"/>
        <v>0</v>
      </c>
      <c r="CG83" s="113" t="e">
        <f t="shared" si="3"/>
        <v>#DIV/0!</v>
      </c>
      <c r="CH83" s="114">
        <f t="shared" si="4"/>
        <v>0</v>
      </c>
      <c r="CI83" s="115">
        <f t="shared" si="5"/>
        <v>0</v>
      </c>
      <c r="CJ83" s="157"/>
      <c r="CK83" s="205"/>
      <c r="CL83" s="159"/>
      <c r="CM83" s="119">
        <f t="shared" si="6"/>
        <v>4</v>
      </c>
    </row>
    <row r="84" spans="1:91" ht="16.5" customHeight="1">
      <c r="A84" s="245" t="s">
        <v>215</v>
      </c>
      <c r="B84" s="67" t="s">
        <v>108</v>
      </c>
      <c r="C84" s="121"/>
      <c r="D84" s="122"/>
      <c r="E84" s="123"/>
      <c r="F84" s="124"/>
      <c r="G84" s="164"/>
      <c r="H84" s="125"/>
      <c r="I84" s="126"/>
      <c r="J84" s="126"/>
      <c r="K84" s="127"/>
      <c r="L84" s="76"/>
      <c r="M84" s="178">
        <v>1</v>
      </c>
      <c r="N84" s="169" t="s">
        <v>200</v>
      </c>
      <c r="O84" s="78"/>
      <c r="P84" s="170">
        <v>0.8</v>
      </c>
      <c r="Q84" s="129"/>
      <c r="R84" s="130"/>
      <c r="S84" s="131"/>
      <c r="T84" s="131"/>
      <c r="U84" s="131"/>
      <c r="V84" s="131"/>
      <c r="W84" s="132"/>
      <c r="X84" s="133"/>
      <c r="Y84" s="132"/>
      <c r="Z84" s="134"/>
      <c r="AA84" s="135"/>
      <c r="AB84" s="136"/>
      <c r="AC84" s="137"/>
      <c r="AD84" s="138"/>
      <c r="AE84" s="138"/>
      <c r="AF84" s="176" t="s">
        <v>143</v>
      </c>
      <c r="AG84" s="139"/>
      <c r="AH84" s="138"/>
      <c r="AI84" s="138"/>
      <c r="AJ84" s="140"/>
      <c r="AK84" s="90"/>
      <c r="AL84" s="248"/>
      <c r="AM84" s="141"/>
      <c r="AN84" s="141"/>
      <c r="AO84" s="141"/>
      <c r="AP84" s="142"/>
      <c r="AQ84" s="177"/>
      <c r="AR84" s="244"/>
      <c r="AS84" s="145"/>
      <c r="AT84" s="145"/>
      <c r="AU84" s="145"/>
      <c r="AV84" s="76"/>
      <c r="AW84" s="76"/>
      <c r="AX84" s="76"/>
      <c r="AY84" s="178">
        <v>1</v>
      </c>
      <c r="AZ84" s="76"/>
      <c r="BA84" s="76"/>
      <c r="BB84" s="146"/>
      <c r="BC84" s="146"/>
      <c r="BD84" s="96"/>
      <c r="BE84" s="172">
        <v>1</v>
      </c>
      <c r="BF84" s="96"/>
      <c r="BG84" s="172"/>
      <c r="BH84" s="148"/>
      <c r="BI84" s="148"/>
      <c r="BJ84" s="148"/>
      <c r="BK84" s="148"/>
      <c r="BL84" s="148"/>
      <c r="BM84" s="149"/>
      <c r="BN84" s="150"/>
      <c r="BO84" s="151"/>
      <c r="BP84" s="151"/>
      <c r="BQ84" s="151"/>
      <c r="BR84" s="101"/>
      <c r="BS84" s="152"/>
      <c r="BT84" s="153"/>
      <c r="BU84" s="131"/>
      <c r="BV84" s="131"/>
      <c r="BW84" s="132"/>
      <c r="BX84" s="154"/>
      <c r="BY84" s="155"/>
      <c r="BZ84" s="165"/>
      <c r="CA84" s="107">
        <f t="shared" si="0"/>
        <v>1</v>
      </c>
      <c r="CB84" s="108">
        <f t="shared" si="1"/>
        <v>1</v>
      </c>
      <c r="CC84" s="109">
        <f t="shared" si="2"/>
        <v>1</v>
      </c>
      <c r="CD84" s="110" t="e">
        <f t="shared" si="7"/>
        <v>#DIV/0!</v>
      </c>
      <c r="CE84" s="111">
        <f t="shared" si="8"/>
        <v>0</v>
      </c>
      <c r="CF84" s="112">
        <f t="shared" si="9"/>
        <v>0</v>
      </c>
      <c r="CG84" s="113" t="e">
        <f t="shared" si="3"/>
        <v>#DIV/0!</v>
      </c>
      <c r="CH84" s="114">
        <f t="shared" si="4"/>
        <v>0</v>
      </c>
      <c r="CI84" s="115">
        <f t="shared" si="5"/>
        <v>0</v>
      </c>
      <c r="CJ84" s="157"/>
      <c r="CK84" s="158"/>
      <c r="CL84" s="159"/>
      <c r="CM84" s="119">
        <f t="shared" si="6"/>
        <v>6</v>
      </c>
    </row>
    <row r="85" spans="1:91" ht="16.5" customHeight="1">
      <c r="A85" s="246" t="s">
        <v>216</v>
      </c>
      <c r="B85" s="67" t="s">
        <v>208</v>
      </c>
      <c r="C85" s="121"/>
      <c r="D85" s="122"/>
      <c r="E85" s="123"/>
      <c r="F85" s="124"/>
      <c r="G85" s="164"/>
      <c r="H85" s="125"/>
      <c r="I85" s="126"/>
      <c r="J85" s="126"/>
      <c r="K85" s="127"/>
      <c r="L85" s="76"/>
      <c r="M85" s="76"/>
      <c r="N85" s="187"/>
      <c r="O85" s="78"/>
      <c r="P85" s="170">
        <v>1</v>
      </c>
      <c r="Q85" s="129"/>
      <c r="R85" s="130"/>
      <c r="S85" s="131"/>
      <c r="T85" s="131"/>
      <c r="U85" s="131"/>
      <c r="V85" s="131"/>
      <c r="W85" s="132"/>
      <c r="X85" s="133"/>
      <c r="Y85" s="132"/>
      <c r="Z85" s="134"/>
      <c r="AA85" s="135"/>
      <c r="AB85" s="136"/>
      <c r="AC85" s="137"/>
      <c r="AD85" s="138"/>
      <c r="AE85" s="138"/>
      <c r="AF85" s="138"/>
      <c r="AG85" s="139"/>
      <c r="AH85" s="249"/>
      <c r="AI85" s="138"/>
      <c r="AJ85" s="140"/>
      <c r="AK85" s="90"/>
      <c r="AL85" s="248"/>
      <c r="AM85" s="141"/>
      <c r="AN85" s="141"/>
      <c r="AO85" s="141"/>
      <c r="AP85" s="142"/>
      <c r="AQ85" s="177"/>
      <c r="AR85" s="244"/>
      <c r="AS85" s="145"/>
      <c r="AT85" s="145"/>
      <c r="AU85" s="145"/>
      <c r="AV85" s="76"/>
      <c r="AW85" s="76"/>
      <c r="AX85" s="76"/>
      <c r="AY85" s="168">
        <v>1</v>
      </c>
      <c r="AZ85" s="76"/>
      <c r="BA85" s="76"/>
      <c r="BB85" s="146"/>
      <c r="BC85" s="146"/>
      <c r="BD85" s="96"/>
      <c r="BE85" s="96"/>
      <c r="BF85" s="96"/>
      <c r="BG85" s="96"/>
      <c r="BH85" s="148"/>
      <c r="BI85" s="148"/>
      <c r="BJ85" s="148"/>
      <c r="BK85" s="148"/>
      <c r="BL85" s="148"/>
      <c r="BM85" s="149"/>
      <c r="BN85" s="150"/>
      <c r="BO85" s="151"/>
      <c r="BP85" s="151"/>
      <c r="BQ85" s="151"/>
      <c r="BR85" s="101"/>
      <c r="BS85" s="152"/>
      <c r="BT85" s="175"/>
      <c r="BU85" s="131"/>
      <c r="BV85" s="131"/>
      <c r="BW85" s="132"/>
      <c r="BX85" s="154"/>
      <c r="BY85" s="155"/>
      <c r="BZ85" s="165"/>
      <c r="CA85" s="107">
        <f t="shared" si="0"/>
        <v>1</v>
      </c>
      <c r="CB85" s="108">
        <f t="shared" si="1"/>
        <v>1</v>
      </c>
      <c r="CC85" s="109">
        <f t="shared" si="2"/>
        <v>1</v>
      </c>
      <c r="CD85" s="110" t="e">
        <f t="shared" si="7"/>
        <v>#DIV/0!</v>
      </c>
      <c r="CE85" s="111">
        <f t="shared" si="8"/>
        <v>0</v>
      </c>
      <c r="CF85" s="112">
        <f t="shared" si="9"/>
        <v>0</v>
      </c>
      <c r="CG85" s="113" t="e">
        <f t="shared" si="3"/>
        <v>#DIV/0!</v>
      </c>
      <c r="CH85" s="114">
        <f t="shared" si="4"/>
        <v>0</v>
      </c>
      <c r="CI85" s="115">
        <f t="shared" si="5"/>
        <v>0</v>
      </c>
      <c r="CJ85" s="157"/>
      <c r="CK85" s="158"/>
      <c r="CL85" s="159"/>
      <c r="CM85" s="119">
        <f t="shared" si="6"/>
        <v>2</v>
      </c>
    </row>
    <row r="86" spans="1:91" ht="16.5" customHeight="1">
      <c r="A86" s="245" t="s">
        <v>217</v>
      </c>
      <c r="B86" s="67" t="s">
        <v>208</v>
      </c>
      <c r="C86" s="121"/>
      <c r="D86" s="122"/>
      <c r="E86" s="123"/>
      <c r="F86" s="124"/>
      <c r="G86" s="164"/>
      <c r="H86" s="125"/>
      <c r="I86" s="126"/>
      <c r="J86" s="126"/>
      <c r="K86" s="127"/>
      <c r="L86" s="76"/>
      <c r="M86" s="76"/>
      <c r="N86" s="192"/>
      <c r="O86" s="78"/>
      <c r="P86" s="170">
        <v>1.5</v>
      </c>
      <c r="Q86" s="129"/>
      <c r="R86" s="130"/>
      <c r="S86" s="131"/>
      <c r="T86" s="131"/>
      <c r="U86" s="131"/>
      <c r="V86" s="131"/>
      <c r="W86" s="132"/>
      <c r="X86" s="133"/>
      <c r="Y86" s="132"/>
      <c r="Z86" s="134"/>
      <c r="AA86" s="135"/>
      <c r="AB86" s="136"/>
      <c r="AC86" s="137"/>
      <c r="AD86" s="138"/>
      <c r="AE86" s="138"/>
      <c r="AF86" s="138"/>
      <c r="AG86" s="139"/>
      <c r="AH86" s="138"/>
      <c r="AI86" s="138"/>
      <c r="AJ86" s="140"/>
      <c r="AK86" s="90"/>
      <c r="AL86" s="90"/>
      <c r="AM86" s="141"/>
      <c r="AN86" s="141"/>
      <c r="AO86" s="141"/>
      <c r="AP86" s="142"/>
      <c r="AQ86" s="177"/>
      <c r="AR86" s="144"/>
      <c r="AS86" s="145"/>
      <c r="AT86" s="145"/>
      <c r="AU86" s="145"/>
      <c r="AV86" s="76"/>
      <c r="AW86" s="178">
        <v>1.5</v>
      </c>
      <c r="AX86" s="76"/>
      <c r="AY86" s="178">
        <v>1.5</v>
      </c>
      <c r="AZ86" s="76"/>
      <c r="BA86" s="76"/>
      <c r="BB86" s="146"/>
      <c r="BC86" s="146"/>
      <c r="BD86" s="96"/>
      <c r="BE86" s="96"/>
      <c r="BF86" s="96"/>
      <c r="BG86" s="96"/>
      <c r="BH86" s="148"/>
      <c r="BI86" s="148"/>
      <c r="BJ86" s="148"/>
      <c r="BK86" s="148"/>
      <c r="BL86" s="148"/>
      <c r="BM86" s="149"/>
      <c r="BN86" s="150"/>
      <c r="BO86" s="151"/>
      <c r="BP86" s="151"/>
      <c r="BQ86" s="151"/>
      <c r="BR86" s="101"/>
      <c r="BS86" s="152"/>
      <c r="BT86" s="153"/>
      <c r="BU86" s="131"/>
      <c r="BV86" s="131"/>
      <c r="BW86" s="132"/>
      <c r="BX86" s="154"/>
      <c r="BY86" s="155"/>
      <c r="BZ86" s="165"/>
      <c r="CA86" s="107">
        <f t="shared" si="0"/>
        <v>1.5</v>
      </c>
      <c r="CB86" s="108">
        <f t="shared" si="1"/>
        <v>1.5</v>
      </c>
      <c r="CC86" s="109">
        <f t="shared" si="2"/>
        <v>1.5</v>
      </c>
      <c r="CD86" s="110" t="e">
        <f t="shared" si="7"/>
        <v>#DIV/0!</v>
      </c>
      <c r="CE86" s="111">
        <f t="shared" si="8"/>
        <v>0</v>
      </c>
      <c r="CF86" s="112">
        <f t="shared" si="9"/>
        <v>0</v>
      </c>
      <c r="CG86" s="113" t="e">
        <f t="shared" si="3"/>
        <v>#DIV/0!</v>
      </c>
      <c r="CH86" s="114">
        <f t="shared" si="4"/>
        <v>0</v>
      </c>
      <c r="CI86" s="115">
        <f t="shared" si="5"/>
        <v>0</v>
      </c>
      <c r="CJ86" s="186"/>
      <c r="CK86" s="205"/>
      <c r="CL86" s="159"/>
      <c r="CM86" s="119">
        <f t="shared" si="6"/>
        <v>3</v>
      </c>
    </row>
    <row r="87" spans="1:91" ht="16.5" customHeight="1">
      <c r="A87" s="219" t="s">
        <v>218</v>
      </c>
      <c r="B87" s="67" t="s">
        <v>105</v>
      </c>
      <c r="C87" s="121"/>
      <c r="D87" s="122"/>
      <c r="E87" s="123"/>
      <c r="F87" s="124"/>
      <c r="G87" s="164"/>
      <c r="H87" s="125"/>
      <c r="I87" s="126"/>
      <c r="J87" s="126"/>
      <c r="K87" s="127"/>
      <c r="L87" s="178"/>
      <c r="M87" s="76"/>
      <c r="N87" s="192"/>
      <c r="O87" s="78"/>
      <c r="P87" s="170">
        <v>6</v>
      </c>
      <c r="Q87" s="129"/>
      <c r="R87" s="130"/>
      <c r="S87" s="131"/>
      <c r="T87" s="131"/>
      <c r="U87" s="131"/>
      <c r="V87" s="131"/>
      <c r="W87" s="132"/>
      <c r="X87" s="133"/>
      <c r="Y87" s="132"/>
      <c r="Z87" s="134"/>
      <c r="AA87" s="135"/>
      <c r="AB87" s="136"/>
      <c r="AC87" s="137"/>
      <c r="AD87" s="176"/>
      <c r="AE87" s="138"/>
      <c r="AF87" s="138"/>
      <c r="AG87" s="139"/>
      <c r="AH87" s="138"/>
      <c r="AI87" s="138"/>
      <c r="AJ87" s="140"/>
      <c r="AK87" s="90">
        <v>12</v>
      </c>
      <c r="AL87" s="90">
        <v>12</v>
      </c>
      <c r="AM87" s="141"/>
      <c r="AN87" s="141"/>
      <c r="AO87" s="141"/>
      <c r="AP87" s="142"/>
      <c r="AQ87" s="177"/>
      <c r="AR87" s="144"/>
      <c r="AS87" s="145"/>
      <c r="AT87" s="145"/>
      <c r="AU87" s="145"/>
      <c r="AV87" s="76"/>
      <c r="AW87" s="76"/>
      <c r="AX87" s="76"/>
      <c r="AY87" s="168">
        <v>6</v>
      </c>
      <c r="AZ87" s="76"/>
      <c r="BA87" s="76"/>
      <c r="BB87" s="146"/>
      <c r="BC87" s="146"/>
      <c r="BD87" s="173">
        <v>8</v>
      </c>
      <c r="BE87" s="96"/>
      <c r="BF87" s="96"/>
      <c r="BG87" s="173"/>
      <c r="BH87" s="148"/>
      <c r="BI87" s="148"/>
      <c r="BJ87" s="148"/>
      <c r="BK87" s="148"/>
      <c r="BL87" s="148"/>
      <c r="BM87" s="180"/>
      <c r="BN87" s="150"/>
      <c r="BO87" s="151"/>
      <c r="BP87" s="151"/>
      <c r="BQ87" s="151"/>
      <c r="BR87" s="101"/>
      <c r="BS87" s="152"/>
      <c r="BT87" s="153"/>
      <c r="BU87" s="131"/>
      <c r="BV87" s="131"/>
      <c r="BW87" s="132"/>
      <c r="BX87" s="154"/>
      <c r="BY87" s="155"/>
      <c r="BZ87" s="165"/>
      <c r="CA87" s="107">
        <f t="shared" si="0"/>
        <v>8.6666666666666661</v>
      </c>
      <c r="CB87" s="108">
        <f t="shared" si="1"/>
        <v>6</v>
      </c>
      <c r="CC87" s="109">
        <f t="shared" si="2"/>
        <v>12</v>
      </c>
      <c r="CD87" s="110">
        <f t="shared" si="7"/>
        <v>12</v>
      </c>
      <c r="CE87" s="111">
        <f t="shared" si="8"/>
        <v>12</v>
      </c>
      <c r="CF87" s="112">
        <f t="shared" si="9"/>
        <v>12</v>
      </c>
      <c r="CG87" s="113" t="e">
        <f t="shared" si="3"/>
        <v>#DIV/0!</v>
      </c>
      <c r="CH87" s="114">
        <f t="shared" si="4"/>
        <v>0</v>
      </c>
      <c r="CI87" s="115">
        <f t="shared" si="5"/>
        <v>0</v>
      </c>
      <c r="CJ87" s="186"/>
      <c r="CK87" s="205"/>
      <c r="CL87" s="159"/>
      <c r="CM87" s="119">
        <f t="shared" si="6"/>
        <v>5</v>
      </c>
    </row>
    <row r="88" spans="1:91" ht="16.5" customHeight="1">
      <c r="A88" s="219" t="s">
        <v>219</v>
      </c>
      <c r="B88" s="67" t="s">
        <v>105</v>
      </c>
      <c r="C88" s="121"/>
      <c r="D88" s="122"/>
      <c r="E88" s="123"/>
      <c r="F88" s="124"/>
      <c r="G88" s="164"/>
      <c r="H88" s="125"/>
      <c r="I88" s="126"/>
      <c r="J88" s="126"/>
      <c r="K88" s="127"/>
      <c r="L88" s="76"/>
      <c r="M88" s="76"/>
      <c r="N88" s="192"/>
      <c r="O88" s="78"/>
      <c r="P88" s="129"/>
      <c r="Q88" s="129"/>
      <c r="R88" s="130"/>
      <c r="S88" s="131"/>
      <c r="T88" s="131"/>
      <c r="U88" s="131"/>
      <c r="V88" s="131"/>
      <c r="W88" s="132"/>
      <c r="X88" s="133"/>
      <c r="Y88" s="132"/>
      <c r="Z88" s="134"/>
      <c r="AA88" s="135"/>
      <c r="AB88" s="136"/>
      <c r="AC88" s="137"/>
      <c r="AD88" s="138"/>
      <c r="AE88" s="138"/>
      <c r="AF88" s="138"/>
      <c r="AG88" s="139"/>
      <c r="AH88" s="138"/>
      <c r="AI88" s="138"/>
      <c r="AJ88" s="140"/>
      <c r="AK88" s="90"/>
      <c r="AL88" s="90"/>
      <c r="AM88" s="141"/>
      <c r="AN88" s="141"/>
      <c r="AO88" s="141"/>
      <c r="AP88" s="142"/>
      <c r="AQ88" s="177"/>
      <c r="AR88" s="144"/>
      <c r="AS88" s="145"/>
      <c r="AT88" s="145"/>
      <c r="AU88" s="145"/>
      <c r="AV88" s="76"/>
      <c r="AW88" s="76"/>
      <c r="AX88" s="76"/>
      <c r="AY88" s="76"/>
      <c r="AZ88" s="76"/>
      <c r="BA88" s="76"/>
      <c r="BB88" s="146"/>
      <c r="BC88" s="146"/>
      <c r="BD88" s="96"/>
      <c r="BE88" s="96"/>
      <c r="BF88" s="96"/>
      <c r="BG88" s="96"/>
      <c r="BH88" s="148"/>
      <c r="BI88" s="148"/>
      <c r="BJ88" s="148"/>
      <c r="BK88" s="148"/>
      <c r="BL88" s="148"/>
      <c r="BM88" s="149"/>
      <c r="BN88" s="150"/>
      <c r="BO88" s="151"/>
      <c r="BP88" s="151"/>
      <c r="BQ88" s="151"/>
      <c r="BR88" s="101"/>
      <c r="BS88" s="152"/>
      <c r="BT88" s="153"/>
      <c r="BU88" s="131"/>
      <c r="BV88" s="131"/>
      <c r="BW88" s="132"/>
      <c r="BX88" s="154"/>
      <c r="BY88" s="155"/>
      <c r="BZ88" s="165"/>
      <c r="CA88" s="107" t="e">
        <f t="shared" si="0"/>
        <v>#DIV/0!</v>
      </c>
      <c r="CB88" s="108">
        <f t="shared" si="1"/>
        <v>0</v>
      </c>
      <c r="CC88" s="109">
        <f t="shared" si="2"/>
        <v>0</v>
      </c>
      <c r="CD88" s="110" t="e">
        <f t="shared" si="7"/>
        <v>#DIV/0!</v>
      </c>
      <c r="CE88" s="111">
        <f t="shared" si="8"/>
        <v>0</v>
      </c>
      <c r="CF88" s="112">
        <f t="shared" si="9"/>
        <v>0</v>
      </c>
      <c r="CG88" s="113" t="e">
        <f t="shared" si="3"/>
        <v>#DIV/0!</v>
      </c>
      <c r="CH88" s="114">
        <f t="shared" si="4"/>
        <v>0</v>
      </c>
      <c r="CI88" s="115">
        <f t="shared" si="5"/>
        <v>0</v>
      </c>
      <c r="CJ88" s="157"/>
      <c r="CK88" s="205"/>
      <c r="CL88" s="159"/>
      <c r="CM88" s="119">
        <f t="shared" si="6"/>
        <v>0</v>
      </c>
    </row>
    <row r="89" spans="1:91" ht="16.5" customHeight="1">
      <c r="A89" s="219" t="s">
        <v>220</v>
      </c>
      <c r="B89" s="67" t="s">
        <v>105</v>
      </c>
      <c r="C89" s="121"/>
      <c r="D89" s="122"/>
      <c r="E89" s="123"/>
      <c r="F89" s="124"/>
      <c r="G89" s="164"/>
      <c r="H89" s="125"/>
      <c r="I89" s="126"/>
      <c r="J89" s="126"/>
      <c r="K89" s="127"/>
      <c r="L89" s="178">
        <v>3.5</v>
      </c>
      <c r="M89" s="178">
        <v>3</v>
      </c>
      <c r="N89" s="187"/>
      <c r="O89" s="78"/>
      <c r="P89" s="170">
        <v>3</v>
      </c>
      <c r="Q89" s="170">
        <v>2.1</v>
      </c>
      <c r="R89" s="130"/>
      <c r="S89" s="131"/>
      <c r="T89" s="131"/>
      <c r="U89" s="131"/>
      <c r="V89" s="131"/>
      <c r="W89" s="132"/>
      <c r="X89" s="133"/>
      <c r="Y89" s="132"/>
      <c r="Z89" s="250"/>
      <c r="AA89" s="250"/>
      <c r="AB89" s="251"/>
      <c r="AC89" s="252"/>
      <c r="AD89" s="253"/>
      <c r="AE89" s="254"/>
      <c r="AF89" s="254"/>
      <c r="AG89" s="255"/>
      <c r="AH89" s="138"/>
      <c r="AI89" s="254"/>
      <c r="AJ89" s="256"/>
      <c r="AK89" s="90">
        <v>3.5</v>
      </c>
      <c r="AL89" s="90">
        <v>3.5</v>
      </c>
      <c r="AM89" s="141">
        <v>3</v>
      </c>
      <c r="AN89" s="141">
        <v>3</v>
      </c>
      <c r="AO89" s="141">
        <v>2.6</v>
      </c>
      <c r="AP89" s="142">
        <v>2</v>
      </c>
      <c r="AQ89" s="177"/>
      <c r="AR89" s="257"/>
      <c r="AS89" s="145"/>
      <c r="AT89" s="145"/>
      <c r="AU89" s="145"/>
      <c r="AV89" s="168">
        <v>3</v>
      </c>
      <c r="AW89" s="168">
        <v>3</v>
      </c>
      <c r="AX89" s="178"/>
      <c r="AY89" s="168">
        <v>3.5</v>
      </c>
      <c r="AZ89" s="178">
        <v>3.5</v>
      </c>
      <c r="BA89" s="178"/>
      <c r="BB89" s="146"/>
      <c r="BC89" s="146"/>
      <c r="BD89" s="173" t="s">
        <v>193</v>
      </c>
      <c r="BE89" s="172"/>
      <c r="BF89" s="172"/>
      <c r="BG89" s="172"/>
      <c r="BH89" s="148"/>
      <c r="BI89" s="148"/>
      <c r="BJ89" s="174"/>
      <c r="BK89" s="148"/>
      <c r="BL89" s="148"/>
      <c r="BM89" s="180"/>
      <c r="BN89" s="150"/>
      <c r="BO89" s="151"/>
      <c r="BP89" s="151"/>
      <c r="BQ89" s="151"/>
      <c r="BR89" s="181" t="s">
        <v>114</v>
      </c>
      <c r="BS89" s="152"/>
      <c r="BT89" s="153"/>
      <c r="BU89" s="131"/>
      <c r="BV89" s="131"/>
      <c r="BW89" s="132"/>
      <c r="BX89" s="154"/>
      <c r="BY89" s="155"/>
      <c r="BZ89" s="165"/>
      <c r="CA89" s="107">
        <f t="shared" si="0"/>
        <v>3.177777777777778</v>
      </c>
      <c r="CB89" s="108">
        <f t="shared" si="1"/>
        <v>2.6</v>
      </c>
      <c r="CC89" s="109">
        <f t="shared" si="2"/>
        <v>3.5</v>
      </c>
      <c r="CD89" s="110">
        <f t="shared" si="7"/>
        <v>2.8333333333333335</v>
      </c>
      <c r="CE89" s="111">
        <f t="shared" si="8"/>
        <v>2</v>
      </c>
      <c r="CF89" s="112">
        <f t="shared" si="9"/>
        <v>3.5</v>
      </c>
      <c r="CG89" s="113" t="e">
        <f t="shared" si="3"/>
        <v>#DIV/0!</v>
      </c>
      <c r="CH89" s="114">
        <f t="shared" si="4"/>
        <v>0</v>
      </c>
      <c r="CI89" s="115">
        <f t="shared" si="5"/>
        <v>0</v>
      </c>
      <c r="CJ89" s="157"/>
      <c r="CK89" s="158"/>
      <c r="CL89" s="159"/>
      <c r="CM89" s="119">
        <f t="shared" si="6"/>
        <v>16</v>
      </c>
    </row>
    <row r="90" spans="1:91" ht="16.5" customHeight="1">
      <c r="A90" s="219" t="s">
        <v>221</v>
      </c>
      <c r="B90" s="67" t="s">
        <v>105</v>
      </c>
      <c r="C90" s="121"/>
      <c r="D90" s="122"/>
      <c r="E90" s="258"/>
      <c r="F90" s="124"/>
      <c r="G90" s="164"/>
      <c r="H90" s="125"/>
      <c r="I90" s="126"/>
      <c r="J90" s="126"/>
      <c r="K90" s="127"/>
      <c r="L90" s="168">
        <v>3.5</v>
      </c>
      <c r="M90" s="178">
        <v>3</v>
      </c>
      <c r="N90" s="169"/>
      <c r="O90" s="78"/>
      <c r="P90" s="129"/>
      <c r="Q90" s="129"/>
      <c r="R90" s="130"/>
      <c r="S90" s="131"/>
      <c r="T90" s="131"/>
      <c r="U90" s="131"/>
      <c r="V90" s="131"/>
      <c r="W90" s="132"/>
      <c r="X90" s="133"/>
      <c r="Y90" s="132"/>
      <c r="Z90" s="84"/>
      <c r="AA90" s="135"/>
      <c r="AB90" s="85"/>
      <c r="AC90" s="86"/>
      <c r="AD90" s="176">
        <v>3.8</v>
      </c>
      <c r="AE90" s="138"/>
      <c r="AF90" s="176"/>
      <c r="AG90" s="171"/>
      <c r="AH90" s="138"/>
      <c r="AI90" s="138"/>
      <c r="AJ90" s="140"/>
      <c r="AK90" s="189">
        <v>4.5</v>
      </c>
      <c r="AL90" s="189">
        <v>4.5</v>
      </c>
      <c r="AM90" s="201">
        <v>3</v>
      </c>
      <c r="AN90" s="201">
        <v>3</v>
      </c>
      <c r="AO90" s="141">
        <v>4</v>
      </c>
      <c r="AP90" s="142">
        <v>3</v>
      </c>
      <c r="AQ90" s="177"/>
      <c r="AR90" s="257"/>
      <c r="AS90" s="145"/>
      <c r="AT90" s="145"/>
      <c r="AU90" s="145"/>
      <c r="AV90" s="168"/>
      <c r="AW90" s="168">
        <v>3</v>
      </c>
      <c r="AX90" s="178"/>
      <c r="AY90" s="168">
        <v>3.5</v>
      </c>
      <c r="AZ90" s="178"/>
      <c r="BA90" s="76"/>
      <c r="BB90" s="146"/>
      <c r="BC90" s="146"/>
      <c r="BD90" s="173">
        <v>4</v>
      </c>
      <c r="BE90" s="172"/>
      <c r="BF90" s="172"/>
      <c r="BG90" s="173" t="s">
        <v>124</v>
      </c>
      <c r="BH90" s="148"/>
      <c r="BI90" s="148"/>
      <c r="BJ90" s="148"/>
      <c r="BK90" s="148"/>
      <c r="BL90" s="148"/>
      <c r="BM90" s="180"/>
      <c r="BN90" s="150"/>
      <c r="BO90" s="151"/>
      <c r="BP90" s="151"/>
      <c r="BQ90" s="151"/>
      <c r="BR90" s="181" t="s">
        <v>117</v>
      </c>
      <c r="BS90" s="152"/>
      <c r="BT90" s="175"/>
      <c r="BU90" s="131"/>
      <c r="BV90" s="131"/>
      <c r="BW90" s="132"/>
      <c r="BX90" s="154"/>
      <c r="BY90" s="155"/>
      <c r="BZ90" s="165"/>
      <c r="CA90" s="107">
        <f t="shared" si="0"/>
        <v>3.5888888888888886</v>
      </c>
      <c r="CB90" s="108">
        <f t="shared" si="1"/>
        <v>3</v>
      </c>
      <c r="CC90" s="109">
        <f t="shared" si="2"/>
        <v>4.5</v>
      </c>
      <c r="CD90" s="110">
        <f t="shared" si="7"/>
        <v>3.5</v>
      </c>
      <c r="CE90" s="111">
        <f t="shared" si="8"/>
        <v>3</v>
      </c>
      <c r="CF90" s="112">
        <f t="shared" si="9"/>
        <v>4.5</v>
      </c>
      <c r="CG90" s="113" t="e">
        <f t="shared" si="3"/>
        <v>#DIV/0!</v>
      </c>
      <c r="CH90" s="114">
        <f t="shared" si="4"/>
        <v>0</v>
      </c>
      <c r="CI90" s="115">
        <f t="shared" si="5"/>
        <v>0</v>
      </c>
      <c r="CJ90" s="157"/>
      <c r="CK90" s="158"/>
      <c r="CL90" s="159"/>
      <c r="CM90" s="119">
        <f t="shared" si="6"/>
        <v>14</v>
      </c>
    </row>
    <row r="91" spans="1:91" ht="17.25" customHeight="1">
      <c r="A91" s="259" t="s">
        <v>222</v>
      </c>
      <c r="B91" s="67" t="s">
        <v>105</v>
      </c>
      <c r="C91" s="121"/>
      <c r="D91" s="260"/>
      <c r="E91" s="258"/>
      <c r="F91" s="124"/>
      <c r="G91" s="164"/>
      <c r="H91" s="261"/>
      <c r="I91" s="262"/>
      <c r="J91" s="262"/>
      <c r="K91" s="263"/>
      <c r="L91" s="76"/>
      <c r="M91" s="76"/>
      <c r="N91" s="264"/>
      <c r="O91" s="78"/>
      <c r="P91" s="265">
        <v>2.5</v>
      </c>
      <c r="Q91" s="266"/>
      <c r="R91" s="267"/>
      <c r="S91" s="268"/>
      <c r="T91" s="268"/>
      <c r="U91" s="268"/>
      <c r="V91" s="268"/>
      <c r="W91" s="269"/>
      <c r="X91" s="270"/>
      <c r="Y91" s="269"/>
      <c r="Z91" s="134"/>
      <c r="AA91" s="134"/>
      <c r="AB91" s="136"/>
      <c r="AC91" s="137"/>
      <c r="AD91" s="271"/>
      <c r="AE91" s="271"/>
      <c r="AF91" s="272" t="s">
        <v>116</v>
      </c>
      <c r="AG91" s="273"/>
      <c r="AH91" s="271"/>
      <c r="AI91" s="271"/>
      <c r="AJ91" s="274"/>
      <c r="AK91" s="275"/>
      <c r="AL91" s="90"/>
      <c r="AM91" s="199"/>
      <c r="AN91" s="199"/>
      <c r="AO91" s="142"/>
      <c r="AP91" s="142"/>
      <c r="AQ91" s="276"/>
      <c r="AR91" s="277"/>
      <c r="AS91" s="278"/>
      <c r="AT91" s="278"/>
      <c r="AU91" s="278"/>
      <c r="AV91" s="76"/>
      <c r="AW91" s="76"/>
      <c r="AX91" s="76"/>
      <c r="AY91" s="76"/>
      <c r="AZ91" s="76"/>
      <c r="BA91" s="76"/>
      <c r="BB91" s="279"/>
      <c r="BC91" s="279"/>
      <c r="BD91" s="96"/>
      <c r="BE91" s="96"/>
      <c r="BF91" s="96"/>
      <c r="BG91" s="96"/>
      <c r="BH91" s="280"/>
      <c r="BI91" s="280"/>
      <c r="BJ91" s="280"/>
      <c r="BK91" s="280"/>
      <c r="BL91" s="280"/>
      <c r="BM91" s="281"/>
      <c r="BN91" s="282"/>
      <c r="BO91" s="283"/>
      <c r="BP91" s="283"/>
      <c r="BQ91" s="283"/>
      <c r="BR91" s="101"/>
      <c r="BS91" s="284"/>
      <c r="BT91" s="285"/>
      <c r="BU91" s="268"/>
      <c r="BV91" s="268"/>
      <c r="BW91" s="269"/>
      <c r="BX91" s="286"/>
      <c r="BY91" s="287"/>
      <c r="BZ91" s="288"/>
      <c r="CA91" s="107" t="e">
        <f t="shared" si="0"/>
        <v>#DIV/0!</v>
      </c>
      <c r="CB91" s="108">
        <f t="shared" si="1"/>
        <v>0</v>
      </c>
      <c r="CC91" s="109">
        <f t="shared" si="2"/>
        <v>0</v>
      </c>
      <c r="CD91" s="110" t="e">
        <f t="shared" si="7"/>
        <v>#DIV/0!</v>
      </c>
      <c r="CE91" s="111">
        <f t="shared" si="8"/>
        <v>0</v>
      </c>
      <c r="CF91" s="112">
        <f t="shared" si="9"/>
        <v>0</v>
      </c>
      <c r="CG91" s="113" t="e">
        <f t="shared" si="3"/>
        <v>#DIV/0!</v>
      </c>
      <c r="CH91" s="114">
        <f t="shared" si="4"/>
        <v>0</v>
      </c>
      <c r="CI91" s="115">
        <f t="shared" si="5"/>
        <v>0</v>
      </c>
      <c r="CJ91" s="289"/>
      <c r="CK91" s="290"/>
      <c r="CL91" s="291"/>
      <c r="CM91" s="119">
        <f t="shared" si="6"/>
        <v>2</v>
      </c>
    </row>
    <row r="92" spans="1:91" ht="19.5" customHeight="1">
      <c r="A92" s="53" t="s">
        <v>223</v>
      </c>
      <c r="B92" s="54"/>
      <c r="C92" s="292"/>
      <c r="D92" s="292"/>
      <c r="E92" s="292"/>
      <c r="F92" s="292"/>
      <c r="G92" s="292"/>
      <c r="H92" s="125"/>
      <c r="I92" s="292"/>
      <c r="J92" s="292"/>
      <c r="K92" s="293"/>
      <c r="L92" s="294"/>
      <c r="M92" s="294"/>
      <c r="N92" s="293"/>
      <c r="O92" s="295"/>
      <c r="P92" s="292"/>
      <c r="Q92" s="292"/>
      <c r="R92" s="292"/>
      <c r="S92" s="292"/>
      <c r="T92" s="292"/>
      <c r="U92" s="293"/>
      <c r="V92" s="292"/>
      <c r="W92" s="292"/>
      <c r="X92" s="292"/>
      <c r="Y92" s="292"/>
      <c r="Z92" s="293"/>
      <c r="AA92" s="293"/>
      <c r="AB92" s="293"/>
      <c r="AC92" s="293"/>
      <c r="AD92" s="296"/>
      <c r="AE92" s="296"/>
      <c r="AF92" s="297"/>
      <c r="AG92" s="298"/>
      <c r="AH92" s="297"/>
      <c r="AI92" s="297"/>
      <c r="AJ92" s="298"/>
      <c r="AK92" s="299"/>
      <c r="AL92" s="299"/>
      <c r="AM92" s="298"/>
      <c r="AN92" s="298"/>
      <c r="AO92" s="298"/>
      <c r="AP92" s="298"/>
      <c r="AQ92" s="300"/>
      <c r="AR92" s="298"/>
      <c r="AS92" s="298"/>
      <c r="AT92" s="298"/>
      <c r="AU92" s="301"/>
      <c r="AV92" s="294"/>
      <c r="AW92" s="294"/>
      <c r="AX92" s="294"/>
      <c r="AY92" s="294"/>
      <c r="AZ92" s="294"/>
      <c r="BA92" s="294"/>
      <c r="BB92" s="63"/>
      <c r="BC92" s="63"/>
      <c r="BD92" s="63"/>
      <c r="BE92" s="63"/>
      <c r="BF92" s="63"/>
      <c r="BG92" s="63"/>
      <c r="BH92" s="63"/>
      <c r="BI92" s="63"/>
      <c r="BJ92" s="63"/>
      <c r="BK92" s="63"/>
      <c r="BL92" s="63"/>
      <c r="BM92" s="63"/>
      <c r="BN92" s="301"/>
      <c r="BO92" s="301"/>
      <c r="BP92" s="301"/>
      <c r="BQ92" s="301"/>
      <c r="BR92" s="301"/>
      <c r="BS92" s="301"/>
      <c r="BT92" s="298"/>
      <c r="BU92" s="298"/>
      <c r="BV92" s="298"/>
      <c r="BW92" s="298"/>
      <c r="BX92" s="301"/>
      <c r="BY92" s="301"/>
      <c r="BZ92" s="301"/>
      <c r="CA92" s="107" t="e">
        <f t="shared" si="0"/>
        <v>#DIV/0!</v>
      </c>
      <c r="CB92" s="108">
        <f t="shared" si="1"/>
        <v>0</v>
      </c>
      <c r="CC92" s="109">
        <f t="shared" si="2"/>
        <v>0</v>
      </c>
      <c r="CD92" s="110" t="e">
        <f t="shared" si="7"/>
        <v>#DIV/0!</v>
      </c>
      <c r="CE92" s="111">
        <f t="shared" si="8"/>
        <v>0</v>
      </c>
      <c r="CF92" s="112">
        <f t="shared" si="9"/>
        <v>0</v>
      </c>
      <c r="CG92" s="113" t="e">
        <f t="shared" si="3"/>
        <v>#DIV/0!</v>
      </c>
      <c r="CH92" s="114">
        <f t="shared" si="4"/>
        <v>0</v>
      </c>
      <c r="CI92" s="115">
        <f t="shared" si="5"/>
        <v>0</v>
      </c>
      <c r="CJ92" s="301"/>
      <c r="CK92" s="302"/>
      <c r="CL92" s="3"/>
      <c r="CM92" s="119">
        <f t="shared" si="6"/>
        <v>0</v>
      </c>
    </row>
    <row r="93" spans="1:91" ht="16.5" customHeight="1">
      <c r="A93" s="303" t="s">
        <v>224</v>
      </c>
      <c r="B93" s="67" t="s">
        <v>225</v>
      </c>
      <c r="C93" s="304"/>
      <c r="D93" s="305"/>
      <c r="E93" s="305"/>
      <c r="F93" s="305"/>
      <c r="G93" s="305"/>
      <c r="H93" s="125"/>
      <c r="I93" s="73"/>
      <c r="J93" s="73"/>
      <c r="K93" s="306"/>
      <c r="L93" s="76"/>
      <c r="M93" s="76"/>
      <c r="N93" s="77"/>
      <c r="O93" s="78"/>
      <c r="P93" s="79"/>
      <c r="Q93" s="79"/>
      <c r="R93" s="80"/>
      <c r="S93" s="81"/>
      <c r="T93" s="81"/>
      <c r="U93" s="81"/>
      <c r="V93" s="81"/>
      <c r="W93" s="81"/>
      <c r="X93" s="81"/>
      <c r="Y93" s="307"/>
      <c r="Z93" s="104"/>
      <c r="AA93" s="105"/>
      <c r="AB93" s="105"/>
      <c r="AC93" s="106"/>
      <c r="AD93" s="87"/>
      <c r="AE93" s="87"/>
      <c r="AF93" s="87"/>
      <c r="AG93" s="88"/>
      <c r="AH93" s="87"/>
      <c r="AI93" s="87"/>
      <c r="AJ93" s="89"/>
      <c r="AK93" s="308"/>
      <c r="AL93" s="308"/>
      <c r="AM93" s="309"/>
      <c r="AN93" s="309"/>
      <c r="AO93" s="309"/>
      <c r="AP93" s="310"/>
      <c r="AQ93" s="311"/>
      <c r="AR93" s="93"/>
      <c r="AS93" s="312"/>
      <c r="AT93" s="312"/>
      <c r="AU93" s="312"/>
      <c r="AV93" s="76"/>
      <c r="AW93" s="76"/>
      <c r="AX93" s="76"/>
      <c r="AY93" s="76"/>
      <c r="AZ93" s="76"/>
      <c r="BA93" s="76"/>
      <c r="BB93" s="95"/>
      <c r="BC93" s="95"/>
      <c r="BD93" s="97"/>
      <c r="BE93" s="97"/>
      <c r="BF93" s="97"/>
      <c r="BG93" s="97"/>
      <c r="BH93" s="97"/>
      <c r="BI93" s="97"/>
      <c r="BJ93" s="97"/>
      <c r="BK93" s="97"/>
      <c r="BL93" s="97"/>
      <c r="BM93" s="98"/>
      <c r="BN93" s="99"/>
      <c r="BO93" s="100"/>
      <c r="BP93" s="100"/>
      <c r="BQ93" s="100"/>
      <c r="BR93" s="100"/>
      <c r="BS93" s="102"/>
      <c r="BT93" s="103"/>
      <c r="BU93" s="81"/>
      <c r="BV93" s="81"/>
      <c r="BW93" s="82"/>
      <c r="BX93" s="313"/>
      <c r="BY93" s="105"/>
      <c r="BZ93" s="106"/>
      <c r="CA93" s="107" t="e">
        <f t="shared" si="0"/>
        <v>#DIV/0!</v>
      </c>
      <c r="CB93" s="108">
        <f t="shared" si="1"/>
        <v>0</v>
      </c>
      <c r="CC93" s="109">
        <f t="shared" si="2"/>
        <v>0</v>
      </c>
      <c r="CD93" s="314" t="e">
        <f t="shared" si="7"/>
        <v>#DIV/0!</v>
      </c>
      <c r="CE93" s="111">
        <f t="shared" si="8"/>
        <v>0</v>
      </c>
      <c r="CF93" s="315">
        <f t="shared" si="9"/>
        <v>0</v>
      </c>
      <c r="CG93" s="113" t="e">
        <f t="shared" si="3"/>
        <v>#DIV/0!</v>
      </c>
      <c r="CH93" s="114">
        <f t="shared" si="4"/>
        <v>0</v>
      </c>
      <c r="CI93" s="115">
        <f t="shared" si="5"/>
        <v>0</v>
      </c>
      <c r="CJ93" s="316"/>
      <c r="CK93" s="117"/>
      <c r="CL93" s="118"/>
      <c r="CM93" s="119">
        <f t="shared" si="6"/>
        <v>0</v>
      </c>
    </row>
    <row r="94" spans="1:91" ht="16.5" customHeight="1">
      <c r="A94" s="317" t="s">
        <v>183</v>
      </c>
      <c r="B94" s="318" t="s">
        <v>105</v>
      </c>
      <c r="C94" s="319"/>
      <c r="D94" s="320"/>
      <c r="E94" s="320"/>
      <c r="F94" s="320"/>
      <c r="G94" s="320"/>
      <c r="H94" s="125"/>
      <c r="I94" s="321"/>
      <c r="J94" s="321"/>
      <c r="K94" s="322"/>
      <c r="L94" s="76"/>
      <c r="M94" s="76"/>
      <c r="N94" s="323"/>
      <c r="O94" s="78"/>
      <c r="P94" s="324">
        <v>3.5</v>
      </c>
      <c r="Q94" s="79"/>
      <c r="R94" s="325"/>
      <c r="S94" s="326"/>
      <c r="T94" s="326"/>
      <c r="U94" s="326"/>
      <c r="V94" s="326"/>
      <c r="W94" s="326"/>
      <c r="X94" s="326"/>
      <c r="Y94" s="327"/>
      <c r="Z94" s="328"/>
      <c r="AA94" s="329"/>
      <c r="AB94" s="329"/>
      <c r="AC94" s="330"/>
      <c r="AD94" s="331"/>
      <c r="AE94" s="331"/>
      <c r="AF94" s="331"/>
      <c r="AG94" s="332"/>
      <c r="AH94" s="333"/>
      <c r="AI94" s="331"/>
      <c r="AJ94" s="332"/>
      <c r="AK94" s="189">
        <v>4</v>
      </c>
      <c r="AL94" s="189">
        <v>4</v>
      </c>
      <c r="AM94" s="334"/>
      <c r="AN94" s="334"/>
      <c r="AO94" s="335"/>
      <c r="AP94" s="336"/>
      <c r="AQ94" s="337"/>
      <c r="AR94" s="338"/>
      <c r="AS94" s="339"/>
      <c r="AT94" s="339"/>
      <c r="AU94" s="339"/>
      <c r="AV94" s="178">
        <v>3.5</v>
      </c>
      <c r="AW94" s="76"/>
      <c r="AX94" s="76"/>
      <c r="AY94" s="76"/>
      <c r="AZ94" s="76"/>
      <c r="BA94" s="76"/>
      <c r="BB94" s="340"/>
      <c r="BC94" s="340"/>
      <c r="BD94" s="341"/>
      <c r="BE94" s="341"/>
      <c r="BF94" s="341"/>
      <c r="BG94" s="341"/>
      <c r="BH94" s="341"/>
      <c r="BI94" s="341"/>
      <c r="BJ94" s="341"/>
      <c r="BK94" s="341"/>
      <c r="BL94" s="341"/>
      <c r="BM94" s="342"/>
      <c r="BN94" s="343"/>
      <c r="BO94" s="344"/>
      <c r="BP94" s="344"/>
      <c r="BQ94" s="344"/>
      <c r="BR94" s="344"/>
      <c r="BS94" s="345"/>
      <c r="BT94" s="346"/>
      <c r="BU94" s="326"/>
      <c r="BV94" s="326"/>
      <c r="BW94" s="347"/>
      <c r="BX94" s="348"/>
      <c r="BY94" s="329"/>
      <c r="BZ94" s="330"/>
      <c r="CA94" s="107"/>
      <c r="CB94" s="108"/>
      <c r="CC94" s="109"/>
      <c r="CD94" s="314"/>
      <c r="CE94" s="111"/>
      <c r="CF94" s="315"/>
      <c r="CG94" s="113"/>
      <c r="CH94" s="114"/>
      <c r="CI94" s="115"/>
      <c r="CJ94" s="316"/>
      <c r="CK94" s="158"/>
      <c r="CL94" s="349"/>
    </row>
    <row r="95" spans="1:91" ht="16.5" customHeight="1">
      <c r="A95" s="303" t="s">
        <v>226</v>
      </c>
      <c r="B95" s="67" t="s">
        <v>105</v>
      </c>
      <c r="C95" s="350"/>
      <c r="D95" s="351"/>
      <c r="E95" s="351"/>
      <c r="F95" s="351"/>
      <c r="G95" s="351"/>
      <c r="H95" s="125"/>
      <c r="I95" s="126"/>
      <c r="J95" s="126"/>
      <c r="K95" s="127"/>
      <c r="L95" s="76"/>
      <c r="M95" s="76"/>
      <c r="N95" s="128"/>
      <c r="O95" s="78"/>
      <c r="P95" s="129"/>
      <c r="Q95" s="129"/>
      <c r="R95" s="130"/>
      <c r="S95" s="131"/>
      <c r="T95" s="131"/>
      <c r="U95" s="131"/>
      <c r="V95" s="131"/>
      <c r="W95" s="131"/>
      <c r="X95" s="131"/>
      <c r="Y95" s="352"/>
      <c r="Z95" s="154"/>
      <c r="AA95" s="155"/>
      <c r="AB95" s="155"/>
      <c r="AC95" s="165"/>
      <c r="AD95" s="138"/>
      <c r="AE95" s="138"/>
      <c r="AF95" s="138"/>
      <c r="AG95" s="353"/>
      <c r="AH95" s="354"/>
      <c r="AI95" s="138"/>
      <c r="AJ95" s="140"/>
      <c r="AK95" s="90"/>
      <c r="AL95" s="90"/>
      <c r="AM95" s="355"/>
      <c r="AN95" s="355"/>
      <c r="AO95" s="356"/>
      <c r="AP95" s="357"/>
      <c r="AQ95" s="358"/>
      <c r="AR95" s="144"/>
      <c r="AS95" s="359"/>
      <c r="AT95" s="359"/>
      <c r="AU95" s="359"/>
      <c r="AV95" s="76"/>
      <c r="AW95" s="76"/>
      <c r="AX95" s="76"/>
      <c r="AY95" s="76"/>
      <c r="AZ95" s="76"/>
      <c r="BA95" s="76"/>
      <c r="BB95" s="146"/>
      <c r="BC95" s="146"/>
      <c r="BD95" s="148"/>
      <c r="BE95" s="148"/>
      <c r="BF95" s="148"/>
      <c r="BG95" s="148"/>
      <c r="BH95" s="148"/>
      <c r="BI95" s="148"/>
      <c r="BJ95" s="148"/>
      <c r="BK95" s="148"/>
      <c r="BL95" s="148"/>
      <c r="BM95" s="149"/>
      <c r="BN95" s="150"/>
      <c r="BO95" s="151"/>
      <c r="BP95" s="151"/>
      <c r="BQ95" s="151"/>
      <c r="BR95" s="151"/>
      <c r="BS95" s="152"/>
      <c r="BT95" s="153"/>
      <c r="BU95" s="131"/>
      <c r="BV95" s="131"/>
      <c r="BW95" s="352"/>
      <c r="BX95" s="154"/>
      <c r="BY95" s="155"/>
      <c r="BZ95" s="165"/>
      <c r="CA95" s="107" t="e">
        <f t="shared" ref="CA95:CA120" si="10">AVERAGE(H95,I95,K95,L95,M95,N95,O95,R95,U95,V95,Z95,AA95,AG95,AD95,AF95,AK95,AM95,AO95,AQ95,AS95,AV95,AW95,AY95,AZ95,BB95,BD95,BE95,BJ95,BM95,BN95,BP95,BR95,BT95,BW95,BX95,BG95)</f>
        <v>#DIV/0!</v>
      </c>
      <c r="CB95" s="108">
        <f t="shared" ref="CB95:CB120" si="11">MIN(H95,I95,K95,L95,M95,N95,O95,R95,U95,V95,Z95,AA95,AG95,AD95,AF95,AK95,AM95,AO95,AQ95,AS95,AV95,AW95,AY95,AZ95,BB95,BD95,BE95,BJ95,BM95,BN95,BP95,BR95,BT95,BW95,BX95,BG95)</f>
        <v>0</v>
      </c>
      <c r="CC95" s="109">
        <f t="shared" ref="CC95:CC120" si="12">MAX(H95,I95,K95,L95,M95,N95,O95,R95,U95,V95,Z95,AA95,AG95,AD95,AF95,AK95,AM95,AO95,AQ95,AS95,AV95,AW95,AY95,AZ95,BB95,BD95,BE95,BJ95,BM95,BN95,BP95,BR95,BT95,BW95,BX95,BG95)</f>
        <v>0</v>
      </c>
      <c r="CD95" s="314" t="e">
        <f t="shared" ref="CD95:CD120" si="13">AVERAGE(C95,T95,AB95,AC95,AE95,AL95,AN95,AP95,AR95,AU95,AX95,BA95,BK95,BQ95,BS95,BV95,BY95)</f>
        <v>#DIV/0!</v>
      </c>
      <c r="CE95" s="111">
        <f t="shared" ref="CE95:CE120" si="14">MIN(C95,T95,AB95,AC95,AE95,AL95,AN95,AP95,AR95,AU95,AX95,BA95,BK95,BQ95,BS95,BV95,BY95)</f>
        <v>0</v>
      </c>
      <c r="CF95" s="315">
        <f t="shared" ref="CF95:CF120" si="15">MAX(C95,T95,AB95,AC95,AE95,AL95,AN95,AP95,AR95,AU95,AX95,BA95,BK95,BQ95,BS95,BV95,BY95)</f>
        <v>0</v>
      </c>
      <c r="CG95" s="113" t="e">
        <f t="shared" ref="CG95:CG120" si="16">AVERAGE(E95,BL95,BZ95,S95)</f>
        <v>#DIV/0!</v>
      </c>
      <c r="CH95" s="114">
        <f t="shared" ref="CH95:CH120" si="17">MIN(E95,BL95,BZ95,S95)</f>
        <v>0</v>
      </c>
      <c r="CI95" s="115">
        <f t="shared" ref="CI95:CI120" si="18">MAX(E95,BL95,BZ95,S95)</f>
        <v>0</v>
      </c>
      <c r="CJ95" s="316"/>
      <c r="CK95" s="158"/>
      <c r="CL95" s="159"/>
      <c r="CM95" s="119">
        <f t="shared" ref="CM95:CM120" si="19">COUNTA(H95:BZ95)</f>
        <v>0</v>
      </c>
    </row>
    <row r="96" spans="1:91" ht="16.5" customHeight="1">
      <c r="A96" s="303" t="s">
        <v>227</v>
      </c>
      <c r="B96" s="67" t="s">
        <v>105</v>
      </c>
      <c r="C96" s="350"/>
      <c r="D96" s="351"/>
      <c r="E96" s="351"/>
      <c r="F96" s="351"/>
      <c r="G96" s="351"/>
      <c r="H96" s="125"/>
      <c r="I96" s="126"/>
      <c r="J96" s="126"/>
      <c r="K96" s="127"/>
      <c r="L96" s="76"/>
      <c r="M96" s="76"/>
      <c r="N96" s="128"/>
      <c r="O96" s="78"/>
      <c r="P96" s="129"/>
      <c r="Q96" s="129"/>
      <c r="R96" s="130"/>
      <c r="S96" s="131"/>
      <c r="T96" s="131"/>
      <c r="U96" s="131"/>
      <c r="V96" s="131"/>
      <c r="W96" s="131"/>
      <c r="X96" s="131"/>
      <c r="Y96" s="352"/>
      <c r="Z96" s="154"/>
      <c r="AA96" s="155"/>
      <c r="AB96" s="155"/>
      <c r="AC96" s="165"/>
      <c r="AD96" s="138"/>
      <c r="AE96" s="138"/>
      <c r="AF96" s="138"/>
      <c r="AG96" s="353"/>
      <c r="AH96" s="360"/>
      <c r="AI96" s="138"/>
      <c r="AJ96" s="140"/>
      <c r="AK96" s="361"/>
      <c r="AL96" s="361"/>
      <c r="AM96" s="355"/>
      <c r="AN96" s="355"/>
      <c r="AO96" s="356"/>
      <c r="AP96" s="357"/>
      <c r="AQ96" s="362"/>
      <c r="AR96" s="144"/>
      <c r="AS96" s="359"/>
      <c r="AT96" s="359"/>
      <c r="AU96" s="359"/>
      <c r="AV96" s="168"/>
      <c r="AW96" s="76"/>
      <c r="AX96" s="76"/>
      <c r="AY96" s="76"/>
      <c r="AZ96" s="76"/>
      <c r="BA96" s="76"/>
      <c r="BB96" s="146"/>
      <c r="BC96" s="146"/>
      <c r="BD96" s="148"/>
      <c r="BE96" s="174">
        <v>1</v>
      </c>
      <c r="BF96" s="174" t="s">
        <v>228</v>
      </c>
      <c r="BG96" s="148"/>
      <c r="BH96" s="148"/>
      <c r="BI96" s="148"/>
      <c r="BJ96" s="148"/>
      <c r="BK96" s="148"/>
      <c r="BL96" s="148"/>
      <c r="BM96" s="149"/>
      <c r="BN96" s="150"/>
      <c r="BO96" s="151"/>
      <c r="BP96" s="151"/>
      <c r="BQ96" s="151"/>
      <c r="BR96" s="151"/>
      <c r="BS96" s="152"/>
      <c r="BT96" s="153"/>
      <c r="BU96" s="131"/>
      <c r="BV96" s="131"/>
      <c r="BW96" s="132"/>
      <c r="BX96" s="363"/>
      <c r="BY96" s="155"/>
      <c r="BZ96" s="165"/>
      <c r="CA96" s="107">
        <f t="shared" si="10"/>
        <v>1</v>
      </c>
      <c r="CB96" s="108">
        <f t="shared" si="11"/>
        <v>1</v>
      </c>
      <c r="CC96" s="109">
        <f t="shared" si="12"/>
        <v>1</v>
      </c>
      <c r="CD96" s="314" t="e">
        <f t="shared" si="13"/>
        <v>#DIV/0!</v>
      </c>
      <c r="CE96" s="111">
        <f t="shared" si="14"/>
        <v>0</v>
      </c>
      <c r="CF96" s="315">
        <f t="shared" si="15"/>
        <v>0</v>
      </c>
      <c r="CG96" s="113" t="e">
        <f t="shared" si="16"/>
        <v>#DIV/0!</v>
      </c>
      <c r="CH96" s="114">
        <f t="shared" si="17"/>
        <v>0</v>
      </c>
      <c r="CI96" s="115">
        <f t="shared" si="18"/>
        <v>0</v>
      </c>
      <c r="CJ96" s="316"/>
      <c r="CK96" s="158"/>
      <c r="CL96" s="159"/>
      <c r="CM96" s="119">
        <f t="shared" si="19"/>
        <v>2</v>
      </c>
    </row>
    <row r="97" spans="1:91" ht="16.5" customHeight="1">
      <c r="A97" s="303" t="s">
        <v>229</v>
      </c>
      <c r="B97" s="67" t="s">
        <v>105</v>
      </c>
      <c r="C97" s="350"/>
      <c r="D97" s="351"/>
      <c r="E97" s="351"/>
      <c r="F97" s="351"/>
      <c r="G97" s="351"/>
      <c r="H97" s="125"/>
      <c r="I97" s="126"/>
      <c r="J97" s="126"/>
      <c r="K97" s="127"/>
      <c r="L97" s="168"/>
      <c r="M97" s="183"/>
      <c r="O97" s="78"/>
      <c r="P97" s="129"/>
      <c r="Q97" s="129"/>
      <c r="R97" s="130"/>
      <c r="S97" s="131"/>
      <c r="T97" s="131"/>
      <c r="U97" s="131"/>
      <c r="V97" s="131"/>
      <c r="W97" s="131"/>
      <c r="X97" s="131"/>
      <c r="Y97" s="352"/>
      <c r="Z97" s="154"/>
      <c r="AA97" s="155"/>
      <c r="AB97" s="155"/>
      <c r="AC97" s="165"/>
      <c r="AD97" s="176"/>
      <c r="AE97" s="138"/>
      <c r="AF97" s="138"/>
      <c r="AG97" s="353"/>
      <c r="AH97" s="360"/>
      <c r="AI97" s="138"/>
      <c r="AJ97" s="140"/>
      <c r="AK97" s="361"/>
      <c r="AL97" s="361"/>
      <c r="AM97" s="364"/>
      <c r="AN97" s="364"/>
      <c r="AO97" s="365"/>
      <c r="AP97" s="366"/>
      <c r="AQ97" s="362"/>
      <c r="AR97" s="144"/>
      <c r="AS97" s="359"/>
      <c r="AT97" s="359"/>
      <c r="AU97" s="359"/>
      <c r="AV97" s="76"/>
      <c r="AW97" s="76"/>
      <c r="AX97" s="76"/>
      <c r="AY97" s="76"/>
      <c r="AZ97" s="76"/>
      <c r="BA97" s="76"/>
      <c r="BB97" s="146"/>
      <c r="BC97" s="146"/>
      <c r="BD97" s="148"/>
      <c r="BE97" s="174" t="s">
        <v>119</v>
      </c>
      <c r="BF97" s="174" t="s">
        <v>121</v>
      </c>
      <c r="BG97" s="148"/>
      <c r="BH97" s="148"/>
      <c r="BI97" s="148"/>
      <c r="BJ97" s="148"/>
      <c r="BK97" s="148"/>
      <c r="BL97" s="148"/>
      <c r="BM97" s="149"/>
      <c r="BN97" s="150"/>
      <c r="BO97" s="151"/>
      <c r="BP97" s="151"/>
      <c r="BQ97" s="151"/>
      <c r="BR97" s="151"/>
      <c r="BS97" s="152"/>
      <c r="BT97" s="153"/>
      <c r="BU97" s="131"/>
      <c r="BV97" s="131"/>
      <c r="BW97" s="132"/>
      <c r="BX97" s="363"/>
      <c r="BY97" s="155"/>
      <c r="BZ97" s="165"/>
      <c r="CA97" s="107" t="e">
        <f t="shared" si="10"/>
        <v>#DIV/0!</v>
      </c>
      <c r="CB97" s="108">
        <f t="shared" si="11"/>
        <v>0</v>
      </c>
      <c r="CC97" s="109">
        <f t="shared" si="12"/>
        <v>0</v>
      </c>
      <c r="CD97" s="314" t="e">
        <f t="shared" si="13"/>
        <v>#DIV/0!</v>
      </c>
      <c r="CE97" s="111">
        <f t="shared" si="14"/>
        <v>0</v>
      </c>
      <c r="CF97" s="315">
        <f t="shared" si="15"/>
        <v>0</v>
      </c>
      <c r="CG97" s="113" t="e">
        <f t="shared" si="16"/>
        <v>#DIV/0!</v>
      </c>
      <c r="CH97" s="114">
        <f t="shared" si="17"/>
        <v>0</v>
      </c>
      <c r="CI97" s="115">
        <f t="shared" si="18"/>
        <v>0</v>
      </c>
      <c r="CJ97" s="316"/>
      <c r="CK97" s="205"/>
      <c r="CL97" s="159"/>
      <c r="CM97" s="119">
        <f t="shared" si="19"/>
        <v>2</v>
      </c>
    </row>
    <row r="98" spans="1:91" ht="16.5" customHeight="1">
      <c r="A98" s="303" t="s">
        <v>230</v>
      </c>
      <c r="B98" s="67" t="s">
        <v>105</v>
      </c>
      <c r="C98" s="350"/>
      <c r="D98" s="351"/>
      <c r="E98" s="351"/>
      <c r="F98" s="351"/>
      <c r="G98" s="351"/>
      <c r="H98" s="125"/>
      <c r="I98" s="126"/>
      <c r="J98" s="126"/>
      <c r="K98" s="127"/>
      <c r="L98" s="76"/>
      <c r="M98" s="76"/>
      <c r="N98" s="128"/>
      <c r="O98" s="78"/>
      <c r="P98" s="129"/>
      <c r="Q98" s="129"/>
      <c r="R98" s="130"/>
      <c r="S98" s="131"/>
      <c r="T98" s="131"/>
      <c r="U98" s="131"/>
      <c r="V98" s="131"/>
      <c r="W98" s="131"/>
      <c r="X98" s="131"/>
      <c r="Y98" s="352"/>
      <c r="Z98" s="154"/>
      <c r="AA98" s="155"/>
      <c r="AB98" s="155"/>
      <c r="AC98" s="165"/>
      <c r="AD98" s="138"/>
      <c r="AE98" s="138"/>
      <c r="AF98" s="138"/>
      <c r="AG98" s="139"/>
      <c r="AH98" s="138"/>
      <c r="AI98" s="138"/>
      <c r="AJ98" s="140"/>
      <c r="AK98" s="308"/>
      <c r="AL98" s="308"/>
      <c r="AM98" s="356"/>
      <c r="AN98" s="356"/>
      <c r="AO98" s="356"/>
      <c r="AP98" s="357"/>
      <c r="AQ98" s="362"/>
      <c r="AR98" s="144"/>
      <c r="AS98" s="359"/>
      <c r="AT98" s="359"/>
      <c r="AU98" s="359"/>
      <c r="AV98" s="76"/>
      <c r="AW98" s="76"/>
      <c r="AX98" s="76"/>
      <c r="AY98" s="76"/>
      <c r="AZ98" s="76"/>
      <c r="BA98" s="76"/>
      <c r="BB98" s="146"/>
      <c r="BC98" s="146"/>
      <c r="BD98" s="148"/>
      <c r="BE98" s="148"/>
      <c r="BF98" s="148"/>
      <c r="BG98" s="148"/>
      <c r="BH98" s="148"/>
      <c r="BI98" s="148"/>
      <c r="BJ98" s="148"/>
      <c r="BK98" s="148"/>
      <c r="BL98" s="148"/>
      <c r="BM98" s="149"/>
      <c r="BN98" s="150"/>
      <c r="BO98" s="151"/>
      <c r="BP98" s="151"/>
      <c r="BQ98" s="151"/>
      <c r="BR98" s="151"/>
      <c r="BS98" s="152"/>
      <c r="BT98" s="153"/>
      <c r="BU98" s="131"/>
      <c r="BV98" s="131"/>
      <c r="BW98" s="132"/>
      <c r="BX98" s="363"/>
      <c r="BY98" s="155"/>
      <c r="BZ98" s="165"/>
      <c r="CA98" s="107" t="e">
        <f t="shared" si="10"/>
        <v>#DIV/0!</v>
      </c>
      <c r="CB98" s="108">
        <f t="shared" si="11"/>
        <v>0</v>
      </c>
      <c r="CC98" s="109">
        <f t="shared" si="12"/>
        <v>0</v>
      </c>
      <c r="CD98" s="314" t="e">
        <f t="shared" si="13"/>
        <v>#DIV/0!</v>
      </c>
      <c r="CE98" s="111">
        <f t="shared" si="14"/>
        <v>0</v>
      </c>
      <c r="CF98" s="315">
        <f t="shared" si="15"/>
        <v>0</v>
      </c>
      <c r="CG98" s="113" t="e">
        <f t="shared" si="16"/>
        <v>#DIV/0!</v>
      </c>
      <c r="CH98" s="114">
        <f t="shared" si="17"/>
        <v>0</v>
      </c>
      <c r="CI98" s="115">
        <f t="shared" si="18"/>
        <v>0</v>
      </c>
      <c r="CJ98" s="316"/>
      <c r="CK98" s="158"/>
      <c r="CL98" s="159"/>
      <c r="CM98" s="119">
        <f t="shared" si="19"/>
        <v>0</v>
      </c>
    </row>
    <row r="99" spans="1:91" ht="16.5" customHeight="1">
      <c r="A99" s="303" t="s">
        <v>231</v>
      </c>
      <c r="B99" s="67" t="s">
        <v>105</v>
      </c>
      <c r="C99" s="350"/>
      <c r="D99" s="351"/>
      <c r="E99" s="351"/>
      <c r="F99" s="351"/>
      <c r="G99" s="351"/>
      <c r="H99" s="125"/>
      <c r="I99" s="126"/>
      <c r="J99" s="126"/>
      <c r="K99" s="127"/>
      <c r="L99" s="76"/>
      <c r="M99" s="76"/>
      <c r="N99" s="169" t="s">
        <v>114</v>
      </c>
      <c r="O99" s="78"/>
      <c r="P99" s="129"/>
      <c r="Q99" s="129"/>
      <c r="R99" s="130"/>
      <c r="S99" s="131"/>
      <c r="T99" s="131"/>
      <c r="U99" s="131"/>
      <c r="V99" s="131"/>
      <c r="W99" s="131"/>
      <c r="X99" s="131"/>
      <c r="Y99" s="352"/>
      <c r="Z99" s="154"/>
      <c r="AA99" s="155"/>
      <c r="AB99" s="155"/>
      <c r="AC99" s="165"/>
      <c r="AD99" s="138"/>
      <c r="AE99" s="138"/>
      <c r="AF99" s="138"/>
      <c r="AG99" s="139"/>
      <c r="AH99" s="138"/>
      <c r="AI99" s="138"/>
      <c r="AJ99" s="140"/>
      <c r="AK99" s="308"/>
      <c r="AL99" s="308"/>
      <c r="AM99" s="367"/>
      <c r="AN99" s="367"/>
      <c r="AO99" s="356"/>
      <c r="AP99" s="357"/>
      <c r="AQ99" s="362"/>
      <c r="AR99" s="144"/>
      <c r="AS99" s="359"/>
      <c r="AT99" s="359"/>
      <c r="AU99" s="359"/>
      <c r="AV99" s="76"/>
      <c r="AW99" s="76"/>
      <c r="AX99" s="76"/>
      <c r="AY99" s="76"/>
      <c r="AZ99" s="76"/>
      <c r="BA99" s="76"/>
      <c r="BB99" s="146"/>
      <c r="BC99" s="146"/>
      <c r="BD99" s="148"/>
      <c r="BE99" s="148"/>
      <c r="BF99" s="148"/>
      <c r="BG99" s="148"/>
      <c r="BH99" s="148"/>
      <c r="BI99" s="148"/>
      <c r="BJ99" s="148"/>
      <c r="BK99" s="148"/>
      <c r="BL99" s="148"/>
      <c r="BM99" s="149"/>
      <c r="BN99" s="150"/>
      <c r="BO99" s="151"/>
      <c r="BP99" s="151"/>
      <c r="BQ99" s="151"/>
      <c r="BR99" s="151"/>
      <c r="BS99" s="152"/>
      <c r="BT99" s="153"/>
      <c r="BU99" s="131"/>
      <c r="BV99" s="131"/>
      <c r="BW99" s="132"/>
      <c r="BX99" s="363"/>
      <c r="BY99" s="155"/>
      <c r="BZ99" s="165"/>
      <c r="CA99" s="107" t="e">
        <f t="shared" si="10"/>
        <v>#DIV/0!</v>
      </c>
      <c r="CB99" s="108">
        <f t="shared" si="11"/>
        <v>0</v>
      </c>
      <c r="CC99" s="109">
        <f t="shared" si="12"/>
        <v>0</v>
      </c>
      <c r="CD99" s="314" t="e">
        <f t="shared" si="13"/>
        <v>#DIV/0!</v>
      </c>
      <c r="CE99" s="111">
        <f t="shared" si="14"/>
        <v>0</v>
      </c>
      <c r="CF99" s="315">
        <f t="shared" si="15"/>
        <v>0</v>
      </c>
      <c r="CG99" s="113" t="e">
        <f t="shared" si="16"/>
        <v>#DIV/0!</v>
      </c>
      <c r="CH99" s="114">
        <f t="shared" si="17"/>
        <v>0</v>
      </c>
      <c r="CI99" s="115">
        <f t="shared" si="18"/>
        <v>0</v>
      </c>
      <c r="CJ99" s="316"/>
      <c r="CK99" s="158"/>
      <c r="CL99" s="159"/>
      <c r="CM99" s="119">
        <f t="shared" si="19"/>
        <v>1</v>
      </c>
    </row>
    <row r="100" spans="1:91" ht="16.5" customHeight="1">
      <c r="A100" s="303" t="s">
        <v>232</v>
      </c>
      <c r="B100" s="67" t="s">
        <v>105</v>
      </c>
      <c r="C100" s="350"/>
      <c r="D100" s="351"/>
      <c r="E100" s="351"/>
      <c r="F100" s="351"/>
      <c r="G100" s="351"/>
      <c r="H100" s="261"/>
      <c r="I100" s="126"/>
      <c r="J100" s="126"/>
      <c r="K100" s="127"/>
      <c r="L100" s="76"/>
      <c r="M100" s="76"/>
      <c r="N100" s="169" t="s">
        <v>163</v>
      </c>
      <c r="O100" s="78"/>
      <c r="P100" s="170">
        <v>3</v>
      </c>
      <c r="Q100" s="129"/>
      <c r="R100" s="130"/>
      <c r="S100" s="131"/>
      <c r="T100" s="131"/>
      <c r="U100" s="131"/>
      <c r="V100" s="131"/>
      <c r="W100" s="131"/>
      <c r="X100" s="131"/>
      <c r="Y100" s="352"/>
      <c r="Z100" s="154"/>
      <c r="AA100" s="155"/>
      <c r="AB100" s="155"/>
      <c r="AC100" s="165"/>
      <c r="AD100" s="138"/>
      <c r="AE100" s="138"/>
      <c r="AF100" s="138"/>
      <c r="AG100" s="139"/>
      <c r="AH100" s="138"/>
      <c r="AI100" s="138"/>
      <c r="AJ100" s="140"/>
      <c r="AK100" s="308"/>
      <c r="AL100" s="308"/>
      <c r="AM100" s="356"/>
      <c r="AN100" s="356"/>
      <c r="AO100" s="356"/>
      <c r="AP100" s="357"/>
      <c r="AQ100" s="358"/>
      <c r="AR100" s="144"/>
      <c r="AS100" s="359"/>
      <c r="AT100" s="359"/>
      <c r="AU100" s="359"/>
      <c r="AV100" s="76"/>
      <c r="AW100" s="76"/>
      <c r="AX100" s="76"/>
      <c r="AY100" s="76"/>
      <c r="AZ100" s="76"/>
      <c r="BA100" s="76"/>
      <c r="BB100" s="146"/>
      <c r="BC100" s="146"/>
      <c r="BD100" s="148"/>
      <c r="BE100" s="148"/>
      <c r="BF100" s="148"/>
      <c r="BG100" s="148"/>
      <c r="BH100" s="148"/>
      <c r="BI100" s="148"/>
      <c r="BJ100" s="148"/>
      <c r="BK100" s="148"/>
      <c r="BL100" s="148"/>
      <c r="BM100" s="149"/>
      <c r="BN100" s="150"/>
      <c r="BO100" s="151"/>
      <c r="BP100" s="151"/>
      <c r="BQ100" s="151"/>
      <c r="BR100" s="368" t="s">
        <v>113</v>
      </c>
      <c r="BS100" s="152"/>
      <c r="BT100" s="153"/>
      <c r="BU100" s="131"/>
      <c r="BV100" s="131"/>
      <c r="BW100" s="132"/>
      <c r="BX100" s="363"/>
      <c r="BY100" s="155"/>
      <c r="BZ100" s="165"/>
      <c r="CA100" s="107" t="e">
        <f t="shared" si="10"/>
        <v>#DIV/0!</v>
      </c>
      <c r="CB100" s="108">
        <f t="shared" si="11"/>
        <v>0</v>
      </c>
      <c r="CC100" s="109">
        <f t="shared" si="12"/>
        <v>0</v>
      </c>
      <c r="CD100" s="314" t="e">
        <f t="shared" si="13"/>
        <v>#DIV/0!</v>
      </c>
      <c r="CE100" s="111">
        <f t="shared" si="14"/>
        <v>0</v>
      </c>
      <c r="CF100" s="315">
        <f t="shared" si="15"/>
        <v>0</v>
      </c>
      <c r="CG100" s="113" t="e">
        <f t="shared" si="16"/>
        <v>#DIV/0!</v>
      </c>
      <c r="CH100" s="114">
        <f t="shared" si="17"/>
        <v>0</v>
      </c>
      <c r="CI100" s="115">
        <f t="shared" si="18"/>
        <v>0</v>
      </c>
      <c r="CJ100" s="316"/>
      <c r="CK100" s="158"/>
      <c r="CL100" s="159"/>
      <c r="CM100" s="119">
        <f t="shared" si="19"/>
        <v>3</v>
      </c>
    </row>
    <row r="101" spans="1:91" ht="16.5" customHeight="1">
      <c r="A101" s="303" t="s">
        <v>233</v>
      </c>
      <c r="B101" s="67" t="s">
        <v>108</v>
      </c>
      <c r="C101" s="369"/>
      <c r="D101" s="370"/>
      <c r="E101" s="370"/>
      <c r="F101" s="370"/>
      <c r="G101" s="370"/>
      <c r="H101" s="371"/>
      <c r="I101" s="372"/>
      <c r="J101" s="372"/>
      <c r="K101" s="127"/>
      <c r="L101" s="76"/>
      <c r="M101" s="76"/>
      <c r="N101" s="187" t="s">
        <v>201</v>
      </c>
      <c r="O101" s="78"/>
      <c r="P101" s="265">
        <v>2</v>
      </c>
      <c r="Q101" s="266"/>
      <c r="R101" s="373"/>
      <c r="S101" s="374"/>
      <c r="T101" s="374"/>
      <c r="U101" s="374"/>
      <c r="V101" s="374"/>
      <c r="W101" s="374"/>
      <c r="X101" s="374"/>
      <c r="Y101" s="375"/>
      <c r="Z101" s="376"/>
      <c r="AA101" s="377"/>
      <c r="AB101" s="377"/>
      <c r="AC101" s="378"/>
      <c r="AD101" s="254"/>
      <c r="AE101" s="254"/>
      <c r="AF101" s="253">
        <v>2</v>
      </c>
      <c r="AG101" s="255"/>
      <c r="AH101" s="254"/>
      <c r="AI101" s="254"/>
      <c r="AJ101" s="256"/>
      <c r="AK101" s="308"/>
      <c r="AL101" s="308"/>
      <c r="AM101" s="356"/>
      <c r="AN101" s="356"/>
      <c r="AO101" s="356"/>
      <c r="AP101" s="357"/>
      <c r="AQ101" s="379"/>
      <c r="AR101" s="380"/>
      <c r="AS101" s="381"/>
      <c r="AT101" s="381"/>
      <c r="AU101" s="381"/>
      <c r="AV101" s="76"/>
      <c r="AW101" s="76"/>
      <c r="AX101" s="76"/>
      <c r="AY101" s="76"/>
      <c r="AZ101" s="76"/>
      <c r="BA101" s="76"/>
      <c r="BB101" s="382"/>
      <c r="BC101" s="382"/>
      <c r="BD101" s="383"/>
      <c r="BE101" s="384">
        <v>2</v>
      </c>
      <c r="BF101" s="383"/>
      <c r="BG101" s="383"/>
      <c r="BH101" s="383"/>
      <c r="BI101" s="383"/>
      <c r="BJ101" s="383"/>
      <c r="BK101" s="383"/>
      <c r="BL101" s="383"/>
      <c r="BM101" s="385"/>
      <c r="BN101" s="386"/>
      <c r="BO101" s="387"/>
      <c r="BP101" s="387"/>
      <c r="BQ101" s="387"/>
      <c r="BR101" s="388">
        <v>2</v>
      </c>
      <c r="BS101" s="389"/>
      <c r="BT101" s="390"/>
      <c r="BU101" s="374"/>
      <c r="BV101" s="374"/>
      <c r="BW101" s="391"/>
      <c r="BX101" s="392"/>
      <c r="BY101" s="377"/>
      <c r="BZ101" s="378"/>
      <c r="CA101" s="107">
        <f t="shared" si="10"/>
        <v>2</v>
      </c>
      <c r="CB101" s="108">
        <f t="shared" si="11"/>
        <v>2</v>
      </c>
      <c r="CC101" s="109">
        <f t="shared" si="12"/>
        <v>2</v>
      </c>
      <c r="CD101" s="314" t="e">
        <f t="shared" si="13"/>
        <v>#DIV/0!</v>
      </c>
      <c r="CE101" s="111">
        <f t="shared" si="14"/>
        <v>0</v>
      </c>
      <c r="CF101" s="315">
        <f t="shared" si="15"/>
        <v>0</v>
      </c>
      <c r="CG101" s="113" t="e">
        <f t="shared" si="16"/>
        <v>#DIV/0!</v>
      </c>
      <c r="CH101" s="114">
        <f t="shared" si="17"/>
        <v>0</v>
      </c>
      <c r="CI101" s="115">
        <f t="shared" si="18"/>
        <v>0</v>
      </c>
      <c r="CJ101" s="316"/>
      <c r="CK101" s="158"/>
      <c r="CL101" s="159"/>
      <c r="CM101" s="119">
        <f t="shared" si="19"/>
        <v>5</v>
      </c>
    </row>
    <row r="102" spans="1:91" ht="16.5" customHeight="1">
      <c r="A102" s="303" t="s">
        <v>234</v>
      </c>
      <c r="B102" s="67" t="s">
        <v>105</v>
      </c>
      <c r="C102" s="369"/>
      <c r="D102" s="370"/>
      <c r="E102" s="370"/>
      <c r="F102" s="370"/>
      <c r="G102" s="370"/>
      <c r="H102" s="371"/>
      <c r="I102" s="372"/>
      <c r="J102" s="372"/>
      <c r="K102" s="393"/>
      <c r="L102" s="178">
        <v>2.5</v>
      </c>
      <c r="M102" s="76"/>
      <c r="N102" s="192"/>
      <c r="O102" s="78"/>
      <c r="P102" s="265">
        <v>2.5</v>
      </c>
      <c r="Q102" s="266"/>
      <c r="R102" s="373"/>
      <c r="S102" s="374"/>
      <c r="T102" s="374"/>
      <c r="U102" s="374"/>
      <c r="V102" s="374"/>
      <c r="W102" s="374"/>
      <c r="X102" s="374"/>
      <c r="Y102" s="375"/>
      <c r="Z102" s="376"/>
      <c r="AA102" s="377"/>
      <c r="AB102" s="377"/>
      <c r="AC102" s="378"/>
      <c r="AD102" s="254"/>
      <c r="AE102" s="254"/>
      <c r="AF102" s="254"/>
      <c r="AG102" s="255"/>
      <c r="AH102" s="254"/>
      <c r="AI102" s="254"/>
      <c r="AJ102" s="256"/>
      <c r="AK102" s="308"/>
      <c r="AL102" s="308"/>
      <c r="AM102" s="394"/>
      <c r="AN102" s="394"/>
      <c r="AO102" s="394"/>
      <c r="AP102" s="395"/>
      <c r="AQ102" s="396"/>
      <c r="AR102" s="380"/>
      <c r="AS102" s="381"/>
      <c r="AT102" s="381"/>
      <c r="AU102" s="381"/>
      <c r="AV102" s="76"/>
      <c r="AW102" s="76"/>
      <c r="AX102" s="76"/>
      <c r="AY102" s="178">
        <v>3</v>
      </c>
      <c r="AZ102" s="76"/>
      <c r="BA102" s="76"/>
      <c r="BB102" s="382"/>
      <c r="BC102" s="382"/>
      <c r="BD102" s="383"/>
      <c r="BE102" s="383"/>
      <c r="BF102" s="383"/>
      <c r="BG102" s="383"/>
      <c r="BH102" s="383"/>
      <c r="BI102" s="383"/>
      <c r="BJ102" s="383"/>
      <c r="BK102" s="383"/>
      <c r="BL102" s="383"/>
      <c r="BM102" s="385"/>
      <c r="BN102" s="386"/>
      <c r="BO102" s="387"/>
      <c r="BP102" s="387"/>
      <c r="BQ102" s="387"/>
      <c r="BR102" s="387"/>
      <c r="BS102" s="389"/>
      <c r="BT102" s="390"/>
      <c r="BU102" s="374"/>
      <c r="BV102" s="374"/>
      <c r="BW102" s="391"/>
      <c r="BX102" s="392"/>
      <c r="BY102" s="377"/>
      <c r="BZ102" s="378"/>
      <c r="CA102" s="107">
        <f t="shared" si="10"/>
        <v>2.75</v>
      </c>
      <c r="CB102" s="108">
        <f t="shared" si="11"/>
        <v>2.5</v>
      </c>
      <c r="CC102" s="109">
        <f t="shared" si="12"/>
        <v>3</v>
      </c>
      <c r="CD102" s="314" t="e">
        <f t="shared" si="13"/>
        <v>#DIV/0!</v>
      </c>
      <c r="CE102" s="111">
        <f t="shared" si="14"/>
        <v>0</v>
      </c>
      <c r="CF102" s="315">
        <f t="shared" si="15"/>
        <v>0</v>
      </c>
      <c r="CG102" s="113" t="e">
        <f t="shared" si="16"/>
        <v>#DIV/0!</v>
      </c>
      <c r="CH102" s="114">
        <f t="shared" si="17"/>
        <v>0</v>
      </c>
      <c r="CI102" s="115">
        <f t="shared" si="18"/>
        <v>0</v>
      </c>
      <c r="CJ102" s="316"/>
      <c r="CK102" s="158"/>
      <c r="CL102" s="159"/>
      <c r="CM102" s="119">
        <f t="shared" si="19"/>
        <v>3</v>
      </c>
    </row>
    <row r="103" spans="1:91" ht="16.5" customHeight="1">
      <c r="A103" s="303" t="s">
        <v>235</v>
      </c>
      <c r="B103" s="67" t="s">
        <v>108</v>
      </c>
      <c r="C103" s="369"/>
      <c r="D103" s="370"/>
      <c r="E103" s="370"/>
      <c r="F103" s="370"/>
      <c r="G103" s="370"/>
      <c r="H103" s="371"/>
      <c r="I103" s="372"/>
      <c r="J103" s="372"/>
      <c r="K103" s="393"/>
      <c r="L103" s="76"/>
      <c r="M103" s="76"/>
      <c r="N103" s="187" t="s">
        <v>200</v>
      </c>
      <c r="O103" s="78"/>
      <c r="P103" s="265" t="s">
        <v>236</v>
      </c>
      <c r="Q103" s="266"/>
      <c r="R103" s="373"/>
      <c r="S103" s="374"/>
      <c r="T103" s="374"/>
      <c r="U103" s="374"/>
      <c r="V103" s="374"/>
      <c r="W103" s="374"/>
      <c r="X103" s="374"/>
      <c r="Y103" s="375"/>
      <c r="Z103" s="376"/>
      <c r="AA103" s="377"/>
      <c r="AB103" s="377"/>
      <c r="AC103" s="378"/>
      <c r="AD103" s="254"/>
      <c r="AE103" s="254"/>
      <c r="AF103" s="254"/>
      <c r="AG103" s="255"/>
      <c r="AH103" s="254"/>
      <c r="AI103" s="254"/>
      <c r="AJ103" s="256"/>
      <c r="AK103" s="308"/>
      <c r="AL103" s="308"/>
      <c r="AM103" s="394"/>
      <c r="AN103" s="394"/>
      <c r="AO103" s="394"/>
      <c r="AP103" s="395"/>
      <c r="AQ103" s="396"/>
      <c r="AR103" s="380"/>
      <c r="AS103" s="381"/>
      <c r="AT103" s="381"/>
      <c r="AU103" s="381"/>
      <c r="AV103" s="76"/>
      <c r="AW103" s="76"/>
      <c r="AX103" s="76"/>
      <c r="AY103" s="76"/>
      <c r="AZ103" s="76"/>
      <c r="BA103" s="76"/>
      <c r="BB103" s="382"/>
      <c r="BC103" s="382"/>
      <c r="BD103" s="383"/>
      <c r="BE103" s="383"/>
      <c r="BF103" s="383"/>
      <c r="BG103" s="383"/>
      <c r="BH103" s="383"/>
      <c r="BI103" s="383"/>
      <c r="BJ103" s="383"/>
      <c r="BK103" s="383"/>
      <c r="BL103" s="383"/>
      <c r="BM103" s="385"/>
      <c r="BN103" s="386"/>
      <c r="BO103" s="387"/>
      <c r="BP103" s="387"/>
      <c r="BQ103" s="387"/>
      <c r="BR103" s="387"/>
      <c r="BS103" s="389"/>
      <c r="BT103" s="390"/>
      <c r="BU103" s="374"/>
      <c r="BV103" s="374"/>
      <c r="BW103" s="391"/>
      <c r="BX103" s="392"/>
      <c r="BY103" s="377"/>
      <c r="BZ103" s="378"/>
      <c r="CA103" s="107" t="e">
        <f t="shared" si="10"/>
        <v>#DIV/0!</v>
      </c>
      <c r="CB103" s="108">
        <f t="shared" si="11"/>
        <v>0</v>
      </c>
      <c r="CC103" s="109">
        <f t="shared" si="12"/>
        <v>0</v>
      </c>
      <c r="CD103" s="314" t="e">
        <f t="shared" si="13"/>
        <v>#DIV/0!</v>
      </c>
      <c r="CE103" s="111">
        <f t="shared" si="14"/>
        <v>0</v>
      </c>
      <c r="CF103" s="315">
        <f t="shared" si="15"/>
        <v>0</v>
      </c>
      <c r="CG103" s="113" t="e">
        <f t="shared" si="16"/>
        <v>#DIV/0!</v>
      </c>
      <c r="CH103" s="114">
        <f t="shared" si="17"/>
        <v>0</v>
      </c>
      <c r="CI103" s="115">
        <f t="shared" si="18"/>
        <v>0</v>
      </c>
      <c r="CJ103" s="316"/>
      <c r="CK103" s="158"/>
      <c r="CL103" s="159"/>
      <c r="CM103" s="119">
        <f t="shared" si="19"/>
        <v>2</v>
      </c>
    </row>
    <row r="104" spans="1:91" ht="17.25" customHeight="1">
      <c r="A104" s="303" t="s">
        <v>237</v>
      </c>
      <c r="B104" s="67" t="s">
        <v>108</v>
      </c>
      <c r="C104" s="397"/>
      <c r="D104" s="398"/>
      <c r="E104" s="398"/>
      <c r="F104" s="398"/>
      <c r="G104" s="398"/>
      <c r="H104" s="371"/>
      <c r="I104" s="372"/>
      <c r="J104" s="372"/>
      <c r="K104" s="393"/>
      <c r="L104" s="76"/>
      <c r="M104" s="76"/>
      <c r="N104" s="192"/>
      <c r="O104" s="78"/>
      <c r="P104" s="266"/>
      <c r="Q104" s="266"/>
      <c r="R104" s="373"/>
      <c r="S104" s="374"/>
      <c r="T104" s="374"/>
      <c r="U104" s="374"/>
      <c r="V104" s="374"/>
      <c r="W104" s="374"/>
      <c r="X104" s="374"/>
      <c r="Y104" s="375"/>
      <c r="Z104" s="376"/>
      <c r="AA104" s="377"/>
      <c r="AB104" s="377"/>
      <c r="AC104" s="378"/>
      <c r="AD104" s="254"/>
      <c r="AE104" s="254"/>
      <c r="AF104" s="254"/>
      <c r="AG104" s="255"/>
      <c r="AH104" s="254"/>
      <c r="AI104" s="254"/>
      <c r="AJ104" s="256"/>
      <c r="AK104" s="308"/>
      <c r="AL104" s="308"/>
      <c r="AM104" s="394"/>
      <c r="AN104" s="394"/>
      <c r="AO104" s="394"/>
      <c r="AP104" s="395"/>
      <c r="AQ104" s="396"/>
      <c r="AR104" s="380"/>
      <c r="AS104" s="381"/>
      <c r="AT104" s="381"/>
      <c r="AU104" s="381"/>
      <c r="AV104" s="76"/>
      <c r="AW104" s="76"/>
      <c r="AX104" s="76"/>
      <c r="AY104" s="76"/>
      <c r="AZ104" s="76"/>
      <c r="BA104" s="76"/>
      <c r="BB104" s="382"/>
      <c r="BC104" s="382"/>
      <c r="BD104" s="383"/>
      <c r="BE104" s="383"/>
      <c r="BF104" s="383"/>
      <c r="BG104" s="383"/>
      <c r="BH104" s="383"/>
      <c r="BI104" s="383"/>
      <c r="BJ104" s="383"/>
      <c r="BK104" s="383"/>
      <c r="BL104" s="383"/>
      <c r="BM104" s="385"/>
      <c r="BN104" s="386"/>
      <c r="BO104" s="387"/>
      <c r="BP104" s="387"/>
      <c r="BQ104" s="387"/>
      <c r="BR104" s="387"/>
      <c r="BS104" s="389"/>
      <c r="BT104" s="390"/>
      <c r="BU104" s="374"/>
      <c r="BV104" s="374"/>
      <c r="BW104" s="391"/>
      <c r="BX104" s="392"/>
      <c r="BY104" s="377"/>
      <c r="BZ104" s="378"/>
      <c r="CA104" s="107" t="e">
        <f t="shared" si="10"/>
        <v>#DIV/0!</v>
      </c>
      <c r="CB104" s="108">
        <f t="shared" si="11"/>
        <v>0</v>
      </c>
      <c r="CC104" s="109">
        <f t="shared" si="12"/>
        <v>0</v>
      </c>
      <c r="CD104" s="314" t="e">
        <f t="shared" si="13"/>
        <v>#DIV/0!</v>
      </c>
      <c r="CE104" s="111">
        <f t="shared" si="14"/>
        <v>0</v>
      </c>
      <c r="CF104" s="315">
        <f t="shared" si="15"/>
        <v>0</v>
      </c>
      <c r="CG104" s="113" t="e">
        <f t="shared" si="16"/>
        <v>#DIV/0!</v>
      </c>
      <c r="CH104" s="114">
        <f t="shared" si="17"/>
        <v>0</v>
      </c>
      <c r="CI104" s="115">
        <f t="shared" si="18"/>
        <v>0</v>
      </c>
      <c r="CJ104" s="316"/>
      <c r="CK104" s="158"/>
      <c r="CL104" s="159"/>
      <c r="CM104" s="119">
        <f t="shared" si="19"/>
        <v>0</v>
      </c>
    </row>
    <row r="105" spans="1:91" ht="17.25" customHeight="1">
      <c r="A105" s="303" t="s">
        <v>238</v>
      </c>
      <c r="B105" s="399" t="s">
        <v>105</v>
      </c>
      <c r="C105" s="400"/>
      <c r="D105" s="401"/>
      <c r="E105" s="401"/>
      <c r="F105" s="401"/>
      <c r="G105" s="401"/>
      <c r="H105" s="371"/>
      <c r="I105" s="372"/>
      <c r="J105" s="372"/>
      <c r="K105" s="393"/>
      <c r="L105" s="76"/>
      <c r="M105" s="76"/>
      <c r="N105" s="192"/>
      <c r="O105" s="78"/>
      <c r="P105" s="265">
        <v>2.5</v>
      </c>
      <c r="Q105" s="266"/>
      <c r="R105" s="373"/>
      <c r="S105" s="374"/>
      <c r="T105" s="374"/>
      <c r="U105" s="374"/>
      <c r="V105" s="374"/>
      <c r="W105" s="374"/>
      <c r="X105" s="374"/>
      <c r="Y105" s="375"/>
      <c r="Z105" s="376"/>
      <c r="AA105" s="377"/>
      <c r="AB105" s="377"/>
      <c r="AC105" s="378"/>
      <c r="AD105" s="254"/>
      <c r="AE105" s="254"/>
      <c r="AF105" s="254"/>
      <c r="AG105" s="255"/>
      <c r="AH105" s="254"/>
      <c r="AI105" s="254"/>
      <c r="AJ105" s="256"/>
      <c r="AK105" s="308"/>
      <c r="AL105" s="308"/>
      <c r="AM105" s="394"/>
      <c r="AN105" s="394"/>
      <c r="AO105" s="394"/>
      <c r="AP105" s="395"/>
      <c r="AQ105" s="396"/>
      <c r="AR105" s="380"/>
      <c r="AS105" s="381"/>
      <c r="AT105" s="381"/>
      <c r="AU105" s="381"/>
      <c r="AV105" s="76"/>
      <c r="AW105" s="76"/>
      <c r="AX105" s="76"/>
      <c r="AY105" s="76"/>
      <c r="AZ105" s="76"/>
      <c r="BA105" s="76"/>
      <c r="BB105" s="382"/>
      <c r="BC105" s="382"/>
      <c r="BD105" s="383"/>
      <c r="BE105" s="383"/>
      <c r="BF105" s="383"/>
      <c r="BG105" s="383"/>
      <c r="BH105" s="383"/>
      <c r="BI105" s="383"/>
      <c r="BJ105" s="383"/>
      <c r="BK105" s="383"/>
      <c r="BL105" s="383"/>
      <c r="BM105" s="385"/>
      <c r="BN105" s="386"/>
      <c r="BO105" s="387"/>
      <c r="BP105" s="387"/>
      <c r="BQ105" s="387"/>
      <c r="BR105" s="387"/>
      <c r="BS105" s="389"/>
      <c r="BT105" s="390"/>
      <c r="BU105" s="374"/>
      <c r="BV105" s="374"/>
      <c r="BW105" s="391"/>
      <c r="BX105" s="392"/>
      <c r="BY105" s="377"/>
      <c r="BZ105" s="378"/>
      <c r="CA105" s="107" t="e">
        <f t="shared" si="10"/>
        <v>#DIV/0!</v>
      </c>
      <c r="CB105" s="108">
        <f t="shared" si="11"/>
        <v>0</v>
      </c>
      <c r="CC105" s="109">
        <f t="shared" si="12"/>
        <v>0</v>
      </c>
      <c r="CD105" s="314" t="e">
        <f t="shared" si="13"/>
        <v>#DIV/0!</v>
      </c>
      <c r="CE105" s="111">
        <f t="shared" si="14"/>
        <v>0</v>
      </c>
      <c r="CF105" s="315">
        <f t="shared" si="15"/>
        <v>0</v>
      </c>
      <c r="CG105" s="113" t="e">
        <f t="shared" si="16"/>
        <v>#DIV/0!</v>
      </c>
      <c r="CH105" s="114">
        <f t="shared" si="17"/>
        <v>0</v>
      </c>
      <c r="CI105" s="115">
        <f t="shared" si="18"/>
        <v>0</v>
      </c>
      <c r="CJ105" s="402"/>
      <c r="CK105" s="402"/>
      <c r="CL105" s="159"/>
      <c r="CM105" s="119">
        <f t="shared" si="19"/>
        <v>1</v>
      </c>
    </row>
    <row r="106" spans="1:91" ht="17.25" customHeight="1">
      <c r="A106" s="303" t="s">
        <v>217</v>
      </c>
      <c r="B106" s="399" t="s">
        <v>105</v>
      </c>
      <c r="C106" s="400"/>
      <c r="D106" s="401"/>
      <c r="E106" s="401"/>
      <c r="F106" s="401"/>
      <c r="G106" s="401"/>
      <c r="H106" s="371"/>
      <c r="I106" s="372"/>
      <c r="J106" s="372"/>
      <c r="K106" s="393"/>
      <c r="L106" s="76"/>
      <c r="M106" s="76"/>
      <c r="N106" s="192"/>
      <c r="O106" s="78"/>
      <c r="P106" s="266"/>
      <c r="Q106" s="266"/>
      <c r="R106" s="373"/>
      <c r="S106" s="374"/>
      <c r="T106" s="374"/>
      <c r="U106" s="374"/>
      <c r="V106" s="374"/>
      <c r="W106" s="374"/>
      <c r="X106" s="374"/>
      <c r="Y106" s="375"/>
      <c r="Z106" s="376"/>
      <c r="AA106" s="377"/>
      <c r="AB106" s="377"/>
      <c r="AC106" s="378"/>
      <c r="AD106" s="254"/>
      <c r="AE106" s="254"/>
      <c r="AF106" s="254"/>
      <c r="AG106" s="255"/>
      <c r="AH106" s="254"/>
      <c r="AI106" s="254"/>
      <c r="AJ106" s="256"/>
      <c r="AK106" s="308"/>
      <c r="AL106" s="308"/>
      <c r="AM106" s="394"/>
      <c r="AN106" s="394"/>
      <c r="AO106" s="394"/>
      <c r="AP106" s="395"/>
      <c r="AQ106" s="396"/>
      <c r="AR106" s="380"/>
      <c r="AS106" s="381"/>
      <c r="AT106" s="381"/>
      <c r="AU106" s="381"/>
      <c r="AV106" s="76"/>
      <c r="AW106" s="76"/>
      <c r="AX106" s="76"/>
      <c r="AY106" s="76"/>
      <c r="AZ106" s="76"/>
      <c r="BA106" s="76"/>
      <c r="BB106" s="382"/>
      <c r="BC106" s="382"/>
      <c r="BD106" s="383"/>
      <c r="BE106" s="383"/>
      <c r="BF106" s="383"/>
      <c r="BG106" s="383"/>
      <c r="BH106" s="383"/>
      <c r="BI106" s="383"/>
      <c r="BJ106" s="383"/>
      <c r="BK106" s="383"/>
      <c r="BL106" s="383"/>
      <c r="BM106" s="385"/>
      <c r="BN106" s="386"/>
      <c r="BO106" s="387"/>
      <c r="BP106" s="387"/>
      <c r="BQ106" s="387"/>
      <c r="BR106" s="387"/>
      <c r="BS106" s="389"/>
      <c r="BT106" s="390"/>
      <c r="BU106" s="374"/>
      <c r="BV106" s="374"/>
      <c r="BW106" s="391"/>
      <c r="BX106" s="392"/>
      <c r="BY106" s="377"/>
      <c r="BZ106" s="378"/>
      <c r="CA106" s="107" t="e">
        <f t="shared" si="10"/>
        <v>#DIV/0!</v>
      </c>
      <c r="CB106" s="108">
        <f t="shared" si="11"/>
        <v>0</v>
      </c>
      <c r="CC106" s="109">
        <f t="shared" si="12"/>
        <v>0</v>
      </c>
      <c r="CD106" s="314" t="e">
        <f t="shared" si="13"/>
        <v>#DIV/0!</v>
      </c>
      <c r="CE106" s="111">
        <f t="shared" si="14"/>
        <v>0</v>
      </c>
      <c r="CF106" s="315">
        <f t="shared" si="15"/>
        <v>0</v>
      </c>
      <c r="CG106" s="113" t="e">
        <f t="shared" si="16"/>
        <v>#DIV/0!</v>
      </c>
      <c r="CH106" s="114">
        <f t="shared" si="17"/>
        <v>0</v>
      </c>
      <c r="CI106" s="115">
        <f t="shared" si="18"/>
        <v>0</v>
      </c>
      <c r="CJ106" s="402"/>
      <c r="CK106" s="402"/>
      <c r="CL106" s="159"/>
      <c r="CM106" s="119">
        <f t="shared" si="19"/>
        <v>0</v>
      </c>
    </row>
    <row r="107" spans="1:91" ht="17.25" customHeight="1">
      <c r="A107" s="303" t="s">
        <v>239</v>
      </c>
      <c r="B107" s="399" t="s">
        <v>105</v>
      </c>
      <c r="C107" s="400"/>
      <c r="D107" s="401"/>
      <c r="E107" s="401"/>
      <c r="F107" s="401"/>
      <c r="G107" s="401"/>
      <c r="H107" s="371"/>
      <c r="I107" s="372"/>
      <c r="J107" s="372"/>
      <c r="K107" s="393"/>
      <c r="L107" s="76"/>
      <c r="M107" s="76"/>
      <c r="N107" s="192"/>
      <c r="O107" s="78"/>
      <c r="P107" s="266"/>
      <c r="Q107" s="266"/>
      <c r="R107" s="373"/>
      <c r="S107" s="374"/>
      <c r="T107" s="374"/>
      <c r="U107" s="374"/>
      <c r="V107" s="374"/>
      <c r="W107" s="374"/>
      <c r="X107" s="374"/>
      <c r="Y107" s="375"/>
      <c r="Z107" s="376"/>
      <c r="AA107" s="377"/>
      <c r="AB107" s="377"/>
      <c r="AC107" s="378"/>
      <c r="AD107" s="254"/>
      <c r="AE107" s="254"/>
      <c r="AF107" s="254"/>
      <c r="AG107" s="255"/>
      <c r="AH107" s="254"/>
      <c r="AI107" s="254"/>
      <c r="AJ107" s="256"/>
      <c r="AK107" s="308"/>
      <c r="AL107" s="308"/>
      <c r="AM107" s="394"/>
      <c r="AN107" s="394"/>
      <c r="AO107" s="394"/>
      <c r="AP107" s="395"/>
      <c r="AQ107" s="396"/>
      <c r="AR107" s="380"/>
      <c r="AS107" s="381"/>
      <c r="AT107" s="381"/>
      <c r="AU107" s="381"/>
      <c r="AV107" s="76"/>
      <c r="AW107" s="76"/>
      <c r="AX107" s="76"/>
      <c r="AY107" s="76"/>
      <c r="AZ107" s="76"/>
      <c r="BA107" s="76"/>
      <c r="BB107" s="382"/>
      <c r="BC107" s="382"/>
      <c r="BD107" s="383"/>
      <c r="BE107" s="383"/>
      <c r="BF107" s="383"/>
      <c r="BG107" s="383"/>
      <c r="BH107" s="383"/>
      <c r="BI107" s="383"/>
      <c r="BJ107" s="383"/>
      <c r="BK107" s="383"/>
      <c r="BL107" s="383"/>
      <c r="BM107" s="385"/>
      <c r="BN107" s="386"/>
      <c r="BO107" s="387"/>
      <c r="BP107" s="387"/>
      <c r="BQ107" s="387"/>
      <c r="BR107" s="387"/>
      <c r="BS107" s="389"/>
      <c r="BT107" s="390"/>
      <c r="BU107" s="374"/>
      <c r="BV107" s="374"/>
      <c r="BW107" s="391"/>
      <c r="BX107" s="392"/>
      <c r="BY107" s="377"/>
      <c r="BZ107" s="378"/>
      <c r="CA107" s="107" t="e">
        <f t="shared" si="10"/>
        <v>#DIV/0!</v>
      </c>
      <c r="CB107" s="108">
        <f t="shared" si="11"/>
        <v>0</v>
      </c>
      <c r="CC107" s="109">
        <f t="shared" si="12"/>
        <v>0</v>
      </c>
      <c r="CD107" s="314" t="e">
        <f t="shared" si="13"/>
        <v>#DIV/0!</v>
      </c>
      <c r="CE107" s="111">
        <f t="shared" si="14"/>
        <v>0</v>
      </c>
      <c r="CF107" s="315">
        <f t="shared" si="15"/>
        <v>0</v>
      </c>
      <c r="CG107" s="113" t="e">
        <f t="shared" si="16"/>
        <v>#DIV/0!</v>
      </c>
      <c r="CH107" s="114">
        <f t="shared" si="17"/>
        <v>0</v>
      </c>
      <c r="CI107" s="115">
        <f t="shared" si="18"/>
        <v>0</v>
      </c>
      <c r="CJ107" s="402"/>
      <c r="CK107" s="402"/>
      <c r="CL107" s="159"/>
      <c r="CM107" s="119">
        <f t="shared" si="19"/>
        <v>0</v>
      </c>
    </row>
    <row r="108" spans="1:91" ht="17.25" customHeight="1">
      <c r="A108" s="303" t="s">
        <v>240</v>
      </c>
      <c r="B108" s="399" t="s">
        <v>105</v>
      </c>
      <c r="C108" s="400"/>
      <c r="D108" s="401"/>
      <c r="E108" s="401"/>
      <c r="F108" s="401"/>
      <c r="G108" s="401"/>
      <c r="H108" s="371"/>
      <c r="I108" s="372"/>
      <c r="J108" s="372"/>
      <c r="K108" s="393"/>
      <c r="L108" s="76"/>
      <c r="M108" s="76"/>
      <c r="N108" s="192"/>
      <c r="O108" s="78"/>
      <c r="P108" s="266"/>
      <c r="Q108" s="266"/>
      <c r="R108" s="373"/>
      <c r="S108" s="374"/>
      <c r="T108" s="374"/>
      <c r="U108" s="374"/>
      <c r="V108" s="374"/>
      <c r="W108" s="374"/>
      <c r="X108" s="374"/>
      <c r="Y108" s="375"/>
      <c r="Z108" s="376"/>
      <c r="AA108" s="377"/>
      <c r="AB108" s="377"/>
      <c r="AC108" s="378"/>
      <c r="AD108" s="254"/>
      <c r="AE108" s="254"/>
      <c r="AF108" s="254"/>
      <c r="AG108" s="255"/>
      <c r="AH108" s="254"/>
      <c r="AI108" s="254"/>
      <c r="AJ108" s="256"/>
      <c r="AK108" s="308"/>
      <c r="AL108" s="308"/>
      <c r="AM108" s="394"/>
      <c r="AN108" s="394"/>
      <c r="AO108" s="394"/>
      <c r="AP108" s="395"/>
      <c r="AQ108" s="396"/>
      <c r="AR108" s="380"/>
      <c r="AS108" s="381"/>
      <c r="AT108" s="381"/>
      <c r="AU108" s="381"/>
      <c r="AV108" s="76"/>
      <c r="AW108" s="76"/>
      <c r="AX108" s="76"/>
      <c r="AY108" s="76"/>
      <c r="AZ108" s="76"/>
      <c r="BA108" s="76"/>
      <c r="BB108" s="382"/>
      <c r="BC108" s="382"/>
      <c r="BD108" s="383"/>
      <c r="BE108" s="383"/>
      <c r="BF108" s="383"/>
      <c r="BG108" s="383"/>
      <c r="BH108" s="383"/>
      <c r="BI108" s="383"/>
      <c r="BJ108" s="383"/>
      <c r="BK108" s="383"/>
      <c r="BL108" s="383"/>
      <c r="BM108" s="385"/>
      <c r="BN108" s="386"/>
      <c r="BO108" s="387"/>
      <c r="BP108" s="387"/>
      <c r="BQ108" s="387"/>
      <c r="BR108" s="387"/>
      <c r="BS108" s="389"/>
      <c r="BT108" s="390"/>
      <c r="BU108" s="374"/>
      <c r="BV108" s="374"/>
      <c r="BW108" s="391"/>
      <c r="BX108" s="392"/>
      <c r="BY108" s="377"/>
      <c r="BZ108" s="378"/>
      <c r="CA108" s="107" t="e">
        <f t="shared" si="10"/>
        <v>#DIV/0!</v>
      </c>
      <c r="CB108" s="108">
        <f t="shared" si="11"/>
        <v>0</v>
      </c>
      <c r="CC108" s="109">
        <f t="shared" si="12"/>
        <v>0</v>
      </c>
      <c r="CD108" s="314" t="e">
        <f t="shared" si="13"/>
        <v>#DIV/0!</v>
      </c>
      <c r="CE108" s="111">
        <f t="shared" si="14"/>
        <v>0</v>
      </c>
      <c r="CF108" s="315">
        <f t="shared" si="15"/>
        <v>0</v>
      </c>
      <c r="CG108" s="113" t="e">
        <f t="shared" si="16"/>
        <v>#DIV/0!</v>
      </c>
      <c r="CH108" s="114">
        <f t="shared" si="17"/>
        <v>0</v>
      </c>
      <c r="CI108" s="115">
        <f t="shared" si="18"/>
        <v>0</v>
      </c>
      <c r="CJ108" s="402"/>
      <c r="CK108" s="402"/>
      <c r="CL108" s="159"/>
      <c r="CM108" s="119">
        <f t="shared" si="19"/>
        <v>0</v>
      </c>
    </row>
    <row r="109" spans="1:91" ht="17.25" customHeight="1">
      <c r="A109" s="303" t="s">
        <v>241</v>
      </c>
      <c r="B109" s="399" t="s">
        <v>105</v>
      </c>
      <c r="C109" s="400"/>
      <c r="D109" s="401"/>
      <c r="E109" s="401"/>
      <c r="F109" s="401"/>
      <c r="G109" s="401"/>
      <c r="H109" s="371"/>
      <c r="I109" s="372"/>
      <c r="J109" s="372"/>
      <c r="K109" s="393"/>
      <c r="L109" s="76"/>
      <c r="M109" s="76"/>
      <c r="N109" s="192"/>
      <c r="O109" s="78"/>
      <c r="P109" s="266"/>
      <c r="Q109" s="266"/>
      <c r="R109" s="373"/>
      <c r="S109" s="374"/>
      <c r="T109" s="374"/>
      <c r="U109" s="374"/>
      <c r="V109" s="374"/>
      <c r="W109" s="374"/>
      <c r="X109" s="374"/>
      <c r="Y109" s="375"/>
      <c r="Z109" s="376"/>
      <c r="AA109" s="377"/>
      <c r="AB109" s="377"/>
      <c r="AC109" s="378"/>
      <c r="AD109" s="254"/>
      <c r="AE109" s="254"/>
      <c r="AF109" s="254"/>
      <c r="AG109" s="255"/>
      <c r="AH109" s="254"/>
      <c r="AI109" s="254"/>
      <c r="AJ109" s="256"/>
      <c r="AK109" s="308"/>
      <c r="AL109" s="308"/>
      <c r="AM109" s="394"/>
      <c r="AN109" s="394"/>
      <c r="AO109" s="394"/>
      <c r="AP109" s="395"/>
      <c r="AQ109" s="396"/>
      <c r="AR109" s="380"/>
      <c r="AS109" s="381"/>
      <c r="AT109" s="381"/>
      <c r="AU109" s="381"/>
      <c r="AV109" s="76"/>
      <c r="AW109" s="76"/>
      <c r="AX109" s="76"/>
      <c r="AY109" s="76"/>
      <c r="AZ109" s="76"/>
      <c r="BA109" s="76"/>
      <c r="BB109" s="382"/>
      <c r="BC109" s="382"/>
      <c r="BD109" s="383"/>
      <c r="BE109" s="383"/>
      <c r="BF109" s="383"/>
      <c r="BG109" s="383"/>
      <c r="BH109" s="383"/>
      <c r="BI109" s="383"/>
      <c r="BJ109" s="383"/>
      <c r="BK109" s="383"/>
      <c r="BL109" s="383"/>
      <c r="BM109" s="385"/>
      <c r="BN109" s="386"/>
      <c r="BO109" s="387"/>
      <c r="BP109" s="387"/>
      <c r="BQ109" s="387"/>
      <c r="BR109" s="387"/>
      <c r="BS109" s="389"/>
      <c r="BT109" s="390"/>
      <c r="BU109" s="374"/>
      <c r="BV109" s="374"/>
      <c r="BW109" s="391"/>
      <c r="BX109" s="392"/>
      <c r="BY109" s="377"/>
      <c r="BZ109" s="378"/>
      <c r="CA109" s="107" t="e">
        <f t="shared" si="10"/>
        <v>#DIV/0!</v>
      </c>
      <c r="CB109" s="108">
        <f t="shared" si="11"/>
        <v>0</v>
      </c>
      <c r="CC109" s="109">
        <f t="shared" si="12"/>
        <v>0</v>
      </c>
      <c r="CD109" s="314" t="e">
        <f t="shared" si="13"/>
        <v>#DIV/0!</v>
      </c>
      <c r="CE109" s="111">
        <f t="shared" si="14"/>
        <v>0</v>
      </c>
      <c r="CF109" s="315">
        <f t="shared" si="15"/>
        <v>0</v>
      </c>
      <c r="CG109" s="113" t="e">
        <f t="shared" si="16"/>
        <v>#DIV/0!</v>
      </c>
      <c r="CH109" s="114">
        <f t="shared" si="17"/>
        <v>0</v>
      </c>
      <c r="CI109" s="115">
        <f t="shared" si="18"/>
        <v>0</v>
      </c>
      <c r="CJ109" s="402"/>
      <c r="CK109" s="402"/>
      <c r="CL109" s="159"/>
      <c r="CM109" s="119">
        <f t="shared" si="19"/>
        <v>0</v>
      </c>
    </row>
    <row r="110" spans="1:91" ht="17.25" customHeight="1">
      <c r="A110" s="303" t="s">
        <v>160</v>
      </c>
      <c r="B110" s="399" t="s">
        <v>108</v>
      </c>
      <c r="C110" s="400"/>
      <c r="D110" s="401"/>
      <c r="E110" s="401"/>
      <c r="F110" s="401"/>
      <c r="G110" s="401"/>
      <c r="H110" s="371"/>
      <c r="I110" s="372"/>
      <c r="J110" s="372"/>
      <c r="K110" s="393"/>
      <c r="L110" s="76"/>
      <c r="M110" s="76"/>
      <c r="N110" s="192"/>
      <c r="O110" s="78"/>
      <c r="P110" s="266"/>
      <c r="Q110" s="266"/>
      <c r="R110" s="373"/>
      <c r="S110" s="374"/>
      <c r="T110" s="374"/>
      <c r="U110" s="374"/>
      <c r="V110" s="374"/>
      <c r="W110" s="374"/>
      <c r="X110" s="374"/>
      <c r="Y110" s="375"/>
      <c r="Z110" s="376"/>
      <c r="AA110" s="377"/>
      <c r="AB110" s="377"/>
      <c r="AC110" s="378"/>
      <c r="AD110" s="254"/>
      <c r="AE110" s="254"/>
      <c r="AF110" s="254"/>
      <c r="AG110" s="255"/>
      <c r="AH110" s="254"/>
      <c r="AI110" s="254"/>
      <c r="AJ110" s="256"/>
      <c r="AK110" s="308"/>
      <c r="AL110" s="308"/>
      <c r="AM110" s="394"/>
      <c r="AN110" s="394"/>
      <c r="AO110" s="394"/>
      <c r="AP110" s="395"/>
      <c r="AQ110" s="396"/>
      <c r="AR110" s="380"/>
      <c r="AS110" s="381"/>
      <c r="AT110" s="381"/>
      <c r="AU110" s="381"/>
      <c r="AV110" s="76"/>
      <c r="AW110" s="76"/>
      <c r="AX110" s="76"/>
      <c r="AY110" s="76"/>
      <c r="AZ110" s="76"/>
      <c r="BA110" s="76"/>
      <c r="BB110" s="382"/>
      <c r="BC110" s="382"/>
      <c r="BD110" s="383"/>
      <c r="BE110" s="383"/>
      <c r="BF110" s="383"/>
      <c r="BG110" s="383"/>
      <c r="BH110" s="383"/>
      <c r="BI110" s="383"/>
      <c r="BJ110" s="383"/>
      <c r="BK110" s="383"/>
      <c r="BL110" s="383"/>
      <c r="BM110" s="385"/>
      <c r="BN110" s="386"/>
      <c r="BO110" s="387"/>
      <c r="BP110" s="387"/>
      <c r="BQ110" s="387"/>
      <c r="BR110" s="387"/>
      <c r="BS110" s="389"/>
      <c r="BT110" s="390"/>
      <c r="BU110" s="374"/>
      <c r="BV110" s="374"/>
      <c r="BW110" s="391"/>
      <c r="BX110" s="392"/>
      <c r="BY110" s="377"/>
      <c r="BZ110" s="378"/>
      <c r="CA110" s="107" t="e">
        <f t="shared" si="10"/>
        <v>#DIV/0!</v>
      </c>
      <c r="CB110" s="108">
        <f t="shared" si="11"/>
        <v>0</v>
      </c>
      <c r="CC110" s="109">
        <f t="shared" si="12"/>
        <v>0</v>
      </c>
      <c r="CD110" s="314" t="e">
        <f t="shared" si="13"/>
        <v>#DIV/0!</v>
      </c>
      <c r="CE110" s="111">
        <f t="shared" si="14"/>
        <v>0</v>
      </c>
      <c r="CF110" s="315">
        <f t="shared" si="15"/>
        <v>0</v>
      </c>
      <c r="CG110" s="113" t="e">
        <f t="shared" si="16"/>
        <v>#DIV/0!</v>
      </c>
      <c r="CH110" s="114">
        <f t="shared" si="17"/>
        <v>0</v>
      </c>
      <c r="CI110" s="115">
        <f t="shared" si="18"/>
        <v>0</v>
      </c>
      <c r="CJ110" s="402"/>
      <c r="CK110" s="402"/>
      <c r="CL110" s="159"/>
      <c r="CM110" s="119">
        <f t="shared" si="19"/>
        <v>0</v>
      </c>
    </row>
    <row r="111" spans="1:91" ht="17.25" customHeight="1">
      <c r="A111" s="303" t="s">
        <v>242</v>
      </c>
      <c r="B111" s="399" t="s">
        <v>108</v>
      </c>
      <c r="C111" s="400"/>
      <c r="D111" s="401"/>
      <c r="E111" s="401"/>
      <c r="F111" s="401"/>
      <c r="G111" s="401"/>
      <c r="H111" s="371"/>
      <c r="I111" s="372"/>
      <c r="J111" s="372"/>
      <c r="K111" s="393"/>
      <c r="L111" s="76"/>
      <c r="M111" s="76"/>
      <c r="N111" s="192"/>
      <c r="O111" s="78"/>
      <c r="P111" s="265">
        <v>0.8</v>
      </c>
      <c r="Q111" s="266"/>
      <c r="R111" s="373"/>
      <c r="S111" s="374"/>
      <c r="T111" s="374"/>
      <c r="U111" s="374"/>
      <c r="V111" s="374"/>
      <c r="W111" s="374"/>
      <c r="X111" s="374"/>
      <c r="Y111" s="375"/>
      <c r="Z111" s="376"/>
      <c r="AA111" s="377"/>
      <c r="AB111" s="377"/>
      <c r="AC111" s="378"/>
      <c r="AD111" s="254"/>
      <c r="AE111" s="254"/>
      <c r="AF111" s="254"/>
      <c r="AG111" s="255"/>
      <c r="AH111" s="254"/>
      <c r="AI111" s="254"/>
      <c r="AJ111" s="256"/>
      <c r="AK111" s="308"/>
      <c r="AL111" s="308"/>
      <c r="AM111" s="394"/>
      <c r="AN111" s="394"/>
      <c r="AO111" s="394"/>
      <c r="AP111" s="395"/>
      <c r="AQ111" s="396"/>
      <c r="AR111" s="380"/>
      <c r="AS111" s="381"/>
      <c r="AT111" s="381"/>
      <c r="AU111" s="381"/>
      <c r="AV111" s="76"/>
      <c r="AW111" s="76"/>
      <c r="AX111" s="76"/>
      <c r="AY111" s="178">
        <v>0.8</v>
      </c>
      <c r="AZ111" s="76"/>
      <c r="BA111" s="76"/>
      <c r="BB111" s="382"/>
      <c r="BC111" s="382"/>
      <c r="BD111" s="383"/>
      <c r="BE111" s="384">
        <v>1</v>
      </c>
      <c r="BF111" s="384">
        <v>1</v>
      </c>
      <c r="BG111" s="383"/>
      <c r="BH111" s="383"/>
      <c r="BI111" s="383"/>
      <c r="BJ111" s="383"/>
      <c r="BK111" s="383"/>
      <c r="BL111" s="383"/>
      <c r="BM111" s="385"/>
      <c r="BN111" s="386"/>
      <c r="BO111" s="387"/>
      <c r="BP111" s="387"/>
      <c r="BQ111" s="387"/>
      <c r="BR111" s="387"/>
      <c r="BS111" s="389"/>
      <c r="BT111" s="390"/>
      <c r="BU111" s="374"/>
      <c r="BV111" s="374"/>
      <c r="BW111" s="391"/>
      <c r="BX111" s="392"/>
      <c r="BY111" s="377"/>
      <c r="BZ111" s="378"/>
      <c r="CA111" s="107">
        <f t="shared" si="10"/>
        <v>0.9</v>
      </c>
      <c r="CB111" s="108">
        <f t="shared" si="11"/>
        <v>0.8</v>
      </c>
      <c r="CC111" s="109">
        <f t="shared" si="12"/>
        <v>1</v>
      </c>
      <c r="CD111" s="314" t="e">
        <f t="shared" si="13"/>
        <v>#DIV/0!</v>
      </c>
      <c r="CE111" s="111">
        <f t="shared" si="14"/>
        <v>0</v>
      </c>
      <c r="CF111" s="315">
        <f t="shared" si="15"/>
        <v>0</v>
      </c>
      <c r="CG111" s="113" t="e">
        <f t="shared" si="16"/>
        <v>#DIV/0!</v>
      </c>
      <c r="CH111" s="114">
        <f t="shared" si="17"/>
        <v>0</v>
      </c>
      <c r="CI111" s="115">
        <f t="shared" si="18"/>
        <v>0</v>
      </c>
      <c r="CJ111" s="402"/>
      <c r="CK111" s="402"/>
      <c r="CL111" s="159"/>
      <c r="CM111" s="119">
        <f t="shared" si="19"/>
        <v>4</v>
      </c>
    </row>
    <row r="112" spans="1:91" ht="17.25" customHeight="1">
      <c r="A112" s="303" t="s">
        <v>233</v>
      </c>
      <c r="B112" s="57" t="s">
        <v>105</v>
      </c>
      <c r="C112" s="400"/>
      <c r="D112" s="401"/>
      <c r="E112" s="401"/>
      <c r="F112" s="401"/>
      <c r="G112" s="401"/>
      <c r="H112" s="371"/>
      <c r="I112" s="372"/>
      <c r="J112" s="372"/>
      <c r="K112" s="393"/>
      <c r="L112" s="76"/>
      <c r="M112" s="76"/>
      <c r="N112" s="192"/>
      <c r="O112" s="78"/>
      <c r="P112" s="266"/>
      <c r="Q112" s="266"/>
      <c r="R112" s="373"/>
      <c r="S112" s="374"/>
      <c r="T112" s="374"/>
      <c r="U112" s="374"/>
      <c r="V112" s="374"/>
      <c r="W112" s="374"/>
      <c r="X112" s="374"/>
      <c r="Y112" s="375"/>
      <c r="Z112" s="376"/>
      <c r="AA112" s="377"/>
      <c r="AB112" s="377"/>
      <c r="AC112" s="378"/>
      <c r="AD112" s="254"/>
      <c r="AE112" s="254"/>
      <c r="AF112" s="254"/>
      <c r="AG112" s="403">
        <v>4</v>
      </c>
      <c r="AH112" s="254"/>
      <c r="AI112" s="254"/>
      <c r="AJ112" s="256"/>
      <c r="AK112" s="308"/>
      <c r="AL112" s="308"/>
      <c r="AM112" s="394"/>
      <c r="AN112" s="394"/>
      <c r="AO112" s="394"/>
      <c r="AP112" s="395"/>
      <c r="AQ112" s="396"/>
      <c r="AR112" s="380"/>
      <c r="AS112" s="381"/>
      <c r="AT112" s="381"/>
      <c r="AU112" s="381"/>
      <c r="AV112" s="76"/>
      <c r="AW112" s="76"/>
      <c r="AX112" s="76"/>
      <c r="AY112" s="178">
        <v>4.5</v>
      </c>
      <c r="AZ112" s="76"/>
      <c r="BA112" s="76"/>
      <c r="BB112" s="382"/>
      <c r="BC112" s="382"/>
      <c r="BD112" s="383"/>
      <c r="BE112" s="383"/>
      <c r="BF112" s="383"/>
      <c r="BG112" s="383"/>
      <c r="BH112" s="383"/>
      <c r="BI112" s="383"/>
      <c r="BJ112" s="383"/>
      <c r="BK112" s="383"/>
      <c r="BL112" s="383"/>
      <c r="BM112" s="385"/>
      <c r="BN112" s="386"/>
      <c r="BO112" s="387"/>
      <c r="BP112" s="387"/>
      <c r="BQ112" s="387"/>
      <c r="BR112" s="387"/>
      <c r="BS112" s="389"/>
      <c r="BT112" s="390"/>
      <c r="BU112" s="374"/>
      <c r="BV112" s="374"/>
      <c r="BW112" s="391"/>
      <c r="BX112" s="392"/>
      <c r="BY112" s="377"/>
      <c r="BZ112" s="378"/>
      <c r="CA112" s="107">
        <f t="shared" si="10"/>
        <v>4.25</v>
      </c>
      <c r="CB112" s="108">
        <f t="shared" si="11"/>
        <v>4</v>
      </c>
      <c r="CC112" s="109">
        <f t="shared" si="12"/>
        <v>4.5</v>
      </c>
      <c r="CD112" s="314" t="e">
        <f t="shared" si="13"/>
        <v>#DIV/0!</v>
      </c>
      <c r="CE112" s="111">
        <f t="shared" si="14"/>
        <v>0</v>
      </c>
      <c r="CF112" s="315">
        <f t="shared" si="15"/>
        <v>0</v>
      </c>
      <c r="CG112" s="113" t="e">
        <f t="shared" si="16"/>
        <v>#DIV/0!</v>
      </c>
      <c r="CH112" s="114">
        <f t="shared" si="17"/>
        <v>0</v>
      </c>
      <c r="CI112" s="115">
        <f t="shared" si="18"/>
        <v>0</v>
      </c>
      <c r="CJ112" s="402"/>
      <c r="CK112" s="402"/>
      <c r="CL112" s="159"/>
      <c r="CM112" s="119">
        <f t="shared" si="19"/>
        <v>2</v>
      </c>
    </row>
    <row r="113" spans="1:91" ht="19.5" customHeight="1">
      <c r="A113" s="303" t="s">
        <v>243</v>
      </c>
      <c r="B113" s="57" t="s">
        <v>105</v>
      </c>
      <c r="C113" s="295"/>
      <c r="D113" s="295"/>
      <c r="E113" s="295"/>
      <c r="F113" s="295"/>
      <c r="G113" s="295"/>
      <c r="H113" s="371"/>
      <c r="I113" s="372"/>
      <c r="J113" s="372"/>
      <c r="K113" s="393"/>
      <c r="L113" s="76"/>
      <c r="M113" s="76"/>
      <c r="N113" s="192"/>
      <c r="O113" s="78"/>
      <c r="P113" s="266"/>
      <c r="Q113" s="266"/>
      <c r="R113" s="373"/>
      <c r="S113" s="374"/>
      <c r="T113" s="374"/>
      <c r="U113" s="374"/>
      <c r="V113" s="374"/>
      <c r="W113" s="374"/>
      <c r="X113" s="374"/>
      <c r="Y113" s="375"/>
      <c r="Z113" s="376"/>
      <c r="AA113" s="377"/>
      <c r="AB113" s="377"/>
      <c r="AC113" s="378"/>
      <c r="AD113" s="254"/>
      <c r="AE113" s="254"/>
      <c r="AF113" s="254"/>
      <c r="AG113" s="255"/>
      <c r="AH113" s="254"/>
      <c r="AI113" s="254"/>
      <c r="AJ113" s="256"/>
      <c r="AK113" s="308"/>
      <c r="AL113" s="308"/>
      <c r="AM113" s="394"/>
      <c r="AN113" s="394"/>
      <c r="AO113" s="394"/>
      <c r="AP113" s="395"/>
      <c r="AQ113" s="396"/>
      <c r="AR113" s="380"/>
      <c r="AS113" s="381"/>
      <c r="AT113" s="381"/>
      <c r="AU113" s="381"/>
      <c r="AV113" s="76"/>
      <c r="AW113" s="76"/>
      <c r="AX113" s="76"/>
      <c r="AY113" s="76"/>
      <c r="AZ113" s="76"/>
      <c r="BA113" s="76"/>
      <c r="BB113" s="382"/>
      <c r="BC113" s="382"/>
      <c r="BD113" s="383"/>
      <c r="BE113" s="383"/>
      <c r="BF113" s="383"/>
      <c r="BG113" s="383"/>
      <c r="BH113" s="383"/>
      <c r="BI113" s="383"/>
      <c r="BJ113" s="383"/>
      <c r="BK113" s="383"/>
      <c r="BL113" s="383"/>
      <c r="BM113" s="385"/>
      <c r="BN113" s="386"/>
      <c r="BO113" s="387"/>
      <c r="BP113" s="387"/>
      <c r="BQ113" s="387"/>
      <c r="BR113" s="387"/>
      <c r="BS113" s="389"/>
      <c r="BT113" s="390"/>
      <c r="BU113" s="374"/>
      <c r="BV113" s="374"/>
      <c r="BW113" s="391"/>
      <c r="BX113" s="392"/>
      <c r="BY113" s="377"/>
      <c r="BZ113" s="378"/>
      <c r="CA113" s="107" t="e">
        <f t="shared" si="10"/>
        <v>#DIV/0!</v>
      </c>
      <c r="CB113" s="108">
        <f t="shared" si="11"/>
        <v>0</v>
      </c>
      <c r="CC113" s="109">
        <f t="shared" si="12"/>
        <v>0</v>
      </c>
      <c r="CD113" s="314" t="e">
        <f t="shared" si="13"/>
        <v>#DIV/0!</v>
      </c>
      <c r="CE113" s="111">
        <f t="shared" si="14"/>
        <v>0</v>
      </c>
      <c r="CF113" s="315">
        <f t="shared" si="15"/>
        <v>0</v>
      </c>
      <c r="CG113" s="113" t="e">
        <f t="shared" si="16"/>
        <v>#DIV/0!</v>
      </c>
      <c r="CH113" s="114">
        <f t="shared" si="17"/>
        <v>0</v>
      </c>
      <c r="CI113" s="115">
        <f t="shared" si="18"/>
        <v>0</v>
      </c>
      <c r="CJ113" s="404"/>
      <c r="CK113" s="405"/>
      <c r="CL113" s="57"/>
      <c r="CM113" s="119">
        <f t="shared" si="19"/>
        <v>0</v>
      </c>
    </row>
    <row r="114" spans="1:91" ht="33" customHeight="1">
      <c r="A114" s="303" t="s">
        <v>244</v>
      </c>
      <c r="B114" s="399" t="s">
        <v>108</v>
      </c>
      <c r="C114" s="295"/>
      <c r="D114" s="295"/>
      <c r="E114" s="295"/>
      <c r="F114" s="295"/>
      <c r="G114" s="295"/>
      <c r="H114" s="371"/>
      <c r="I114" s="372"/>
      <c r="J114" s="372"/>
      <c r="K114" s="393"/>
      <c r="L114" s="178"/>
      <c r="M114" s="76"/>
      <c r="N114" s="187"/>
      <c r="O114" s="78"/>
      <c r="P114" s="265">
        <v>0.8</v>
      </c>
      <c r="Q114" s="266"/>
      <c r="R114" s="373"/>
      <c r="S114" s="374"/>
      <c r="T114" s="374"/>
      <c r="U114" s="374"/>
      <c r="V114" s="374"/>
      <c r="W114" s="374"/>
      <c r="X114" s="374"/>
      <c r="Y114" s="375"/>
      <c r="Z114" s="376"/>
      <c r="AA114" s="377"/>
      <c r="AB114" s="377"/>
      <c r="AC114" s="378"/>
      <c r="AD114" s="253"/>
      <c r="AE114" s="254"/>
      <c r="AF114" s="254"/>
      <c r="AG114" s="255"/>
      <c r="AH114" s="254"/>
      <c r="AI114" s="254"/>
      <c r="AJ114" s="256"/>
      <c r="AK114" s="308">
        <v>1.8</v>
      </c>
      <c r="AL114" s="308">
        <v>1.8</v>
      </c>
      <c r="AM114" s="394">
        <v>1.5</v>
      </c>
      <c r="AN114" s="394">
        <v>1.5</v>
      </c>
      <c r="AO114" s="394"/>
      <c r="AP114" s="395"/>
      <c r="AQ114" s="396"/>
      <c r="AR114" s="380"/>
      <c r="AS114" s="381"/>
      <c r="AT114" s="381"/>
      <c r="AU114" s="381"/>
      <c r="AV114" s="168">
        <v>1</v>
      </c>
      <c r="AW114" s="76"/>
      <c r="AX114" s="76"/>
      <c r="AY114" s="168">
        <v>1</v>
      </c>
      <c r="AZ114" s="76"/>
      <c r="BA114" s="76"/>
      <c r="BB114" s="382"/>
      <c r="BC114" s="382"/>
      <c r="BD114" s="383"/>
      <c r="BE114" s="384">
        <v>1</v>
      </c>
      <c r="BF114" s="384">
        <v>1</v>
      </c>
      <c r="BG114" s="383"/>
      <c r="BH114" s="383"/>
      <c r="BI114" s="383"/>
      <c r="BJ114" s="383"/>
      <c r="BK114" s="383"/>
      <c r="BL114" s="383"/>
      <c r="BM114" s="385"/>
      <c r="BN114" s="386"/>
      <c r="BO114" s="387"/>
      <c r="BP114" s="387"/>
      <c r="BQ114" s="387"/>
      <c r="BR114" s="387"/>
      <c r="BS114" s="389"/>
      <c r="BT114" s="390"/>
      <c r="BU114" s="374"/>
      <c r="BV114" s="374"/>
      <c r="BW114" s="391"/>
      <c r="BX114" s="392"/>
      <c r="BY114" s="377"/>
      <c r="BZ114" s="378"/>
      <c r="CA114" s="107">
        <f t="shared" si="10"/>
        <v>1.26</v>
      </c>
      <c r="CB114" s="108">
        <f t="shared" si="11"/>
        <v>1</v>
      </c>
      <c r="CC114" s="109">
        <f t="shared" si="12"/>
        <v>1.8</v>
      </c>
      <c r="CD114" s="314">
        <f t="shared" si="13"/>
        <v>1.65</v>
      </c>
      <c r="CE114" s="111">
        <f t="shared" si="14"/>
        <v>1.5</v>
      </c>
      <c r="CF114" s="315">
        <f t="shared" si="15"/>
        <v>1.8</v>
      </c>
      <c r="CG114" s="113" t="e">
        <f t="shared" si="16"/>
        <v>#DIV/0!</v>
      </c>
      <c r="CH114" s="114">
        <f t="shared" si="17"/>
        <v>0</v>
      </c>
      <c r="CI114" s="115">
        <f t="shared" si="18"/>
        <v>0</v>
      </c>
      <c r="CJ114" s="406"/>
      <c r="CK114" s="406"/>
      <c r="CL114" s="57"/>
      <c r="CM114" s="119">
        <f t="shared" si="19"/>
        <v>9</v>
      </c>
    </row>
    <row r="115" spans="1:91" ht="19.5" customHeight="1">
      <c r="A115" s="303" t="s">
        <v>245</v>
      </c>
      <c r="B115" s="57" t="s">
        <v>246</v>
      </c>
      <c r="C115" s="295"/>
      <c r="D115" s="295"/>
      <c r="E115" s="295"/>
      <c r="F115" s="295"/>
      <c r="G115" s="295"/>
      <c r="H115" s="371"/>
      <c r="I115" s="372"/>
      <c r="J115" s="372"/>
      <c r="K115" s="393"/>
      <c r="L115" s="76"/>
      <c r="M115" s="76"/>
      <c r="N115" s="192"/>
      <c r="O115" s="78"/>
      <c r="P115" s="266"/>
      <c r="Q115" s="266"/>
      <c r="R115" s="373"/>
      <c r="S115" s="374"/>
      <c r="T115" s="374"/>
      <c r="U115" s="374"/>
      <c r="V115" s="374"/>
      <c r="W115" s="374"/>
      <c r="X115" s="374"/>
      <c r="Y115" s="375"/>
      <c r="Z115" s="376"/>
      <c r="AA115" s="377"/>
      <c r="AB115" s="377"/>
      <c r="AC115" s="378"/>
      <c r="AD115" s="254"/>
      <c r="AE115" s="254"/>
      <c r="AF115" s="254"/>
      <c r="AG115" s="255"/>
      <c r="AH115" s="254"/>
      <c r="AI115" s="254"/>
      <c r="AJ115" s="256"/>
      <c r="AK115" s="308"/>
      <c r="AL115" s="308"/>
      <c r="AM115" s="394"/>
      <c r="AN115" s="394"/>
      <c r="AO115" s="394"/>
      <c r="AP115" s="395"/>
      <c r="AQ115" s="396"/>
      <c r="AR115" s="380"/>
      <c r="AS115" s="381"/>
      <c r="AT115" s="381"/>
      <c r="AU115" s="381"/>
      <c r="AV115" s="178" t="s">
        <v>247</v>
      </c>
      <c r="AW115" s="76"/>
      <c r="AX115" s="76"/>
      <c r="AY115" s="76"/>
      <c r="AZ115" s="76"/>
      <c r="BA115" s="76"/>
      <c r="BB115" s="382"/>
      <c r="BC115" s="382"/>
      <c r="BD115" s="383"/>
      <c r="BE115" s="383"/>
      <c r="BF115" s="383"/>
      <c r="BG115" s="383"/>
      <c r="BH115" s="383"/>
      <c r="BI115" s="383"/>
      <c r="BJ115" s="383"/>
      <c r="BK115" s="383"/>
      <c r="BL115" s="383"/>
      <c r="BM115" s="385"/>
      <c r="BN115" s="386"/>
      <c r="BO115" s="387"/>
      <c r="BP115" s="387"/>
      <c r="BQ115" s="387"/>
      <c r="BR115" s="387"/>
      <c r="BS115" s="389"/>
      <c r="BT115" s="390"/>
      <c r="BU115" s="374"/>
      <c r="BV115" s="374"/>
      <c r="BW115" s="391"/>
      <c r="BX115" s="392"/>
      <c r="BY115" s="377"/>
      <c r="BZ115" s="378"/>
      <c r="CA115" s="107" t="e">
        <f t="shared" si="10"/>
        <v>#DIV/0!</v>
      </c>
      <c r="CB115" s="108">
        <f t="shared" si="11"/>
        <v>0</v>
      </c>
      <c r="CC115" s="109">
        <f t="shared" si="12"/>
        <v>0</v>
      </c>
      <c r="CD115" s="314" t="e">
        <f t="shared" si="13"/>
        <v>#DIV/0!</v>
      </c>
      <c r="CE115" s="111">
        <f t="shared" si="14"/>
        <v>0</v>
      </c>
      <c r="CF115" s="315">
        <f t="shared" si="15"/>
        <v>0</v>
      </c>
      <c r="CG115" s="113" t="e">
        <f t="shared" si="16"/>
        <v>#DIV/0!</v>
      </c>
      <c r="CH115" s="114">
        <f t="shared" si="17"/>
        <v>0</v>
      </c>
      <c r="CI115" s="115">
        <f t="shared" si="18"/>
        <v>0</v>
      </c>
      <c r="CJ115" s="405"/>
      <c r="CK115" s="405"/>
      <c r="CL115" s="57"/>
      <c r="CM115" s="119">
        <f t="shared" si="19"/>
        <v>1</v>
      </c>
    </row>
    <row r="116" spans="1:91" ht="19.5" customHeight="1">
      <c r="A116" s="303" t="s">
        <v>248</v>
      </c>
      <c r="B116" s="57"/>
      <c r="C116" s="295"/>
      <c r="D116" s="295"/>
      <c r="E116" s="295"/>
      <c r="F116" s="295"/>
      <c r="G116" s="295"/>
      <c r="H116" s="371"/>
      <c r="I116" s="372"/>
      <c r="J116" s="372"/>
      <c r="K116" s="393"/>
      <c r="L116" s="76"/>
      <c r="M116" s="76"/>
      <c r="N116" s="192"/>
      <c r="O116" s="78"/>
      <c r="P116" s="266"/>
      <c r="Q116" s="266"/>
      <c r="R116" s="373"/>
      <c r="S116" s="374"/>
      <c r="T116" s="374"/>
      <c r="U116" s="374"/>
      <c r="V116" s="374"/>
      <c r="W116" s="374"/>
      <c r="X116" s="374"/>
      <c r="Y116" s="375"/>
      <c r="Z116" s="376"/>
      <c r="AA116" s="377"/>
      <c r="AB116" s="377"/>
      <c r="AC116" s="378"/>
      <c r="AD116" s="254"/>
      <c r="AE116" s="254"/>
      <c r="AF116" s="254"/>
      <c r="AG116" s="255"/>
      <c r="AH116" s="254"/>
      <c r="AI116" s="254"/>
      <c r="AJ116" s="256"/>
      <c r="AK116" s="308"/>
      <c r="AL116" s="308"/>
      <c r="AM116" s="394"/>
      <c r="AN116" s="394"/>
      <c r="AO116" s="394"/>
      <c r="AP116" s="395"/>
      <c r="AQ116" s="396"/>
      <c r="AR116" s="380"/>
      <c r="AS116" s="381"/>
      <c r="AT116" s="381"/>
      <c r="AU116" s="381"/>
      <c r="AV116" s="76"/>
      <c r="AW116" s="76"/>
      <c r="AX116" s="76"/>
      <c r="AY116" s="76"/>
      <c r="AZ116" s="76"/>
      <c r="BA116" s="76"/>
      <c r="BB116" s="382"/>
      <c r="BC116" s="382"/>
      <c r="BD116" s="383"/>
      <c r="BE116" s="383"/>
      <c r="BF116" s="383"/>
      <c r="BG116" s="383"/>
      <c r="BH116" s="383"/>
      <c r="BI116" s="383"/>
      <c r="BJ116" s="383"/>
      <c r="BK116" s="383"/>
      <c r="BL116" s="383"/>
      <c r="BM116" s="385"/>
      <c r="BN116" s="386"/>
      <c r="BO116" s="387"/>
      <c r="BP116" s="387"/>
      <c r="BQ116" s="387"/>
      <c r="BR116" s="387"/>
      <c r="BS116" s="389"/>
      <c r="BT116" s="390"/>
      <c r="BU116" s="374"/>
      <c r="BV116" s="374"/>
      <c r="BW116" s="391"/>
      <c r="BX116" s="392"/>
      <c r="BY116" s="377"/>
      <c r="BZ116" s="378"/>
      <c r="CA116" s="107" t="e">
        <f t="shared" si="10"/>
        <v>#DIV/0!</v>
      </c>
      <c r="CB116" s="108">
        <f t="shared" si="11"/>
        <v>0</v>
      </c>
      <c r="CC116" s="109">
        <f t="shared" si="12"/>
        <v>0</v>
      </c>
      <c r="CD116" s="314" t="e">
        <f t="shared" si="13"/>
        <v>#DIV/0!</v>
      </c>
      <c r="CE116" s="111">
        <f t="shared" si="14"/>
        <v>0</v>
      </c>
      <c r="CF116" s="315">
        <f t="shared" si="15"/>
        <v>0</v>
      </c>
      <c r="CG116" s="113" t="e">
        <f t="shared" si="16"/>
        <v>#DIV/0!</v>
      </c>
      <c r="CH116" s="114">
        <f t="shared" si="17"/>
        <v>0</v>
      </c>
      <c r="CI116" s="115">
        <f t="shared" si="18"/>
        <v>0</v>
      </c>
      <c r="CJ116" s="405"/>
      <c r="CK116" s="405"/>
      <c r="CL116" s="57"/>
      <c r="CM116" s="119">
        <f t="shared" si="19"/>
        <v>0</v>
      </c>
    </row>
    <row r="117" spans="1:91" ht="19.5" customHeight="1">
      <c r="A117" s="303" t="s">
        <v>249</v>
      </c>
      <c r="B117" s="57" t="s">
        <v>246</v>
      </c>
      <c r="C117" s="295"/>
      <c r="D117" s="295"/>
      <c r="E117" s="295"/>
      <c r="F117" s="295"/>
      <c r="G117" s="295"/>
      <c r="H117" s="371"/>
      <c r="I117" s="372"/>
      <c r="J117" s="372"/>
      <c r="K117" s="393"/>
      <c r="L117" s="76"/>
      <c r="M117" s="76"/>
      <c r="N117" s="192"/>
      <c r="O117" s="78"/>
      <c r="P117" s="266"/>
      <c r="Q117" s="266"/>
      <c r="R117" s="373"/>
      <c r="S117" s="374"/>
      <c r="T117" s="374"/>
      <c r="U117" s="374"/>
      <c r="V117" s="374"/>
      <c r="W117" s="374"/>
      <c r="X117" s="374"/>
      <c r="Y117" s="375"/>
      <c r="Z117" s="376"/>
      <c r="AA117" s="377"/>
      <c r="AB117" s="377"/>
      <c r="AC117" s="378"/>
      <c r="AD117" s="254"/>
      <c r="AE117" s="254"/>
      <c r="AF117" s="254"/>
      <c r="AG117" s="255"/>
      <c r="AH117" s="254"/>
      <c r="AI117" s="254"/>
      <c r="AJ117" s="256"/>
      <c r="AK117" s="308"/>
      <c r="AL117" s="308"/>
      <c r="AM117" s="394"/>
      <c r="AN117" s="394"/>
      <c r="AO117" s="394"/>
      <c r="AP117" s="395"/>
      <c r="AQ117" s="396"/>
      <c r="AR117" s="380"/>
      <c r="AS117" s="381"/>
      <c r="AT117" s="381"/>
      <c r="AU117" s="381"/>
      <c r="AV117" s="76"/>
      <c r="AW117" s="76"/>
      <c r="AX117" s="76"/>
      <c r="AY117" s="76"/>
      <c r="AZ117" s="76"/>
      <c r="BA117" s="76"/>
      <c r="BB117" s="382"/>
      <c r="BC117" s="382"/>
      <c r="BD117" s="383"/>
      <c r="BE117" s="383"/>
      <c r="BF117" s="383"/>
      <c r="BG117" s="383"/>
      <c r="BH117" s="383"/>
      <c r="BI117" s="383"/>
      <c r="BJ117" s="383"/>
      <c r="BK117" s="383"/>
      <c r="BL117" s="383"/>
      <c r="BM117" s="385"/>
      <c r="BN117" s="386"/>
      <c r="BO117" s="387"/>
      <c r="BP117" s="387"/>
      <c r="BQ117" s="387"/>
      <c r="BR117" s="387"/>
      <c r="BS117" s="389"/>
      <c r="BT117" s="390"/>
      <c r="BU117" s="374"/>
      <c r="BV117" s="374"/>
      <c r="BW117" s="391"/>
      <c r="BX117" s="392"/>
      <c r="BY117" s="377"/>
      <c r="BZ117" s="378"/>
      <c r="CA117" s="107" t="e">
        <f t="shared" si="10"/>
        <v>#DIV/0!</v>
      </c>
      <c r="CB117" s="108">
        <f t="shared" si="11"/>
        <v>0</v>
      </c>
      <c r="CC117" s="109">
        <f t="shared" si="12"/>
        <v>0</v>
      </c>
      <c r="CD117" s="314" t="e">
        <f t="shared" si="13"/>
        <v>#DIV/0!</v>
      </c>
      <c r="CE117" s="111">
        <f t="shared" si="14"/>
        <v>0</v>
      </c>
      <c r="CF117" s="315">
        <f t="shared" si="15"/>
        <v>0</v>
      </c>
      <c r="CG117" s="113" t="e">
        <f t="shared" si="16"/>
        <v>#DIV/0!</v>
      </c>
      <c r="CH117" s="114">
        <f t="shared" si="17"/>
        <v>0</v>
      </c>
      <c r="CI117" s="115">
        <f t="shared" si="18"/>
        <v>0</v>
      </c>
      <c r="CJ117" s="405"/>
      <c r="CK117" s="405"/>
      <c r="CL117" s="57"/>
      <c r="CM117" s="119">
        <f t="shared" si="19"/>
        <v>0</v>
      </c>
    </row>
    <row r="118" spans="1:91" ht="19.5" customHeight="1">
      <c r="A118" s="303" t="s">
        <v>250</v>
      </c>
      <c r="B118" s="57" t="s">
        <v>251</v>
      </c>
      <c r="C118" s="295"/>
      <c r="D118" s="295"/>
      <c r="E118" s="295"/>
      <c r="F118" s="295"/>
      <c r="G118" s="295"/>
      <c r="H118" s="371"/>
      <c r="I118" s="372"/>
      <c r="J118" s="372"/>
      <c r="K118" s="393"/>
      <c r="L118" s="76"/>
      <c r="M118" s="76"/>
      <c r="N118" s="192"/>
      <c r="O118" s="78"/>
      <c r="P118" s="266"/>
      <c r="Q118" s="266"/>
      <c r="R118" s="373"/>
      <c r="S118" s="374"/>
      <c r="T118" s="374"/>
      <c r="U118" s="374"/>
      <c r="V118" s="374"/>
      <c r="W118" s="374"/>
      <c r="X118" s="374"/>
      <c r="Y118" s="375"/>
      <c r="Z118" s="376"/>
      <c r="AA118" s="377"/>
      <c r="AB118" s="377"/>
      <c r="AC118" s="378"/>
      <c r="AD118" s="254"/>
      <c r="AE118" s="254"/>
      <c r="AF118" s="254"/>
      <c r="AG118" s="255"/>
      <c r="AH118" s="254"/>
      <c r="AI118" s="254"/>
      <c r="AJ118" s="256"/>
      <c r="AK118" s="308"/>
      <c r="AL118" s="308"/>
      <c r="AM118" s="394"/>
      <c r="AN118" s="394"/>
      <c r="AO118" s="394"/>
      <c r="AP118" s="395"/>
      <c r="AQ118" s="396"/>
      <c r="AR118" s="380"/>
      <c r="AS118" s="381"/>
      <c r="AT118" s="381"/>
      <c r="AU118" s="381"/>
      <c r="AV118" s="76"/>
      <c r="AW118" s="76"/>
      <c r="AX118" s="76"/>
      <c r="AY118" s="76"/>
      <c r="AZ118" s="76"/>
      <c r="BA118" s="76"/>
      <c r="BB118" s="382"/>
      <c r="BC118" s="382"/>
      <c r="BD118" s="383"/>
      <c r="BE118" s="383"/>
      <c r="BF118" s="383"/>
      <c r="BG118" s="383"/>
      <c r="BH118" s="383"/>
      <c r="BI118" s="383"/>
      <c r="BJ118" s="383"/>
      <c r="BK118" s="383"/>
      <c r="BL118" s="383"/>
      <c r="BM118" s="385"/>
      <c r="BN118" s="386"/>
      <c r="BO118" s="387"/>
      <c r="BP118" s="387"/>
      <c r="BQ118" s="387"/>
      <c r="BR118" s="387"/>
      <c r="BS118" s="389"/>
      <c r="BT118" s="390"/>
      <c r="BU118" s="374"/>
      <c r="BV118" s="374"/>
      <c r="BW118" s="391"/>
      <c r="BX118" s="392"/>
      <c r="BY118" s="377"/>
      <c r="BZ118" s="378"/>
      <c r="CA118" s="107" t="e">
        <f t="shared" si="10"/>
        <v>#DIV/0!</v>
      </c>
      <c r="CB118" s="108">
        <f t="shared" si="11"/>
        <v>0</v>
      </c>
      <c r="CC118" s="109">
        <f t="shared" si="12"/>
        <v>0</v>
      </c>
      <c r="CD118" s="314" t="e">
        <f t="shared" si="13"/>
        <v>#DIV/0!</v>
      </c>
      <c r="CE118" s="111">
        <f t="shared" si="14"/>
        <v>0</v>
      </c>
      <c r="CF118" s="315">
        <f t="shared" si="15"/>
        <v>0</v>
      </c>
      <c r="CG118" s="113" t="e">
        <f t="shared" si="16"/>
        <v>#DIV/0!</v>
      </c>
      <c r="CH118" s="114">
        <f t="shared" si="17"/>
        <v>0</v>
      </c>
      <c r="CI118" s="115">
        <f t="shared" si="18"/>
        <v>0</v>
      </c>
      <c r="CJ118" s="405"/>
      <c r="CK118" s="405"/>
      <c r="CL118" s="57"/>
      <c r="CM118" s="119">
        <f t="shared" si="19"/>
        <v>0</v>
      </c>
    </row>
    <row r="119" spans="1:91" ht="19.5" customHeight="1">
      <c r="A119" s="303" t="s">
        <v>252</v>
      </c>
      <c r="B119" s="57" t="s">
        <v>253</v>
      </c>
      <c r="C119" s="295"/>
      <c r="D119" s="295"/>
      <c r="E119" s="295"/>
      <c r="F119" s="295"/>
      <c r="G119" s="295"/>
      <c r="H119" s="371"/>
      <c r="I119" s="372"/>
      <c r="J119" s="372"/>
      <c r="K119" s="393"/>
      <c r="L119" s="76"/>
      <c r="M119" s="76"/>
      <c r="N119" s="192"/>
      <c r="O119" s="78"/>
      <c r="P119" s="266"/>
      <c r="Q119" s="266"/>
      <c r="R119" s="373"/>
      <c r="S119" s="374"/>
      <c r="T119" s="374"/>
      <c r="U119" s="374"/>
      <c r="V119" s="374"/>
      <c r="W119" s="374"/>
      <c r="X119" s="374"/>
      <c r="Y119" s="375"/>
      <c r="Z119" s="376"/>
      <c r="AA119" s="377"/>
      <c r="AB119" s="377"/>
      <c r="AC119" s="378"/>
      <c r="AD119" s="254"/>
      <c r="AE119" s="254"/>
      <c r="AF119" s="254"/>
      <c r="AG119" s="255"/>
      <c r="AH119" s="254"/>
      <c r="AI119" s="254"/>
      <c r="AJ119" s="256"/>
      <c r="AK119" s="308"/>
      <c r="AL119" s="308"/>
      <c r="AM119" s="394"/>
      <c r="AN119" s="394"/>
      <c r="AO119" s="394"/>
      <c r="AP119" s="395"/>
      <c r="AQ119" s="396"/>
      <c r="AR119" s="380"/>
      <c r="AS119" s="381"/>
      <c r="AT119" s="381"/>
      <c r="AU119" s="381"/>
      <c r="AV119" s="76"/>
      <c r="AW119" s="76"/>
      <c r="AX119" s="76"/>
      <c r="AY119" s="76"/>
      <c r="AZ119" s="76"/>
      <c r="BA119" s="76"/>
      <c r="BB119" s="382"/>
      <c r="BC119" s="382"/>
      <c r="BD119" s="383"/>
      <c r="BE119" s="383"/>
      <c r="BF119" s="383"/>
      <c r="BG119" s="383"/>
      <c r="BH119" s="383"/>
      <c r="BI119" s="383"/>
      <c r="BJ119" s="383"/>
      <c r="BK119" s="383"/>
      <c r="BL119" s="383"/>
      <c r="BM119" s="385"/>
      <c r="BN119" s="386"/>
      <c r="BO119" s="387"/>
      <c r="BP119" s="387"/>
      <c r="BQ119" s="387"/>
      <c r="BR119" s="387"/>
      <c r="BS119" s="389"/>
      <c r="BT119" s="390"/>
      <c r="BU119" s="374"/>
      <c r="BV119" s="374"/>
      <c r="BW119" s="391"/>
      <c r="BX119" s="392"/>
      <c r="BY119" s="377"/>
      <c r="BZ119" s="378"/>
      <c r="CA119" s="107" t="e">
        <f t="shared" si="10"/>
        <v>#DIV/0!</v>
      </c>
      <c r="CB119" s="108">
        <f t="shared" si="11"/>
        <v>0</v>
      </c>
      <c r="CC119" s="109">
        <f t="shared" si="12"/>
        <v>0</v>
      </c>
      <c r="CD119" s="314" t="e">
        <f t="shared" si="13"/>
        <v>#DIV/0!</v>
      </c>
      <c r="CE119" s="111">
        <f t="shared" si="14"/>
        <v>0</v>
      </c>
      <c r="CF119" s="315">
        <f t="shared" si="15"/>
        <v>0</v>
      </c>
      <c r="CG119" s="113" t="e">
        <f t="shared" si="16"/>
        <v>#DIV/0!</v>
      </c>
      <c r="CH119" s="114">
        <f t="shared" si="17"/>
        <v>0</v>
      </c>
      <c r="CI119" s="115">
        <f t="shared" si="18"/>
        <v>0</v>
      </c>
      <c r="CJ119" s="405"/>
      <c r="CK119" s="405"/>
      <c r="CL119" s="57"/>
      <c r="CM119" s="119">
        <f t="shared" si="19"/>
        <v>0</v>
      </c>
    </row>
    <row r="120" spans="1:91" ht="19.5" customHeight="1">
      <c r="A120" s="303" t="s">
        <v>254</v>
      </c>
      <c r="B120" s="57" t="s">
        <v>246</v>
      </c>
      <c r="C120" s="295"/>
      <c r="D120" s="295"/>
      <c r="E120" s="295"/>
      <c r="F120" s="295"/>
      <c r="G120" s="295"/>
      <c r="H120" s="371"/>
      <c r="I120" s="372"/>
      <c r="J120" s="372"/>
      <c r="K120" s="393"/>
      <c r="L120" s="76"/>
      <c r="M120" s="76"/>
      <c r="N120" s="192"/>
      <c r="O120" s="78"/>
      <c r="P120" s="266"/>
      <c r="Q120" s="266"/>
      <c r="R120" s="373"/>
      <c r="S120" s="374"/>
      <c r="T120" s="374"/>
      <c r="U120" s="374"/>
      <c r="V120" s="374"/>
      <c r="W120" s="374"/>
      <c r="X120" s="374"/>
      <c r="Y120" s="375"/>
      <c r="Z120" s="376"/>
      <c r="AA120" s="377"/>
      <c r="AB120" s="377"/>
      <c r="AC120" s="378"/>
      <c r="AD120" s="254"/>
      <c r="AE120" s="254"/>
      <c r="AF120" s="254"/>
      <c r="AG120" s="255"/>
      <c r="AH120" s="254"/>
      <c r="AI120" s="254"/>
      <c r="AJ120" s="256"/>
      <c r="AK120" s="308"/>
      <c r="AL120" s="308"/>
      <c r="AM120" s="394"/>
      <c r="AN120" s="394"/>
      <c r="AO120" s="394"/>
      <c r="AP120" s="395"/>
      <c r="AQ120" s="396"/>
      <c r="AR120" s="380"/>
      <c r="AS120" s="381"/>
      <c r="AT120" s="381"/>
      <c r="AU120" s="381"/>
      <c r="AV120" s="76"/>
      <c r="AW120" s="76"/>
      <c r="AX120" s="76"/>
      <c r="AY120" s="168"/>
      <c r="AZ120" s="76"/>
      <c r="BA120" s="76"/>
      <c r="BB120" s="382"/>
      <c r="BC120" s="382"/>
      <c r="BD120" s="383"/>
      <c r="BE120" s="383"/>
      <c r="BF120" s="383"/>
      <c r="BG120" s="383"/>
      <c r="BH120" s="383"/>
      <c r="BI120" s="383"/>
      <c r="BJ120" s="383"/>
      <c r="BK120" s="383"/>
      <c r="BL120" s="383"/>
      <c r="BM120" s="385"/>
      <c r="BN120" s="386"/>
      <c r="BO120" s="387"/>
      <c r="BP120" s="387"/>
      <c r="BQ120" s="387"/>
      <c r="BR120" s="387"/>
      <c r="BS120" s="389"/>
      <c r="BT120" s="390"/>
      <c r="BU120" s="374"/>
      <c r="BV120" s="374"/>
      <c r="BW120" s="391"/>
      <c r="BX120" s="392"/>
      <c r="BY120" s="377"/>
      <c r="BZ120" s="378"/>
      <c r="CA120" s="107" t="e">
        <f t="shared" si="10"/>
        <v>#DIV/0!</v>
      </c>
      <c r="CB120" s="108">
        <f t="shared" si="11"/>
        <v>0</v>
      </c>
      <c r="CC120" s="109">
        <f t="shared" si="12"/>
        <v>0</v>
      </c>
      <c r="CD120" s="314" t="e">
        <f t="shared" si="13"/>
        <v>#DIV/0!</v>
      </c>
      <c r="CE120" s="111">
        <f t="shared" si="14"/>
        <v>0</v>
      </c>
      <c r="CF120" s="315">
        <f t="shared" si="15"/>
        <v>0</v>
      </c>
      <c r="CG120" s="113" t="e">
        <f t="shared" si="16"/>
        <v>#DIV/0!</v>
      </c>
      <c r="CH120" s="114">
        <f t="shared" si="17"/>
        <v>0</v>
      </c>
      <c r="CI120" s="115">
        <f t="shared" si="18"/>
        <v>0</v>
      </c>
      <c r="CJ120" s="405"/>
      <c r="CK120" s="405"/>
      <c r="CL120" s="57"/>
      <c r="CM120" s="119">
        <f t="shared" si="19"/>
        <v>0</v>
      </c>
    </row>
    <row r="121" spans="1:91" ht="19.5" customHeight="1">
      <c r="A121" s="407" t="s">
        <v>255</v>
      </c>
      <c r="B121" s="57"/>
      <c r="C121" s="295"/>
      <c r="D121" s="295"/>
      <c r="E121" s="295"/>
      <c r="F121" s="295"/>
      <c r="G121" s="295"/>
      <c r="H121" s="295"/>
      <c r="I121" s="295"/>
      <c r="J121" s="295"/>
      <c r="K121" s="295"/>
      <c r="L121" s="294"/>
      <c r="M121" s="294"/>
      <c r="N121" s="295"/>
      <c r="O121" s="295"/>
      <c r="P121" s="295"/>
      <c r="Q121" s="295"/>
      <c r="R121" s="295"/>
      <c r="S121" s="295"/>
      <c r="T121" s="295"/>
      <c r="U121" s="295"/>
      <c r="V121" s="295"/>
      <c r="W121" s="295"/>
      <c r="X121" s="295"/>
      <c r="Y121" s="295"/>
      <c r="Z121" s="295"/>
      <c r="AA121" s="295"/>
      <c r="AB121" s="295"/>
      <c r="AC121" s="295"/>
      <c r="AD121" s="408"/>
      <c r="AE121" s="408"/>
      <c r="AF121" s="408"/>
      <c r="AG121" s="409"/>
      <c r="AH121" s="409"/>
      <c r="AI121" s="409"/>
      <c r="AJ121" s="409"/>
      <c r="AK121" s="409"/>
      <c r="AL121" s="409"/>
      <c r="AM121" s="409"/>
      <c r="AN121" s="409"/>
      <c r="AO121" s="409"/>
      <c r="AP121" s="409"/>
      <c r="AQ121" s="409"/>
      <c r="AR121" s="409"/>
      <c r="AS121" s="409"/>
      <c r="AT121" s="409"/>
      <c r="AU121" s="409"/>
      <c r="AV121" s="409"/>
      <c r="AW121" s="409"/>
      <c r="AX121" s="409"/>
      <c r="AY121" s="409"/>
      <c r="AZ121" s="409"/>
      <c r="BA121" s="409"/>
      <c r="BB121" s="409"/>
      <c r="BC121" s="409"/>
      <c r="BD121" s="409"/>
      <c r="BE121" s="409"/>
      <c r="BF121" s="409"/>
      <c r="BG121" s="409"/>
      <c r="BH121" s="409"/>
      <c r="BI121" s="410"/>
      <c r="BJ121" s="409"/>
      <c r="BK121" s="409"/>
      <c r="BL121" s="409"/>
      <c r="BM121" s="409"/>
      <c r="BN121" s="409"/>
      <c r="BO121" s="409"/>
      <c r="BP121" s="409"/>
      <c r="BQ121" s="409"/>
      <c r="BR121" s="409"/>
      <c r="BS121" s="409"/>
      <c r="BT121" s="409"/>
      <c r="BU121" s="409"/>
      <c r="BV121" s="409"/>
      <c r="BW121" s="409"/>
      <c r="BX121" s="409"/>
      <c r="BY121" s="409"/>
      <c r="BZ121" s="295"/>
      <c r="CA121" s="411"/>
      <c r="CB121" s="405"/>
      <c r="CC121" s="412"/>
      <c r="CD121" s="411"/>
      <c r="CE121" s="405"/>
      <c r="CF121" s="405"/>
      <c r="CG121" s="405"/>
      <c r="CH121" s="405"/>
      <c r="CI121" s="405"/>
      <c r="CJ121" s="405"/>
      <c r="CK121" s="405"/>
      <c r="CL121" s="57"/>
      <c r="CM121" s="57">
        <f>SUM(CM4:CM120)</f>
        <v>653</v>
      </c>
    </row>
    <row r="122" spans="1:91" ht="16.5" customHeight="1">
      <c r="A122" s="222" t="s">
        <v>256</v>
      </c>
      <c r="B122" s="67" t="s">
        <v>105</v>
      </c>
      <c r="C122" s="319"/>
      <c r="D122" s="320"/>
      <c r="E122" s="320"/>
      <c r="F122" s="320"/>
      <c r="G122" s="320"/>
      <c r="H122" s="413"/>
      <c r="I122" s="321"/>
      <c r="J122" s="321"/>
      <c r="K122" s="322"/>
      <c r="L122" s="76"/>
      <c r="M122" s="76"/>
      <c r="N122" s="414"/>
      <c r="O122" s="78"/>
      <c r="P122" s="79"/>
      <c r="Q122" s="79"/>
      <c r="R122" s="325"/>
      <c r="S122" s="326"/>
      <c r="T122" s="326"/>
      <c r="U122" s="326"/>
      <c r="V122" s="326"/>
      <c r="W122" s="326"/>
      <c r="X122" s="326"/>
      <c r="Y122" s="415"/>
      <c r="Z122" s="328"/>
      <c r="AA122" s="329"/>
      <c r="AB122" s="330"/>
      <c r="AC122" s="416"/>
      <c r="AD122" s="417"/>
      <c r="AE122" s="331"/>
      <c r="AF122" s="331"/>
      <c r="AG122" s="331"/>
      <c r="AH122" s="331"/>
      <c r="AI122" s="331"/>
      <c r="AJ122" s="418"/>
      <c r="AK122" s="419"/>
      <c r="AL122" s="420"/>
      <c r="AM122" s="335"/>
      <c r="AN122" s="335"/>
      <c r="AO122" s="421"/>
      <c r="AP122" s="336"/>
      <c r="AQ122" s="337"/>
      <c r="AR122" s="338"/>
      <c r="AS122" s="339"/>
      <c r="AT122" s="339"/>
      <c r="AU122" s="339"/>
      <c r="AV122" s="422"/>
      <c r="AW122" s="423"/>
      <c r="AX122" s="424"/>
      <c r="AY122" s="424"/>
      <c r="AZ122" s="425"/>
      <c r="BA122" s="425"/>
      <c r="BB122" s="340"/>
      <c r="BC122" s="340"/>
      <c r="BD122" s="341"/>
      <c r="BE122" s="341"/>
      <c r="BF122" s="341"/>
      <c r="BG122" s="341"/>
      <c r="BH122" s="340"/>
      <c r="BI122" s="341"/>
      <c r="BJ122" s="341"/>
      <c r="BK122" s="341"/>
      <c r="BL122" s="341"/>
      <c r="BM122" s="342"/>
      <c r="BN122" s="343"/>
      <c r="BO122" s="344"/>
      <c r="BP122" s="344"/>
      <c r="BQ122" s="344"/>
      <c r="BR122" s="344"/>
      <c r="BS122" s="345"/>
      <c r="BT122" s="346"/>
      <c r="BU122" s="326"/>
      <c r="BV122" s="326"/>
      <c r="BW122" s="327"/>
      <c r="BX122" s="328"/>
      <c r="BY122" s="329"/>
      <c r="BZ122" s="330"/>
      <c r="CA122" s="426"/>
      <c r="CB122" s="427"/>
      <c r="CC122" s="428"/>
      <c r="CD122" s="110"/>
      <c r="CE122" s="111"/>
      <c r="CF122" s="315"/>
      <c r="CG122" s="429"/>
      <c r="CH122" s="114"/>
      <c r="CI122" s="430"/>
      <c r="CJ122" s="316"/>
      <c r="CK122" s="158"/>
      <c r="CL122" s="349"/>
      <c r="CM122" s="3"/>
    </row>
    <row r="123" spans="1:91" ht="16.5" customHeight="1">
      <c r="A123" s="431" t="s">
        <v>257</v>
      </c>
      <c r="B123" s="67" t="s">
        <v>105</v>
      </c>
      <c r="C123" s="350"/>
      <c r="D123" s="351"/>
      <c r="E123" s="351"/>
      <c r="F123" s="351"/>
      <c r="G123" s="351"/>
      <c r="H123" s="125"/>
      <c r="I123" s="126"/>
      <c r="J123" s="126"/>
      <c r="K123" s="127"/>
      <c r="L123" s="76"/>
      <c r="M123" s="76"/>
      <c r="N123" s="432"/>
      <c r="O123" s="78"/>
      <c r="P123" s="129"/>
      <c r="Q123" s="129"/>
      <c r="R123" s="130"/>
      <c r="S123" s="131"/>
      <c r="T123" s="131"/>
      <c r="U123" s="131"/>
      <c r="V123" s="131"/>
      <c r="W123" s="131"/>
      <c r="X123" s="131"/>
      <c r="Y123" s="132"/>
      <c r="Z123" s="154"/>
      <c r="AA123" s="155"/>
      <c r="AB123" s="165"/>
      <c r="AC123" s="433"/>
      <c r="AD123" s="360"/>
      <c r="AE123" s="138"/>
      <c r="AF123" s="138"/>
      <c r="AG123" s="138"/>
      <c r="AH123" s="138"/>
      <c r="AI123" s="138"/>
      <c r="AJ123" s="139"/>
      <c r="AK123" s="434"/>
      <c r="AL123" s="435"/>
      <c r="AM123" s="356"/>
      <c r="AN123" s="356"/>
      <c r="AO123" s="436"/>
      <c r="AP123" s="357"/>
      <c r="AQ123" s="362"/>
      <c r="AR123" s="144"/>
      <c r="AS123" s="359"/>
      <c r="AT123" s="359"/>
      <c r="AU123" s="359"/>
      <c r="AV123" s="437"/>
      <c r="AW123" s="438"/>
      <c r="AX123" s="78"/>
      <c r="AY123" s="78"/>
      <c r="AZ123" s="439"/>
      <c r="BA123" s="439"/>
      <c r="BB123" s="146"/>
      <c r="BC123" s="146"/>
      <c r="BD123" s="148"/>
      <c r="BE123" s="148"/>
      <c r="BF123" s="148"/>
      <c r="BG123" s="148"/>
      <c r="BH123" s="146"/>
      <c r="BI123" s="148"/>
      <c r="BJ123" s="148"/>
      <c r="BK123" s="148"/>
      <c r="BL123" s="148"/>
      <c r="BM123" s="149"/>
      <c r="BN123" s="150"/>
      <c r="BO123" s="151"/>
      <c r="BP123" s="151"/>
      <c r="BQ123" s="151"/>
      <c r="BR123" s="151"/>
      <c r="BS123" s="152"/>
      <c r="BT123" s="153"/>
      <c r="BU123" s="131"/>
      <c r="BV123" s="131"/>
      <c r="BW123" s="352"/>
      <c r="BX123" s="154"/>
      <c r="BY123" s="155"/>
      <c r="BZ123" s="165"/>
      <c r="CA123" s="426"/>
      <c r="CB123" s="427"/>
      <c r="CC123" s="428"/>
      <c r="CD123" s="110"/>
      <c r="CE123" s="111"/>
      <c r="CF123" s="315"/>
      <c r="CG123" s="429"/>
      <c r="CH123" s="114"/>
      <c r="CI123" s="430"/>
      <c r="CJ123" s="316"/>
      <c r="CK123" s="158"/>
      <c r="CL123" s="159"/>
      <c r="CM123" s="3"/>
    </row>
    <row r="124" spans="1:91" ht="16.5" customHeight="1">
      <c r="A124" s="219" t="s">
        <v>258</v>
      </c>
      <c r="B124" s="67" t="s">
        <v>105</v>
      </c>
      <c r="C124" s="350"/>
      <c r="D124" s="351"/>
      <c r="E124" s="351"/>
      <c r="F124" s="351"/>
      <c r="G124" s="351"/>
      <c r="H124" s="125"/>
      <c r="I124" s="126"/>
      <c r="J124" s="126"/>
      <c r="K124" s="127"/>
      <c r="L124" s="76"/>
      <c r="M124" s="76"/>
      <c r="N124" s="432"/>
      <c r="O124" s="78"/>
      <c r="P124" s="129"/>
      <c r="Q124" s="129"/>
      <c r="R124" s="130"/>
      <c r="S124" s="131"/>
      <c r="T124" s="131"/>
      <c r="U124" s="131"/>
      <c r="V124" s="131"/>
      <c r="W124" s="131"/>
      <c r="X124" s="131"/>
      <c r="Y124" s="132"/>
      <c r="Z124" s="154"/>
      <c r="AA124" s="155"/>
      <c r="AB124" s="165"/>
      <c r="AC124" s="433"/>
      <c r="AD124" s="360"/>
      <c r="AE124" s="138"/>
      <c r="AF124" s="138"/>
      <c r="AG124" s="138"/>
      <c r="AH124" s="138"/>
      <c r="AI124" s="138"/>
      <c r="AJ124" s="139"/>
      <c r="AK124" s="434"/>
      <c r="AL124" s="435"/>
      <c r="AM124" s="356"/>
      <c r="AN124" s="356"/>
      <c r="AO124" s="436"/>
      <c r="AP124" s="357"/>
      <c r="AQ124" s="362"/>
      <c r="AR124" s="144"/>
      <c r="AS124" s="359"/>
      <c r="AT124" s="359"/>
      <c r="AU124" s="359"/>
      <c r="AV124" s="437"/>
      <c r="AW124" s="438"/>
      <c r="AX124" s="78"/>
      <c r="AY124" s="78"/>
      <c r="AZ124" s="439"/>
      <c r="BA124" s="439"/>
      <c r="BB124" s="146"/>
      <c r="BC124" s="146"/>
      <c r="BD124" s="148"/>
      <c r="BE124" s="148"/>
      <c r="BF124" s="148"/>
      <c r="BG124" s="148"/>
      <c r="BH124" s="146"/>
      <c r="BI124" s="148"/>
      <c r="BJ124" s="148"/>
      <c r="BK124" s="148"/>
      <c r="BL124" s="148"/>
      <c r="BM124" s="149"/>
      <c r="BN124" s="150"/>
      <c r="BO124" s="151"/>
      <c r="BP124" s="151"/>
      <c r="BQ124" s="151"/>
      <c r="BR124" s="440"/>
      <c r="BS124" s="152"/>
      <c r="BT124" s="153"/>
      <c r="BU124" s="131"/>
      <c r="BV124" s="131"/>
      <c r="BW124" s="352"/>
      <c r="BX124" s="154"/>
      <c r="BY124" s="155"/>
      <c r="BZ124" s="165"/>
      <c r="CA124" s="426"/>
      <c r="CB124" s="427"/>
      <c r="CC124" s="428"/>
      <c r="CD124" s="110"/>
      <c r="CE124" s="111"/>
      <c r="CF124" s="315"/>
      <c r="CG124" s="429"/>
      <c r="CH124" s="114"/>
      <c r="CI124" s="430"/>
      <c r="CJ124" s="316"/>
      <c r="CK124" s="158"/>
      <c r="CL124" s="159"/>
      <c r="CM124" s="3"/>
    </row>
    <row r="125" spans="1:91" ht="16.5" customHeight="1">
      <c r="A125" s="163" t="s">
        <v>259</v>
      </c>
      <c r="B125" s="67" t="s">
        <v>105</v>
      </c>
      <c r="C125" s="350"/>
      <c r="D125" s="351"/>
      <c r="E125" s="351"/>
      <c r="F125" s="351"/>
      <c r="G125" s="351"/>
      <c r="H125" s="125"/>
      <c r="I125" s="126"/>
      <c r="J125" s="126"/>
      <c r="K125" s="127"/>
      <c r="L125" s="178"/>
      <c r="M125" s="76"/>
      <c r="N125" s="432"/>
      <c r="O125" s="78"/>
      <c r="P125" s="129"/>
      <c r="Q125" s="129"/>
      <c r="R125" s="130"/>
      <c r="S125" s="131"/>
      <c r="T125" s="131"/>
      <c r="U125" s="131"/>
      <c r="V125" s="131"/>
      <c r="W125" s="131"/>
      <c r="X125" s="131"/>
      <c r="Y125" s="132"/>
      <c r="Z125" s="154"/>
      <c r="AA125" s="155"/>
      <c r="AB125" s="165"/>
      <c r="AC125" s="433"/>
      <c r="AD125" s="360"/>
      <c r="AE125" s="138"/>
      <c r="AF125" s="138"/>
      <c r="AG125" s="138"/>
      <c r="AH125" s="138"/>
      <c r="AI125" s="138"/>
      <c r="AJ125" s="139"/>
      <c r="AK125" s="434"/>
      <c r="AL125" s="435"/>
      <c r="AM125" s="356"/>
      <c r="AN125" s="356"/>
      <c r="AO125" s="436"/>
      <c r="AP125" s="357"/>
      <c r="AQ125" s="362"/>
      <c r="AR125" s="144"/>
      <c r="AS125" s="359"/>
      <c r="AT125" s="359"/>
      <c r="AU125" s="359"/>
      <c r="AV125" s="437"/>
      <c r="AW125" s="438"/>
      <c r="AX125" s="78"/>
      <c r="AY125" s="78"/>
      <c r="AZ125" s="439"/>
      <c r="BA125" s="439"/>
      <c r="BB125" s="146"/>
      <c r="BC125" s="146"/>
      <c r="BD125" s="148"/>
      <c r="BE125" s="148"/>
      <c r="BF125" s="148"/>
      <c r="BG125" s="148"/>
      <c r="BH125" s="146"/>
      <c r="BI125" s="148"/>
      <c r="BJ125" s="148"/>
      <c r="BK125" s="148"/>
      <c r="BL125" s="148"/>
      <c r="BM125" s="149"/>
      <c r="BN125" s="150"/>
      <c r="BO125" s="151"/>
      <c r="BP125" s="151"/>
      <c r="BQ125" s="151"/>
      <c r="BR125" s="151"/>
      <c r="BS125" s="152"/>
      <c r="BT125" s="153"/>
      <c r="BU125" s="131"/>
      <c r="BV125" s="131"/>
      <c r="BW125" s="352"/>
      <c r="BX125" s="154"/>
      <c r="BY125" s="155"/>
      <c r="BZ125" s="165"/>
      <c r="CA125" s="426"/>
      <c r="CB125" s="427"/>
      <c r="CC125" s="428"/>
      <c r="CD125" s="110"/>
      <c r="CE125" s="111"/>
      <c r="CF125" s="315"/>
      <c r="CG125" s="429"/>
      <c r="CH125" s="114"/>
      <c r="CI125" s="430"/>
      <c r="CJ125" s="316"/>
      <c r="CK125" s="158"/>
      <c r="CL125" s="159"/>
      <c r="CM125" s="3"/>
    </row>
    <row r="126" spans="1:91" ht="16.5" customHeight="1">
      <c r="A126" s="238" t="s">
        <v>260</v>
      </c>
      <c r="B126" s="67" t="s">
        <v>105</v>
      </c>
      <c r="C126" s="350"/>
      <c r="D126" s="351"/>
      <c r="E126" s="351"/>
      <c r="F126" s="351"/>
      <c r="G126" s="351"/>
      <c r="H126" s="125"/>
      <c r="I126" s="126"/>
      <c r="J126" s="126"/>
      <c r="K126" s="127"/>
      <c r="L126" s="76"/>
      <c r="M126" s="76"/>
      <c r="N126" s="432"/>
      <c r="O126" s="78"/>
      <c r="P126" s="129"/>
      <c r="Q126" s="129"/>
      <c r="R126" s="130"/>
      <c r="S126" s="131"/>
      <c r="T126" s="131"/>
      <c r="U126" s="131"/>
      <c r="V126" s="131"/>
      <c r="W126" s="131"/>
      <c r="X126" s="131"/>
      <c r="Y126" s="132"/>
      <c r="Z126" s="154"/>
      <c r="AA126" s="155"/>
      <c r="AB126" s="165"/>
      <c r="AC126" s="433"/>
      <c r="AD126" s="360"/>
      <c r="AE126" s="138"/>
      <c r="AF126" s="138"/>
      <c r="AG126" s="138"/>
      <c r="AH126" s="138"/>
      <c r="AI126" s="138"/>
      <c r="AJ126" s="139"/>
      <c r="AK126" s="434"/>
      <c r="AL126" s="435"/>
      <c r="AM126" s="356"/>
      <c r="AN126" s="356"/>
      <c r="AO126" s="436"/>
      <c r="AP126" s="357"/>
      <c r="AQ126" s="362"/>
      <c r="AR126" s="144"/>
      <c r="AS126" s="359"/>
      <c r="AT126" s="359"/>
      <c r="AU126" s="359"/>
      <c r="AV126" s="437"/>
      <c r="AW126" s="438"/>
      <c r="AX126" s="78"/>
      <c r="AY126" s="78"/>
      <c r="AZ126" s="439"/>
      <c r="BA126" s="439"/>
      <c r="BB126" s="146"/>
      <c r="BC126" s="146"/>
      <c r="BD126" s="148"/>
      <c r="BE126" s="148"/>
      <c r="BF126" s="148"/>
      <c r="BG126" s="148"/>
      <c r="BH126" s="146"/>
      <c r="BI126" s="383"/>
      <c r="BJ126" s="148"/>
      <c r="BK126" s="148"/>
      <c r="BL126" s="148"/>
      <c r="BM126" s="149"/>
      <c r="BN126" s="150"/>
      <c r="BO126" s="151"/>
      <c r="BP126" s="151"/>
      <c r="BQ126" s="151"/>
      <c r="BR126" s="151"/>
      <c r="BS126" s="152"/>
      <c r="BT126" s="153"/>
      <c r="BU126" s="131"/>
      <c r="BV126" s="131"/>
      <c r="BW126" s="441"/>
      <c r="BX126" s="154"/>
      <c r="BY126" s="155"/>
      <c r="BZ126" s="165"/>
      <c r="CA126" s="426"/>
      <c r="CB126" s="427"/>
      <c r="CC126" s="428"/>
      <c r="CD126" s="110"/>
      <c r="CE126" s="111"/>
      <c r="CF126" s="315"/>
      <c r="CG126" s="429"/>
      <c r="CH126" s="114"/>
      <c r="CI126" s="430"/>
      <c r="CJ126" s="316"/>
      <c r="CK126" s="158"/>
      <c r="CL126" s="159"/>
      <c r="CM126" s="3"/>
    </row>
    <row r="127" spans="1:91" ht="16.5" customHeight="1">
      <c r="A127" s="238" t="s">
        <v>261</v>
      </c>
      <c r="B127" s="67" t="s">
        <v>105</v>
      </c>
      <c r="C127" s="350"/>
      <c r="D127" s="351"/>
      <c r="E127" s="351"/>
      <c r="F127" s="351"/>
      <c r="G127" s="351"/>
      <c r="H127" s="125"/>
      <c r="I127" s="126"/>
      <c r="J127" s="126"/>
      <c r="K127" s="127"/>
      <c r="L127" s="76"/>
      <c r="M127" s="76"/>
      <c r="N127" s="432"/>
      <c r="O127" s="78"/>
      <c r="P127" s="129"/>
      <c r="Q127" s="129"/>
      <c r="R127" s="130"/>
      <c r="S127" s="131"/>
      <c r="T127" s="131"/>
      <c r="U127" s="131"/>
      <c r="V127" s="131"/>
      <c r="W127" s="131"/>
      <c r="X127" s="131"/>
      <c r="Y127" s="132"/>
      <c r="Z127" s="154"/>
      <c r="AA127" s="155"/>
      <c r="AB127" s="165"/>
      <c r="AC127" s="433"/>
      <c r="AD127" s="360"/>
      <c r="AE127" s="138"/>
      <c r="AF127" s="138"/>
      <c r="AG127" s="138"/>
      <c r="AH127" s="138"/>
      <c r="AI127" s="138"/>
      <c r="AJ127" s="139"/>
      <c r="AK127" s="434"/>
      <c r="AL127" s="435"/>
      <c r="AM127" s="356"/>
      <c r="AN127" s="356"/>
      <c r="AO127" s="436"/>
      <c r="AP127" s="357"/>
      <c r="AQ127" s="362"/>
      <c r="AR127" s="144"/>
      <c r="AS127" s="359"/>
      <c r="AT127" s="359"/>
      <c r="AU127" s="359"/>
      <c r="AV127" s="437"/>
      <c r="AW127" s="438"/>
      <c r="AX127" s="78"/>
      <c r="AY127" s="78"/>
      <c r="AZ127" s="439"/>
      <c r="BA127" s="439"/>
      <c r="BB127" s="146"/>
      <c r="BC127" s="146"/>
      <c r="BD127" s="148"/>
      <c r="BE127" s="148"/>
      <c r="BF127" s="148"/>
      <c r="BG127" s="148"/>
      <c r="BH127" s="146"/>
      <c r="BI127" s="383"/>
      <c r="BJ127" s="148"/>
      <c r="BK127" s="148"/>
      <c r="BL127" s="148"/>
      <c r="BM127" s="149"/>
      <c r="BN127" s="150"/>
      <c r="BO127" s="151"/>
      <c r="BP127" s="151"/>
      <c r="BQ127" s="151"/>
      <c r="BR127" s="151"/>
      <c r="BS127" s="152"/>
      <c r="BT127" s="153"/>
      <c r="BU127" s="131"/>
      <c r="BV127" s="131"/>
      <c r="BW127" s="441"/>
      <c r="BX127" s="154"/>
      <c r="BY127" s="155"/>
      <c r="BZ127" s="165"/>
      <c r="CA127" s="426"/>
      <c r="CB127" s="427"/>
      <c r="CC127" s="428"/>
      <c r="CD127" s="110"/>
      <c r="CE127" s="111"/>
      <c r="CF127" s="315"/>
      <c r="CG127" s="429"/>
      <c r="CH127" s="114"/>
      <c r="CI127" s="430"/>
      <c r="CJ127" s="316"/>
      <c r="CK127" s="158"/>
      <c r="CL127" s="159"/>
      <c r="CM127" s="3"/>
    </row>
    <row r="128" spans="1:91" ht="16.5" customHeight="1">
      <c r="A128" s="238" t="s">
        <v>262</v>
      </c>
      <c r="B128" s="67" t="s">
        <v>105</v>
      </c>
      <c r="C128" s="350"/>
      <c r="D128" s="351"/>
      <c r="E128" s="351"/>
      <c r="F128" s="351"/>
      <c r="G128" s="351"/>
      <c r="H128" s="125"/>
      <c r="I128" s="126"/>
      <c r="J128" s="126"/>
      <c r="K128" s="127"/>
      <c r="L128" s="76"/>
      <c r="M128" s="76"/>
      <c r="N128" s="432"/>
      <c r="O128" s="78"/>
      <c r="P128" s="129"/>
      <c r="Q128" s="129"/>
      <c r="R128" s="130"/>
      <c r="S128" s="131"/>
      <c r="T128" s="131"/>
      <c r="U128" s="131"/>
      <c r="V128" s="131"/>
      <c r="W128" s="131"/>
      <c r="X128" s="131"/>
      <c r="Y128" s="132"/>
      <c r="Z128" s="154"/>
      <c r="AA128" s="155"/>
      <c r="AB128" s="165"/>
      <c r="AC128" s="433"/>
      <c r="AD128" s="360"/>
      <c r="AE128" s="138"/>
      <c r="AF128" s="138"/>
      <c r="AG128" s="138"/>
      <c r="AH128" s="138"/>
      <c r="AI128" s="138"/>
      <c r="AJ128" s="139"/>
      <c r="AK128" s="434"/>
      <c r="AL128" s="435"/>
      <c r="AM128" s="356"/>
      <c r="AN128" s="356"/>
      <c r="AO128" s="436"/>
      <c r="AP128" s="357"/>
      <c r="AQ128" s="362"/>
      <c r="AR128" s="144"/>
      <c r="AS128" s="359"/>
      <c r="AT128" s="359"/>
      <c r="AU128" s="359"/>
      <c r="AV128" s="437"/>
      <c r="AW128" s="438"/>
      <c r="AX128" s="78"/>
      <c r="AY128" s="78"/>
      <c r="AZ128" s="439"/>
      <c r="BA128" s="439"/>
      <c r="BB128" s="146"/>
      <c r="BC128" s="146"/>
      <c r="BD128" s="148"/>
      <c r="BE128" s="148"/>
      <c r="BF128" s="148"/>
      <c r="BG128" s="148"/>
      <c r="BH128" s="146"/>
      <c r="BI128" s="148"/>
      <c r="BJ128" s="383"/>
      <c r="BK128" s="383"/>
      <c r="BL128" s="383"/>
      <c r="BM128" s="442"/>
      <c r="BN128" s="150"/>
      <c r="BO128" s="151"/>
      <c r="BP128" s="151"/>
      <c r="BQ128" s="151"/>
      <c r="BR128" s="151"/>
      <c r="BS128" s="152"/>
      <c r="BT128" s="153"/>
      <c r="BU128" s="131"/>
      <c r="BV128" s="131"/>
      <c r="BW128" s="441"/>
      <c r="BX128" s="154"/>
      <c r="BY128" s="155"/>
      <c r="BZ128" s="165"/>
      <c r="CA128" s="426"/>
      <c r="CB128" s="427"/>
      <c r="CC128" s="428"/>
      <c r="CD128" s="110"/>
      <c r="CE128" s="111"/>
      <c r="CF128" s="315"/>
      <c r="CG128" s="429"/>
      <c r="CH128" s="114"/>
      <c r="CI128" s="430"/>
      <c r="CJ128" s="316"/>
      <c r="CK128" s="158"/>
      <c r="CL128" s="159"/>
      <c r="CM128" s="3"/>
    </row>
    <row r="129" spans="1:91" ht="16.5" customHeight="1">
      <c r="A129" s="238" t="s">
        <v>263</v>
      </c>
      <c r="B129" s="67" t="s">
        <v>105</v>
      </c>
      <c r="C129" s="350"/>
      <c r="D129" s="351"/>
      <c r="E129" s="351"/>
      <c r="F129" s="351"/>
      <c r="G129" s="351"/>
      <c r="H129" s="125"/>
      <c r="I129" s="126"/>
      <c r="J129" s="126"/>
      <c r="K129" s="127"/>
      <c r="L129" s="76"/>
      <c r="M129" s="76"/>
      <c r="N129" s="432"/>
      <c r="O129" s="78"/>
      <c r="P129" s="129"/>
      <c r="Q129" s="129"/>
      <c r="R129" s="130"/>
      <c r="S129" s="131"/>
      <c r="T129" s="131"/>
      <c r="U129" s="131"/>
      <c r="V129" s="131"/>
      <c r="W129" s="131"/>
      <c r="X129" s="131"/>
      <c r="Y129" s="132"/>
      <c r="Z129" s="154"/>
      <c r="AA129" s="155"/>
      <c r="AB129" s="165"/>
      <c r="AC129" s="433"/>
      <c r="AD129" s="360"/>
      <c r="AE129" s="138"/>
      <c r="AF129" s="138"/>
      <c r="AG129" s="138"/>
      <c r="AH129" s="138"/>
      <c r="AI129" s="138"/>
      <c r="AJ129" s="139"/>
      <c r="AK129" s="434"/>
      <c r="AL129" s="435"/>
      <c r="AM129" s="356"/>
      <c r="AN129" s="356"/>
      <c r="AO129" s="436"/>
      <c r="AP129" s="357"/>
      <c r="AQ129" s="362"/>
      <c r="AR129" s="144"/>
      <c r="AS129" s="359"/>
      <c r="AT129" s="359"/>
      <c r="AU129" s="359"/>
      <c r="AV129" s="437"/>
      <c r="AW129" s="438"/>
      <c r="AX129" s="78"/>
      <c r="AY129" s="78"/>
      <c r="AZ129" s="439"/>
      <c r="BA129" s="439"/>
      <c r="BB129" s="146"/>
      <c r="BC129" s="146"/>
      <c r="BD129" s="148"/>
      <c r="BE129" s="148"/>
      <c r="BF129" s="148"/>
      <c r="BG129" s="148"/>
      <c r="BH129" s="146"/>
      <c r="BI129" s="148"/>
      <c r="BJ129" s="383"/>
      <c r="BK129" s="383"/>
      <c r="BL129" s="383"/>
      <c r="BM129" s="442"/>
      <c r="BN129" s="150"/>
      <c r="BO129" s="151"/>
      <c r="BP129" s="151"/>
      <c r="BQ129" s="151"/>
      <c r="BR129" s="151"/>
      <c r="BS129" s="152"/>
      <c r="BT129" s="153"/>
      <c r="BU129" s="131"/>
      <c r="BV129" s="131"/>
      <c r="BW129" s="441"/>
      <c r="BX129" s="154"/>
      <c r="BY129" s="155"/>
      <c r="BZ129" s="165"/>
      <c r="CA129" s="426"/>
      <c r="CB129" s="427"/>
      <c r="CC129" s="428"/>
      <c r="CD129" s="110"/>
      <c r="CE129" s="111"/>
      <c r="CF129" s="315"/>
      <c r="CG129" s="429"/>
      <c r="CH129" s="114"/>
      <c r="CI129" s="430"/>
      <c r="CJ129" s="316"/>
      <c r="CK129" s="158"/>
      <c r="CL129" s="159"/>
      <c r="CM129" s="3"/>
    </row>
    <row r="130" spans="1:91" ht="16.5" customHeight="1">
      <c r="A130" s="238" t="s">
        <v>264</v>
      </c>
      <c r="B130" s="67" t="s">
        <v>105</v>
      </c>
      <c r="C130" s="350"/>
      <c r="D130" s="351"/>
      <c r="E130" s="351"/>
      <c r="F130" s="351"/>
      <c r="G130" s="351"/>
      <c r="H130" s="125"/>
      <c r="I130" s="126"/>
      <c r="J130" s="126"/>
      <c r="K130" s="127"/>
      <c r="L130" s="76"/>
      <c r="M130" s="76"/>
      <c r="N130" s="432"/>
      <c r="O130" s="78"/>
      <c r="P130" s="129"/>
      <c r="Q130" s="129"/>
      <c r="R130" s="130"/>
      <c r="S130" s="131"/>
      <c r="T130" s="131"/>
      <c r="U130" s="131"/>
      <c r="V130" s="131"/>
      <c r="W130" s="131"/>
      <c r="X130" s="131"/>
      <c r="Y130" s="132"/>
      <c r="Z130" s="154"/>
      <c r="AA130" s="155"/>
      <c r="AB130" s="165"/>
      <c r="AC130" s="433"/>
      <c r="AD130" s="360"/>
      <c r="AE130" s="138"/>
      <c r="AF130" s="138"/>
      <c r="AG130" s="138"/>
      <c r="AH130" s="138"/>
      <c r="AI130" s="138"/>
      <c r="AJ130" s="139"/>
      <c r="AK130" s="434"/>
      <c r="AL130" s="435"/>
      <c r="AM130" s="356"/>
      <c r="AN130" s="356"/>
      <c r="AO130" s="436"/>
      <c r="AP130" s="357"/>
      <c r="AQ130" s="362"/>
      <c r="AR130" s="144"/>
      <c r="AS130" s="359"/>
      <c r="AT130" s="359"/>
      <c r="AU130" s="359"/>
      <c r="AV130" s="437"/>
      <c r="AW130" s="438"/>
      <c r="AX130" s="78"/>
      <c r="AY130" s="78"/>
      <c r="AZ130" s="439"/>
      <c r="BA130" s="439"/>
      <c r="BB130" s="146"/>
      <c r="BC130" s="146"/>
      <c r="BD130" s="148"/>
      <c r="BE130" s="148"/>
      <c r="BF130" s="148"/>
      <c r="BG130" s="148"/>
      <c r="BH130" s="146"/>
      <c r="BI130" s="148"/>
      <c r="BJ130" s="148"/>
      <c r="BK130" s="148"/>
      <c r="BL130" s="148"/>
      <c r="BM130" s="149"/>
      <c r="BN130" s="150"/>
      <c r="BO130" s="151"/>
      <c r="BP130" s="151"/>
      <c r="BQ130" s="151"/>
      <c r="BR130" s="151"/>
      <c r="BS130" s="152"/>
      <c r="BT130" s="153"/>
      <c r="BU130" s="131"/>
      <c r="BV130" s="131"/>
      <c r="BW130" s="441"/>
      <c r="BX130" s="154"/>
      <c r="BY130" s="155"/>
      <c r="BZ130" s="165"/>
      <c r="CA130" s="426"/>
      <c r="CB130" s="427"/>
      <c r="CC130" s="428"/>
      <c r="CD130" s="110"/>
      <c r="CE130" s="111"/>
      <c r="CF130" s="315"/>
      <c r="CG130" s="429"/>
      <c r="CH130" s="114"/>
      <c r="CI130" s="430"/>
      <c r="CJ130" s="316"/>
      <c r="CK130" s="158"/>
      <c r="CL130" s="159"/>
      <c r="CM130" s="3"/>
    </row>
    <row r="131" spans="1:91" ht="16.5" customHeight="1">
      <c r="A131" s="238" t="s">
        <v>265</v>
      </c>
      <c r="B131" s="67" t="s">
        <v>105</v>
      </c>
      <c r="C131" s="350"/>
      <c r="D131" s="351"/>
      <c r="E131" s="351"/>
      <c r="F131" s="351"/>
      <c r="G131" s="351"/>
      <c r="H131" s="125"/>
      <c r="I131" s="126"/>
      <c r="J131" s="126"/>
      <c r="K131" s="127"/>
      <c r="L131" s="76"/>
      <c r="M131" s="76"/>
      <c r="N131" s="432"/>
      <c r="O131" s="78"/>
      <c r="P131" s="129"/>
      <c r="Q131" s="129"/>
      <c r="R131" s="130"/>
      <c r="S131" s="131"/>
      <c r="T131" s="131"/>
      <c r="U131" s="131"/>
      <c r="V131" s="131"/>
      <c r="W131" s="131"/>
      <c r="X131" s="131"/>
      <c r="Y131" s="132"/>
      <c r="Z131" s="154"/>
      <c r="AA131" s="155"/>
      <c r="AB131" s="165"/>
      <c r="AC131" s="433"/>
      <c r="AD131" s="360"/>
      <c r="AE131" s="138"/>
      <c r="AF131" s="138"/>
      <c r="AG131" s="138"/>
      <c r="AH131" s="138"/>
      <c r="AI131" s="138"/>
      <c r="AJ131" s="139"/>
      <c r="AK131" s="434"/>
      <c r="AL131" s="435"/>
      <c r="AM131" s="356"/>
      <c r="AN131" s="356"/>
      <c r="AO131" s="436"/>
      <c r="AP131" s="357"/>
      <c r="AQ131" s="362"/>
      <c r="AR131" s="144"/>
      <c r="AS131" s="359"/>
      <c r="AT131" s="359"/>
      <c r="AU131" s="359"/>
      <c r="AV131" s="437"/>
      <c r="AW131" s="438"/>
      <c r="AX131" s="78"/>
      <c r="AY131" s="78"/>
      <c r="AZ131" s="439"/>
      <c r="BA131" s="439"/>
      <c r="BB131" s="146"/>
      <c r="BC131" s="146"/>
      <c r="BD131" s="148"/>
      <c r="BE131" s="148"/>
      <c r="BF131" s="148"/>
      <c r="BG131" s="148"/>
      <c r="BH131" s="146"/>
      <c r="BI131" s="148"/>
      <c r="BJ131" s="148"/>
      <c r="BK131" s="148"/>
      <c r="BL131" s="148"/>
      <c r="BM131" s="149"/>
      <c r="BN131" s="150"/>
      <c r="BO131" s="151"/>
      <c r="BP131" s="151"/>
      <c r="BQ131" s="151"/>
      <c r="BR131" s="151"/>
      <c r="BS131" s="152"/>
      <c r="BT131" s="153"/>
      <c r="BU131" s="131"/>
      <c r="BV131" s="131"/>
      <c r="BW131" s="441"/>
      <c r="BX131" s="154"/>
      <c r="BY131" s="155"/>
      <c r="BZ131" s="165"/>
      <c r="CA131" s="426"/>
      <c r="CB131" s="427"/>
      <c r="CC131" s="428"/>
      <c r="CD131" s="110"/>
      <c r="CE131" s="111"/>
      <c r="CF131" s="315"/>
      <c r="CG131" s="429"/>
      <c r="CH131" s="114"/>
      <c r="CI131" s="430"/>
      <c r="CJ131" s="316"/>
      <c r="CK131" s="158"/>
      <c r="CL131" s="159"/>
      <c r="CM131" s="3"/>
    </row>
    <row r="132" spans="1:91" ht="16.5" customHeight="1">
      <c r="A132" s="238" t="s">
        <v>266</v>
      </c>
      <c r="B132" s="67" t="s">
        <v>105</v>
      </c>
      <c r="C132" s="350"/>
      <c r="D132" s="351"/>
      <c r="E132" s="351"/>
      <c r="F132" s="351"/>
      <c r="G132" s="351"/>
      <c r="H132" s="125"/>
      <c r="I132" s="126"/>
      <c r="J132" s="126"/>
      <c r="K132" s="127"/>
      <c r="L132" s="76"/>
      <c r="M132" s="76"/>
      <c r="N132" s="432"/>
      <c r="O132" s="78"/>
      <c r="P132" s="129"/>
      <c r="Q132" s="129"/>
      <c r="R132" s="130"/>
      <c r="S132" s="131"/>
      <c r="T132" s="131"/>
      <c r="U132" s="131"/>
      <c r="V132" s="131"/>
      <c r="W132" s="131"/>
      <c r="X132" s="131"/>
      <c r="Y132" s="132"/>
      <c r="Z132" s="154"/>
      <c r="AA132" s="155"/>
      <c r="AB132" s="165"/>
      <c r="AC132" s="433"/>
      <c r="AD132" s="360"/>
      <c r="AE132" s="138"/>
      <c r="AF132" s="138"/>
      <c r="AG132" s="138"/>
      <c r="AH132" s="138"/>
      <c r="AI132" s="138"/>
      <c r="AJ132" s="139"/>
      <c r="AK132" s="434"/>
      <c r="AL132" s="435"/>
      <c r="AM132" s="356"/>
      <c r="AN132" s="356"/>
      <c r="AO132" s="436"/>
      <c r="AP132" s="357"/>
      <c r="AQ132" s="362"/>
      <c r="AR132" s="144"/>
      <c r="AS132" s="359"/>
      <c r="AT132" s="359"/>
      <c r="AU132" s="359"/>
      <c r="AV132" s="437"/>
      <c r="AW132" s="438"/>
      <c r="AX132" s="78"/>
      <c r="AY132" s="78"/>
      <c r="AZ132" s="439"/>
      <c r="BA132" s="439"/>
      <c r="BB132" s="146"/>
      <c r="BC132" s="146"/>
      <c r="BD132" s="148"/>
      <c r="BE132" s="148"/>
      <c r="BF132" s="148"/>
      <c r="BG132" s="148"/>
      <c r="BH132" s="146"/>
      <c r="BI132" s="148"/>
      <c r="BJ132" s="148"/>
      <c r="BK132" s="148"/>
      <c r="BL132" s="148"/>
      <c r="BM132" s="149"/>
      <c r="BN132" s="150"/>
      <c r="BO132" s="151"/>
      <c r="BP132" s="151"/>
      <c r="BQ132" s="151"/>
      <c r="BR132" s="151"/>
      <c r="BS132" s="152"/>
      <c r="BT132" s="153"/>
      <c r="BU132" s="131"/>
      <c r="BV132" s="131"/>
      <c r="BW132" s="441"/>
      <c r="BX132" s="154"/>
      <c r="BY132" s="155"/>
      <c r="BZ132" s="165"/>
      <c r="CA132" s="426"/>
      <c r="CB132" s="427"/>
      <c r="CC132" s="428"/>
      <c r="CD132" s="110"/>
      <c r="CE132" s="111"/>
      <c r="CF132" s="315"/>
      <c r="CG132" s="429"/>
      <c r="CH132" s="114"/>
      <c r="CI132" s="430"/>
      <c r="CJ132" s="316"/>
      <c r="CK132" s="158"/>
      <c r="CL132" s="159"/>
      <c r="CM132" s="3"/>
    </row>
    <row r="133" spans="1:91" ht="16.5" customHeight="1">
      <c r="A133" s="238" t="s">
        <v>267</v>
      </c>
      <c r="B133" s="67" t="s">
        <v>105</v>
      </c>
      <c r="C133" s="350"/>
      <c r="D133" s="351"/>
      <c r="E133" s="351"/>
      <c r="F133" s="351"/>
      <c r="G133" s="351"/>
      <c r="H133" s="125"/>
      <c r="I133" s="126"/>
      <c r="J133" s="126"/>
      <c r="K133" s="127"/>
      <c r="L133" s="76"/>
      <c r="M133" s="76"/>
      <c r="N133" s="432"/>
      <c r="O133" s="78"/>
      <c r="P133" s="129"/>
      <c r="Q133" s="129"/>
      <c r="R133" s="130"/>
      <c r="S133" s="131"/>
      <c r="T133" s="131"/>
      <c r="U133" s="131"/>
      <c r="V133" s="131"/>
      <c r="W133" s="131"/>
      <c r="X133" s="131"/>
      <c r="Y133" s="132"/>
      <c r="Z133" s="154"/>
      <c r="AA133" s="155"/>
      <c r="AB133" s="165"/>
      <c r="AC133" s="433"/>
      <c r="AD133" s="360"/>
      <c r="AE133" s="138"/>
      <c r="AF133" s="138"/>
      <c r="AG133" s="138"/>
      <c r="AH133" s="138"/>
      <c r="AI133" s="138"/>
      <c r="AJ133" s="139"/>
      <c r="AK133" s="434"/>
      <c r="AL133" s="435"/>
      <c r="AM133" s="356"/>
      <c r="AN133" s="356"/>
      <c r="AO133" s="436"/>
      <c r="AP133" s="357"/>
      <c r="AQ133" s="362"/>
      <c r="AR133" s="144"/>
      <c r="AS133" s="359"/>
      <c r="AT133" s="359"/>
      <c r="AU133" s="359"/>
      <c r="AV133" s="437"/>
      <c r="AW133" s="438"/>
      <c r="AX133" s="78"/>
      <c r="AY133" s="78"/>
      <c r="AZ133" s="439"/>
      <c r="BA133" s="439"/>
      <c r="BB133" s="146"/>
      <c r="BC133" s="146"/>
      <c r="BD133" s="148"/>
      <c r="BE133" s="148"/>
      <c r="BF133" s="148"/>
      <c r="BG133" s="148"/>
      <c r="BH133" s="146"/>
      <c r="BI133" s="148"/>
      <c r="BJ133" s="148"/>
      <c r="BK133" s="148"/>
      <c r="BL133" s="148"/>
      <c r="BM133" s="149"/>
      <c r="BN133" s="150"/>
      <c r="BO133" s="151"/>
      <c r="BP133" s="151"/>
      <c r="BQ133" s="151"/>
      <c r="BR133" s="151"/>
      <c r="BS133" s="152"/>
      <c r="BT133" s="153"/>
      <c r="BU133" s="131"/>
      <c r="BV133" s="131"/>
      <c r="BW133" s="441"/>
      <c r="BX133" s="154"/>
      <c r="BY133" s="155"/>
      <c r="BZ133" s="165"/>
      <c r="CA133" s="426"/>
      <c r="CB133" s="427"/>
      <c r="CC133" s="428"/>
      <c r="CD133" s="110"/>
      <c r="CE133" s="111"/>
      <c r="CF133" s="315"/>
      <c r="CG133" s="429"/>
      <c r="CH133" s="114"/>
      <c r="CI133" s="430"/>
      <c r="CJ133" s="316"/>
      <c r="CK133" s="158"/>
      <c r="CL133" s="159"/>
      <c r="CM133" s="3"/>
    </row>
    <row r="134" spans="1:91" ht="16.5" customHeight="1">
      <c r="A134" s="443" t="s">
        <v>268</v>
      </c>
      <c r="B134" s="67" t="s">
        <v>105</v>
      </c>
      <c r="C134" s="350"/>
      <c r="D134" s="351"/>
      <c r="E134" s="351"/>
      <c r="F134" s="351"/>
      <c r="G134" s="351"/>
      <c r="H134" s="125"/>
      <c r="I134" s="126"/>
      <c r="J134" s="126"/>
      <c r="K134" s="127"/>
      <c r="L134" s="76"/>
      <c r="M134" s="76"/>
      <c r="N134" s="432"/>
      <c r="O134" s="78"/>
      <c r="P134" s="129"/>
      <c r="Q134" s="129"/>
      <c r="R134" s="130"/>
      <c r="S134" s="131"/>
      <c r="T134" s="131"/>
      <c r="U134" s="131"/>
      <c r="V134" s="131"/>
      <c r="W134" s="131"/>
      <c r="X134" s="131"/>
      <c r="Y134" s="132"/>
      <c r="Z134" s="154"/>
      <c r="AA134" s="155"/>
      <c r="AB134" s="165"/>
      <c r="AC134" s="433"/>
      <c r="AD134" s="360"/>
      <c r="AE134" s="138"/>
      <c r="AF134" s="138"/>
      <c r="AG134" s="138"/>
      <c r="AH134" s="138"/>
      <c r="AI134" s="138"/>
      <c r="AJ134" s="139"/>
      <c r="AK134" s="434"/>
      <c r="AL134" s="435"/>
      <c r="AM134" s="356"/>
      <c r="AN134" s="356"/>
      <c r="AO134" s="436"/>
      <c r="AP134" s="357"/>
      <c r="AQ134" s="362"/>
      <c r="AR134" s="144"/>
      <c r="AS134" s="359"/>
      <c r="AT134" s="359"/>
      <c r="AU134" s="359"/>
      <c r="AV134" s="437"/>
      <c r="AW134" s="438"/>
      <c r="AX134" s="78"/>
      <c r="AY134" s="78"/>
      <c r="AZ134" s="439"/>
      <c r="BA134" s="439"/>
      <c r="BB134" s="146"/>
      <c r="BC134" s="146"/>
      <c r="BD134" s="148"/>
      <c r="BE134" s="148"/>
      <c r="BF134" s="148"/>
      <c r="BG134" s="148"/>
      <c r="BH134" s="146"/>
      <c r="BI134" s="148"/>
      <c r="BJ134" s="148"/>
      <c r="BK134" s="148"/>
      <c r="BL134" s="148"/>
      <c r="BM134" s="149"/>
      <c r="BN134" s="150"/>
      <c r="BO134" s="151"/>
      <c r="BP134" s="151"/>
      <c r="BQ134" s="151"/>
      <c r="BR134" s="151"/>
      <c r="BS134" s="152"/>
      <c r="BT134" s="153"/>
      <c r="BU134" s="131"/>
      <c r="BV134" s="131"/>
      <c r="BW134" s="441"/>
      <c r="BX134" s="154"/>
      <c r="BY134" s="155"/>
      <c r="BZ134" s="165"/>
      <c r="CA134" s="426"/>
      <c r="CB134" s="427"/>
      <c r="CC134" s="428"/>
      <c r="CD134" s="110"/>
      <c r="CE134" s="111"/>
      <c r="CF134" s="315"/>
      <c r="CG134" s="429"/>
      <c r="CH134" s="114"/>
      <c r="CI134" s="430"/>
      <c r="CJ134" s="316"/>
      <c r="CK134" s="158"/>
      <c r="CL134" s="159"/>
      <c r="CM134" s="3"/>
    </row>
    <row r="135" spans="1:91" ht="16.5" customHeight="1">
      <c r="A135" s="443" t="s">
        <v>269</v>
      </c>
      <c r="B135" s="67" t="s">
        <v>105</v>
      </c>
      <c r="C135" s="350"/>
      <c r="D135" s="351"/>
      <c r="E135" s="351"/>
      <c r="F135" s="351"/>
      <c r="G135" s="351"/>
      <c r="H135" s="125"/>
      <c r="I135" s="126"/>
      <c r="J135" s="126"/>
      <c r="K135" s="127"/>
      <c r="L135" s="76"/>
      <c r="M135" s="76"/>
      <c r="N135" s="432"/>
      <c r="O135" s="78"/>
      <c r="P135" s="129"/>
      <c r="Q135" s="129"/>
      <c r="R135" s="130"/>
      <c r="S135" s="131"/>
      <c r="T135" s="131"/>
      <c r="U135" s="131"/>
      <c r="V135" s="131"/>
      <c r="W135" s="131"/>
      <c r="X135" s="131"/>
      <c r="Y135" s="132"/>
      <c r="Z135" s="154"/>
      <c r="AA135" s="155"/>
      <c r="AB135" s="165"/>
      <c r="AC135" s="433"/>
      <c r="AD135" s="360"/>
      <c r="AE135" s="138"/>
      <c r="AF135" s="138"/>
      <c r="AG135" s="138"/>
      <c r="AH135" s="138"/>
      <c r="AI135" s="138"/>
      <c r="AJ135" s="139"/>
      <c r="AK135" s="434"/>
      <c r="AL135" s="435"/>
      <c r="AM135" s="356"/>
      <c r="AN135" s="356"/>
      <c r="AO135" s="436"/>
      <c r="AP135" s="357"/>
      <c r="AQ135" s="362"/>
      <c r="AR135" s="144"/>
      <c r="AS135" s="359"/>
      <c r="AT135" s="359"/>
      <c r="AU135" s="359"/>
      <c r="AV135" s="437"/>
      <c r="AW135" s="438"/>
      <c r="AX135" s="78"/>
      <c r="AY135" s="78"/>
      <c r="AZ135" s="439"/>
      <c r="BA135" s="439"/>
      <c r="BB135" s="146"/>
      <c r="BC135" s="146"/>
      <c r="BD135" s="148"/>
      <c r="BE135" s="148"/>
      <c r="BF135" s="148"/>
      <c r="BG135" s="148"/>
      <c r="BH135" s="146"/>
      <c r="BI135" s="148"/>
      <c r="BJ135" s="148"/>
      <c r="BK135" s="148"/>
      <c r="BL135" s="148"/>
      <c r="BM135" s="149"/>
      <c r="BN135" s="150"/>
      <c r="BO135" s="151"/>
      <c r="BP135" s="151"/>
      <c r="BQ135" s="151"/>
      <c r="BR135" s="151"/>
      <c r="BS135" s="152"/>
      <c r="BT135" s="153"/>
      <c r="BU135" s="131"/>
      <c r="BV135" s="131"/>
      <c r="BW135" s="441"/>
      <c r="BX135" s="154"/>
      <c r="BY135" s="155"/>
      <c r="BZ135" s="165"/>
      <c r="CA135" s="426"/>
      <c r="CB135" s="427"/>
      <c r="CC135" s="428"/>
      <c r="CD135" s="110"/>
      <c r="CE135" s="111"/>
      <c r="CF135" s="315"/>
      <c r="CG135" s="429"/>
      <c r="CH135" s="114"/>
      <c r="CI135" s="430"/>
      <c r="CJ135" s="316"/>
      <c r="CL135" s="159"/>
      <c r="CM135" s="3"/>
    </row>
    <row r="136" spans="1:91" ht="16.5" customHeight="1">
      <c r="A136" s="220" t="s">
        <v>270</v>
      </c>
      <c r="B136" s="67" t="s">
        <v>105</v>
      </c>
      <c r="C136" s="350"/>
      <c r="D136" s="351"/>
      <c r="E136" s="351"/>
      <c r="F136" s="351"/>
      <c r="G136" s="351"/>
      <c r="H136" s="125"/>
      <c r="I136" s="126"/>
      <c r="J136" s="126"/>
      <c r="K136" s="127"/>
      <c r="L136" s="178"/>
      <c r="M136" s="76"/>
      <c r="N136" s="432"/>
      <c r="O136" s="78"/>
      <c r="P136" s="129"/>
      <c r="Q136" s="129"/>
      <c r="R136" s="130"/>
      <c r="S136" s="131"/>
      <c r="T136" s="131"/>
      <c r="U136" s="131"/>
      <c r="V136" s="131"/>
      <c r="W136" s="131"/>
      <c r="X136" s="131"/>
      <c r="Y136" s="132"/>
      <c r="Z136" s="154"/>
      <c r="AA136" s="155"/>
      <c r="AB136" s="165"/>
      <c r="AC136" s="433"/>
      <c r="AD136" s="360"/>
      <c r="AE136" s="138"/>
      <c r="AF136" s="138"/>
      <c r="AG136" s="138"/>
      <c r="AH136" s="138"/>
      <c r="AI136" s="138"/>
      <c r="AJ136" s="139"/>
      <c r="AK136" s="434"/>
      <c r="AL136" s="435"/>
      <c r="AM136" s="356"/>
      <c r="AN136" s="356"/>
      <c r="AO136" s="436"/>
      <c r="AP136" s="357"/>
      <c r="AQ136" s="362"/>
      <c r="AR136" s="144"/>
      <c r="AS136" s="359"/>
      <c r="AT136" s="359"/>
      <c r="AU136" s="359"/>
      <c r="AV136" s="444">
        <v>2.6</v>
      </c>
      <c r="AW136" s="438"/>
      <c r="AX136" s="78"/>
      <c r="AY136" s="78"/>
      <c r="AZ136" s="439"/>
      <c r="BA136" s="439"/>
      <c r="BB136" s="146"/>
      <c r="BC136" s="146"/>
      <c r="BD136" s="148"/>
      <c r="BE136" s="148"/>
      <c r="BF136" s="148"/>
      <c r="BG136" s="148"/>
      <c r="BH136" s="146"/>
      <c r="BI136" s="148"/>
      <c r="BJ136" s="148"/>
      <c r="BK136" s="148"/>
      <c r="BL136" s="148"/>
      <c r="BM136" s="180"/>
      <c r="BN136" s="150"/>
      <c r="BO136" s="151"/>
      <c r="BP136" s="151"/>
      <c r="BQ136" s="151"/>
      <c r="BR136" s="368" t="s">
        <v>153</v>
      </c>
      <c r="BS136" s="152"/>
      <c r="BT136" s="153"/>
      <c r="BU136" s="131"/>
      <c r="BV136" s="131"/>
      <c r="BW136" s="441"/>
      <c r="BX136" s="154"/>
      <c r="BY136" s="155"/>
      <c r="BZ136" s="165"/>
      <c r="CA136" s="426"/>
      <c r="CB136" s="427"/>
      <c r="CC136" s="428"/>
      <c r="CD136" s="110"/>
      <c r="CE136" s="111"/>
      <c r="CF136" s="315"/>
      <c r="CG136" s="429"/>
      <c r="CH136" s="114"/>
      <c r="CI136" s="430"/>
      <c r="CJ136" s="316"/>
      <c r="CK136" s="158"/>
      <c r="CL136" s="159"/>
      <c r="CM136" s="3"/>
    </row>
    <row r="137" spans="1:91" ht="16.5" customHeight="1">
      <c r="A137" s="220" t="s">
        <v>271</v>
      </c>
      <c r="B137" s="67" t="s">
        <v>105</v>
      </c>
      <c r="C137" s="350"/>
      <c r="D137" s="351"/>
      <c r="E137" s="351"/>
      <c r="F137" s="351"/>
      <c r="G137" s="351"/>
      <c r="H137" s="125"/>
      <c r="I137" s="126"/>
      <c r="J137" s="126"/>
      <c r="K137" s="127"/>
      <c r="L137" s="76"/>
      <c r="M137" s="76"/>
      <c r="N137" s="432"/>
      <c r="O137" s="78"/>
      <c r="P137" s="129"/>
      <c r="Q137" s="129"/>
      <c r="R137" s="130"/>
      <c r="S137" s="131"/>
      <c r="T137" s="131"/>
      <c r="U137" s="131"/>
      <c r="V137" s="131"/>
      <c r="W137" s="131"/>
      <c r="X137" s="131"/>
      <c r="Y137" s="132"/>
      <c r="Z137" s="154"/>
      <c r="AA137" s="155"/>
      <c r="AB137" s="165"/>
      <c r="AC137" s="433"/>
      <c r="AD137" s="360"/>
      <c r="AE137" s="138"/>
      <c r="AF137" s="138"/>
      <c r="AG137" s="138"/>
      <c r="AH137" s="138"/>
      <c r="AI137" s="138"/>
      <c r="AJ137" s="139"/>
      <c r="AK137" s="434"/>
      <c r="AL137" s="435"/>
      <c r="AM137" s="356"/>
      <c r="AN137" s="356"/>
      <c r="AO137" s="436"/>
      <c r="AP137" s="357"/>
      <c r="AQ137" s="362"/>
      <c r="AR137" s="144"/>
      <c r="AS137" s="359"/>
      <c r="AT137" s="359"/>
      <c r="AU137" s="359"/>
      <c r="AV137" s="437"/>
      <c r="AW137" s="438"/>
      <c r="AX137" s="78"/>
      <c r="AY137" s="78"/>
      <c r="AZ137" s="439"/>
      <c r="BA137" s="439"/>
      <c r="BB137" s="146"/>
      <c r="BC137" s="146"/>
      <c r="BD137" s="148"/>
      <c r="BE137" s="148"/>
      <c r="BF137" s="148"/>
      <c r="BG137" s="148"/>
      <c r="BH137" s="146"/>
      <c r="BI137" s="148"/>
      <c r="BJ137" s="148"/>
      <c r="BK137" s="148"/>
      <c r="BL137" s="148"/>
      <c r="BM137" s="149"/>
      <c r="BN137" s="150"/>
      <c r="BO137" s="151"/>
      <c r="BP137" s="151"/>
      <c r="BQ137" s="151"/>
      <c r="BR137" s="151"/>
      <c r="BS137" s="152"/>
      <c r="BT137" s="153"/>
      <c r="BU137" s="131"/>
      <c r="BV137" s="131"/>
      <c r="BW137" s="441"/>
      <c r="BX137" s="154"/>
      <c r="BY137" s="155"/>
      <c r="BZ137" s="165"/>
      <c r="CA137" s="426"/>
      <c r="CB137" s="427"/>
      <c r="CC137" s="428"/>
      <c r="CD137" s="110"/>
      <c r="CE137" s="111"/>
      <c r="CF137" s="315"/>
      <c r="CG137" s="429"/>
      <c r="CH137" s="114"/>
      <c r="CI137" s="430"/>
      <c r="CK137" s="158"/>
      <c r="CL137" s="159"/>
      <c r="CM137" s="3"/>
    </row>
    <row r="138" spans="1:91" ht="16.5" customHeight="1">
      <c r="A138" s="220" t="s">
        <v>272</v>
      </c>
      <c r="B138" s="67" t="s">
        <v>105</v>
      </c>
      <c r="C138" s="350"/>
      <c r="D138" s="351"/>
      <c r="E138" s="351"/>
      <c r="F138" s="351"/>
      <c r="G138" s="351"/>
      <c r="H138" s="125"/>
      <c r="I138" s="126"/>
      <c r="J138" s="126"/>
      <c r="K138" s="127"/>
      <c r="L138" s="76"/>
      <c r="M138" s="76"/>
      <c r="N138" s="432"/>
      <c r="O138" s="78"/>
      <c r="P138" s="129"/>
      <c r="Q138" s="129"/>
      <c r="R138" s="130"/>
      <c r="S138" s="131"/>
      <c r="T138" s="131"/>
      <c r="U138" s="131"/>
      <c r="V138" s="131"/>
      <c r="W138" s="131"/>
      <c r="X138" s="131"/>
      <c r="Y138" s="132"/>
      <c r="Z138" s="154"/>
      <c r="AA138" s="155"/>
      <c r="AB138" s="165"/>
      <c r="AC138" s="433"/>
      <c r="AD138" s="360"/>
      <c r="AE138" s="138"/>
      <c r="AF138" s="138"/>
      <c r="AG138" s="138"/>
      <c r="AH138" s="138"/>
      <c r="AI138" s="138"/>
      <c r="AJ138" s="139"/>
      <c r="AK138" s="434"/>
      <c r="AL138" s="435"/>
      <c r="AM138" s="356"/>
      <c r="AN138" s="356"/>
      <c r="AO138" s="436"/>
      <c r="AP138" s="357"/>
      <c r="AQ138" s="362"/>
      <c r="AR138" s="144"/>
      <c r="AS138" s="359"/>
      <c r="AT138" s="359"/>
      <c r="AU138" s="359"/>
      <c r="AV138" s="437"/>
      <c r="AW138" s="438"/>
      <c r="AX138" s="78"/>
      <c r="AY138" s="78"/>
      <c r="AZ138" s="439"/>
      <c r="BA138" s="439"/>
      <c r="BB138" s="146"/>
      <c r="BC138" s="146"/>
      <c r="BD138" s="148"/>
      <c r="BE138" s="148"/>
      <c r="BF138" s="148"/>
      <c r="BG138" s="148"/>
      <c r="BH138" s="146"/>
      <c r="BI138" s="148"/>
      <c r="BJ138" s="148"/>
      <c r="BK138" s="148"/>
      <c r="BL138" s="148"/>
      <c r="BM138" s="149"/>
      <c r="BN138" s="150"/>
      <c r="BO138" s="151"/>
      <c r="BP138" s="151"/>
      <c r="BQ138" s="151"/>
      <c r="BR138" s="151"/>
      <c r="BS138" s="152"/>
      <c r="BT138" s="153"/>
      <c r="BU138" s="131"/>
      <c r="BV138" s="131"/>
      <c r="BW138" s="441"/>
      <c r="BX138" s="154"/>
      <c r="BY138" s="155"/>
      <c r="BZ138" s="165"/>
      <c r="CA138" s="426"/>
      <c r="CB138" s="427"/>
      <c r="CC138" s="428"/>
      <c r="CD138" s="110"/>
      <c r="CE138" s="111"/>
      <c r="CF138" s="315"/>
      <c r="CG138" s="429"/>
      <c r="CH138" s="114"/>
      <c r="CI138" s="430"/>
      <c r="CJ138" s="316"/>
      <c r="CK138" s="158"/>
      <c r="CL138" s="159"/>
      <c r="CM138" s="3"/>
    </row>
    <row r="139" spans="1:91" ht="16.5" customHeight="1">
      <c r="A139" s="220" t="s">
        <v>273</v>
      </c>
      <c r="B139" s="67" t="s">
        <v>105</v>
      </c>
      <c r="C139" s="350"/>
      <c r="D139" s="351"/>
      <c r="E139" s="351"/>
      <c r="F139" s="351"/>
      <c r="G139" s="351"/>
      <c r="H139" s="125"/>
      <c r="I139" s="126"/>
      <c r="J139" s="126"/>
      <c r="K139" s="127"/>
      <c r="L139" s="76"/>
      <c r="M139" s="76"/>
      <c r="N139" s="432"/>
      <c r="O139" s="78"/>
      <c r="P139" s="129"/>
      <c r="Q139" s="129"/>
      <c r="R139" s="130"/>
      <c r="S139" s="131"/>
      <c r="T139" s="131"/>
      <c r="U139" s="131"/>
      <c r="V139" s="131"/>
      <c r="W139" s="131"/>
      <c r="X139" s="131"/>
      <c r="Y139" s="132"/>
      <c r="Z139" s="154"/>
      <c r="AA139" s="155"/>
      <c r="AB139" s="165"/>
      <c r="AC139" s="433"/>
      <c r="AD139" s="360"/>
      <c r="AE139" s="138"/>
      <c r="AF139" s="138"/>
      <c r="AG139" s="138"/>
      <c r="AH139" s="138"/>
      <c r="AI139" s="138"/>
      <c r="AJ139" s="139"/>
      <c r="AK139" s="434"/>
      <c r="AL139" s="435"/>
      <c r="AM139" s="356"/>
      <c r="AN139" s="356"/>
      <c r="AO139" s="436"/>
      <c r="AP139" s="357"/>
      <c r="AQ139" s="362"/>
      <c r="AR139" s="144"/>
      <c r="AS139" s="359"/>
      <c r="AT139" s="359"/>
      <c r="AU139" s="359"/>
      <c r="AV139" s="437"/>
      <c r="AW139" s="438"/>
      <c r="AX139" s="78"/>
      <c r="AY139" s="78"/>
      <c r="AZ139" s="439"/>
      <c r="BA139" s="439"/>
      <c r="BB139" s="146"/>
      <c r="BC139" s="146"/>
      <c r="BD139" s="148"/>
      <c r="BE139" s="148"/>
      <c r="BF139" s="148"/>
      <c r="BG139" s="148"/>
      <c r="BH139" s="146"/>
      <c r="BI139" s="148"/>
      <c r="BJ139" s="148"/>
      <c r="BK139" s="148"/>
      <c r="BL139" s="148"/>
      <c r="BM139" s="149"/>
      <c r="BN139" s="150"/>
      <c r="BO139" s="151"/>
      <c r="BP139" s="151"/>
      <c r="BQ139" s="151"/>
      <c r="BR139" s="151"/>
      <c r="BS139" s="152"/>
      <c r="BT139" s="153"/>
      <c r="BU139" s="131"/>
      <c r="BV139" s="131"/>
      <c r="BW139" s="441"/>
      <c r="BX139" s="154"/>
      <c r="BY139" s="155"/>
      <c r="BZ139" s="165"/>
      <c r="CA139" s="426"/>
      <c r="CB139" s="427"/>
      <c r="CC139" s="428"/>
      <c r="CD139" s="110"/>
      <c r="CE139" s="111"/>
      <c r="CF139" s="315"/>
      <c r="CG139" s="429"/>
      <c r="CH139" s="114"/>
      <c r="CI139" s="430"/>
      <c r="CJ139" s="316"/>
      <c r="CK139" s="158"/>
      <c r="CL139" s="159"/>
      <c r="CM139" s="3"/>
    </row>
    <row r="140" spans="1:91" ht="16.5" customHeight="1">
      <c r="A140" s="220" t="s">
        <v>274</v>
      </c>
      <c r="B140" s="67" t="s">
        <v>105</v>
      </c>
      <c r="C140" s="350"/>
      <c r="D140" s="351"/>
      <c r="E140" s="351"/>
      <c r="F140" s="351"/>
      <c r="G140" s="351"/>
      <c r="H140" s="125"/>
      <c r="I140" s="126"/>
      <c r="J140" s="126"/>
      <c r="K140" s="127"/>
      <c r="L140" s="76"/>
      <c r="M140" s="76"/>
      <c r="N140" s="432"/>
      <c r="O140" s="78"/>
      <c r="P140" s="129"/>
      <c r="Q140" s="129"/>
      <c r="R140" s="130"/>
      <c r="S140" s="131"/>
      <c r="T140" s="131"/>
      <c r="U140" s="131"/>
      <c r="V140" s="131"/>
      <c r="W140" s="131"/>
      <c r="X140" s="131"/>
      <c r="Y140" s="132"/>
      <c r="Z140" s="154"/>
      <c r="AA140" s="155"/>
      <c r="AB140" s="165"/>
      <c r="AC140" s="433"/>
      <c r="AD140" s="360"/>
      <c r="AE140" s="138"/>
      <c r="AF140" s="138"/>
      <c r="AG140" s="138"/>
      <c r="AH140" s="138"/>
      <c r="AI140" s="138"/>
      <c r="AJ140" s="139"/>
      <c r="AK140" s="434"/>
      <c r="AL140" s="435"/>
      <c r="AM140" s="356"/>
      <c r="AN140" s="356"/>
      <c r="AO140" s="436"/>
      <c r="AP140" s="357"/>
      <c r="AQ140" s="362"/>
      <c r="AR140" s="144"/>
      <c r="AS140" s="359"/>
      <c r="AT140" s="359"/>
      <c r="AU140" s="359"/>
      <c r="AV140" s="444"/>
      <c r="AW140" s="438"/>
      <c r="AX140" s="78"/>
      <c r="AY140" s="78"/>
      <c r="AZ140" s="439"/>
      <c r="BA140" s="439"/>
      <c r="BB140" s="146"/>
      <c r="BC140" s="146"/>
      <c r="BD140" s="148"/>
      <c r="BE140" s="148"/>
      <c r="BF140" s="148"/>
      <c r="BG140" s="148"/>
      <c r="BH140" s="146"/>
      <c r="BI140" s="148"/>
      <c r="BJ140" s="148"/>
      <c r="BK140" s="148"/>
      <c r="BL140" s="148"/>
      <c r="BM140" s="149"/>
      <c r="BN140" s="150"/>
      <c r="BO140" s="151"/>
      <c r="BP140" s="151"/>
      <c r="BQ140" s="151"/>
      <c r="BR140" s="151"/>
      <c r="BS140" s="152"/>
      <c r="BT140" s="153"/>
      <c r="BU140" s="131"/>
      <c r="BV140" s="131"/>
      <c r="BW140" s="441"/>
      <c r="BX140" s="154"/>
      <c r="BY140" s="155"/>
      <c r="BZ140" s="165"/>
      <c r="CA140" s="426"/>
      <c r="CB140" s="427"/>
      <c r="CC140" s="428"/>
      <c r="CD140" s="110"/>
      <c r="CE140" s="111"/>
      <c r="CF140" s="315"/>
      <c r="CG140" s="429"/>
      <c r="CH140" s="114"/>
      <c r="CI140" s="430"/>
      <c r="CK140" s="158"/>
      <c r="CL140" s="159"/>
      <c r="CM140" s="3"/>
    </row>
    <row r="141" spans="1:91" ht="16.5" customHeight="1">
      <c r="A141" s="220" t="s">
        <v>275</v>
      </c>
      <c r="B141" s="67" t="s">
        <v>105</v>
      </c>
      <c r="C141" s="350"/>
      <c r="D141" s="351"/>
      <c r="E141" s="351"/>
      <c r="F141" s="351"/>
      <c r="G141" s="351"/>
      <c r="H141" s="125"/>
      <c r="I141" s="126"/>
      <c r="J141" s="126"/>
      <c r="K141" s="127"/>
      <c r="L141" s="76"/>
      <c r="M141" s="76"/>
      <c r="N141" s="432"/>
      <c r="O141" s="78"/>
      <c r="P141" s="129"/>
      <c r="Q141" s="129"/>
      <c r="R141" s="130"/>
      <c r="S141" s="131"/>
      <c r="T141" s="131"/>
      <c r="U141" s="131"/>
      <c r="V141" s="131"/>
      <c r="W141" s="131"/>
      <c r="X141" s="131"/>
      <c r="Y141" s="132"/>
      <c r="Z141" s="154"/>
      <c r="AA141" s="155"/>
      <c r="AB141" s="165"/>
      <c r="AC141" s="433"/>
      <c r="AD141" s="360"/>
      <c r="AE141" s="138"/>
      <c r="AF141" s="138"/>
      <c r="AG141" s="138"/>
      <c r="AH141" s="138"/>
      <c r="AI141" s="138"/>
      <c r="AJ141" s="139"/>
      <c r="AK141" s="434"/>
      <c r="AL141" s="435"/>
      <c r="AM141" s="356"/>
      <c r="AN141" s="356"/>
      <c r="AO141" s="436"/>
      <c r="AP141" s="357"/>
      <c r="AQ141" s="362"/>
      <c r="AR141" s="144"/>
      <c r="AS141" s="359"/>
      <c r="AT141" s="359"/>
      <c r="AU141" s="359"/>
      <c r="AV141" s="437"/>
      <c r="AW141" s="438"/>
      <c r="AX141" s="78"/>
      <c r="AY141" s="78"/>
      <c r="AZ141" s="439"/>
      <c r="BA141" s="439"/>
      <c r="BB141" s="146"/>
      <c r="BC141" s="146"/>
      <c r="BD141" s="148"/>
      <c r="BE141" s="148"/>
      <c r="BF141" s="148"/>
      <c r="BG141" s="148"/>
      <c r="BH141" s="146"/>
      <c r="BI141" s="148"/>
      <c r="BJ141" s="148"/>
      <c r="BK141" s="148"/>
      <c r="BL141" s="148"/>
      <c r="BM141" s="149"/>
      <c r="BN141" s="150"/>
      <c r="BO141" s="151"/>
      <c r="BP141" s="151"/>
      <c r="BQ141" s="151"/>
      <c r="BR141" s="151"/>
      <c r="BS141" s="152"/>
      <c r="BT141" s="153"/>
      <c r="BU141" s="131"/>
      <c r="BV141" s="131"/>
      <c r="BW141" s="441"/>
      <c r="BX141" s="154"/>
      <c r="BY141" s="155"/>
      <c r="BZ141" s="165"/>
      <c r="CA141" s="426"/>
      <c r="CB141" s="427"/>
      <c r="CC141" s="428"/>
      <c r="CD141" s="110"/>
      <c r="CE141" s="111"/>
      <c r="CF141" s="315"/>
      <c r="CG141" s="429"/>
      <c r="CH141" s="114"/>
      <c r="CI141" s="430"/>
      <c r="CJ141" s="316"/>
      <c r="CK141" s="158"/>
      <c r="CL141" s="159"/>
      <c r="CM141" s="3"/>
    </row>
    <row r="142" spans="1:91" ht="16.5" customHeight="1">
      <c r="A142" s="220" t="s">
        <v>276</v>
      </c>
      <c r="B142" s="67" t="s">
        <v>105</v>
      </c>
      <c r="C142" s="350"/>
      <c r="D142" s="351"/>
      <c r="E142" s="351"/>
      <c r="F142" s="351"/>
      <c r="G142" s="351"/>
      <c r="H142" s="125"/>
      <c r="I142" s="126"/>
      <c r="J142" s="126"/>
      <c r="K142" s="127"/>
      <c r="L142" s="76"/>
      <c r="M142" s="76"/>
      <c r="N142" s="432"/>
      <c r="O142" s="78"/>
      <c r="P142" s="129"/>
      <c r="Q142" s="129"/>
      <c r="R142" s="130"/>
      <c r="S142" s="131"/>
      <c r="T142" s="131"/>
      <c r="U142" s="131"/>
      <c r="V142" s="131"/>
      <c r="W142" s="131"/>
      <c r="X142" s="131"/>
      <c r="Y142" s="132"/>
      <c r="Z142" s="154"/>
      <c r="AA142" s="155"/>
      <c r="AB142" s="165"/>
      <c r="AC142" s="433"/>
      <c r="AD142" s="360"/>
      <c r="AE142" s="138"/>
      <c r="AF142" s="138"/>
      <c r="AG142" s="138"/>
      <c r="AH142" s="138"/>
      <c r="AI142" s="138"/>
      <c r="AJ142" s="139"/>
      <c r="AK142" s="434"/>
      <c r="AL142" s="435"/>
      <c r="AM142" s="356"/>
      <c r="AN142" s="356"/>
      <c r="AO142" s="436"/>
      <c r="AP142" s="357"/>
      <c r="AQ142" s="362"/>
      <c r="AR142" s="144"/>
      <c r="AS142" s="359"/>
      <c r="AT142" s="359"/>
      <c r="AU142" s="359"/>
      <c r="AV142" s="437"/>
      <c r="AW142" s="438"/>
      <c r="AX142" s="78"/>
      <c r="AY142" s="78"/>
      <c r="AZ142" s="439"/>
      <c r="BA142" s="439"/>
      <c r="BB142" s="146"/>
      <c r="BC142" s="146"/>
      <c r="BD142" s="148"/>
      <c r="BE142" s="148"/>
      <c r="BF142" s="148"/>
      <c r="BG142" s="148"/>
      <c r="BH142" s="146"/>
      <c r="BI142" s="148"/>
      <c r="BJ142" s="148"/>
      <c r="BK142" s="148"/>
      <c r="BL142" s="148"/>
      <c r="BM142" s="149"/>
      <c r="BN142" s="150"/>
      <c r="BO142" s="151"/>
      <c r="BP142" s="151"/>
      <c r="BQ142" s="151"/>
      <c r="BR142" s="151"/>
      <c r="BS142" s="152"/>
      <c r="BT142" s="153"/>
      <c r="BU142" s="131"/>
      <c r="BV142" s="131"/>
      <c r="BW142" s="441"/>
      <c r="BX142" s="154"/>
      <c r="BY142" s="155"/>
      <c r="BZ142" s="165"/>
      <c r="CA142" s="426"/>
      <c r="CB142" s="427"/>
      <c r="CC142" s="428"/>
      <c r="CD142" s="110"/>
      <c r="CE142" s="111"/>
      <c r="CF142" s="315"/>
      <c r="CG142" s="429"/>
      <c r="CH142" s="114"/>
      <c r="CI142" s="430"/>
      <c r="CJ142" s="316"/>
      <c r="CK142" s="158"/>
      <c r="CL142" s="159"/>
      <c r="CM142" s="3"/>
    </row>
    <row r="143" spans="1:91" ht="16.5" customHeight="1">
      <c r="A143" s="220" t="s">
        <v>277</v>
      </c>
      <c r="B143" s="67" t="s">
        <v>105</v>
      </c>
      <c r="C143" s="350"/>
      <c r="D143" s="351"/>
      <c r="E143" s="351"/>
      <c r="F143" s="351"/>
      <c r="G143" s="351"/>
      <c r="H143" s="125"/>
      <c r="I143" s="126"/>
      <c r="J143" s="126"/>
      <c r="K143" s="127"/>
      <c r="L143" s="76"/>
      <c r="M143" s="76"/>
      <c r="N143" s="432"/>
      <c r="O143" s="78"/>
      <c r="P143" s="129"/>
      <c r="Q143" s="129"/>
      <c r="R143" s="130"/>
      <c r="S143" s="131"/>
      <c r="T143" s="131"/>
      <c r="U143" s="131"/>
      <c r="V143" s="131"/>
      <c r="W143" s="131"/>
      <c r="X143" s="131"/>
      <c r="Y143" s="132"/>
      <c r="Z143" s="154"/>
      <c r="AA143" s="155"/>
      <c r="AB143" s="165"/>
      <c r="AC143" s="433"/>
      <c r="AD143" s="360"/>
      <c r="AE143" s="138"/>
      <c r="AF143" s="138"/>
      <c r="AG143" s="138"/>
      <c r="AH143" s="138"/>
      <c r="AI143" s="138"/>
      <c r="AJ143" s="139"/>
      <c r="AK143" s="434"/>
      <c r="AL143" s="435"/>
      <c r="AM143" s="356"/>
      <c r="AN143" s="356"/>
      <c r="AO143" s="436"/>
      <c r="AP143" s="357"/>
      <c r="AQ143" s="362"/>
      <c r="AR143" s="144"/>
      <c r="AS143" s="359"/>
      <c r="AT143" s="359"/>
      <c r="AU143" s="359"/>
      <c r="AV143" s="437"/>
      <c r="AW143" s="438"/>
      <c r="AX143" s="78"/>
      <c r="AY143" s="78"/>
      <c r="AZ143" s="439"/>
      <c r="BA143" s="439"/>
      <c r="BB143" s="146"/>
      <c r="BC143" s="146"/>
      <c r="BD143" s="148"/>
      <c r="BE143" s="148"/>
      <c r="BF143" s="148"/>
      <c r="BG143" s="148"/>
      <c r="BH143" s="146"/>
      <c r="BI143" s="148"/>
      <c r="BJ143" s="148"/>
      <c r="BK143" s="148"/>
      <c r="BL143" s="148"/>
      <c r="BM143" s="149"/>
      <c r="BN143" s="150"/>
      <c r="BO143" s="151"/>
      <c r="BP143" s="151"/>
      <c r="BQ143" s="151"/>
      <c r="BR143" s="151"/>
      <c r="BS143" s="152"/>
      <c r="BT143" s="153"/>
      <c r="BU143" s="131"/>
      <c r="BV143" s="131"/>
      <c r="BW143" s="441"/>
      <c r="BX143" s="154"/>
      <c r="BY143" s="155"/>
      <c r="BZ143" s="165"/>
      <c r="CA143" s="426"/>
      <c r="CB143" s="427"/>
      <c r="CC143" s="428"/>
      <c r="CD143" s="110"/>
      <c r="CE143" s="111"/>
      <c r="CF143" s="315"/>
      <c r="CG143" s="429"/>
      <c r="CH143" s="114"/>
      <c r="CI143" s="430"/>
      <c r="CJ143" s="316"/>
      <c r="CK143" s="158"/>
      <c r="CL143" s="159"/>
      <c r="CM143" s="3"/>
    </row>
    <row r="144" spans="1:91" ht="16.5" customHeight="1">
      <c r="A144" s="445" t="s">
        <v>278</v>
      </c>
      <c r="B144" s="67" t="s">
        <v>105</v>
      </c>
      <c r="C144" s="350"/>
      <c r="D144" s="351"/>
      <c r="E144" s="351"/>
      <c r="F144" s="351"/>
      <c r="G144" s="351"/>
      <c r="H144" s="125"/>
      <c r="I144" s="126"/>
      <c r="J144" s="126"/>
      <c r="K144" s="127"/>
      <c r="L144" s="76"/>
      <c r="M144" s="76"/>
      <c r="N144" s="432"/>
      <c r="O144" s="78"/>
      <c r="P144" s="129"/>
      <c r="Q144" s="129"/>
      <c r="R144" s="130"/>
      <c r="S144" s="131"/>
      <c r="T144" s="131"/>
      <c r="U144" s="131"/>
      <c r="V144" s="131"/>
      <c r="W144" s="131"/>
      <c r="X144" s="131"/>
      <c r="Y144" s="132"/>
      <c r="Z144" s="154"/>
      <c r="AA144" s="155"/>
      <c r="AB144" s="165"/>
      <c r="AC144" s="433"/>
      <c r="AD144" s="360"/>
      <c r="AE144" s="138"/>
      <c r="AF144" s="138"/>
      <c r="AG144" s="138"/>
      <c r="AH144" s="138"/>
      <c r="AI144" s="138"/>
      <c r="AJ144" s="139"/>
      <c r="AK144" s="434"/>
      <c r="AL144" s="435"/>
      <c r="AM144" s="356"/>
      <c r="AN144" s="356"/>
      <c r="AO144" s="436"/>
      <c r="AP144" s="357"/>
      <c r="AQ144" s="362"/>
      <c r="AR144" s="144"/>
      <c r="AS144" s="359"/>
      <c r="AT144" s="359"/>
      <c r="AU144" s="359"/>
      <c r="AV144" s="437"/>
      <c r="AW144" s="438"/>
      <c r="AX144" s="78"/>
      <c r="AY144" s="78"/>
      <c r="AZ144" s="439"/>
      <c r="BA144" s="439"/>
      <c r="BB144" s="146"/>
      <c r="BC144" s="146"/>
      <c r="BD144" s="148"/>
      <c r="BE144" s="148"/>
      <c r="BF144" s="148"/>
      <c r="BG144" s="148"/>
      <c r="BH144" s="146"/>
      <c r="BI144" s="148"/>
      <c r="BJ144" s="148"/>
      <c r="BK144" s="148"/>
      <c r="BL144" s="148"/>
      <c r="BM144" s="149"/>
      <c r="BN144" s="150"/>
      <c r="BO144" s="151"/>
      <c r="BP144" s="151"/>
      <c r="BQ144" s="151"/>
      <c r="BR144" s="151"/>
      <c r="BS144" s="152"/>
      <c r="BT144" s="153"/>
      <c r="BU144" s="131"/>
      <c r="BV144" s="131"/>
      <c r="BW144" s="441"/>
      <c r="BX144" s="154"/>
      <c r="BY144" s="155"/>
      <c r="BZ144" s="165"/>
      <c r="CA144" s="426"/>
      <c r="CB144" s="427"/>
      <c r="CC144" s="428"/>
      <c r="CD144" s="110"/>
      <c r="CE144" s="111"/>
      <c r="CF144" s="315"/>
      <c r="CG144" s="429"/>
      <c r="CH144" s="114"/>
      <c r="CI144" s="430"/>
      <c r="CJ144" s="316"/>
      <c r="CK144" s="158"/>
      <c r="CL144" s="159"/>
      <c r="CM144" s="3"/>
    </row>
    <row r="145" spans="1:91" ht="16.5" customHeight="1">
      <c r="A145" s="446" t="s">
        <v>279</v>
      </c>
      <c r="B145" s="67" t="s">
        <v>105</v>
      </c>
      <c r="C145" s="350"/>
      <c r="D145" s="351"/>
      <c r="E145" s="351"/>
      <c r="F145" s="351"/>
      <c r="G145" s="351"/>
      <c r="H145" s="125"/>
      <c r="I145" s="126"/>
      <c r="J145" s="126"/>
      <c r="K145" s="127"/>
      <c r="L145" s="76"/>
      <c r="M145" s="76"/>
      <c r="N145" s="432"/>
      <c r="O145" s="78"/>
      <c r="P145" s="129"/>
      <c r="Q145" s="129"/>
      <c r="R145" s="130"/>
      <c r="S145" s="131"/>
      <c r="T145" s="131"/>
      <c r="U145" s="131"/>
      <c r="V145" s="131"/>
      <c r="W145" s="131"/>
      <c r="X145" s="131"/>
      <c r="Y145" s="132"/>
      <c r="Z145" s="154"/>
      <c r="AA145" s="155"/>
      <c r="AB145" s="165"/>
      <c r="AC145" s="433"/>
      <c r="AD145" s="360"/>
      <c r="AE145" s="138"/>
      <c r="AF145" s="138"/>
      <c r="AG145" s="138"/>
      <c r="AH145" s="138"/>
      <c r="AI145" s="138"/>
      <c r="AJ145" s="139"/>
      <c r="AK145" s="434"/>
      <c r="AL145" s="435"/>
      <c r="AM145" s="356"/>
      <c r="AN145" s="356"/>
      <c r="AO145" s="436"/>
      <c r="AP145" s="357"/>
      <c r="AQ145" s="362"/>
      <c r="AR145" s="144"/>
      <c r="AS145" s="359"/>
      <c r="AT145" s="359"/>
      <c r="AU145" s="359"/>
      <c r="AV145" s="437"/>
      <c r="AW145" s="438"/>
      <c r="AX145" s="78"/>
      <c r="AY145" s="78"/>
      <c r="AZ145" s="439"/>
      <c r="BA145" s="439"/>
      <c r="BB145" s="146"/>
      <c r="BC145" s="146"/>
      <c r="BD145" s="148"/>
      <c r="BE145" s="148"/>
      <c r="BF145" s="148"/>
      <c r="BG145" s="148"/>
      <c r="BH145" s="146"/>
      <c r="BI145" s="383"/>
      <c r="BJ145" s="148"/>
      <c r="BK145" s="148"/>
      <c r="BL145" s="148"/>
      <c r="BM145" s="149"/>
      <c r="BN145" s="150"/>
      <c r="BO145" s="151"/>
      <c r="BP145" s="151"/>
      <c r="BQ145" s="151"/>
      <c r="BR145" s="151"/>
      <c r="BS145" s="152"/>
      <c r="BT145" s="153"/>
      <c r="BU145" s="131"/>
      <c r="BV145" s="131"/>
      <c r="BW145" s="441"/>
      <c r="BX145" s="154"/>
      <c r="BY145" s="155"/>
      <c r="BZ145" s="165"/>
      <c r="CA145" s="426"/>
      <c r="CB145" s="427"/>
      <c r="CC145" s="428"/>
      <c r="CD145" s="110"/>
      <c r="CE145" s="111"/>
      <c r="CF145" s="315"/>
      <c r="CG145" s="429"/>
      <c r="CH145" s="114"/>
      <c r="CI145" s="430"/>
      <c r="CJ145" s="316"/>
      <c r="CK145" s="158"/>
      <c r="CL145" s="159"/>
      <c r="CM145" s="3"/>
    </row>
    <row r="146" spans="1:91" ht="16.5" customHeight="1">
      <c r="A146" s="447" t="s">
        <v>280</v>
      </c>
      <c r="B146" s="67" t="s">
        <v>105</v>
      </c>
      <c r="C146" s="350"/>
      <c r="D146" s="351"/>
      <c r="E146" s="351"/>
      <c r="F146" s="351"/>
      <c r="G146" s="351"/>
      <c r="H146" s="125"/>
      <c r="I146" s="126"/>
      <c r="J146" s="126"/>
      <c r="K146" s="127"/>
      <c r="L146" s="178"/>
      <c r="M146" s="76"/>
      <c r="N146" s="432"/>
      <c r="O146" s="78"/>
      <c r="P146" s="129"/>
      <c r="Q146" s="129"/>
      <c r="R146" s="130"/>
      <c r="S146" s="131"/>
      <c r="T146" s="131"/>
      <c r="U146" s="131"/>
      <c r="V146" s="131"/>
      <c r="W146" s="131"/>
      <c r="X146" s="131"/>
      <c r="Y146" s="132"/>
      <c r="Z146" s="154"/>
      <c r="AA146" s="155"/>
      <c r="AB146" s="165"/>
      <c r="AC146" s="433"/>
      <c r="AD146" s="360"/>
      <c r="AE146" s="138"/>
      <c r="AF146" s="138"/>
      <c r="AG146" s="138"/>
      <c r="AH146" s="138"/>
      <c r="AI146" s="138"/>
      <c r="AJ146" s="139"/>
      <c r="AK146" s="434"/>
      <c r="AL146" s="435"/>
      <c r="AM146" s="356"/>
      <c r="AN146" s="356"/>
      <c r="AO146" s="436"/>
      <c r="AP146" s="357"/>
      <c r="AQ146" s="362"/>
      <c r="AR146" s="144"/>
      <c r="AS146" s="359"/>
      <c r="AT146" s="359"/>
      <c r="AU146" s="359"/>
      <c r="AV146" s="437"/>
      <c r="AW146" s="438"/>
      <c r="AX146" s="78"/>
      <c r="AY146" s="78"/>
      <c r="AZ146" s="439"/>
      <c r="BA146" s="439"/>
      <c r="BB146" s="146"/>
      <c r="BC146" s="146"/>
      <c r="BD146" s="148"/>
      <c r="BE146" s="148"/>
      <c r="BF146" s="148"/>
      <c r="BG146" s="148"/>
      <c r="BH146" s="146"/>
      <c r="BI146" s="297"/>
      <c r="BJ146" s="148"/>
      <c r="BK146" s="148"/>
      <c r="BL146" s="148"/>
      <c r="BM146" s="149"/>
      <c r="BN146" s="150"/>
      <c r="BO146" s="151"/>
      <c r="BP146" s="151"/>
      <c r="BQ146" s="151"/>
      <c r="BR146" s="151"/>
      <c r="BS146" s="152"/>
      <c r="BT146" s="175"/>
      <c r="BU146" s="131"/>
      <c r="BV146" s="131"/>
      <c r="BW146" s="441"/>
      <c r="BX146" s="154"/>
      <c r="BY146" s="155"/>
      <c r="BZ146" s="165"/>
      <c r="CA146" s="426"/>
      <c r="CB146" s="427"/>
      <c r="CC146" s="428"/>
      <c r="CD146" s="110"/>
      <c r="CE146" s="111"/>
      <c r="CF146" s="315"/>
      <c r="CG146" s="429"/>
      <c r="CH146" s="114"/>
      <c r="CI146" s="430"/>
      <c r="CJ146" s="448"/>
      <c r="CK146" s="158"/>
      <c r="CL146" s="159"/>
      <c r="CM146" s="3"/>
    </row>
    <row r="147" spans="1:91" ht="17.25" customHeight="1">
      <c r="A147" s="447" t="s">
        <v>281</v>
      </c>
      <c r="B147" s="67" t="s">
        <v>105</v>
      </c>
      <c r="C147" s="397"/>
      <c r="D147" s="398"/>
      <c r="E147" s="398"/>
      <c r="F147" s="398"/>
      <c r="G147" s="398"/>
      <c r="H147" s="261"/>
      <c r="I147" s="262"/>
      <c r="J147" s="262"/>
      <c r="K147" s="263"/>
      <c r="L147" s="76"/>
      <c r="M147" s="76"/>
      <c r="N147" s="449"/>
      <c r="O147" s="78"/>
      <c r="P147" s="266"/>
      <c r="Q147" s="266"/>
      <c r="R147" s="267"/>
      <c r="S147" s="268"/>
      <c r="T147" s="268"/>
      <c r="U147" s="268"/>
      <c r="V147" s="268"/>
      <c r="W147" s="268"/>
      <c r="X147" s="268"/>
      <c r="Y147" s="269"/>
      <c r="Z147" s="286"/>
      <c r="AA147" s="287"/>
      <c r="AB147" s="288"/>
      <c r="AC147" s="450"/>
      <c r="AD147" s="451"/>
      <c r="AE147" s="271"/>
      <c r="AF147" s="271"/>
      <c r="AG147" s="271"/>
      <c r="AH147" s="271"/>
      <c r="AI147" s="271"/>
      <c r="AJ147" s="273"/>
      <c r="AK147" s="434"/>
      <c r="AL147" s="435"/>
      <c r="AM147" s="356"/>
      <c r="AN147" s="356"/>
      <c r="AO147" s="452"/>
      <c r="AP147" s="453"/>
      <c r="AQ147" s="454"/>
      <c r="AR147" s="277"/>
      <c r="AS147" s="455"/>
      <c r="AT147" s="455"/>
      <c r="AU147" s="455"/>
      <c r="AV147" s="456"/>
      <c r="AW147" s="457"/>
      <c r="AX147" s="458"/>
      <c r="AY147" s="458"/>
      <c r="AZ147" s="459"/>
      <c r="BA147" s="459"/>
      <c r="BB147" s="279"/>
      <c r="BC147" s="279"/>
      <c r="BD147" s="280"/>
      <c r="BE147" s="280"/>
      <c r="BF147" s="280"/>
      <c r="BG147" s="280"/>
      <c r="BH147" s="279"/>
      <c r="BI147" s="460"/>
      <c r="BJ147" s="280"/>
      <c r="BK147" s="280"/>
      <c r="BL147" s="280"/>
      <c r="BM147" s="281"/>
      <c r="BN147" s="282"/>
      <c r="BO147" s="283"/>
      <c r="BP147" s="283"/>
      <c r="BQ147" s="283"/>
      <c r="BR147" s="283"/>
      <c r="BS147" s="284"/>
      <c r="BT147" s="285"/>
      <c r="BU147" s="268"/>
      <c r="BV147" s="268"/>
      <c r="BW147" s="461"/>
      <c r="BX147" s="286"/>
      <c r="BY147" s="287"/>
      <c r="BZ147" s="378"/>
      <c r="CA147" s="426"/>
      <c r="CB147" s="427"/>
      <c r="CC147" s="428"/>
      <c r="CD147" s="110"/>
      <c r="CE147" s="111"/>
      <c r="CF147" s="315"/>
      <c r="CG147" s="429"/>
      <c r="CH147" s="114"/>
      <c r="CI147" s="430"/>
      <c r="CJ147" s="462"/>
      <c r="CK147" s="290"/>
      <c r="CL147" s="291"/>
      <c r="CM147" s="3"/>
    </row>
    <row r="148" spans="1:91" ht="19.5" customHeight="1">
      <c r="A148" s="53" t="s">
        <v>282</v>
      </c>
      <c r="B148" s="54"/>
      <c r="C148" s="292"/>
      <c r="D148" s="292"/>
      <c r="E148" s="292"/>
      <c r="F148" s="292"/>
      <c r="G148" s="292"/>
      <c r="H148" s="292"/>
      <c r="I148" s="292"/>
      <c r="J148" s="292"/>
      <c r="K148" s="293"/>
      <c r="L148" s="294"/>
      <c r="M148" s="294"/>
      <c r="N148" s="293"/>
      <c r="O148" s="295"/>
      <c r="P148" s="292"/>
      <c r="Q148" s="292"/>
      <c r="R148" s="292"/>
      <c r="S148" s="292"/>
      <c r="T148" s="292"/>
      <c r="U148" s="293"/>
      <c r="V148" s="292"/>
      <c r="W148" s="292"/>
      <c r="X148" s="292"/>
      <c r="Y148" s="292"/>
      <c r="Z148" s="293"/>
      <c r="AA148" s="293"/>
      <c r="AB148" s="293"/>
      <c r="AC148" s="293"/>
      <c r="AD148" s="296"/>
      <c r="AE148" s="296"/>
      <c r="AF148" s="296"/>
      <c r="AG148" s="296"/>
      <c r="AH148" s="296"/>
      <c r="AI148" s="296"/>
      <c r="AJ148" s="296"/>
      <c r="AK148" s="296"/>
      <c r="AL148" s="296"/>
      <c r="AM148" s="296"/>
      <c r="AN148" s="296"/>
      <c r="AO148" s="296"/>
      <c r="AP148" s="296"/>
      <c r="AQ148" s="296"/>
      <c r="AR148" s="296"/>
      <c r="AS148" s="297"/>
      <c r="AT148" s="297"/>
      <c r="AU148" s="297"/>
      <c r="AV148" s="297"/>
      <c r="AW148" s="297"/>
      <c r="AX148" s="297"/>
      <c r="AY148" s="297"/>
      <c r="AZ148" s="297"/>
      <c r="BA148" s="297"/>
      <c r="BB148" s="297"/>
      <c r="BC148" s="297"/>
      <c r="BD148" s="297"/>
      <c r="BE148" s="297"/>
      <c r="BF148" s="297"/>
      <c r="BG148" s="297"/>
      <c r="BH148" s="297"/>
      <c r="BI148" s="297"/>
      <c r="BJ148" s="297"/>
      <c r="BK148" s="297"/>
      <c r="BL148" s="297"/>
      <c r="BM148" s="297"/>
      <c r="BN148" s="297"/>
      <c r="BO148" s="297"/>
      <c r="BP148" s="297"/>
      <c r="BQ148" s="297"/>
      <c r="BR148" s="297"/>
      <c r="BS148" s="297"/>
      <c r="BT148" s="297"/>
      <c r="BU148" s="297"/>
      <c r="BV148" s="297"/>
      <c r="BW148" s="463"/>
      <c r="BX148" s="297"/>
      <c r="BY148" s="297"/>
      <c r="BZ148" s="301"/>
      <c r="CA148" s="464"/>
      <c r="CB148" s="465"/>
      <c r="CC148" s="465"/>
      <c r="CD148" s="464"/>
      <c r="CE148" s="466"/>
      <c r="CF148" s="466"/>
      <c r="CG148" s="466"/>
      <c r="CH148" s="466"/>
      <c r="CI148" s="466"/>
      <c r="CJ148" s="466"/>
      <c r="CK148" s="466"/>
      <c r="CL148" s="3"/>
      <c r="CM148" s="3"/>
    </row>
    <row r="149" spans="1:91" ht="16.5" customHeight="1">
      <c r="A149" s="467" t="s">
        <v>283</v>
      </c>
      <c r="B149" s="67" t="s">
        <v>284</v>
      </c>
      <c r="C149" s="304"/>
      <c r="D149" s="305"/>
      <c r="E149" s="305"/>
      <c r="F149" s="305"/>
      <c r="G149" s="305"/>
      <c r="H149" s="72"/>
      <c r="I149" s="73"/>
      <c r="J149" s="73"/>
      <c r="K149" s="306"/>
      <c r="L149" s="76"/>
      <c r="M149" s="76"/>
      <c r="N149" s="468"/>
      <c r="O149" s="78"/>
      <c r="P149" s="79"/>
      <c r="Q149" s="79"/>
      <c r="R149" s="80"/>
      <c r="S149" s="81"/>
      <c r="T149" s="81"/>
      <c r="U149" s="81"/>
      <c r="V149" s="81"/>
      <c r="W149" s="81"/>
      <c r="X149" s="81"/>
      <c r="Y149" s="82"/>
      <c r="Z149" s="313"/>
      <c r="AA149" s="105"/>
      <c r="AB149" s="105"/>
      <c r="AC149" s="105"/>
      <c r="AD149" s="87"/>
      <c r="AE149" s="87"/>
      <c r="AF149" s="87"/>
      <c r="AG149" s="87"/>
      <c r="AH149" s="87"/>
      <c r="AI149" s="87"/>
      <c r="AJ149" s="88"/>
      <c r="AK149" s="469"/>
      <c r="AL149" s="470"/>
      <c r="AM149" s="309"/>
      <c r="AN149" s="309"/>
      <c r="AO149" s="471"/>
      <c r="AP149" s="310"/>
      <c r="AQ149" s="311"/>
      <c r="AR149" s="93"/>
      <c r="AS149" s="93"/>
      <c r="AT149" s="93"/>
      <c r="AU149" s="93"/>
      <c r="AV149" s="472"/>
      <c r="AW149" s="472"/>
      <c r="AX149" s="472"/>
      <c r="AY149" s="472"/>
      <c r="AZ149" s="473"/>
      <c r="BA149" s="473"/>
      <c r="BB149" s="146"/>
      <c r="BC149" s="146"/>
      <c r="BD149" s="148"/>
      <c r="BE149" s="148"/>
      <c r="BF149" s="148"/>
      <c r="BG149" s="148"/>
      <c r="BH149" s="148"/>
      <c r="BI149" s="474"/>
      <c r="BJ149" s="474"/>
      <c r="BK149" s="474"/>
      <c r="BL149" s="474"/>
      <c r="BM149" s="342"/>
      <c r="BN149" s="475"/>
      <c r="BO149" s="476"/>
      <c r="BP149" s="476"/>
      <c r="BQ149" s="476"/>
      <c r="BR149" s="476"/>
      <c r="BS149" s="477"/>
      <c r="BT149" s="103"/>
      <c r="BU149" s="81"/>
      <c r="BV149" s="81"/>
      <c r="BW149" s="478"/>
      <c r="BX149" s="479"/>
      <c r="BY149" s="480"/>
      <c r="BZ149" s="481"/>
      <c r="CA149" s="482"/>
      <c r="CB149" s="483"/>
      <c r="CC149" s="484"/>
      <c r="CD149" s="485"/>
      <c r="CE149" s="486"/>
      <c r="CF149" s="487"/>
      <c r="CG149" s="488"/>
      <c r="CH149" s="489"/>
      <c r="CI149" s="490"/>
      <c r="CJ149" s="316"/>
      <c r="CK149" s="491"/>
      <c r="CL149" s="118"/>
      <c r="CM149" s="3"/>
    </row>
    <row r="150" spans="1:91" ht="16.5" customHeight="1">
      <c r="A150" s="492" t="s">
        <v>285</v>
      </c>
      <c r="B150" s="67"/>
      <c r="C150" s="350"/>
      <c r="D150" s="351"/>
      <c r="E150" s="351"/>
      <c r="F150" s="351"/>
      <c r="G150" s="351"/>
      <c r="H150" s="125"/>
      <c r="I150" s="126"/>
      <c r="J150" s="126"/>
      <c r="K150" s="127"/>
      <c r="L150" s="76"/>
      <c r="M150" s="76"/>
      <c r="N150" s="432"/>
      <c r="O150" s="78"/>
      <c r="P150" s="129"/>
      <c r="Q150" s="129"/>
      <c r="R150" s="130"/>
      <c r="S150" s="131"/>
      <c r="T150" s="131"/>
      <c r="U150" s="131"/>
      <c r="V150" s="131"/>
      <c r="W150" s="131"/>
      <c r="X150" s="131"/>
      <c r="Y150" s="132"/>
      <c r="Z150" s="363"/>
      <c r="AA150" s="155"/>
      <c r="AB150" s="155"/>
      <c r="AC150" s="155"/>
      <c r="AD150" s="138"/>
      <c r="AE150" s="138"/>
      <c r="AF150" s="138"/>
      <c r="AG150" s="138"/>
      <c r="AH150" s="138"/>
      <c r="AI150" s="138"/>
      <c r="AJ150" s="139"/>
      <c r="AK150" s="434"/>
      <c r="AL150" s="435"/>
      <c r="AM150" s="356"/>
      <c r="AN150" s="356"/>
      <c r="AO150" s="436"/>
      <c r="AP150" s="357"/>
      <c r="AQ150" s="362"/>
      <c r="AR150" s="144"/>
      <c r="AS150" s="144"/>
      <c r="AT150" s="144"/>
      <c r="AU150" s="144"/>
      <c r="AV150" s="78"/>
      <c r="AW150" s="78"/>
      <c r="AX150" s="78"/>
      <c r="AY150" s="78"/>
      <c r="AZ150" s="439"/>
      <c r="BA150" s="439"/>
      <c r="BB150" s="146"/>
      <c r="BC150" s="146"/>
      <c r="BD150" s="148"/>
      <c r="BE150" s="148"/>
      <c r="BF150" s="148"/>
      <c r="BG150" s="148"/>
      <c r="BH150" s="148"/>
      <c r="BI150" s="148"/>
      <c r="BJ150" s="148"/>
      <c r="BK150" s="148"/>
      <c r="BL150" s="148"/>
      <c r="BM150" s="149"/>
      <c r="BN150" s="493"/>
      <c r="BO150" s="494"/>
      <c r="BP150" s="494"/>
      <c r="BQ150" s="494"/>
      <c r="BR150" s="494"/>
      <c r="BS150" s="495"/>
      <c r="BT150" s="153"/>
      <c r="BU150" s="131"/>
      <c r="BV150" s="131"/>
      <c r="BW150" s="441"/>
      <c r="BX150" s="496"/>
      <c r="BY150" s="497"/>
      <c r="BZ150" s="498"/>
      <c r="CA150" s="426"/>
      <c r="CB150" s="427"/>
      <c r="CC150" s="428"/>
      <c r="CD150" s="110"/>
      <c r="CE150" s="111"/>
      <c r="CF150" s="315"/>
      <c r="CG150" s="429"/>
      <c r="CH150" s="114"/>
      <c r="CI150" s="430"/>
      <c r="CJ150" s="316"/>
      <c r="CK150" s="499"/>
      <c r="CL150" s="159"/>
      <c r="CM150" s="3"/>
    </row>
    <row r="151" spans="1:91" ht="16.5" customHeight="1">
      <c r="A151" s="500" t="s">
        <v>286</v>
      </c>
      <c r="B151" s="67"/>
      <c r="C151" s="350"/>
      <c r="D151" s="351"/>
      <c r="E151" s="351"/>
      <c r="F151" s="351"/>
      <c r="G151" s="351"/>
      <c r="H151" s="125"/>
      <c r="I151" s="126"/>
      <c r="J151" s="126"/>
      <c r="K151" s="127"/>
      <c r="L151" s="76"/>
      <c r="M151" s="76"/>
      <c r="N151" s="432"/>
      <c r="O151" s="78"/>
      <c r="P151" s="129"/>
      <c r="Q151" s="129"/>
      <c r="R151" s="130"/>
      <c r="S151" s="131"/>
      <c r="T151" s="131"/>
      <c r="U151" s="131"/>
      <c r="V151" s="131"/>
      <c r="W151" s="131"/>
      <c r="X151" s="131"/>
      <c r="Y151" s="132"/>
      <c r="Z151" s="363"/>
      <c r="AA151" s="155"/>
      <c r="AB151" s="155"/>
      <c r="AC151" s="155"/>
      <c r="AD151" s="138"/>
      <c r="AE151" s="138"/>
      <c r="AF151" s="138"/>
      <c r="AG151" s="138"/>
      <c r="AH151" s="138"/>
      <c r="AI151" s="138"/>
      <c r="AJ151" s="139"/>
      <c r="AK151" s="434"/>
      <c r="AL151" s="435"/>
      <c r="AM151" s="356"/>
      <c r="AN151" s="356"/>
      <c r="AO151" s="436"/>
      <c r="AP151" s="357"/>
      <c r="AQ151" s="362"/>
      <c r="AR151" s="144"/>
      <c r="AS151" s="144"/>
      <c r="AT151" s="144"/>
      <c r="AU151" s="144"/>
      <c r="AV151" s="78"/>
      <c r="AW151" s="78"/>
      <c r="AX151" s="78"/>
      <c r="AY151" s="78"/>
      <c r="AZ151" s="439"/>
      <c r="BA151" s="439"/>
      <c r="BB151" s="146"/>
      <c r="BC151" s="146"/>
      <c r="BD151" s="148"/>
      <c r="BE151" s="148"/>
      <c r="BF151" s="148"/>
      <c r="BG151" s="148"/>
      <c r="BH151" s="148"/>
      <c r="BI151" s="148"/>
      <c r="BJ151" s="148"/>
      <c r="BK151" s="148"/>
      <c r="BL151" s="148"/>
      <c r="BM151" s="149"/>
      <c r="BN151" s="493"/>
      <c r="BO151" s="494"/>
      <c r="BP151" s="494"/>
      <c r="BQ151" s="494"/>
      <c r="BR151" s="494"/>
      <c r="BS151" s="495"/>
      <c r="BT151" s="153"/>
      <c r="BU151" s="131"/>
      <c r="BV151" s="131"/>
      <c r="BW151" s="441"/>
      <c r="BX151" s="496"/>
      <c r="BY151" s="497"/>
      <c r="BZ151" s="498"/>
      <c r="CA151" s="426"/>
      <c r="CB151" s="427"/>
      <c r="CC151" s="428"/>
      <c r="CD151" s="110"/>
      <c r="CE151" s="111"/>
      <c r="CF151" s="315"/>
      <c r="CG151" s="429"/>
      <c r="CH151" s="114"/>
      <c r="CI151" s="430"/>
      <c r="CJ151" s="316"/>
      <c r="CK151" s="499"/>
      <c r="CL151" s="159"/>
      <c r="CM151" s="3"/>
    </row>
    <row r="152" spans="1:91" ht="16.5" customHeight="1">
      <c r="A152" s="467" t="s">
        <v>287</v>
      </c>
      <c r="B152" s="67"/>
      <c r="C152" s="350"/>
      <c r="D152" s="351"/>
      <c r="E152" s="351"/>
      <c r="F152" s="351"/>
      <c r="G152" s="351"/>
      <c r="H152" s="125"/>
      <c r="I152" s="126"/>
      <c r="J152" s="126"/>
      <c r="K152" s="127"/>
      <c r="L152" s="76"/>
      <c r="M152" s="76"/>
      <c r="N152" s="432"/>
      <c r="O152" s="78"/>
      <c r="P152" s="129"/>
      <c r="Q152" s="129"/>
      <c r="R152" s="130"/>
      <c r="S152" s="131"/>
      <c r="T152" s="131"/>
      <c r="U152" s="131"/>
      <c r="V152" s="131"/>
      <c r="W152" s="131"/>
      <c r="X152" s="131"/>
      <c r="Y152" s="132"/>
      <c r="Z152" s="363"/>
      <c r="AA152" s="155"/>
      <c r="AB152" s="155"/>
      <c r="AC152" s="155"/>
      <c r="AD152" s="138"/>
      <c r="AE152" s="138"/>
      <c r="AF152" s="138"/>
      <c r="AG152" s="138"/>
      <c r="AH152" s="138"/>
      <c r="AI152" s="138"/>
      <c r="AJ152" s="139"/>
      <c r="AK152" s="434"/>
      <c r="AL152" s="435"/>
      <c r="AM152" s="356"/>
      <c r="AN152" s="356"/>
      <c r="AO152" s="436"/>
      <c r="AP152" s="357"/>
      <c r="AQ152" s="362"/>
      <c r="AR152" s="144"/>
      <c r="AS152" s="144"/>
      <c r="AT152" s="144"/>
      <c r="AU152" s="144"/>
      <c r="AV152" s="78"/>
      <c r="AW152" s="78"/>
      <c r="AX152" s="78"/>
      <c r="AY152" s="78"/>
      <c r="AZ152" s="439"/>
      <c r="BA152" s="439"/>
      <c r="BB152" s="146"/>
      <c r="BC152" s="146"/>
      <c r="BD152" s="383"/>
      <c r="BE152" s="383"/>
      <c r="BF152" s="383"/>
      <c r="BG152" s="383"/>
      <c r="BH152" s="383"/>
      <c r="BI152" s="383"/>
      <c r="BJ152" s="148"/>
      <c r="BK152" s="148"/>
      <c r="BL152" s="148"/>
      <c r="BM152" s="149"/>
      <c r="BN152" s="493"/>
      <c r="BO152" s="494"/>
      <c r="BP152" s="494"/>
      <c r="BQ152" s="494"/>
      <c r="BR152" s="494"/>
      <c r="BS152" s="495"/>
      <c r="BT152" s="153"/>
      <c r="BU152" s="131"/>
      <c r="BV152" s="131"/>
      <c r="BW152" s="441"/>
      <c r="BX152" s="496"/>
      <c r="BY152" s="497"/>
      <c r="BZ152" s="498"/>
      <c r="CA152" s="426"/>
      <c r="CB152" s="427"/>
      <c r="CC152" s="428"/>
      <c r="CD152" s="110"/>
      <c r="CE152" s="111"/>
      <c r="CF152" s="315"/>
      <c r="CG152" s="429"/>
      <c r="CH152" s="114"/>
      <c r="CI152" s="430"/>
      <c r="CJ152" s="316"/>
      <c r="CK152" s="499"/>
      <c r="CL152" s="159"/>
      <c r="CM152" s="3"/>
    </row>
    <row r="153" spans="1:91" ht="16.5" customHeight="1">
      <c r="A153" s="446" t="s">
        <v>288</v>
      </c>
      <c r="B153" s="67"/>
      <c r="C153" s="350"/>
      <c r="D153" s="351"/>
      <c r="E153" s="351"/>
      <c r="F153" s="351"/>
      <c r="G153" s="351"/>
      <c r="H153" s="125"/>
      <c r="I153" s="126"/>
      <c r="J153" s="126"/>
      <c r="K153" s="127"/>
      <c r="L153" s="76"/>
      <c r="M153" s="76"/>
      <c r="N153" s="432"/>
      <c r="O153" s="78"/>
      <c r="P153" s="129"/>
      <c r="Q153" s="129"/>
      <c r="R153" s="130"/>
      <c r="S153" s="131"/>
      <c r="T153" s="131"/>
      <c r="U153" s="131"/>
      <c r="V153" s="131"/>
      <c r="W153" s="131"/>
      <c r="X153" s="131"/>
      <c r="Y153" s="132"/>
      <c r="Z153" s="363"/>
      <c r="AA153" s="155"/>
      <c r="AB153" s="155"/>
      <c r="AC153" s="155"/>
      <c r="AD153" s="138"/>
      <c r="AE153" s="138"/>
      <c r="AF153" s="138"/>
      <c r="AG153" s="138"/>
      <c r="AH153" s="138"/>
      <c r="AI153" s="138"/>
      <c r="AJ153" s="139"/>
      <c r="AK153" s="434"/>
      <c r="AL153" s="435"/>
      <c r="AM153" s="356"/>
      <c r="AN153" s="356"/>
      <c r="AO153" s="436"/>
      <c r="AP153" s="357"/>
      <c r="AQ153" s="362"/>
      <c r="AR153" s="144"/>
      <c r="AS153" s="144"/>
      <c r="AT153" s="144"/>
      <c r="AU153" s="144"/>
      <c r="AV153" s="78"/>
      <c r="AW153" s="78"/>
      <c r="AX153" s="78"/>
      <c r="AY153" s="78"/>
      <c r="AZ153" s="439"/>
      <c r="BA153" s="439"/>
      <c r="BB153" s="146"/>
      <c r="BC153" s="146"/>
      <c r="BD153" s="146"/>
      <c r="BE153" s="146"/>
      <c r="BF153" s="146"/>
      <c r="BG153" s="146"/>
      <c r="BH153" s="146"/>
      <c r="BI153" s="148"/>
      <c r="BJ153" s="148"/>
      <c r="BK153" s="148"/>
      <c r="BL153" s="148"/>
      <c r="BM153" s="149"/>
      <c r="BN153" s="493"/>
      <c r="BO153" s="494"/>
      <c r="BP153" s="494"/>
      <c r="BQ153" s="494"/>
      <c r="BR153" s="494"/>
      <c r="BS153" s="495"/>
      <c r="BT153" s="153"/>
      <c r="BU153" s="131"/>
      <c r="BV153" s="131"/>
      <c r="BW153" s="441"/>
      <c r="BX153" s="496"/>
      <c r="BY153" s="497"/>
      <c r="BZ153" s="498"/>
      <c r="CA153" s="426"/>
      <c r="CB153" s="427"/>
      <c r="CC153" s="428"/>
      <c r="CD153" s="110"/>
      <c r="CE153" s="111"/>
      <c r="CF153" s="315"/>
      <c r="CG153" s="429"/>
      <c r="CH153" s="114"/>
      <c r="CI153" s="430"/>
      <c r="CJ153" s="316"/>
      <c r="CK153" s="499"/>
      <c r="CL153" s="159"/>
      <c r="CM153" s="3"/>
    </row>
    <row r="154" spans="1:91" ht="17.25" customHeight="1">
      <c r="A154" s="501" t="s">
        <v>289</v>
      </c>
      <c r="B154" s="502"/>
      <c r="C154" s="369"/>
      <c r="D154" s="370"/>
      <c r="E154" s="370"/>
      <c r="F154" s="370"/>
      <c r="G154" s="370"/>
      <c r="H154" s="371"/>
      <c r="I154" s="372"/>
      <c r="J154" s="372"/>
      <c r="K154" s="263"/>
      <c r="L154" s="76"/>
      <c r="M154" s="76"/>
      <c r="N154" s="503"/>
      <c r="O154" s="78"/>
      <c r="P154" s="266"/>
      <c r="Q154" s="266"/>
      <c r="R154" s="373"/>
      <c r="S154" s="374"/>
      <c r="T154" s="374"/>
      <c r="U154" s="374"/>
      <c r="V154" s="374"/>
      <c r="W154" s="374"/>
      <c r="X154" s="374"/>
      <c r="Y154" s="391"/>
      <c r="Z154" s="392"/>
      <c r="AA154" s="377"/>
      <c r="AB154" s="377"/>
      <c r="AC154" s="377"/>
      <c r="AD154" s="254"/>
      <c r="AE154" s="254"/>
      <c r="AF154" s="254"/>
      <c r="AG154" s="254"/>
      <c r="AH154" s="254"/>
      <c r="AI154" s="254"/>
      <c r="AJ154" s="255"/>
      <c r="AK154" s="504"/>
      <c r="AL154" s="505"/>
      <c r="AM154" s="506"/>
      <c r="AN154" s="506"/>
      <c r="AO154" s="452"/>
      <c r="AP154" s="453"/>
      <c r="AQ154" s="396"/>
      <c r="AR154" s="380"/>
      <c r="AS154" s="380"/>
      <c r="AT154" s="380"/>
      <c r="AU154" s="380"/>
      <c r="AV154" s="507"/>
      <c r="AW154" s="507"/>
      <c r="AX154" s="507"/>
      <c r="AY154" s="507"/>
      <c r="AZ154" s="508"/>
      <c r="BA154" s="508"/>
      <c r="BB154" s="146"/>
      <c r="BC154" s="146"/>
      <c r="BD154" s="146"/>
      <c r="BE154" s="146"/>
      <c r="BF154" s="146"/>
      <c r="BG154" s="146"/>
      <c r="BH154" s="146"/>
      <c r="BI154" s="383"/>
      <c r="BJ154" s="383"/>
      <c r="BK154" s="383"/>
      <c r="BL154" s="383"/>
      <c r="BM154" s="385"/>
      <c r="BN154" s="509"/>
      <c r="BO154" s="510"/>
      <c r="BP154" s="510"/>
      <c r="BQ154" s="510"/>
      <c r="BR154" s="510"/>
      <c r="BS154" s="511"/>
      <c r="BT154" s="390"/>
      <c r="BU154" s="374"/>
      <c r="BV154" s="374"/>
      <c r="BW154" s="512"/>
      <c r="BX154" s="513"/>
      <c r="BY154" s="514"/>
      <c r="BZ154" s="515"/>
      <c r="CA154" s="516"/>
      <c r="CB154" s="517"/>
      <c r="CC154" s="518"/>
      <c r="CD154" s="519"/>
      <c r="CE154" s="520"/>
      <c r="CF154" s="521"/>
      <c r="CG154" s="522"/>
      <c r="CH154" s="523"/>
      <c r="CI154" s="524"/>
      <c r="CJ154" s="462"/>
      <c r="CK154" s="525"/>
      <c r="CL154" s="159"/>
      <c r="CM154" s="3"/>
    </row>
    <row r="155" spans="1:91" ht="14.25" customHeight="1">
      <c r="A155" s="526" t="s">
        <v>290</v>
      </c>
      <c r="B155" s="526" t="s">
        <v>105</v>
      </c>
      <c r="C155" s="527"/>
      <c r="D155" s="528"/>
      <c r="E155" s="528"/>
      <c r="F155" s="528"/>
      <c r="G155" s="528"/>
      <c r="H155" s="527"/>
      <c r="I155" s="528"/>
      <c r="J155" s="528"/>
      <c r="K155" s="529"/>
      <c r="L155" s="530"/>
      <c r="M155" s="531"/>
      <c r="N155" s="528"/>
      <c r="O155" s="532"/>
      <c r="P155" s="528"/>
      <c r="Q155" s="528"/>
      <c r="R155" s="528"/>
      <c r="S155" s="528"/>
      <c r="T155" s="528"/>
      <c r="U155" s="528"/>
      <c r="V155" s="528"/>
      <c r="W155" s="528"/>
      <c r="X155" s="528"/>
      <c r="Y155" s="533"/>
      <c r="Z155" s="528"/>
      <c r="AA155" s="528"/>
      <c r="AB155" s="528"/>
      <c r="AC155" s="528"/>
      <c r="AD155" s="528"/>
      <c r="AE155" s="528"/>
      <c r="AF155" s="528"/>
      <c r="AG155" s="528"/>
      <c r="AH155" s="528"/>
      <c r="AI155" s="528"/>
      <c r="AJ155" s="528"/>
      <c r="AK155" s="534"/>
      <c r="AL155" s="535"/>
      <c r="AM155" s="535"/>
      <c r="AN155" s="535"/>
      <c r="AO155" s="535"/>
      <c r="AP155" s="529"/>
      <c r="AQ155" s="536"/>
      <c r="AR155" s="528"/>
      <c r="AS155" s="528"/>
      <c r="AT155" s="528"/>
      <c r="AU155" s="528"/>
      <c r="AV155" s="528"/>
      <c r="AW155" s="528"/>
      <c r="AX155" s="528"/>
      <c r="AY155" s="528"/>
      <c r="AZ155" s="528"/>
      <c r="BA155" s="528"/>
      <c r="BB155" s="537"/>
      <c r="BC155" s="537"/>
      <c r="BD155" s="537"/>
      <c r="BE155" s="537"/>
      <c r="BF155" s="537"/>
      <c r="BG155" s="537"/>
      <c r="BH155" s="537"/>
      <c r="BI155" s="527"/>
      <c r="BJ155" s="527"/>
      <c r="BK155" s="527"/>
      <c r="BL155" s="527"/>
      <c r="BM155" s="527"/>
      <c r="BN155" s="527"/>
      <c r="BO155" s="528"/>
      <c r="BP155" s="528"/>
      <c r="BQ155" s="528"/>
      <c r="BR155" s="528"/>
      <c r="BS155" s="528"/>
      <c r="BT155" s="527"/>
      <c r="BU155" s="528"/>
      <c r="BV155" s="528"/>
      <c r="BW155" s="528"/>
      <c r="BX155" s="527"/>
      <c r="BY155" s="528"/>
      <c r="BZ155" s="533"/>
      <c r="CA155" s="534"/>
      <c r="CB155" s="535"/>
      <c r="CC155" s="529"/>
      <c r="CD155" s="534"/>
      <c r="CE155" s="535"/>
      <c r="CF155" s="529"/>
      <c r="CG155" s="534"/>
      <c r="CH155" s="535"/>
      <c r="CI155" s="529"/>
      <c r="CJ155" s="527"/>
      <c r="CK155" s="528"/>
      <c r="CL155" s="538"/>
      <c r="CM155" s="3"/>
    </row>
    <row r="156" spans="1:91" ht="14.25" customHeight="1">
      <c r="A156" s="526" t="s">
        <v>291</v>
      </c>
      <c r="B156" s="526" t="s">
        <v>105</v>
      </c>
      <c r="C156" s="527"/>
      <c r="D156" s="528"/>
      <c r="E156" s="528"/>
      <c r="F156" s="528"/>
      <c r="G156" s="528"/>
      <c r="H156" s="527"/>
      <c r="I156" s="528"/>
      <c r="J156" s="528"/>
      <c r="K156" s="529"/>
      <c r="L156" s="530"/>
      <c r="M156" s="530"/>
      <c r="N156" s="528"/>
      <c r="O156" s="532"/>
      <c r="P156" s="528"/>
      <c r="Q156" s="528"/>
      <c r="R156" s="528"/>
      <c r="S156" s="528"/>
      <c r="T156" s="528"/>
      <c r="U156" s="528"/>
      <c r="V156" s="528"/>
      <c r="W156" s="528"/>
      <c r="X156" s="528"/>
      <c r="Y156" s="533"/>
      <c r="Z156" s="528"/>
      <c r="AA156" s="528"/>
      <c r="AB156" s="528"/>
      <c r="AC156" s="528"/>
      <c r="AD156" s="528"/>
      <c r="AE156" s="528"/>
      <c r="AF156" s="528"/>
      <c r="AG156" s="528"/>
      <c r="AH156" s="528"/>
      <c r="AI156" s="528"/>
      <c r="AJ156" s="528"/>
      <c r="AK156" s="534"/>
      <c r="AL156" s="535"/>
      <c r="AM156" s="535"/>
      <c r="AN156" s="535"/>
      <c r="AO156" s="535"/>
      <c r="AP156" s="529"/>
      <c r="AQ156" s="536"/>
      <c r="AR156" s="528"/>
      <c r="AS156" s="528"/>
      <c r="AT156" s="528"/>
      <c r="AU156" s="528"/>
      <c r="AV156" s="528"/>
      <c r="AW156" s="528"/>
      <c r="AX156" s="528"/>
      <c r="AY156" s="528"/>
      <c r="AZ156" s="528"/>
      <c r="BA156" s="528"/>
      <c r="BB156" s="537"/>
      <c r="BC156" s="537"/>
      <c r="BD156" s="537"/>
      <c r="BE156" s="537"/>
      <c r="BF156" s="537"/>
      <c r="BG156" s="537"/>
      <c r="BH156" s="537"/>
      <c r="BI156" s="527"/>
      <c r="BJ156" s="527"/>
      <c r="BK156" s="527"/>
      <c r="BL156" s="527"/>
      <c r="BM156" s="527"/>
      <c r="BN156" s="527"/>
      <c r="BO156" s="528"/>
      <c r="BP156" s="528"/>
      <c r="BQ156" s="528"/>
      <c r="BR156" s="528"/>
      <c r="BS156" s="528"/>
      <c r="BT156" s="527"/>
      <c r="BU156" s="528"/>
      <c r="BV156" s="528"/>
      <c r="BW156" s="528"/>
      <c r="BX156" s="527"/>
      <c r="BY156" s="528"/>
      <c r="BZ156" s="533"/>
      <c r="CA156" s="534"/>
      <c r="CB156" s="535"/>
      <c r="CC156" s="529"/>
      <c r="CD156" s="534"/>
      <c r="CE156" s="535"/>
      <c r="CF156" s="529"/>
      <c r="CG156" s="534"/>
      <c r="CH156" s="535"/>
      <c r="CI156" s="529"/>
      <c r="CJ156" s="527"/>
      <c r="CK156" s="528"/>
      <c r="CL156" s="291"/>
      <c r="CM156" s="3"/>
    </row>
    <row r="157" spans="1:91" ht="14.25" customHeight="1">
      <c r="A157" s="701" t="s">
        <v>292</v>
      </c>
      <c r="B157" s="702"/>
      <c r="C157" s="702"/>
      <c r="D157" s="702"/>
      <c r="E157" s="702"/>
      <c r="F157" s="702"/>
      <c r="G157" s="702"/>
      <c r="H157" s="702"/>
      <c r="I157" s="702"/>
      <c r="J157" s="702"/>
      <c r="K157" s="702"/>
      <c r="L157" s="702"/>
      <c r="M157" s="702"/>
      <c r="N157" s="702"/>
      <c r="O157" s="702"/>
      <c r="P157" s="702"/>
      <c r="Q157" s="702"/>
      <c r="R157" s="702"/>
      <c r="S157" s="702"/>
      <c r="T157" s="702"/>
      <c r="U157" s="702"/>
      <c r="V157" s="702"/>
      <c r="W157" s="702"/>
      <c r="X157" s="702"/>
      <c r="Y157" s="702"/>
      <c r="Z157" s="702"/>
      <c r="AA157" s="702"/>
      <c r="AB157" s="702"/>
      <c r="AC157" s="702"/>
      <c r="AD157" s="702"/>
      <c r="AE157" s="702"/>
      <c r="AF157" s="702"/>
      <c r="AG157" s="702"/>
      <c r="AH157" s="702"/>
      <c r="AI157" s="702"/>
      <c r="AJ157" s="702"/>
      <c r="AK157" s="702"/>
      <c r="AL157" s="702"/>
      <c r="AM157" s="702"/>
      <c r="AN157" s="702"/>
      <c r="AO157" s="702"/>
      <c r="AP157" s="702"/>
      <c r="AQ157" s="702"/>
      <c r="AR157" s="702"/>
      <c r="AS157" s="702"/>
      <c r="AT157" s="702"/>
      <c r="AU157" s="702"/>
      <c r="AV157" s="702"/>
      <c r="AW157" s="702"/>
      <c r="AX157" s="702"/>
      <c r="AY157" s="702"/>
      <c r="AZ157" s="702"/>
      <c r="BA157" s="702"/>
      <c r="BB157" s="702"/>
      <c r="BC157" s="702"/>
      <c r="BD157" s="702"/>
      <c r="BE157" s="702"/>
      <c r="BF157" s="702"/>
      <c r="BG157" s="702"/>
      <c r="BH157" s="702"/>
      <c r="BI157" s="702"/>
      <c r="BJ157" s="702"/>
      <c r="BK157" s="702"/>
      <c r="BL157" s="702"/>
      <c r="BM157" s="702"/>
      <c r="BN157" s="702"/>
      <c r="BO157" s="702"/>
      <c r="BP157" s="702"/>
      <c r="BQ157" s="702"/>
      <c r="BR157" s="702"/>
      <c r="BS157" s="702"/>
      <c r="BT157" s="702"/>
      <c r="BU157" s="702"/>
      <c r="BV157" s="702"/>
      <c r="BW157" s="702"/>
      <c r="BX157" s="702"/>
      <c r="BY157" s="702"/>
      <c r="BZ157" s="702"/>
      <c r="CA157" s="702"/>
      <c r="CB157" s="702"/>
      <c r="CC157" s="702"/>
      <c r="CD157" s="702"/>
      <c r="CE157" s="702"/>
      <c r="CF157" s="702"/>
      <c r="CG157" s="702"/>
      <c r="CH157" s="702"/>
      <c r="CI157" s="702"/>
      <c r="CJ157" s="702"/>
      <c r="CK157" s="703"/>
      <c r="CL157" s="3"/>
      <c r="CM157" s="3"/>
    </row>
    <row r="158" spans="1:91" ht="49.5" customHeight="1">
      <c r="A158" s="704"/>
      <c r="B158" s="705"/>
      <c r="C158" s="705"/>
      <c r="D158" s="705"/>
      <c r="E158" s="705"/>
      <c r="F158" s="705"/>
      <c r="G158" s="705"/>
      <c r="H158" s="705"/>
      <c r="I158" s="705"/>
      <c r="J158" s="705"/>
      <c r="K158" s="705"/>
      <c r="L158" s="705"/>
      <c r="M158" s="705"/>
      <c r="N158" s="705"/>
      <c r="O158" s="705"/>
      <c r="P158" s="705"/>
      <c r="Q158" s="705"/>
      <c r="R158" s="705"/>
      <c r="S158" s="705"/>
      <c r="T158" s="705"/>
      <c r="U158" s="705"/>
      <c r="V158" s="705"/>
      <c r="W158" s="705"/>
      <c r="X158" s="705"/>
      <c r="Y158" s="705"/>
      <c r="Z158" s="705"/>
      <c r="AA158" s="705"/>
      <c r="AB158" s="705"/>
      <c r="AC158" s="705"/>
      <c r="AD158" s="705"/>
      <c r="AE158" s="705"/>
      <c r="AF158" s="705"/>
      <c r="AG158" s="705"/>
      <c r="AH158" s="705"/>
      <c r="AI158" s="705"/>
      <c r="AJ158" s="705"/>
      <c r="AK158" s="705"/>
      <c r="AL158" s="705"/>
      <c r="AM158" s="705"/>
      <c r="AN158" s="705"/>
      <c r="AO158" s="705"/>
      <c r="AP158" s="705"/>
      <c r="AQ158" s="705"/>
      <c r="AR158" s="705"/>
      <c r="AS158" s="705"/>
      <c r="AT158" s="705"/>
      <c r="AU158" s="705"/>
      <c r="AV158" s="705"/>
      <c r="AW158" s="705"/>
      <c r="AX158" s="705"/>
      <c r="AY158" s="705"/>
      <c r="AZ158" s="705"/>
      <c r="BA158" s="705"/>
      <c r="BB158" s="705"/>
      <c r="BC158" s="705"/>
      <c r="BD158" s="705"/>
      <c r="BE158" s="705"/>
      <c r="BF158" s="705"/>
      <c r="BG158" s="705"/>
      <c r="BH158" s="705"/>
      <c r="BI158" s="705"/>
      <c r="BJ158" s="705"/>
      <c r="BK158" s="705"/>
      <c r="BL158" s="705"/>
      <c r="BM158" s="705"/>
      <c r="BN158" s="705"/>
      <c r="BO158" s="705"/>
      <c r="BP158" s="705"/>
      <c r="BQ158" s="705"/>
      <c r="BR158" s="705"/>
      <c r="BS158" s="705"/>
      <c r="BT158" s="705"/>
      <c r="BU158" s="705"/>
      <c r="BV158" s="705"/>
      <c r="BW158" s="705"/>
      <c r="BX158" s="705"/>
      <c r="BY158" s="705"/>
      <c r="BZ158" s="705"/>
      <c r="CA158" s="705"/>
      <c r="CB158" s="705"/>
      <c r="CC158" s="705"/>
      <c r="CD158" s="705"/>
      <c r="CE158" s="705"/>
      <c r="CF158" s="705"/>
      <c r="CG158" s="705"/>
      <c r="CH158" s="705"/>
      <c r="CI158" s="705"/>
      <c r="CJ158" s="705"/>
      <c r="CK158" s="706"/>
      <c r="CL158" s="3"/>
      <c r="CM158" s="3"/>
    </row>
    <row r="159" spans="1:91" ht="16.5" customHeight="1">
      <c r="A159" s="59"/>
      <c r="B159" s="59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539"/>
      <c r="N159" s="3"/>
      <c r="O159" s="57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62"/>
      <c r="AR159" s="63"/>
      <c r="AS159" s="63"/>
      <c r="AT159" s="63"/>
      <c r="AU159" s="6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540"/>
      <c r="BP159" s="540"/>
      <c r="BQ159" s="540"/>
      <c r="BR159" s="540"/>
      <c r="BS159" s="540"/>
      <c r="BT159" s="3"/>
      <c r="BU159" s="3"/>
      <c r="BV159" s="3"/>
      <c r="BW159" s="540"/>
      <c r="BX159" s="540"/>
      <c r="BY159" s="540"/>
      <c r="BZ159" s="540"/>
      <c r="CA159" s="63"/>
      <c r="CB159" s="55"/>
      <c r="CC159" s="55"/>
      <c r="CD159" s="63"/>
      <c r="CE159" s="3"/>
      <c r="CF159" s="3"/>
      <c r="CG159" s="63"/>
      <c r="CH159" s="3"/>
      <c r="CI159" s="3"/>
      <c r="CJ159" s="3"/>
      <c r="CK159" s="3"/>
      <c r="CL159" s="3"/>
      <c r="CM159" s="3"/>
    </row>
    <row r="160" spans="1:91" ht="16.5" customHeight="1">
      <c r="A160" s="58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539"/>
      <c r="N160" s="3"/>
      <c r="O160" s="57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62"/>
      <c r="AR160" s="63"/>
      <c r="AS160" s="63"/>
      <c r="AT160" s="63"/>
      <c r="AU160" s="6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540"/>
      <c r="BP160" s="540"/>
      <c r="BQ160" s="540"/>
      <c r="BR160" s="540"/>
      <c r="BS160" s="540"/>
      <c r="BT160" s="58"/>
      <c r="BU160" s="3"/>
      <c r="BV160" s="3"/>
      <c r="BW160" s="540"/>
      <c r="BX160" s="540"/>
      <c r="BY160" s="540"/>
      <c r="BZ160" s="540"/>
      <c r="CA160" s="63"/>
      <c r="CB160" s="55"/>
      <c r="CC160" s="55"/>
      <c r="CD160" s="63"/>
      <c r="CE160" s="3"/>
      <c r="CF160" s="3"/>
      <c r="CG160" s="63"/>
      <c r="CH160" s="3"/>
      <c r="CI160" s="3"/>
      <c r="CJ160" s="3"/>
      <c r="CK160" s="3"/>
      <c r="CL160" s="3"/>
      <c r="CM160" s="3"/>
    </row>
    <row r="161" spans="1:91" ht="16.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539"/>
      <c r="N161" s="3"/>
      <c r="O161" s="57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62"/>
      <c r="AR161" s="63"/>
      <c r="AS161" s="63"/>
      <c r="AT161" s="63"/>
      <c r="AU161" s="6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540"/>
      <c r="BP161" s="540"/>
      <c r="BQ161" s="540"/>
      <c r="BR161" s="540"/>
      <c r="BS161" s="540"/>
      <c r="BT161" s="3"/>
      <c r="BU161" s="3"/>
      <c r="BV161" s="3"/>
      <c r="BW161" s="541"/>
      <c r="BX161" s="540"/>
      <c r="BY161" s="540"/>
      <c r="BZ161" s="540"/>
      <c r="CA161" s="63"/>
      <c r="CB161" s="55"/>
      <c r="CC161" s="55"/>
      <c r="CD161" s="63"/>
      <c r="CE161" s="3"/>
      <c r="CF161" s="3"/>
      <c r="CG161" s="63"/>
      <c r="CH161" s="3"/>
      <c r="CI161" s="3"/>
      <c r="CJ161" s="3"/>
      <c r="CK161" s="3"/>
      <c r="CL161" s="3"/>
      <c r="CM161" s="3"/>
    </row>
    <row r="162" spans="1:91" ht="16.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539"/>
      <c r="N162" s="3"/>
      <c r="O162" s="57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62"/>
      <c r="AR162" s="63"/>
      <c r="AS162" s="63"/>
      <c r="AT162" s="63"/>
      <c r="AU162" s="6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540"/>
      <c r="BP162" s="540"/>
      <c r="BQ162" s="540"/>
      <c r="BR162" s="540"/>
      <c r="BS162" s="540"/>
      <c r="BT162" s="3"/>
      <c r="BU162" s="3"/>
      <c r="BV162" s="3"/>
      <c r="BW162" s="540"/>
      <c r="BX162" s="540"/>
      <c r="BY162" s="540"/>
      <c r="BZ162" s="540"/>
      <c r="CA162" s="63"/>
      <c r="CB162" s="55"/>
      <c r="CC162" s="55"/>
      <c r="CD162" s="63"/>
      <c r="CE162" s="3"/>
      <c r="CF162" s="3"/>
      <c r="CG162" s="63"/>
      <c r="CH162" s="3"/>
      <c r="CI162" s="3"/>
      <c r="CJ162" s="3"/>
      <c r="CK162" s="3"/>
      <c r="CL162" s="3"/>
      <c r="CM162" s="3"/>
    </row>
    <row r="163" spans="1:91" ht="16.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539"/>
      <c r="N163" s="3"/>
      <c r="O163" s="57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62"/>
      <c r="AR163" s="63"/>
      <c r="AS163" s="63"/>
      <c r="AT163" s="63"/>
      <c r="AU163" s="6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540"/>
      <c r="BP163" s="540"/>
      <c r="BQ163" s="540"/>
      <c r="BR163" s="540"/>
      <c r="BS163" s="540"/>
      <c r="BT163" s="3"/>
      <c r="BU163" s="3"/>
      <c r="BV163" s="3"/>
      <c r="BW163" s="540"/>
      <c r="BX163" s="540"/>
      <c r="BY163" s="540"/>
      <c r="BZ163" s="540"/>
      <c r="CA163" s="63"/>
      <c r="CB163" s="55"/>
      <c r="CC163" s="55"/>
      <c r="CD163" s="63"/>
      <c r="CE163" s="3"/>
      <c r="CF163" s="3"/>
      <c r="CG163" s="63"/>
      <c r="CH163" s="3"/>
      <c r="CI163" s="3"/>
      <c r="CJ163" s="3"/>
      <c r="CK163" s="3"/>
      <c r="CL163" s="3"/>
      <c r="CM163" s="3"/>
    </row>
    <row r="164" spans="1:91" ht="16.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539"/>
      <c r="N164" s="3"/>
      <c r="O164" s="57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62"/>
      <c r="AR164" s="63"/>
      <c r="AS164" s="63"/>
      <c r="AT164" s="63"/>
      <c r="AU164" s="6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540"/>
      <c r="BP164" s="540"/>
      <c r="BQ164" s="540"/>
      <c r="BR164" s="540"/>
      <c r="BS164" s="540"/>
      <c r="BT164" s="3"/>
      <c r="BU164" s="3"/>
      <c r="BV164" s="3"/>
      <c r="BW164" s="540"/>
      <c r="BX164" s="540"/>
      <c r="BY164" s="540"/>
      <c r="BZ164" s="540"/>
      <c r="CA164" s="63"/>
      <c r="CB164" s="55"/>
      <c r="CC164" s="55"/>
      <c r="CD164" s="63"/>
      <c r="CE164" s="3"/>
      <c r="CF164" s="3"/>
      <c r="CG164" s="63"/>
      <c r="CH164" s="3"/>
      <c r="CI164" s="3"/>
      <c r="CJ164" s="3"/>
      <c r="CK164" s="3"/>
      <c r="CL164" s="3"/>
      <c r="CM164" s="3"/>
    </row>
    <row r="165" spans="1:91" ht="16.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539"/>
      <c r="N165" s="3"/>
      <c r="O165" s="57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62"/>
      <c r="AR165" s="63"/>
      <c r="AS165" s="63"/>
      <c r="AT165" s="63"/>
      <c r="AU165" s="6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540"/>
      <c r="BP165" s="540"/>
      <c r="BQ165" s="540"/>
      <c r="BR165" s="540"/>
      <c r="BS165" s="540"/>
      <c r="BT165" s="3"/>
      <c r="BU165" s="3"/>
      <c r="BV165" s="3"/>
      <c r="BW165" s="540"/>
      <c r="BX165" s="540"/>
      <c r="BY165" s="540"/>
      <c r="BZ165" s="540"/>
      <c r="CA165" s="63"/>
      <c r="CB165" s="55"/>
      <c r="CC165" s="55"/>
      <c r="CD165" s="63"/>
      <c r="CE165" s="3"/>
      <c r="CF165" s="3"/>
      <c r="CG165" s="63"/>
      <c r="CH165" s="3"/>
      <c r="CI165" s="3"/>
      <c r="CJ165" s="3"/>
      <c r="CK165" s="3"/>
      <c r="CL165" s="3"/>
      <c r="CM165" s="3"/>
    </row>
    <row r="166" spans="1:91" ht="16.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539"/>
      <c r="N166" s="3"/>
      <c r="O166" s="57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62"/>
      <c r="AR166" s="63"/>
      <c r="AS166" s="63"/>
      <c r="AT166" s="63"/>
      <c r="AU166" s="6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540"/>
      <c r="BP166" s="540"/>
      <c r="BQ166" s="540"/>
      <c r="BR166" s="540"/>
      <c r="BS166" s="540"/>
      <c r="BT166" s="3"/>
      <c r="BU166" s="3"/>
      <c r="BV166" s="3"/>
      <c r="BW166" s="540"/>
      <c r="BX166" s="540"/>
      <c r="BY166" s="540"/>
      <c r="BZ166" s="540"/>
      <c r="CA166" s="63"/>
      <c r="CB166" s="55"/>
      <c r="CC166" s="55"/>
      <c r="CD166" s="63"/>
      <c r="CE166" s="3"/>
      <c r="CF166" s="3"/>
      <c r="CG166" s="63"/>
      <c r="CH166" s="3"/>
      <c r="CI166" s="3"/>
      <c r="CJ166" s="3"/>
      <c r="CK166" s="3"/>
      <c r="CL166" s="3"/>
      <c r="CM166" s="3"/>
    </row>
    <row r="167" spans="1:91" ht="16.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539"/>
      <c r="N167" s="3"/>
      <c r="O167" s="57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62"/>
      <c r="AR167" s="63"/>
      <c r="AS167" s="63"/>
      <c r="AT167" s="63"/>
      <c r="AU167" s="6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540"/>
      <c r="BP167" s="540"/>
      <c r="BQ167" s="540"/>
      <c r="BR167" s="540"/>
      <c r="BS167" s="540"/>
      <c r="BT167" s="3"/>
      <c r="BU167" s="3"/>
      <c r="BV167" s="3"/>
      <c r="BW167" s="540"/>
      <c r="BX167" s="540"/>
      <c r="BY167" s="540"/>
      <c r="BZ167" s="540"/>
      <c r="CA167" s="63"/>
      <c r="CB167" s="55"/>
      <c r="CC167" s="55"/>
      <c r="CD167" s="63"/>
      <c r="CE167" s="3"/>
      <c r="CF167" s="3"/>
      <c r="CG167" s="63"/>
      <c r="CH167" s="3"/>
      <c r="CI167" s="3"/>
      <c r="CJ167" s="3"/>
      <c r="CK167" s="3"/>
      <c r="CL167" s="3"/>
      <c r="CM167" s="3"/>
    </row>
    <row r="168" spans="1:91" ht="16.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539"/>
      <c r="N168" s="3"/>
      <c r="O168" s="57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62"/>
      <c r="AR168" s="63"/>
      <c r="AS168" s="63"/>
      <c r="AT168" s="63"/>
      <c r="AU168" s="6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540"/>
      <c r="BP168" s="540"/>
      <c r="BQ168" s="540"/>
      <c r="BR168" s="540"/>
      <c r="BS168" s="540"/>
      <c r="BT168" s="3"/>
      <c r="BU168" s="3"/>
      <c r="BV168" s="3"/>
      <c r="BW168" s="540"/>
      <c r="BX168" s="540"/>
      <c r="BY168" s="540"/>
      <c r="BZ168" s="540"/>
      <c r="CA168" s="63"/>
      <c r="CB168" s="55"/>
      <c r="CC168" s="55"/>
      <c r="CD168" s="63"/>
      <c r="CE168" s="3"/>
      <c r="CF168" s="3"/>
      <c r="CG168" s="63"/>
      <c r="CH168" s="3"/>
      <c r="CI168" s="3"/>
      <c r="CJ168" s="3"/>
      <c r="CK168" s="3"/>
      <c r="CL168" s="3"/>
      <c r="CM168" s="3"/>
    </row>
    <row r="169" spans="1:91" ht="16.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539"/>
      <c r="N169" s="3"/>
      <c r="O169" s="57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62"/>
      <c r="AR169" s="63"/>
      <c r="AS169" s="63"/>
      <c r="AT169" s="63"/>
      <c r="AU169" s="6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540"/>
      <c r="BP169" s="540"/>
      <c r="BQ169" s="540"/>
      <c r="BR169" s="540"/>
      <c r="BS169" s="540"/>
      <c r="BT169" s="3"/>
      <c r="BU169" s="3"/>
      <c r="BV169" s="3"/>
      <c r="BW169" s="540"/>
      <c r="BX169" s="540"/>
      <c r="BY169" s="540"/>
      <c r="BZ169" s="540"/>
      <c r="CA169" s="63"/>
      <c r="CB169" s="55"/>
      <c r="CC169" s="55"/>
      <c r="CD169" s="63"/>
      <c r="CE169" s="3"/>
      <c r="CF169" s="3"/>
      <c r="CG169" s="63"/>
      <c r="CH169" s="3"/>
      <c r="CI169" s="3"/>
      <c r="CJ169" s="3"/>
      <c r="CK169" s="3"/>
      <c r="CL169" s="3"/>
      <c r="CM169" s="3"/>
    </row>
    <row r="170" spans="1:91" ht="16.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539"/>
      <c r="N170" s="3"/>
      <c r="O170" s="57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62"/>
      <c r="AR170" s="63"/>
      <c r="AS170" s="63"/>
      <c r="AT170" s="63"/>
      <c r="AU170" s="6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540"/>
      <c r="BP170" s="540"/>
      <c r="BQ170" s="540"/>
      <c r="BR170" s="540"/>
      <c r="BS170" s="540"/>
      <c r="BT170" s="3"/>
      <c r="BU170" s="3"/>
      <c r="BV170" s="3"/>
      <c r="BW170" s="540"/>
      <c r="BX170" s="540"/>
      <c r="BY170" s="540"/>
      <c r="BZ170" s="540"/>
      <c r="CA170" s="63"/>
      <c r="CB170" s="55"/>
      <c r="CC170" s="55"/>
      <c r="CD170" s="63"/>
      <c r="CE170" s="3"/>
      <c r="CF170" s="3"/>
      <c r="CG170" s="63"/>
      <c r="CH170" s="3"/>
      <c r="CI170" s="3"/>
      <c r="CJ170" s="3"/>
      <c r="CK170" s="3"/>
      <c r="CL170" s="3"/>
      <c r="CM170" s="3"/>
    </row>
    <row r="171" spans="1:91" ht="16.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539"/>
      <c r="N171" s="3"/>
      <c r="O171" s="57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62"/>
      <c r="AR171" s="63"/>
      <c r="AS171" s="63"/>
      <c r="AT171" s="63"/>
      <c r="AU171" s="6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540"/>
      <c r="BO171" s="540"/>
      <c r="BP171" s="540"/>
      <c r="BQ171" s="540"/>
      <c r="BR171" s="540"/>
      <c r="BS171" s="540"/>
      <c r="BT171" s="3"/>
      <c r="BU171" s="3"/>
      <c r="BV171" s="3"/>
      <c r="BW171" s="540"/>
      <c r="BX171" s="540"/>
      <c r="BY171" s="540"/>
      <c r="BZ171" s="540"/>
      <c r="CA171" s="63"/>
      <c r="CB171" s="55"/>
      <c r="CC171" s="55"/>
      <c r="CD171" s="63"/>
      <c r="CE171" s="3"/>
      <c r="CF171" s="3"/>
      <c r="CG171" s="63"/>
      <c r="CH171" s="3"/>
      <c r="CI171" s="3"/>
      <c r="CJ171" s="3"/>
      <c r="CK171" s="3"/>
      <c r="CL171" s="3"/>
      <c r="CM171" s="3"/>
    </row>
    <row r="172" spans="1:91" ht="16.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539"/>
      <c r="N172" s="3"/>
      <c r="O172" s="57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62"/>
      <c r="AR172" s="63"/>
      <c r="AS172" s="63"/>
      <c r="AT172" s="63"/>
      <c r="AU172" s="6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540"/>
      <c r="BO172" s="540"/>
      <c r="BP172" s="540"/>
      <c r="BQ172" s="540"/>
      <c r="BR172" s="540"/>
      <c r="BS172" s="540"/>
      <c r="BT172" s="3"/>
      <c r="BU172" s="3"/>
      <c r="BV172" s="3"/>
      <c r="BW172" s="540"/>
      <c r="BX172" s="540"/>
      <c r="BY172" s="540"/>
      <c r="BZ172" s="540"/>
      <c r="CA172" s="63"/>
      <c r="CB172" s="55"/>
      <c r="CC172" s="55"/>
      <c r="CD172" s="63"/>
      <c r="CE172" s="3"/>
      <c r="CF172" s="3"/>
      <c r="CG172" s="63"/>
      <c r="CH172" s="3"/>
      <c r="CI172" s="3"/>
      <c r="CJ172" s="3"/>
      <c r="CK172" s="3"/>
      <c r="CL172" s="3"/>
      <c r="CM172" s="3"/>
    </row>
    <row r="173" spans="1:91" ht="16.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539"/>
      <c r="N173" s="3"/>
      <c r="O173" s="57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62"/>
      <c r="AR173" s="63"/>
      <c r="AS173" s="63"/>
      <c r="AT173" s="63"/>
      <c r="AU173" s="6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540"/>
      <c r="BO173" s="540"/>
      <c r="BP173" s="540"/>
      <c r="BQ173" s="540"/>
      <c r="BR173" s="540"/>
      <c r="BS173" s="540"/>
      <c r="BT173" s="3"/>
      <c r="BU173" s="3"/>
      <c r="BV173" s="3"/>
      <c r="BW173" s="540"/>
      <c r="BX173" s="540"/>
      <c r="BY173" s="540"/>
      <c r="BZ173" s="540"/>
      <c r="CA173" s="63"/>
      <c r="CB173" s="55"/>
      <c r="CC173" s="55"/>
      <c r="CD173" s="63"/>
      <c r="CE173" s="3"/>
      <c r="CF173" s="3"/>
      <c r="CG173" s="63"/>
      <c r="CH173" s="3"/>
      <c r="CI173" s="3"/>
      <c r="CJ173" s="3"/>
      <c r="CK173" s="3"/>
      <c r="CL173" s="3"/>
      <c r="CM173" s="3"/>
    </row>
    <row r="174" spans="1:91" ht="16.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539"/>
      <c r="N174" s="3"/>
      <c r="O174" s="57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62"/>
      <c r="AR174" s="63"/>
      <c r="AS174" s="63"/>
      <c r="AT174" s="63"/>
      <c r="AU174" s="6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540"/>
      <c r="BO174" s="540"/>
      <c r="BP174" s="540"/>
      <c r="BQ174" s="540"/>
      <c r="BR174" s="540"/>
      <c r="BS174" s="540"/>
      <c r="BT174" s="3"/>
      <c r="BU174" s="3"/>
      <c r="BV174" s="3"/>
      <c r="BW174" s="540"/>
      <c r="BX174" s="540"/>
      <c r="BY174" s="540"/>
      <c r="BZ174" s="540"/>
      <c r="CA174" s="63"/>
      <c r="CB174" s="55"/>
      <c r="CC174" s="55"/>
      <c r="CD174" s="63"/>
      <c r="CE174" s="3"/>
      <c r="CF174" s="3"/>
      <c r="CG174" s="63"/>
      <c r="CH174" s="3"/>
      <c r="CI174" s="3"/>
      <c r="CJ174" s="3"/>
      <c r="CK174" s="3"/>
      <c r="CL174" s="3"/>
      <c r="CM174" s="3"/>
    </row>
    <row r="175" spans="1:91" ht="16.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539"/>
      <c r="N175" s="3"/>
      <c r="O175" s="57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62"/>
      <c r="AR175" s="63"/>
      <c r="AS175" s="63"/>
      <c r="AT175" s="63"/>
      <c r="AU175" s="6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540"/>
      <c r="BO175" s="540"/>
      <c r="BP175" s="540"/>
      <c r="BQ175" s="540"/>
      <c r="BR175" s="540"/>
      <c r="BS175" s="540"/>
      <c r="BT175" s="3"/>
      <c r="BU175" s="3"/>
      <c r="BV175" s="3"/>
      <c r="BW175" s="540"/>
      <c r="BX175" s="540"/>
      <c r="BY175" s="540"/>
      <c r="BZ175" s="540"/>
      <c r="CA175" s="63"/>
      <c r="CB175" s="55"/>
      <c r="CC175" s="55"/>
      <c r="CD175" s="63"/>
      <c r="CE175" s="3"/>
      <c r="CF175" s="3"/>
      <c r="CG175" s="63"/>
      <c r="CH175" s="3"/>
      <c r="CI175" s="3"/>
      <c r="CJ175" s="3"/>
      <c r="CK175" s="3"/>
      <c r="CL175" s="3"/>
      <c r="CM175" s="3"/>
    </row>
    <row r="176" spans="1:91" ht="16.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539"/>
      <c r="N176" s="3"/>
      <c r="O176" s="57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62"/>
      <c r="AR176" s="63"/>
      <c r="AS176" s="63"/>
      <c r="AT176" s="63"/>
      <c r="AU176" s="6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540"/>
      <c r="BO176" s="540"/>
      <c r="BP176" s="540"/>
      <c r="BQ176" s="540"/>
      <c r="BR176" s="540"/>
      <c r="BS176" s="540"/>
      <c r="BT176" s="3"/>
      <c r="BU176" s="3"/>
      <c r="BV176" s="3"/>
      <c r="BW176" s="540"/>
      <c r="BX176" s="540"/>
      <c r="BY176" s="540"/>
      <c r="BZ176" s="540"/>
      <c r="CA176" s="63"/>
      <c r="CB176" s="55"/>
      <c r="CC176" s="55"/>
      <c r="CD176" s="63"/>
      <c r="CE176" s="3"/>
      <c r="CF176" s="3"/>
      <c r="CG176" s="63"/>
      <c r="CH176" s="3"/>
      <c r="CI176" s="3"/>
      <c r="CJ176" s="3"/>
      <c r="CK176" s="3"/>
      <c r="CL176" s="3"/>
      <c r="CM176" s="3"/>
    </row>
    <row r="177" spans="1:91" ht="16.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539"/>
      <c r="N177" s="3"/>
      <c r="O177" s="57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62"/>
      <c r="AR177" s="63"/>
      <c r="AS177" s="63"/>
      <c r="AT177" s="63"/>
      <c r="AU177" s="6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540"/>
      <c r="BO177" s="540"/>
      <c r="BP177" s="540"/>
      <c r="BQ177" s="540"/>
      <c r="BR177" s="540"/>
      <c r="BS177" s="540"/>
      <c r="BT177" s="3"/>
      <c r="BU177" s="3"/>
      <c r="BV177" s="3"/>
      <c r="BW177" s="540"/>
      <c r="BX177" s="540"/>
      <c r="BY177" s="540"/>
      <c r="BZ177" s="540"/>
      <c r="CA177" s="63"/>
      <c r="CB177" s="55"/>
      <c r="CC177" s="55"/>
      <c r="CD177" s="63"/>
      <c r="CE177" s="3"/>
      <c r="CF177" s="3"/>
      <c r="CG177" s="63"/>
      <c r="CH177" s="3"/>
      <c r="CI177" s="3"/>
      <c r="CJ177" s="3"/>
      <c r="CK177" s="3"/>
      <c r="CL177" s="3"/>
      <c r="CM177" s="3"/>
    </row>
    <row r="178" spans="1:91" ht="16.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539"/>
      <c r="N178" s="3"/>
      <c r="O178" s="57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62"/>
      <c r="AR178" s="63"/>
      <c r="AS178" s="63"/>
      <c r="AT178" s="63"/>
      <c r="AU178" s="6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540"/>
      <c r="BO178" s="540"/>
      <c r="BP178" s="540"/>
      <c r="BQ178" s="540"/>
      <c r="BR178" s="540"/>
      <c r="BS178" s="540"/>
      <c r="BT178" s="3"/>
      <c r="BU178" s="3"/>
      <c r="BV178" s="3"/>
      <c r="BW178" s="540"/>
      <c r="BX178" s="540"/>
      <c r="BY178" s="540"/>
      <c r="BZ178" s="540"/>
      <c r="CA178" s="63"/>
      <c r="CB178" s="55"/>
      <c r="CC178" s="55"/>
      <c r="CD178" s="63"/>
      <c r="CE178" s="3"/>
      <c r="CF178" s="3"/>
      <c r="CG178" s="63"/>
      <c r="CH178" s="3"/>
      <c r="CI178" s="3"/>
      <c r="CJ178" s="3"/>
      <c r="CK178" s="3"/>
      <c r="CL178" s="3"/>
      <c r="CM178" s="3"/>
    </row>
    <row r="179" spans="1:91" ht="16.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539"/>
      <c r="N179" s="3"/>
      <c r="O179" s="57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62"/>
      <c r="AR179" s="63"/>
      <c r="AS179" s="63"/>
      <c r="AT179" s="63"/>
      <c r="AU179" s="6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540"/>
      <c r="BO179" s="540"/>
      <c r="BP179" s="540"/>
      <c r="BQ179" s="540"/>
      <c r="BR179" s="540"/>
      <c r="BS179" s="540"/>
      <c r="BT179" s="3"/>
      <c r="BU179" s="3"/>
      <c r="BV179" s="3"/>
      <c r="BW179" s="540"/>
      <c r="BX179" s="540"/>
      <c r="BY179" s="540"/>
      <c r="BZ179" s="540"/>
      <c r="CA179" s="63"/>
      <c r="CB179" s="55"/>
      <c r="CC179" s="55"/>
      <c r="CD179" s="63"/>
      <c r="CE179" s="3"/>
      <c r="CF179" s="3"/>
      <c r="CG179" s="63"/>
      <c r="CH179" s="3"/>
      <c r="CI179" s="3"/>
      <c r="CJ179" s="3"/>
      <c r="CK179" s="3"/>
      <c r="CL179" s="3"/>
      <c r="CM179" s="3"/>
    </row>
    <row r="180" spans="1:91" ht="16.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539"/>
      <c r="N180" s="3"/>
      <c r="O180" s="57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62"/>
      <c r="AR180" s="63"/>
      <c r="AS180" s="63"/>
      <c r="AT180" s="63"/>
      <c r="AU180" s="6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540"/>
      <c r="BO180" s="540"/>
      <c r="BP180" s="540"/>
      <c r="BQ180" s="540"/>
      <c r="BR180" s="540"/>
      <c r="BS180" s="540"/>
      <c r="BT180" s="3"/>
      <c r="BU180" s="3"/>
      <c r="BV180" s="3"/>
      <c r="BW180" s="540"/>
      <c r="BX180" s="540"/>
      <c r="BY180" s="540"/>
      <c r="BZ180" s="540"/>
      <c r="CA180" s="63"/>
      <c r="CB180" s="55"/>
      <c r="CC180" s="55"/>
      <c r="CD180" s="63"/>
      <c r="CE180" s="3"/>
      <c r="CF180" s="3"/>
      <c r="CG180" s="63"/>
      <c r="CH180" s="3"/>
      <c r="CI180" s="3"/>
      <c r="CJ180" s="3"/>
      <c r="CK180" s="3"/>
      <c r="CL180" s="3"/>
      <c r="CM180" s="3"/>
    </row>
    <row r="181" spans="1:91" ht="16.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539"/>
      <c r="N181" s="3"/>
      <c r="O181" s="57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62"/>
      <c r="AR181" s="63"/>
      <c r="AS181" s="63"/>
      <c r="AT181" s="63"/>
      <c r="AU181" s="6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540"/>
      <c r="BO181" s="540"/>
      <c r="BP181" s="540"/>
      <c r="BQ181" s="540"/>
      <c r="BR181" s="540"/>
      <c r="BS181" s="540"/>
      <c r="BT181" s="3"/>
      <c r="BU181" s="3"/>
      <c r="BV181" s="3"/>
      <c r="BW181" s="540"/>
      <c r="BX181" s="540"/>
      <c r="BY181" s="540"/>
      <c r="BZ181" s="540"/>
      <c r="CA181" s="63"/>
      <c r="CB181" s="55"/>
      <c r="CC181" s="55"/>
      <c r="CD181" s="63"/>
      <c r="CE181" s="3"/>
      <c r="CF181" s="3"/>
      <c r="CG181" s="63"/>
      <c r="CH181" s="3"/>
      <c r="CI181" s="3"/>
      <c r="CJ181" s="3"/>
      <c r="CK181" s="3"/>
      <c r="CL181" s="3"/>
      <c r="CM181" s="3"/>
    </row>
    <row r="182" spans="1:91" ht="16.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539"/>
      <c r="N182" s="3"/>
      <c r="O182" s="57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62"/>
      <c r="AR182" s="63"/>
      <c r="AS182" s="63"/>
      <c r="AT182" s="63"/>
      <c r="AU182" s="6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540"/>
      <c r="BO182" s="540"/>
      <c r="BP182" s="540"/>
      <c r="BQ182" s="540"/>
      <c r="BR182" s="540"/>
      <c r="BS182" s="540"/>
      <c r="BT182" s="3"/>
      <c r="BU182" s="3"/>
      <c r="BV182" s="3"/>
      <c r="BW182" s="540"/>
      <c r="BX182" s="540"/>
      <c r="BY182" s="540"/>
      <c r="BZ182" s="540"/>
      <c r="CA182" s="63"/>
      <c r="CB182" s="55"/>
      <c r="CC182" s="55"/>
      <c r="CD182" s="63"/>
      <c r="CE182" s="3"/>
      <c r="CF182" s="3"/>
      <c r="CG182" s="63"/>
      <c r="CH182" s="3"/>
      <c r="CI182" s="3"/>
      <c r="CJ182" s="3"/>
      <c r="CK182" s="3"/>
      <c r="CL182" s="3"/>
      <c r="CM182" s="3"/>
    </row>
    <row r="183" spans="1:91" ht="16.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539"/>
      <c r="N183" s="3"/>
      <c r="O183" s="57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62"/>
      <c r="AR183" s="63"/>
      <c r="AS183" s="63"/>
      <c r="AT183" s="63"/>
      <c r="AU183" s="6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540"/>
      <c r="BO183" s="540"/>
      <c r="BP183" s="540"/>
      <c r="BQ183" s="540"/>
      <c r="BR183" s="540"/>
      <c r="BS183" s="540"/>
      <c r="BT183" s="3"/>
      <c r="BU183" s="3"/>
      <c r="BV183" s="3"/>
      <c r="BW183" s="540"/>
      <c r="BX183" s="540"/>
      <c r="BY183" s="540"/>
      <c r="BZ183" s="540"/>
      <c r="CA183" s="63"/>
      <c r="CB183" s="55"/>
      <c r="CC183" s="55"/>
      <c r="CD183" s="63"/>
      <c r="CE183" s="3"/>
      <c r="CF183" s="3"/>
      <c r="CG183" s="63"/>
      <c r="CH183" s="3"/>
      <c r="CI183" s="3"/>
      <c r="CJ183" s="3"/>
      <c r="CK183" s="3"/>
      <c r="CL183" s="3"/>
      <c r="CM183" s="3"/>
    </row>
    <row r="184" spans="1:91" ht="16.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539"/>
      <c r="N184" s="3"/>
      <c r="O184" s="57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62"/>
      <c r="AR184" s="63"/>
      <c r="AS184" s="63"/>
      <c r="AT184" s="63"/>
      <c r="AU184" s="6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540"/>
      <c r="BO184" s="540"/>
      <c r="BP184" s="540"/>
      <c r="BQ184" s="540"/>
      <c r="BR184" s="540"/>
      <c r="BS184" s="540"/>
      <c r="BT184" s="3"/>
      <c r="BU184" s="3"/>
      <c r="BV184" s="3"/>
      <c r="BW184" s="540"/>
      <c r="BX184" s="540"/>
      <c r="BY184" s="540"/>
      <c r="BZ184" s="540"/>
      <c r="CA184" s="63"/>
      <c r="CB184" s="55"/>
      <c r="CC184" s="55"/>
      <c r="CD184" s="63"/>
      <c r="CE184" s="3"/>
      <c r="CF184" s="3"/>
      <c r="CG184" s="63"/>
      <c r="CH184" s="3"/>
      <c r="CI184" s="3"/>
      <c r="CJ184" s="3"/>
      <c r="CK184" s="3"/>
      <c r="CL184" s="3"/>
      <c r="CM184" s="3"/>
    </row>
    <row r="185" spans="1:91" ht="16.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539"/>
      <c r="N185" s="3"/>
      <c r="O185" s="57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62"/>
      <c r="AR185" s="63"/>
      <c r="AS185" s="63"/>
      <c r="AT185" s="63"/>
      <c r="AU185" s="6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540"/>
      <c r="BO185" s="540"/>
      <c r="BP185" s="540"/>
      <c r="BQ185" s="540"/>
      <c r="BR185" s="540"/>
      <c r="BS185" s="540"/>
      <c r="BT185" s="3"/>
      <c r="BU185" s="3"/>
      <c r="BV185" s="3"/>
      <c r="BW185" s="540"/>
      <c r="BX185" s="540"/>
      <c r="BY185" s="540"/>
      <c r="BZ185" s="540"/>
      <c r="CA185" s="63"/>
      <c r="CB185" s="55"/>
      <c r="CC185" s="55"/>
      <c r="CD185" s="63"/>
      <c r="CE185" s="3"/>
      <c r="CF185" s="3"/>
      <c r="CG185" s="63"/>
      <c r="CH185" s="3"/>
      <c r="CI185" s="3"/>
      <c r="CJ185" s="3"/>
      <c r="CK185" s="3"/>
      <c r="CL185" s="3"/>
      <c r="CM185" s="3"/>
    </row>
    <row r="186" spans="1:91" ht="16.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539"/>
      <c r="N186" s="3"/>
      <c r="O186" s="57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62"/>
      <c r="AR186" s="63"/>
      <c r="AS186" s="63"/>
      <c r="AT186" s="63"/>
      <c r="AU186" s="6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540"/>
      <c r="BO186" s="540"/>
      <c r="BP186" s="540"/>
      <c r="BQ186" s="540"/>
      <c r="BR186" s="540"/>
      <c r="BS186" s="540"/>
      <c r="BT186" s="3"/>
      <c r="BU186" s="3"/>
      <c r="BV186" s="3"/>
      <c r="BW186" s="540"/>
      <c r="BX186" s="540"/>
      <c r="BY186" s="540"/>
      <c r="BZ186" s="540"/>
      <c r="CA186" s="63"/>
      <c r="CB186" s="55"/>
      <c r="CC186" s="55"/>
      <c r="CD186" s="63"/>
      <c r="CE186" s="3"/>
      <c r="CF186" s="3"/>
      <c r="CG186" s="63"/>
      <c r="CH186" s="3"/>
      <c r="CI186" s="3"/>
      <c r="CJ186" s="3"/>
      <c r="CK186" s="3"/>
      <c r="CL186" s="3"/>
      <c r="CM186" s="3"/>
    </row>
    <row r="187" spans="1:91" ht="16.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539"/>
      <c r="N187" s="3"/>
      <c r="O187" s="57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62"/>
      <c r="AR187" s="63"/>
      <c r="AS187" s="63"/>
      <c r="AT187" s="63"/>
      <c r="AU187" s="6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540"/>
      <c r="BO187" s="540"/>
      <c r="BP187" s="540"/>
      <c r="BQ187" s="540"/>
      <c r="BR187" s="540"/>
      <c r="BS187" s="540"/>
      <c r="BT187" s="3"/>
      <c r="BU187" s="3"/>
      <c r="BV187" s="3"/>
      <c r="BW187" s="540"/>
      <c r="BX187" s="540"/>
      <c r="BY187" s="540"/>
      <c r="BZ187" s="540"/>
      <c r="CA187" s="63"/>
      <c r="CB187" s="55"/>
      <c r="CC187" s="55"/>
      <c r="CD187" s="63"/>
      <c r="CE187" s="3"/>
      <c r="CF187" s="3"/>
      <c r="CG187" s="63"/>
      <c r="CH187" s="3"/>
      <c r="CI187" s="3"/>
      <c r="CJ187" s="3"/>
      <c r="CK187" s="3"/>
      <c r="CL187" s="3"/>
      <c r="CM187" s="3"/>
    </row>
    <row r="188" spans="1:91" ht="16.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539"/>
      <c r="N188" s="3"/>
      <c r="O188" s="57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62"/>
      <c r="AR188" s="63"/>
      <c r="AS188" s="63"/>
      <c r="AT188" s="63"/>
      <c r="AU188" s="6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540"/>
      <c r="BO188" s="540"/>
      <c r="BP188" s="540"/>
      <c r="BQ188" s="540"/>
      <c r="BR188" s="540"/>
      <c r="BS188" s="540"/>
      <c r="BT188" s="3"/>
      <c r="BU188" s="3"/>
      <c r="BV188" s="3"/>
      <c r="BW188" s="540"/>
      <c r="BX188" s="540"/>
      <c r="BY188" s="540"/>
      <c r="BZ188" s="540"/>
      <c r="CA188" s="63"/>
      <c r="CB188" s="55"/>
      <c r="CC188" s="55"/>
      <c r="CD188" s="63"/>
      <c r="CE188" s="3"/>
      <c r="CF188" s="3"/>
      <c r="CG188" s="63"/>
      <c r="CH188" s="3"/>
      <c r="CI188" s="3"/>
      <c r="CJ188" s="3"/>
      <c r="CK188" s="3"/>
      <c r="CL188" s="3"/>
      <c r="CM188" s="3"/>
    </row>
    <row r="189" spans="1:91" ht="16.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539"/>
      <c r="N189" s="3"/>
      <c r="O189" s="57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62"/>
      <c r="AR189" s="63"/>
      <c r="AS189" s="63"/>
      <c r="AT189" s="63"/>
      <c r="AU189" s="6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540"/>
      <c r="BO189" s="540"/>
      <c r="BP189" s="540"/>
      <c r="BQ189" s="540"/>
      <c r="BR189" s="540"/>
      <c r="BS189" s="540"/>
      <c r="BT189" s="3"/>
      <c r="BU189" s="3"/>
      <c r="BV189" s="3"/>
      <c r="BW189" s="540"/>
      <c r="BX189" s="540"/>
      <c r="BY189" s="540"/>
      <c r="BZ189" s="540"/>
      <c r="CA189" s="63"/>
      <c r="CB189" s="55"/>
      <c r="CC189" s="55"/>
      <c r="CD189" s="63"/>
      <c r="CE189" s="3"/>
      <c r="CF189" s="3"/>
      <c r="CG189" s="63"/>
      <c r="CH189" s="3"/>
      <c r="CI189" s="3"/>
      <c r="CJ189" s="3"/>
      <c r="CK189" s="3"/>
      <c r="CL189" s="3"/>
      <c r="CM189" s="3"/>
    </row>
    <row r="190" spans="1:91" ht="16.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539"/>
      <c r="N190" s="3"/>
      <c r="O190" s="57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62"/>
      <c r="AR190" s="63"/>
      <c r="AS190" s="63"/>
      <c r="AT190" s="63"/>
      <c r="AU190" s="6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540"/>
      <c r="BO190" s="540"/>
      <c r="BP190" s="540"/>
      <c r="BQ190" s="540"/>
      <c r="BR190" s="540"/>
      <c r="BS190" s="540"/>
      <c r="BT190" s="3"/>
      <c r="BU190" s="3"/>
      <c r="BV190" s="3"/>
      <c r="BW190" s="540"/>
      <c r="BX190" s="540"/>
      <c r="BY190" s="540"/>
      <c r="BZ190" s="540"/>
      <c r="CA190" s="63"/>
      <c r="CB190" s="55"/>
      <c r="CC190" s="55"/>
      <c r="CD190" s="63"/>
      <c r="CE190" s="3"/>
      <c r="CF190" s="3"/>
      <c r="CG190" s="63"/>
      <c r="CH190" s="3"/>
      <c r="CI190" s="3"/>
      <c r="CJ190" s="3"/>
      <c r="CK190" s="3"/>
      <c r="CL190" s="3"/>
      <c r="CM190" s="3"/>
    </row>
    <row r="191" spans="1:91" ht="16.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539"/>
      <c r="N191" s="3"/>
      <c r="O191" s="57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62"/>
      <c r="AR191" s="63"/>
      <c r="AS191" s="63"/>
      <c r="AT191" s="63"/>
      <c r="AU191" s="6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540"/>
      <c r="BO191" s="540"/>
      <c r="BP191" s="540"/>
      <c r="BQ191" s="540"/>
      <c r="BR191" s="540"/>
      <c r="BS191" s="540"/>
      <c r="BT191" s="3"/>
      <c r="BU191" s="3"/>
      <c r="BV191" s="3"/>
      <c r="BW191" s="540"/>
      <c r="BX191" s="540"/>
      <c r="BY191" s="540"/>
      <c r="BZ191" s="540"/>
      <c r="CA191" s="63"/>
      <c r="CB191" s="55"/>
      <c r="CC191" s="55"/>
      <c r="CD191" s="63"/>
      <c r="CE191" s="3"/>
      <c r="CF191" s="3"/>
      <c r="CG191" s="63"/>
      <c r="CH191" s="3"/>
      <c r="CI191" s="3"/>
      <c r="CJ191" s="3"/>
      <c r="CK191" s="3"/>
      <c r="CL191" s="3"/>
      <c r="CM191" s="3"/>
    </row>
    <row r="192" spans="1:91" ht="16.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539"/>
      <c r="N192" s="3"/>
      <c r="O192" s="57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62"/>
      <c r="AR192" s="63"/>
      <c r="AS192" s="63"/>
      <c r="AT192" s="63"/>
      <c r="AU192" s="6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540"/>
      <c r="BO192" s="540"/>
      <c r="BP192" s="540"/>
      <c r="BQ192" s="540"/>
      <c r="BR192" s="540"/>
      <c r="BS192" s="540"/>
      <c r="BT192" s="3"/>
      <c r="BU192" s="3"/>
      <c r="BV192" s="3"/>
      <c r="BW192" s="540"/>
      <c r="BX192" s="540"/>
      <c r="BY192" s="540"/>
      <c r="BZ192" s="540"/>
      <c r="CA192" s="63"/>
      <c r="CB192" s="55"/>
      <c r="CC192" s="55"/>
      <c r="CD192" s="63"/>
      <c r="CE192" s="3"/>
      <c r="CF192" s="3"/>
      <c r="CG192" s="63"/>
      <c r="CH192" s="3"/>
      <c r="CI192" s="3"/>
      <c r="CJ192" s="3"/>
      <c r="CK192" s="3"/>
      <c r="CL192" s="3"/>
      <c r="CM192" s="3"/>
    </row>
    <row r="193" spans="1:91" ht="16.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539"/>
      <c r="N193" s="3"/>
      <c r="O193" s="57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62"/>
      <c r="AR193" s="63"/>
      <c r="AS193" s="63"/>
      <c r="AT193" s="63"/>
      <c r="AU193" s="6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540"/>
      <c r="BO193" s="540"/>
      <c r="BP193" s="540"/>
      <c r="BQ193" s="540"/>
      <c r="BR193" s="540"/>
      <c r="BS193" s="540"/>
      <c r="BT193" s="3"/>
      <c r="BU193" s="3"/>
      <c r="BV193" s="3"/>
      <c r="BW193" s="540"/>
      <c r="BX193" s="540"/>
      <c r="BY193" s="540"/>
      <c r="BZ193" s="540"/>
      <c r="CA193" s="63"/>
      <c r="CB193" s="55"/>
      <c r="CC193" s="55"/>
      <c r="CD193" s="63"/>
      <c r="CE193" s="3"/>
      <c r="CF193" s="3"/>
      <c r="CG193" s="63"/>
      <c r="CH193" s="3"/>
      <c r="CI193" s="3"/>
      <c r="CJ193" s="3"/>
      <c r="CK193" s="3"/>
      <c r="CL193" s="3"/>
      <c r="CM193" s="3"/>
    </row>
    <row r="194" spans="1:91" ht="16.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539"/>
      <c r="N194" s="3"/>
      <c r="O194" s="57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62"/>
      <c r="AR194" s="63"/>
      <c r="AS194" s="63"/>
      <c r="AT194" s="63"/>
      <c r="AU194" s="6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540"/>
      <c r="BO194" s="540"/>
      <c r="BP194" s="540"/>
      <c r="BQ194" s="540"/>
      <c r="BR194" s="540"/>
      <c r="BS194" s="540"/>
      <c r="BT194" s="3"/>
      <c r="BU194" s="3"/>
      <c r="BV194" s="3"/>
      <c r="BW194" s="540"/>
      <c r="BX194" s="540"/>
      <c r="BY194" s="540"/>
      <c r="BZ194" s="540"/>
      <c r="CA194" s="63"/>
      <c r="CB194" s="55"/>
      <c r="CC194" s="55"/>
      <c r="CD194" s="63"/>
      <c r="CE194" s="3"/>
      <c r="CF194" s="3"/>
      <c r="CG194" s="63"/>
      <c r="CH194" s="3"/>
      <c r="CI194" s="3"/>
      <c r="CJ194" s="3"/>
      <c r="CK194" s="3"/>
      <c r="CL194" s="3"/>
      <c r="CM194" s="3"/>
    </row>
    <row r="195" spans="1:91" ht="16.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539"/>
      <c r="N195" s="3"/>
      <c r="O195" s="57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62"/>
      <c r="AR195" s="63"/>
      <c r="AS195" s="63"/>
      <c r="AT195" s="63"/>
      <c r="AU195" s="6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540"/>
      <c r="BO195" s="540"/>
      <c r="BP195" s="540"/>
      <c r="BQ195" s="540"/>
      <c r="BR195" s="540"/>
      <c r="BS195" s="540"/>
      <c r="BT195" s="3"/>
      <c r="BU195" s="3"/>
      <c r="BV195" s="3"/>
      <c r="BW195" s="540"/>
      <c r="BX195" s="540"/>
      <c r="BY195" s="540"/>
      <c r="BZ195" s="540"/>
      <c r="CA195" s="63"/>
      <c r="CB195" s="55"/>
      <c r="CC195" s="55"/>
      <c r="CD195" s="63"/>
      <c r="CE195" s="3"/>
      <c r="CF195" s="3"/>
      <c r="CG195" s="63"/>
      <c r="CH195" s="3"/>
      <c r="CI195" s="3"/>
      <c r="CJ195" s="3"/>
      <c r="CK195" s="3"/>
      <c r="CL195" s="3"/>
      <c r="CM195" s="3"/>
    </row>
    <row r="196" spans="1:91" ht="16.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539"/>
      <c r="N196" s="3"/>
      <c r="O196" s="57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62"/>
      <c r="AR196" s="63"/>
      <c r="AS196" s="63"/>
      <c r="AT196" s="63"/>
      <c r="AU196" s="6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540"/>
      <c r="BO196" s="540"/>
      <c r="BP196" s="540"/>
      <c r="BQ196" s="540"/>
      <c r="BR196" s="540"/>
      <c r="BS196" s="540"/>
      <c r="BT196" s="3"/>
      <c r="BU196" s="3"/>
      <c r="BV196" s="3"/>
      <c r="BW196" s="540"/>
      <c r="BX196" s="540"/>
      <c r="BY196" s="540"/>
      <c r="BZ196" s="540"/>
      <c r="CA196" s="63"/>
      <c r="CB196" s="55"/>
      <c r="CC196" s="55"/>
      <c r="CD196" s="63"/>
      <c r="CE196" s="3"/>
      <c r="CF196" s="3"/>
      <c r="CG196" s="63"/>
      <c r="CH196" s="3"/>
      <c r="CI196" s="3"/>
      <c r="CJ196" s="3"/>
      <c r="CK196" s="3"/>
      <c r="CL196" s="3"/>
      <c r="CM196" s="3"/>
    </row>
    <row r="197" spans="1:91" ht="16.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539"/>
      <c r="N197" s="3"/>
      <c r="O197" s="57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62"/>
      <c r="AR197" s="63"/>
      <c r="AS197" s="63"/>
      <c r="AT197" s="63"/>
      <c r="AU197" s="6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540"/>
      <c r="BO197" s="540"/>
      <c r="BP197" s="540"/>
      <c r="BQ197" s="540"/>
      <c r="BR197" s="540"/>
      <c r="BS197" s="540"/>
      <c r="BT197" s="3"/>
      <c r="BU197" s="3"/>
      <c r="BV197" s="3"/>
      <c r="BW197" s="540"/>
      <c r="BX197" s="540"/>
      <c r="BY197" s="540"/>
      <c r="BZ197" s="540"/>
      <c r="CA197" s="63"/>
      <c r="CB197" s="55"/>
      <c r="CC197" s="55"/>
      <c r="CD197" s="63"/>
      <c r="CE197" s="3"/>
      <c r="CF197" s="3"/>
      <c r="CG197" s="63"/>
      <c r="CH197" s="3"/>
      <c r="CI197" s="3"/>
      <c r="CJ197" s="3"/>
      <c r="CK197" s="3"/>
      <c r="CL197" s="3"/>
      <c r="CM197" s="3"/>
    </row>
    <row r="198" spans="1:91" ht="16.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539"/>
      <c r="N198" s="3"/>
      <c r="O198" s="57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62"/>
      <c r="AR198" s="63"/>
      <c r="AS198" s="63"/>
      <c r="AT198" s="63"/>
      <c r="AU198" s="6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540"/>
      <c r="BO198" s="540"/>
      <c r="BP198" s="540"/>
      <c r="BQ198" s="540"/>
      <c r="BR198" s="540"/>
      <c r="BS198" s="540"/>
      <c r="BT198" s="3"/>
      <c r="BU198" s="3"/>
      <c r="BV198" s="3"/>
      <c r="BW198" s="540"/>
      <c r="BX198" s="540"/>
      <c r="BY198" s="540"/>
      <c r="BZ198" s="540"/>
      <c r="CA198" s="63"/>
      <c r="CB198" s="55"/>
      <c r="CC198" s="55"/>
      <c r="CD198" s="63"/>
      <c r="CE198" s="3"/>
      <c r="CF198" s="3"/>
      <c r="CG198" s="63"/>
      <c r="CH198" s="3"/>
      <c r="CI198" s="3"/>
      <c r="CJ198" s="3"/>
      <c r="CK198" s="3"/>
      <c r="CL198" s="3"/>
      <c r="CM198" s="3"/>
    </row>
    <row r="199" spans="1:91" ht="16.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539"/>
      <c r="N199" s="3"/>
      <c r="O199" s="57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62"/>
      <c r="AR199" s="63"/>
      <c r="AS199" s="63"/>
      <c r="AT199" s="63"/>
      <c r="AU199" s="6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540"/>
      <c r="BO199" s="540"/>
      <c r="BP199" s="540"/>
      <c r="BQ199" s="540"/>
      <c r="BR199" s="540"/>
      <c r="BS199" s="540"/>
      <c r="BT199" s="3"/>
      <c r="BU199" s="3"/>
      <c r="BV199" s="3"/>
      <c r="BW199" s="540"/>
      <c r="BX199" s="540"/>
      <c r="BY199" s="540"/>
      <c r="BZ199" s="540"/>
      <c r="CA199" s="63"/>
      <c r="CB199" s="55"/>
      <c r="CC199" s="55"/>
      <c r="CD199" s="63"/>
      <c r="CE199" s="3"/>
      <c r="CF199" s="3"/>
      <c r="CG199" s="63"/>
      <c r="CH199" s="3"/>
      <c r="CI199" s="3"/>
      <c r="CJ199" s="3"/>
      <c r="CK199" s="3"/>
      <c r="CL199" s="3"/>
      <c r="CM199" s="3"/>
    </row>
    <row r="200" spans="1:91" ht="16.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539"/>
      <c r="N200" s="3"/>
      <c r="O200" s="57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62"/>
      <c r="AR200" s="63"/>
      <c r="AS200" s="63"/>
      <c r="AT200" s="63"/>
      <c r="AU200" s="6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540"/>
      <c r="BO200" s="540"/>
      <c r="BP200" s="540"/>
      <c r="BQ200" s="540"/>
      <c r="BR200" s="540"/>
      <c r="BS200" s="540"/>
      <c r="BT200" s="3"/>
      <c r="BU200" s="3"/>
      <c r="BV200" s="3"/>
      <c r="BW200" s="540"/>
      <c r="BX200" s="540"/>
      <c r="BY200" s="540"/>
      <c r="BZ200" s="540"/>
      <c r="CA200" s="63"/>
      <c r="CB200" s="55"/>
      <c r="CC200" s="55"/>
      <c r="CD200" s="63"/>
      <c r="CE200" s="3"/>
      <c r="CF200" s="3"/>
      <c r="CG200" s="63"/>
      <c r="CH200" s="3"/>
      <c r="CI200" s="3"/>
      <c r="CJ200" s="3"/>
      <c r="CK200" s="3"/>
      <c r="CL200" s="3"/>
      <c r="CM200" s="3"/>
    </row>
    <row r="201" spans="1:91" ht="16.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539"/>
      <c r="N201" s="3"/>
      <c r="O201" s="57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62"/>
      <c r="AR201" s="63"/>
      <c r="AS201" s="63"/>
      <c r="AT201" s="63"/>
      <c r="AU201" s="6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540"/>
      <c r="BO201" s="540"/>
      <c r="BP201" s="540"/>
      <c r="BQ201" s="540"/>
      <c r="BR201" s="540"/>
      <c r="BS201" s="540"/>
      <c r="BT201" s="3"/>
      <c r="BU201" s="3"/>
      <c r="BV201" s="3"/>
      <c r="BW201" s="540"/>
      <c r="BX201" s="540"/>
      <c r="BY201" s="540"/>
      <c r="BZ201" s="540"/>
      <c r="CA201" s="63"/>
      <c r="CB201" s="55"/>
      <c r="CC201" s="55"/>
      <c r="CD201" s="63"/>
      <c r="CE201" s="3"/>
      <c r="CF201" s="3"/>
      <c r="CG201" s="63"/>
      <c r="CH201" s="3"/>
      <c r="CI201" s="3"/>
      <c r="CJ201" s="3"/>
      <c r="CK201" s="3"/>
      <c r="CL201" s="3"/>
      <c r="CM201" s="3"/>
    </row>
    <row r="202" spans="1:91" ht="16.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539"/>
      <c r="N202" s="3"/>
      <c r="O202" s="57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62"/>
      <c r="AR202" s="63"/>
      <c r="AS202" s="63"/>
      <c r="AT202" s="63"/>
      <c r="AU202" s="6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540"/>
      <c r="BO202" s="540"/>
      <c r="BP202" s="540"/>
      <c r="BQ202" s="540"/>
      <c r="BR202" s="540"/>
      <c r="BS202" s="540"/>
      <c r="BT202" s="3"/>
      <c r="BU202" s="3"/>
      <c r="BV202" s="3"/>
      <c r="BW202" s="540"/>
      <c r="BX202" s="540"/>
      <c r="BY202" s="540"/>
      <c r="BZ202" s="540"/>
      <c r="CA202" s="63"/>
      <c r="CB202" s="55"/>
      <c r="CC202" s="55"/>
      <c r="CD202" s="63"/>
      <c r="CE202" s="3"/>
      <c r="CF202" s="3"/>
      <c r="CG202" s="63"/>
      <c r="CH202" s="3"/>
      <c r="CI202" s="3"/>
      <c r="CJ202" s="3"/>
      <c r="CK202" s="3"/>
      <c r="CL202" s="3"/>
      <c r="CM202" s="3"/>
    </row>
    <row r="203" spans="1:91" ht="16.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539"/>
      <c r="N203" s="3"/>
      <c r="O203" s="57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62"/>
      <c r="AR203" s="63"/>
      <c r="AS203" s="63"/>
      <c r="AT203" s="63"/>
      <c r="AU203" s="6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540"/>
      <c r="BO203" s="540"/>
      <c r="BP203" s="540"/>
      <c r="BQ203" s="540"/>
      <c r="BR203" s="540"/>
      <c r="BS203" s="540"/>
      <c r="BT203" s="3"/>
      <c r="BU203" s="3"/>
      <c r="BV203" s="3"/>
      <c r="BW203" s="540"/>
      <c r="BX203" s="540"/>
      <c r="BY203" s="540"/>
      <c r="BZ203" s="540"/>
      <c r="CA203" s="63"/>
      <c r="CB203" s="55"/>
      <c r="CC203" s="55"/>
      <c r="CD203" s="63"/>
      <c r="CE203" s="3"/>
      <c r="CF203" s="3"/>
      <c r="CG203" s="63"/>
      <c r="CH203" s="3"/>
      <c r="CI203" s="3"/>
      <c r="CJ203" s="3"/>
      <c r="CK203" s="3"/>
      <c r="CL203" s="3"/>
      <c r="CM203" s="3"/>
    </row>
    <row r="204" spans="1:91" ht="16.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539"/>
      <c r="N204" s="3"/>
      <c r="O204" s="57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62"/>
      <c r="AR204" s="63"/>
      <c r="AS204" s="63"/>
      <c r="AT204" s="63"/>
      <c r="AU204" s="6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540"/>
      <c r="BO204" s="540"/>
      <c r="BP204" s="540"/>
      <c r="BQ204" s="540"/>
      <c r="BR204" s="540"/>
      <c r="BS204" s="540"/>
      <c r="BT204" s="3"/>
      <c r="BU204" s="3"/>
      <c r="BV204" s="3"/>
      <c r="BW204" s="540"/>
      <c r="BX204" s="540"/>
      <c r="BY204" s="540"/>
      <c r="BZ204" s="540"/>
      <c r="CA204" s="63"/>
      <c r="CB204" s="55"/>
      <c r="CC204" s="55"/>
      <c r="CD204" s="63"/>
      <c r="CE204" s="3"/>
      <c r="CF204" s="3"/>
      <c r="CG204" s="63"/>
      <c r="CH204" s="3"/>
      <c r="CI204" s="3"/>
      <c r="CJ204" s="3"/>
      <c r="CK204" s="3"/>
      <c r="CL204" s="3"/>
      <c r="CM204" s="3"/>
    </row>
    <row r="205" spans="1:91" ht="16.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539"/>
      <c r="N205" s="3"/>
      <c r="O205" s="57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62"/>
      <c r="AR205" s="63"/>
      <c r="AS205" s="63"/>
      <c r="AT205" s="63"/>
      <c r="AU205" s="6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540"/>
      <c r="BO205" s="540"/>
      <c r="BP205" s="540"/>
      <c r="BQ205" s="540"/>
      <c r="BR205" s="540"/>
      <c r="BS205" s="540"/>
      <c r="BT205" s="3"/>
      <c r="BU205" s="3"/>
      <c r="BV205" s="3"/>
      <c r="BW205" s="540"/>
      <c r="BX205" s="540"/>
      <c r="BY205" s="540"/>
      <c r="BZ205" s="540"/>
      <c r="CA205" s="63"/>
      <c r="CB205" s="55"/>
      <c r="CC205" s="55"/>
      <c r="CD205" s="63"/>
      <c r="CE205" s="3"/>
      <c r="CF205" s="3"/>
      <c r="CG205" s="63"/>
      <c r="CH205" s="3"/>
      <c r="CI205" s="3"/>
      <c r="CJ205" s="3"/>
      <c r="CK205" s="3"/>
      <c r="CL205" s="3"/>
      <c r="CM205" s="3"/>
    </row>
    <row r="206" spans="1:91" ht="16.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539"/>
      <c r="N206" s="3"/>
      <c r="O206" s="57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62"/>
      <c r="AR206" s="63"/>
      <c r="AS206" s="63"/>
      <c r="AT206" s="63"/>
      <c r="AU206" s="6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540"/>
      <c r="BO206" s="540"/>
      <c r="BP206" s="540"/>
      <c r="BQ206" s="540"/>
      <c r="BR206" s="540"/>
      <c r="BS206" s="540"/>
      <c r="BT206" s="3"/>
      <c r="BU206" s="3"/>
      <c r="BV206" s="3"/>
      <c r="BW206" s="540"/>
      <c r="BX206" s="540"/>
      <c r="BY206" s="540"/>
      <c r="BZ206" s="540"/>
      <c r="CA206" s="63"/>
      <c r="CB206" s="55"/>
      <c r="CC206" s="55"/>
      <c r="CD206" s="63"/>
      <c r="CE206" s="3"/>
      <c r="CF206" s="3"/>
      <c r="CG206" s="63"/>
      <c r="CH206" s="3"/>
      <c r="CI206" s="3"/>
      <c r="CJ206" s="3"/>
      <c r="CK206" s="3"/>
      <c r="CL206" s="3"/>
      <c r="CM206" s="3"/>
    </row>
    <row r="207" spans="1:91" ht="16.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539"/>
      <c r="N207" s="3"/>
      <c r="O207" s="57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62"/>
      <c r="AR207" s="63"/>
      <c r="AS207" s="63"/>
      <c r="AT207" s="63"/>
      <c r="AU207" s="6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540"/>
      <c r="BO207" s="540"/>
      <c r="BP207" s="540"/>
      <c r="BQ207" s="540"/>
      <c r="BR207" s="540"/>
      <c r="BS207" s="540"/>
      <c r="BT207" s="3"/>
      <c r="BU207" s="3"/>
      <c r="BV207" s="3"/>
      <c r="BW207" s="540"/>
      <c r="BX207" s="540"/>
      <c r="BY207" s="540"/>
      <c r="BZ207" s="540"/>
      <c r="CA207" s="63"/>
      <c r="CB207" s="55"/>
      <c r="CC207" s="55"/>
      <c r="CD207" s="63"/>
      <c r="CE207" s="3"/>
      <c r="CF207" s="3"/>
      <c r="CG207" s="63"/>
      <c r="CH207" s="3"/>
      <c r="CI207" s="3"/>
      <c r="CJ207" s="3"/>
      <c r="CK207" s="3"/>
      <c r="CL207" s="3"/>
      <c r="CM207" s="3"/>
    </row>
    <row r="208" spans="1:91" ht="16.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539"/>
      <c r="N208" s="3"/>
      <c r="O208" s="57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62"/>
      <c r="AR208" s="63"/>
      <c r="AS208" s="63"/>
      <c r="AT208" s="63"/>
      <c r="AU208" s="6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540"/>
      <c r="BO208" s="540"/>
      <c r="BP208" s="540"/>
      <c r="BQ208" s="540"/>
      <c r="BR208" s="540"/>
      <c r="BS208" s="540"/>
      <c r="BT208" s="3"/>
      <c r="BU208" s="3"/>
      <c r="BV208" s="3"/>
      <c r="BW208" s="540"/>
      <c r="BX208" s="540"/>
      <c r="BY208" s="540"/>
      <c r="BZ208" s="540"/>
      <c r="CA208" s="63"/>
      <c r="CB208" s="55"/>
      <c r="CC208" s="55"/>
      <c r="CD208" s="63"/>
      <c r="CE208" s="3"/>
      <c r="CF208" s="3"/>
      <c r="CG208" s="63"/>
      <c r="CH208" s="3"/>
      <c r="CI208" s="3"/>
      <c r="CJ208" s="3"/>
      <c r="CK208" s="3"/>
      <c r="CL208" s="3"/>
      <c r="CM208" s="3"/>
    </row>
    <row r="209" spans="1:91" ht="16.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539"/>
      <c r="N209" s="3"/>
      <c r="O209" s="57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62"/>
      <c r="AR209" s="63"/>
      <c r="AS209" s="63"/>
      <c r="AT209" s="63"/>
      <c r="AU209" s="6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540"/>
      <c r="BO209" s="540"/>
      <c r="BP209" s="540"/>
      <c r="BQ209" s="540"/>
      <c r="BR209" s="540"/>
      <c r="BS209" s="540"/>
      <c r="BT209" s="3"/>
      <c r="BU209" s="3"/>
      <c r="BV209" s="3"/>
      <c r="BW209" s="540"/>
      <c r="BX209" s="540"/>
      <c r="BY209" s="540"/>
      <c r="BZ209" s="540"/>
      <c r="CA209" s="63"/>
      <c r="CB209" s="55"/>
      <c r="CC209" s="55"/>
      <c r="CD209" s="63"/>
      <c r="CE209" s="3"/>
      <c r="CF209" s="3"/>
      <c r="CG209" s="63"/>
      <c r="CH209" s="3"/>
      <c r="CI209" s="3"/>
      <c r="CJ209" s="3"/>
      <c r="CK209" s="3"/>
      <c r="CL209" s="3"/>
      <c r="CM209" s="3"/>
    </row>
    <row r="210" spans="1:91" ht="16.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539"/>
      <c r="N210" s="3"/>
      <c r="O210" s="57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62"/>
      <c r="AR210" s="63"/>
      <c r="AS210" s="63"/>
      <c r="AT210" s="63"/>
      <c r="AU210" s="6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540"/>
      <c r="BO210" s="540"/>
      <c r="BP210" s="540"/>
      <c r="BQ210" s="540"/>
      <c r="BR210" s="540"/>
      <c r="BS210" s="540"/>
      <c r="BT210" s="3"/>
      <c r="BU210" s="3"/>
      <c r="BV210" s="3"/>
      <c r="BW210" s="540"/>
      <c r="BX210" s="540"/>
      <c r="BY210" s="540"/>
      <c r="BZ210" s="540"/>
      <c r="CA210" s="63"/>
      <c r="CB210" s="55"/>
      <c r="CC210" s="55"/>
      <c r="CD210" s="63"/>
      <c r="CE210" s="3"/>
      <c r="CF210" s="3"/>
      <c r="CG210" s="63"/>
      <c r="CH210" s="3"/>
      <c r="CI210" s="3"/>
      <c r="CJ210" s="3"/>
      <c r="CK210" s="3"/>
      <c r="CL210" s="3"/>
      <c r="CM210" s="3"/>
    </row>
    <row r="211" spans="1:91" ht="16.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539"/>
      <c r="N211" s="3"/>
      <c r="O211" s="57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62"/>
      <c r="AR211" s="63"/>
      <c r="AS211" s="63"/>
      <c r="AT211" s="63"/>
      <c r="AU211" s="6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540"/>
      <c r="BO211" s="540"/>
      <c r="BP211" s="540"/>
      <c r="BQ211" s="540"/>
      <c r="BR211" s="540"/>
      <c r="BS211" s="540"/>
      <c r="BT211" s="3"/>
      <c r="BU211" s="3"/>
      <c r="BV211" s="3"/>
      <c r="BW211" s="540"/>
      <c r="BX211" s="540"/>
      <c r="BY211" s="540"/>
      <c r="BZ211" s="540"/>
      <c r="CA211" s="63"/>
      <c r="CB211" s="55"/>
      <c r="CC211" s="55"/>
      <c r="CD211" s="63"/>
      <c r="CE211" s="3"/>
      <c r="CF211" s="3"/>
      <c r="CG211" s="63"/>
      <c r="CH211" s="3"/>
      <c r="CI211" s="3"/>
      <c r="CJ211" s="3"/>
      <c r="CK211" s="3"/>
      <c r="CL211" s="3"/>
      <c r="CM211" s="3"/>
    </row>
    <row r="212" spans="1:91" ht="16.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539"/>
      <c r="N212" s="3"/>
      <c r="O212" s="57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62"/>
      <c r="AR212" s="63"/>
      <c r="AS212" s="63"/>
      <c r="AT212" s="63"/>
      <c r="AU212" s="6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540"/>
      <c r="BO212" s="540"/>
      <c r="BP212" s="540"/>
      <c r="BQ212" s="540"/>
      <c r="BR212" s="540"/>
      <c r="BS212" s="540"/>
      <c r="BT212" s="3"/>
      <c r="BU212" s="3"/>
      <c r="BV212" s="3"/>
      <c r="BW212" s="540"/>
      <c r="BX212" s="540"/>
      <c r="BY212" s="540"/>
      <c r="BZ212" s="540"/>
      <c r="CA212" s="63"/>
      <c r="CB212" s="55"/>
      <c r="CC212" s="55"/>
      <c r="CD212" s="63"/>
      <c r="CE212" s="3"/>
      <c r="CF212" s="3"/>
      <c r="CG212" s="63"/>
      <c r="CH212" s="3"/>
      <c r="CI212" s="3"/>
      <c r="CJ212" s="3"/>
      <c r="CK212" s="3"/>
      <c r="CL212" s="3"/>
      <c r="CM212" s="3"/>
    </row>
    <row r="213" spans="1:91" ht="16.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539"/>
      <c r="N213" s="3"/>
      <c r="O213" s="57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62"/>
      <c r="AR213" s="63"/>
      <c r="AS213" s="63"/>
      <c r="AT213" s="63"/>
      <c r="AU213" s="6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540"/>
      <c r="BO213" s="540"/>
      <c r="BP213" s="540"/>
      <c r="BQ213" s="540"/>
      <c r="BR213" s="540"/>
      <c r="BS213" s="540"/>
      <c r="BT213" s="3"/>
      <c r="BU213" s="3"/>
      <c r="BV213" s="3"/>
      <c r="BW213" s="540"/>
      <c r="BX213" s="540"/>
      <c r="BY213" s="540"/>
      <c r="BZ213" s="540"/>
      <c r="CA213" s="63"/>
      <c r="CB213" s="55"/>
      <c r="CC213" s="55"/>
      <c r="CD213" s="63"/>
      <c r="CE213" s="3"/>
      <c r="CF213" s="3"/>
      <c r="CG213" s="63"/>
      <c r="CH213" s="3"/>
      <c r="CI213" s="3"/>
      <c r="CJ213" s="3"/>
      <c r="CK213" s="3"/>
      <c r="CL213" s="3"/>
      <c r="CM213" s="3"/>
    </row>
    <row r="214" spans="1:91" ht="16.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539"/>
      <c r="N214" s="3"/>
      <c r="O214" s="57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62"/>
      <c r="AR214" s="63"/>
      <c r="AS214" s="63"/>
      <c r="AT214" s="63"/>
      <c r="AU214" s="6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540"/>
      <c r="BO214" s="540"/>
      <c r="BP214" s="540"/>
      <c r="BQ214" s="540"/>
      <c r="BR214" s="540"/>
      <c r="BS214" s="540"/>
      <c r="BT214" s="3"/>
      <c r="BU214" s="3"/>
      <c r="BV214" s="3"/>
      <c r="BW214" s="540"/>
      <c r="BX214" s="540"/>
      <c r="BY214" s="540"/>
      <c r="BZ214" s="540"/>
      <c r="CA214" s="63"/>
      <c r="CB214" s="55"/>
      <c r="CC214" s="55"/>
      <c r="CD214" s="63"/>
      <c r="CE214" s="3"/>
      <c r="CF214" s="3"/>
      <c r="CG214" s="63"/>
      <c r="CH214" s="3"/>
      <c r="CI214" s="3"/>
      <c r="CJ214" s="3"/>
      <c r="CK214" s="3"/>
      <c r="CL214" s="3"/>
      <c r="CM214" s="3"/>
    </row>
    <row r="215" spans="1:91" ht="16.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539"/>
      <c r="N215" s="3"/>
      <c r="O215" s="57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62"/>
      <c r="AR215" s="63"/>
      <c r="AS215" s="63"/>
      <c r="AT215" s="63"/>
      <c r="AU215" s="6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540"/>
      <c r="BO215" s="540"/>
      <c r="BP215" s="540"/>
      <c r="BQ215" s="540"/>
      <c r="BR215" s="540"/>
      <c r="BS215" s="540"/>
      <c r="BT215" s="3"/>
      <c r="BU215" s="3"/>
      <c r="BV215" s="3"/>
      <c r="BW215" s="540"/>
      <c r="BX215" s="540"/>
      <c r="BY215" s="540"/>
      <c r="BZ215" s="540"/>
      <c r="CA215" s="63"/>
      <c r="CB215" s="55"/>
      <c r="CC215" s="55"/>
      <c r="CD215" s="63"/>
      <c r="CE215" s="3"/>
      <c r="CF215" s="3"/>
      <c r="CG215" s="63"/>
      <c r="CH215" s="3"/>
      <c r="CI215" s="3"/>
      <c r="CJ215" s="3"/>
      <c r="CK215" s="3"/>
      <c r="CL215" s="3"/>
      <c r="CM215" s="3"/>
    </row>
    <row r="216" spans="1:91" ht="16.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539"/>
      <c r="N216" s="3"/>
      <c r="O216" s="57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62"/>
      <c r="AR216" s="63"/>
      <c r="AS216" s="63"/>
      <c r="AT216" s="63"/>
      <c r="AU216" s="6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540"/>
      <c r="BO216" s="540"/>
      <c r="BP216" s="540"/>
      <c r="BQ216" s="540"/>
      <c r="BR216" s="540"/>
      <c r="BS216" s="540"/>
      <c r="BT216" s="3"/>
      <c r="BU216" s="3"/>
      <c r="BV216" s="3"/>
      <c r="BW216" s="540"/>
      <c r="BX216" s="540"/>
      <c r="BY216" s="540"/>
      <c r="BZ216" s="540"/>
      <c r="CA216" s="63"/>
      <c r="CB216" s="55"/>
      <c r="CC216" s="55"/>
      <c r="CD216" s="63"/>
      <c r="CE216" s="3"/>
      <c r="CF216" s="3"/>
      <c r="CG216" s="63"/>
      <c r="CH216" s="3"/>
      <c r="CI216" s="3"/>
      <c r="CJ216" s="3"/>
      <c r="CK216" s="3"/>
      <c r="CL216" s="3"/>
      <c r="CM216" s="3"/>
    </row>
    <row r="217" spans="1:91" ht="16.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539"/>
      <c r="N217" s="3"/>
      <c r="O217" s="57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62"/>
      <c r="AR217" s="63"/>
      <c r="AS217" s="63"/>
      <c r="AT217" s="63"/>
      <c r="AU217" s="6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540"/>
      <c r="BO217" s="540"/>
      <c r="BP217" s="540"/>
      <c r="BQ217" s="540"/>
      <c r="BR217" s="540"/>
      <c r="BS217" s="540"/>
      <c r="BT217" s="3"/>
      <c r="BU217" s="3"/>
      <c r="BV217" s="3"/>
      <c r="BW217" s="540"/>
      <c r="BX217" s="540"/>
      <c r="BY217" s="540"/>
      <c r="BZ217" s="540"/>
      <c r="CA217" s="63"/>
      <c r="CB217" s="55"/>
      <c r="CC217" s="55"/>
      <c r="CD217" s="63"/>
      <c r="CE217" s="3"/>
      <c r="CF217" s="3"/>
      <c r="CG217" s="63"/>
      <c r="CH217" s="3"/>
      <c r="CI217" s="3"/>
      <c r="CJ217" s="3"/>
      <c r="CK217" s="3"/>
      <c r="CL217" s="3"/>
      <c r="CM217" s="3"/>
    </row>
    <row r="218" spans="1:91" ht="16.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539"/>
      <c r="N218" s="3"/>
      <c r="O218" s="57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62"/>
      <c r="AR218" s="63"/>
      <c r="AS218" s="63"/>
      <c r="AT218" s="63"/>
      <c r="AU218" s="6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540"/>
      <c r="BO218" s="540"/>
      <c r="BP218" s="540"/>
      <c r="BQ218" s="540"/>
      <c r="BR218" s="540"/>
      <c r="BS218" s="540"/>
      <c r="BT218" s="3"/>
      <c r="BU218" s="3"/>
      <c r="BV218" s="3"/>
      <c r="BW218" s="540"/>
      <c r="BX218" s="540"/>
      <c r="BY218" s="540"/>
      <c r="BZ218" s="540"/>
      <c r="CA218" s="63"/>
      <c r="CB218" s="55"/>
      <c r="CC218" s="55"/>
      <c r="CD218" s="63"/>
      <c r="CE218" s="3"/>
      <c r="CF218" s="3"/>
      <c r="CG218" s="63"/>
      <c r="CH218" s="3"/>
      <c r="CI218" s="3"/>
      <c r="CJ218" s="3"/>
      <c r="CK218" s="3"/>
      <c r="CL218" s="3"/>
      <c r="CM218" s="3"/>
    </row>
    <row r="219" spans="1:91" ht="16.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539"/>
      <c r="N219" s="3"/>
      <c r="O219" s="57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62"/>
      <c r="AR219" s="63"/>
      <c r="AS219" s="63"/>
      <c r="AT219" s="63"/>
      <c r="AU219" s="6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540"/>
      <c r="BO219" s="540"/>
      <c r="BP219" s="540"/>
      <c r="BQ219" s="540"/>
      <c r="BR219" s="540"/>
      <c r="BS219" s="540"/>
      <c r="BT219" s="3"/>
      <c r="BU219" s="3"/>
      <c r="BV219" s="3"/>
      <c r="BW219" s="540"/>
      <c r="BX219" s="540"/>
      <c r="BY219" s="540"/>
      <c r="BZ219" s="540"/>
      <c r="CA219" s="63"/>
      <c r="CB219" s="55"/>
      <c r="CC219" s="55"/>
      <c r="CD219" s="63"/>
      <c r="CE219" s="3"/>
      <c r="CF219" s="3"/>
      <c r="CG219" s="63"/>
      <c r="CH219" s="3"/>
      <c r="CI219" s="3"/>
      <c r="CJ219" s="3"/>
      <c r="CK219" s="3"/>
      <c r="CL219" s="3"/>
      <c r="CM219" s="3"/>
    </row>
    <row r="220" spans="1:91" ht="16.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539"/>
      <c r="N220" s="3"/>
      <c r="O220" s="57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62"/>
      <c r="AR220" s="63"/>
      <c r="AS220" s="63"/>
      <c r="AT220" s="63"/>
      <c r="AU220" s="6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540"/>
      <c r="BO220" s="540"/>
      <c r="BP220" s="540"/>
      <c r="BQ220" s="540"/>
      <c r="BR220" s="540"/>
      <c r="BS220" s="540"/>
      <c r="BT220" s="3"/>
      <c r="BU220" s="3"/>
      <c r="BV220" s="3"/>
      <c r="BW220" s="540"/>
      <c r="BX220" s="540"/>
      <c r="BY220" s="540"/>
      <c r="BZ220" s="540"/>
      <c r="CA220" s="63"/>
      <c r="CB220" s="55"/>
      <c r="CC220" s="55"/>
      <c r="CD220" s="63"/>
      <c r="CE220" s="3"/>
      <c r="CF220" s="3"/>
      <c r="CG220" s="63"/>
      <c r="CH220" s="3"/>
      <c r="CI220" s="3"/>
      <c r="CJ220" s="3"/>
      <c r="CK220" s="3"/>
      <c r="CL220" s="3"/>
      <c r="CM220" s="3"/>
    </row>
    <row r="221" spans="1:91" ht="16.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539"/>
      <c r="N221" s="3"/>
      <c r="O221" s="57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62"/>
      <c r="AR221" s="63"/>
      <c r="AS221" s="63"/>
      <c r="AT221" s="63"/>
      <c r="AU221" s="6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540"/>
      <c r="BO221" s="540"/>
      <c r="BP221" s="540"/>
      <c r="BQ221" s="540"/>
      <c r="BR221" s="540"/>
      <c r="BS221" s="540"/>
      <c r="BT221" s="3"/>
      <c r="BU221" s="3"/>
      <c r="BV221" s="3"/>
      <c r="BW221" s="540"/>
      <c r="BX221" s="540"/>
      <c r="BY221" s="540"/>
      <c r="BZ221" s="540"/>
      <c r="CA221" s="63"/>
      <c r="CB221" s="55"/>
      <c r="CC221" s="55"/>
      <c r="CD221" s="63"/>
      <c r="CE221" s="3"/>
      <c r="CF221" s="3"/>
      <c r="CG221" s="63"/>
      <c r="CH221" s="3"/>
      <c r="CI221" s="3"/>
      <c r="CJ221" s="3"/>
      <c r="CK221" s="3"/>
      <c r="CL221" s="3"/>
      <c r="CM221" s="3"/>
    </row>
    <row r="222" spans="1:91" ht="16.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539"/>
      <c r="N222" s="3"/>
      <c r="O222" s="57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62"/>
      <c r="AR222" s="63"/>
      <c r="AS222" s="63"/>
      <c r="AT222" s="63"/>
      <c r="AU222" s="6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540"/>
      <c r="BO222" s="540"/>
      <c r="BP222" s="540"/>
      <c r="BQ222" s="540"/>
      <c r="BR222" s="540"/>
      <c r="BS222" s="540"/>
      <c r="BT222" s="3"/>
      <c r="BU222" s="3"/>
      <c r="BV222" s="3"/>
      <c r="BW222" s="540"/>
      <c r="BX222" s="540"/>
      <c r="BY222" s="540"/>
      <c r="BZ222" s="540"/>
      <c r="CA222" s="63"/>
      <c r="CB222" s="55"/>
      <c r="CC222" s="55"/>
      <c r="CD222" s="63"/>
      <c r="CE222" s="3"/>
      <c r="CF222" s="3"/>
      <c r="CG222" s="63"/>
      <c r="CH222" s="3"/>
      <c r="CI222" s="3"/>
      <c r="CJ222" s="3"/>
      <c r="CK222" s="3"/>
      <c r="CL222" s="3"/>
      <c r="CM222" s="3"/>
    </row>
    <row r="223" spans="1:91" ht="16.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539"/>
      <c r="N223" s="3"/>
      <c r="O223" s="57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62"/>
      <c r="AR223" s="63"/>
      <c r="AS223" s="63"/>
      <c r="AT223" s="63"/>
      <c r="AU223" s="6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540"/>
      <c r="BO223" s="540"/>
      <c r="BP223" s="540"/>
      <c r="BQ223" s="540"/>
      <c r="BR223" s="540"/>
      <c r="BS223" s="540"/>
      <c r="BT223" s="3"/>
      <c r="BU223" s="3"/>
      <c r="BV223" s="3"/>
      <c r="BW223" s="540"/>
      <c r="BX223" s="540"/>
      <c r="BY223" s="540"/>
      <c r="BZ223" s="540"/>
      <c r="CA223" s="63"/>
      <c r="CB223" s="55"/>
      <c r="CC223" s="55"/>
      <c r="CD223" s="63"/>
      <c r="CE223" s="3"/>
      <c r="CF223" s="3"/>
      <c r="CG223" s="63"/>
      <c r="CH223" s="3"/>
      <c r="CI223" s="3"/>
      <c r="CJ223" s="3"/>
      <c r="CK223" s="3"/>
      <c r="CL223" s="3"/>
      <c r="CM223" s="3"/>
    </row>
    <row r="224" spans="1:91" ht="16.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539"/>
      <c r="N224" s="3"/>
      <c r="O224" s="57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62"/>
      <c r="AR224" s="63"/>
      <c r="AS224" s="63"/>
      <c r="AT224" s="63"/>
      <c r="AU224" s="6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540"/>
      <c r="BO224" s="540"/>
      <c r="BP224" s="540"/>
      <c r="BQ224" s="540"/>
      <c r="BR224" s="540"/>
      <c r="BS224" s="540"/>
      <c r="BT224" s="3"/>
      <c r="BU224" s="3"/>
      <c r="BV224" s="3"/>
      <c r="BW224" s="540"/>
      <c r="BX224" s="540"/>
      <c r="BY224" s="540"/>
      <c r="BZ224" s="540"/>
      <c r="CA224" s="63"/>
      <c r="CB224" s="55"/>
      <c r="CC224" s="55"/>
      <c r="CD224" s="63"/>
      <c r="CE224" s="3"/>
      <c r="CF224" s="3"/>
      <c r="CG224" s="63"/>
      <c r="CH224" s="3"/>
      <c r="CI224" s="3"/>
      <c r="CJ224" s="3"/>
      <c r="CK224" s="3"/>
      <c r="CL224" s="3"/>
      <c r="CM224" s="3"/>
    </row>
    <row r="225" spans="1:91" ht="16.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539"/>
      <c r="N225" s="3"/>
      <c r="O225" s="57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62"/>
      <c r="AR225" s="63"/>
      <c r="AS225" s="63"/>
      <c r="AT225" s="63"/>
      <c r="AU225" s="6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540"/>
      <c r="BO225" s="540"/>
      <c r="BP225" s="540"/>
      <c r="BQ225" s="540"/>
      <c r="BR225" s="540"/>
      <c r="BS225" s="540"/>
      <c r="BT225" s="3"/>
      <c r="BU225" s="3"/>
      <c r="BV225" s="3"/>
      <c r="BW225" s="540"/>
      <c r="BX225" s="540"/>
      <c r="BY225" s="540"/>
      <c r="BZ225" s="540"/>
      <c r="CA225" s="63"/>
      <c r="CB225" s="55"/>
      <c r="CC225" s="55"/>
      <c r="CD225" s="63"/>
      <c r="CE225" s="3"/>
      <c r="CF225" s="3"/>
      <c r="CG225" s="63"/>
      <c r="CH225" s="3"/>
      <c r="CI225" s="3"/>
      <c r="CJ225" s="3"/>
      <c r="CK225" s="3"/>
      <c r="CL225" s="3"/>
      <c r="CM225" s="3"/>
    </row>
    <row r="226" spans="1:91" ht="16.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539"/>
      <c r="N226" s="3"/>
      <c r="O226" s="57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62"/>
      <c r="AR226" s="63"/>
      <c r="AS226" s="63"/>
      <c r="AT226" s="63"/>
      <c r="AU226" s="6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540"/>
      <c r="BO226" s="540"/>
      <c r="BP226" s="540"/>
      <c r="BQ226" s="540"/>
      <c r="BR226" s="540"/>
      <c r="BS226" s="540"/>
      <c r="BT226" s="3"/>
      <c r="BU226" s="3"/>
      <c r="BV226" s="3"/>
      <c r="BW226" s="540"/>
      <c r="BX226" s="540"/>
      <c r="BY226" s="540"/>
      <c r="BZ226" s="540"/>
      <c r="CA226" s="63"/>
      <c r="CB226" s="55"/>
      <c r="CC226" s="55"/>
      <c r="CD226" s="63"/>
      <c r="CE226" s="3"/>
      <c r="CF226" s="3"/>
      <c r="CG226" s="63"/>
      <c r="CH226" s="3"/>
      <c r="CI226" s="3"/>
      <c r="CJ226" s="3"/>
      <c r="CK226" s="3"/>
      <c r="CL226" s="3"/>
      <c r="CM226" s="3"/>
    </row>
    <row r="227" spans="1:91" ht="16.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539"/>
      <c r="N227" s="3"/>
      <c r="O227" s="57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62"/>
      <c r="AR227" s="63"/>
      <c r="AS227" s="63"/>
      <c r="AT227" s="63"/>
      <c r="AU227" s="6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540"/>
      <c r="BO227" s="540"/>
      <c r="BP227" s="540"/>
      <c r="BQ227" s="540"/>
      <c r="BR227" s="540"/>
      <c r="BS227" s="540"/>
      <c r="BT227" s="3"/>
      <c r="BU227" s="3"/>
      <c r="BV227" s="3"/>
      <c r="BW227" s="540"/>
      <c r="BX227" s="540"/>
      <c r="BY227" s="540"/>
      <c r="BZ227" s="540"/>
      <c r="CA227" s="63"/>
      <c r="CB227" s="55"/>
      <c r="CC227" s="55"/>
      <c r="CD227" s="63"/>
      <c r="CE227" s="3"/>
      <c r="CF227" s="3"/>
      <c r="CG227" s="63"/>
      <c r="CH227" s="3"/>
      <c r="CI227" s="3"/>
      <c r="CJ227" s="3"/>
      <c r="CK227" s="3"/>
      <c r="CL227" s="3"/>
      <c r="CM227" s="3"/>
    </row>
    <row r="228" spans="1:91" ht="16.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539"/>
      <c r="N228" s="3"/>
      <c r="O228" s="57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62"/>
      <c r="AR228" s="63"/>
      <c r="AS228" s="63"/>
      <c r="AT228" s="63"/>
      <c r="AU228" s="6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540"/>
      <c r="BO228" s="540"/>
      <c r="BP228" s="540"/>
      <c r="BQ228" s="540"/>
      <c r="BR228" s="540"/>
      <c r="BS228" s="540"/>
      <c r="BT228" s="3"/>
      <c r="BU228" s="3"/>
      <c r="BV228" s="3"/>
      <c r="BW228" s="540"/>
      <c r="BX228" s="540"/>
      <c r="BY228" s="540"/>
      <c r="BZ228" s="540"/>
      <c r="CA228" s="63"/>
      <c r="CB228" s="55"/>
      <c r="CC228" s="55"/>
      <c r="CD228" s="63"/>
      <c r="CE228" s="3"/>
      <c r="CF228" s="3"/>
      <c r="CG228" s="63"/>
      <c r="CH228" s="3"/>
      <c r="CI228" s="3"/>
      <c r="CJ228" s="3"/>
      <c r="CK228" s="3"/>
      <c r="CL228" s="3"/>
      <c r="CM228" s="3"/>
    </row>
    <row r="229" spans="1:91" ht="16.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539"/>
      <c r="N229" s="3"/>
      <c r="O229" s="57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62"/>
      <c r="AR229" s="63"/>
      <c r="AS229" s="63"/>
      <c r="AT229" s="63"/>
      <c r="AU229" s="6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540"/>
      <c r="BO229" s="540"/>
      <c r="BP229" s="540"/>
      <c r="BQ229" s="540"/>
      <c r="BR229" s="540"/>
      <c r="BS229" s="540"/>
      <c r="BT229" s="3"/>
      <c r="BU229" s="3"/>
      <c r="BV229" s="3"/>
      <c r="BW229" s="540"/>
      <c r="BX229" s="540"/>
      <c r="BY229" s="540"/>
      <c r="BZ229" s="540"/>
      <c r="CA229" s="63"/>
      <c r="CB229" s="55"/>
      <c r="CC229" s="55"/>
      <c r="CD229" s="63"/>
      <c r="CE229" s="3"/>
      <c r="CF229" s="3"/>
      <c r="CG229" s="63"/>
      <c r="CH229" s="3"/>
      <c r="CI229" s="3"/>
      <c r="CJ229" s="3"/>
      <c r="CK229" s="3"/>
      <c r="CL229" s="3"/>
      <c r="CM229" s="3"/>
    </row>
    <row r="230" spans="1:91" ht="16.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539"/>
      <c r="N230" s="3"/>
      <c r="O230" s="57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62"/>
      <c r="AR230" s="63"/>
      <c r="AS230" s="63"/>
      <c r="AT230" s="63"/>
      <c r="AU230" s="6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540"/>
      <c r="BO230" s="540"/>
      <c r="BP230" s="540"/>
      <c r="BQ230" s="540"/>
      <c r="BR230" s="540"/>
      <c r="BS230" s="540"/>
      <c r="BT230" s="3"/>
      <c r="BU230" s="3"/>
      <c r="BV230" s="3"/>
      <c r="BW230" s="540"/>
      <c r="BX230" s="540"/>
      <c r="BY230" s="540"/>
      <c r="BZ230" s="540"/>
      <c r="CA230" s="63"/>
      <c r="CB230" s="55"/>
      <c r="CC230" s="55"/>
      <c r="CD230" s="63"/>
      <c r="CE230" s="3"/>
      <c r="CF230" s="3"/>
      <c r="CG230" s="63"/>
      <c r="CH230" s="3"/>
      <c r="CI230" s="3"/>
      <c r="CJ230" s="3"/>
      <c r="CK230" s="3"/>
      <c r="CL230" s="3"/>
      <c r="CM230" s="3"/>
    </row>
    <row r="231" spans="1:91" ht="16.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539"/>
      <c r="N231" s="3"/>
      <c r="O231" s="57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62"/>
      <c r="AR231" s="63"/>
      <c r="AS231" s="63"/>
      <c r="AT231" s="63"/>
      <c r="AU231" s="6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540"/>
      <c r="BO231" s="540"/>
      <c r="BP231" s="540"/>
      <c r="BQ231" s="540"/>
      <c r="BR231" s="540"/>
      <c r="BS231" s="540"/>
      <c r="BT231" s="3"/>
      <c r="BU231" s="3"/>
      <c r="BV231" s="3"/>
      <c r="BW231" s="540"/>
      <c r="BX231" s="540"/>
      <c r="BY231" s="540"/>
      <c r="BZ231" s="540"/>
      <c r="CA231" s="63"/>
      <c r="CB231" s="55"/>
      <c r="CC231" s="55"/>
      <c r="CD231" s="63"/>
      <c r="CE231" s="3"/>
      <c r="CF231" s="3"/>
      <c r="CG231" s="63"/>
      <c r="CH231" s="3"/>
      <c r="CI231" s="3"/>
      <c r="CJ231" s="3"/>
      <c r="CK231" s="3"/>
      <c r="CL231" s="3"/>
      <c r="CM231" s="3"/>
    </row>
    <row r="232" spans="1:91" ht="16.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539"/>
      <c r="N232" s="3"/>
      <c r="O232" s="57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62"/>
      <c r="AR232" s="63"/>
      <c r="AS232" s="63"/>
      <c r="AT232" s="63"/>
      <c r="AU232" s="6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540"/>
      <c r="BO232" s="540"/>
      <c r="BP232" s="540"/>
      <c r="BQ232" s="540"/>
      <c r="BR232" s="540"/>
      <c r="BS232" s="540"/>
      <c r="BT232" s="3"/>
      <c r="BU232" s="3"/>
      <c r="BV232" s="3"/>
      <c r="BW232" s="540"/>
      <c r="BX232" s="540"/>
      <c r="BY232" s="540"/>
      <c r="BZ232" s="540"/>
      <c r="CA232" s="63"/>
      <c r="CB232" s="55"/>
      <c r="CC232" s="55"/>
      <c r="CD232" s="63"/>
      <c r="CE232" s="3"/>
      <c r="CF232" s="3"/>
      <c r="CG232" s="63"/>
      <c r="CH232" s="3"/>
      <c r="CI232" s="3"/>
      <c r="CJ232" s="3"/>
      <c r="CK232" s="3"/>
      <c r="CL232" s="3"/>
      <c r="CM232" s="3"/>
    </row>
    <row r="233" spans="1:91" ht="16.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539"/>
      <c r="N233" s="3"/>
      <c r="O233" s="57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62"/>
      <c r="AR233" s="63"/>
      <c r="AS233" s="63"/>
      <c r="AT233" s="63"/>
      <c r="AU233" s="6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540"/>
      <c r="BO233" s="540"/>
      <c r="BP233" s="540"/>
      <c r="BQ233" s="540"/>
      <c r="BR233" s="540"/>
      <c r="BS233" s="540"/>
      <c r="BT233" s="3"/>
      <c r="BU233" s="3"/>
      <c r="BV233" s="3"/>
      <c r="BW233" s="540"/>
      <c r="BX233" s="540"/>
      <c r="BY233" s="540"/>
      <c r="BZ233" s="540"/>
      <c r="CA233" s="63"/>
      <c r="CB233" s="55"/>
      <c r="CC233" s="55"/>
      <c r="CD233" s="63"/>
      <c r="CE233" s="3"/>
      <c r="CF233" s="3"/>
      <c r="CG233" s="63"/>
      <c r="CH233" s="3"/>
      <c r="CI233" s="3"/>
      <c r="CJ233" s="3"/>
      <c r="CK233" s="3"/>
      <c r="CL233" s="3"/>
      <c r="CM233" s="3"/>
    </row>
    <row r="234" spans="1:91" ht="16.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539"/>
      <c r="N234" s="3"/>
      <c r="O234" s="57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62"/>
      <c r="AR234" s="63"/>
      <c r="AS234" s="63"/>
      <c r="AT234" s="63"/>
      <c r="AU234" s="6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540"/>
      <c r="BO234" s="540"/>
      <c r="BP234" s="540"/>
      <c r="BQ234" s="540"/>
      <c r="BR234" s="540"/>
      <c r="BS234" s="540"/>
      <c r="BT234" s="3"/>
      <c r="BU234" s="3"/>
      <c r="BV234" s="3"/>
      <c r="BW234" s="540"/>
      <c r="BX234" s="540"/>
      <c r="BY234" s="540"/>
      <c r="BZ234" s="540"/>
      <c r="CA234" s="63"/>
      <c r="CB234" s="55"/>
      <c r="CC234" s="55"/>
      <c r="CD234" s="63"/>
      <c r="CE234" s="3"/>
      <c r="CF234" s="3"/>
      <c r="CG234" s="63"/>
      <c r="CH234" s="3"/>
      <c r="CI234" s="3"/>
      <c r="CJ234" s="3"/>
      <c r="CK234" s="3"/>
      <c r="CL234" s="3"/>
      <c r="CM234" s="3"/>
    </row>
    <row r="235" spans="1:91" ht="16.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539"/>
      <c r="N235" s="3"/>
      <c r="O235" s="57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62"/>
      <c r="AR235" s="63"/>
      <c r="AS235" s="63"/>
      <c r="AT235" s="63"/>
      <c r="AU235" s="6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540"/>
      <c r="BO235" s="540"/>
      <c r="BP235" s="540"/>
      <c r="BQ235" s="540"/>
      <c r="BR235" s="540"/>
      <c r="BS235" s="540"/>
      <c r="BT235" s="3"/>
      <c r="BU235" s="3"/>
      <c r="BV235" s="3"/>
      <c r="BW235" s="540"/>
      <c r="BX235" s="540"/>
      <c r="BY235" s="540"/>
      <c r="BZ235" s="540"/>
      <c r="CA235" s="63"/>
      <c r="CB235" s="55"/>
      <c r="CC235" s="55"/>
      <c r="CD235" s="63"/>
      <c r="CE235" s="3"/>
      <c r="CF235" s="3"/>
      <c r="CG235" s="63"/>
      <c r="CH235" s="3"/>
      <c r="CI235" s="3"/>
      <c r="CJ235" s="3"/>
      <c r="CK235" s="3"/>
      <c r="CL235" s="3"/>
      <c r="CM235" s="3"/>
    </row>
    <row r="236" spans="1:91" ht="16.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539"/>
      <c r="N236" s="3"/>
      <c r="O236" s="57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62"/>
      <c r="AR236" s="63"/>
      <c r="AS236" s="63"/>
      <c r="AT236" s="63"/>
      <c r="AU236" s="6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540"/>
      <c r="BO236" s="540"/>
      <c r="BP236" s="540"/>
      <c r="BQ236" s="540"/>
      <c r="BR236" s="540"/>
      <c r="BS236" s="540"/>
      <c r="BT236" s="3"/>
      <c r="BU236" s="3"/>
      <c r="BV236" s="3"/>
      <c r="BW236" s="540"/>
      <c r="BX236" s="540"/>
      <c r="BY236" s="540"/>
      <c r="BZ236" s="540"/>
      <c r="CA236" s="63"/>
      <c r="CB236" s="55"/>
      <c r="CC236" s="55"/>
      <c r="CD236" s="63"/>
      <c r="CE236" s="3"/>
      <c r="CF236" s="3"/>
      <c r="CG236" s="63"/>
      <c r="CH236" s="3"/>
      <c r="CI236" s="3"/>
      <c r="CJ236" s="3"/>
      <c r="CK236" s="3"/>
      <c r="CL236" s="3"/>
      <c r="CM236" s="3"/>
    </row>
    <row r="237" spans="1:91" ht="16.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539"/>
      <c r="N237" s="3"/>
      <c r="O237" s="57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62"/>
      <c r="AR237" s="63"/>
      <c r="AS237" s="63"/>
      <c r="AT237" s="63"/>
      <c r="AU237" s="6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540"/>
      <c r="BO237" s="540"/>
      <c r="BP237" s="540"/>
      <c r="BQ237" s="540"/>
      <c r="BR237" s="540"/>
      <c r="BS237" s="540"/>
      <c r="BT237" s="3"/>
      <c r="BU237" s="3"/>
      <c r="BV237" s="3"/>
      <c r="BW237" s="540"/>
      <c r="BX237" s="540"/>
      <c r="BY237" s="540"/>
      <c r="BZ237" s="540"/>
      <c r="CA237" s="63"/>
      <c r="CB237" s="55"/>
      <c r="CC237" s="55"/>
      <c r="CD237" s="63"/>
      <c r="CE237" s="3"/>
      <c r="CF237" s="3"/>
      <c r="CG237" s="63"/>
      <c r="CH237" s="3"/>
      <c r="CI237" s="3"/>
      <c r="CJ237" s="3"/>
      <c r="CK237" s="3"/>
      <c r="CL237" s="3"/>
      <c r="CM237" s="3"/>
    </row>
    <row r="238" spans="1:91" ht="16.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539"/>
      <c r="N238" s="3"/>
      <c r="O238" s="57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62"/>
      <c r="AR238" s="63"/>
      <c r="AS238" s="63"/>
      <c r="AT238" s="63"/>
      <c r="AU238" s="6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540"/>
      <c r="BO238" s="540"/>
      <c r="BP238" s="540"/>
      <c r="BQ238" s="540"/>
      <c r="BR238" s="540"/>
      <c r="BS238" s="540"/>
      <c r="BT238" s="3"/>
      <c r="BU238" s="3"/>
      <c r="BV238" s="3"/>
      <c r="BW238" s="540"/>
      <c r="BX238" s="540"/>
      <c r="BY238" s="540"/>
      <c r="BZ238" s="540"/>
      <c r="CA238" s="63"/>
      <c r="CB238" s="55"/>
      <c r="CC238" s="55"/>
      <c r="CD238" s="63"/>
      <c r="CE238" s="3"/>
      <c r="CF238" s="3"/>
      <c r="CG238" s="63"/>
      <c r="CH238" s="3"/>
      <c r="CI238" s="3"/>
      <c r="CJ238" s="3"/>
      <c r="CK238" s="3"/>
      <c r="CL238" s="3"/>
      <c r="CM238" s="3"/>
    </row>
    <row r="239" spans="1:91" ht="16.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539"/>
      <c r="N239" s="3"/>
      <c r="O239" s="57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62"/>
      <c r="AR239" s="63"/>
      <c r="AS239" s="63"/>
      <c r="AT239" s="63"/>
      <c r="AU239" s="6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540"/>
      <c r="BO239" s="540"/>
      <c r="BP239" s="540"/>
      <c r="BQ239" s="540"/>
      <c r="BR239" s="540"/>
      <c r="BS239" s="540"/>
      <c r="BT239" s="3"/>
      <c r="BU239" s="3"/>
      <c r="BV239" s="3"/>
      <c r="BW239" s="540"/>
      <c r="BX239" s="540"/>
      <c r="BY239" s="540"/>
      <c r="BZ239" s="540"/>
      <c r="CA239" s="63"/>
      <c r="CB239" s="55"/>
      <c r="CC239" s="55"/>
      <c r="CD239" s="63"/>
      <c r="CE239" s="3"/>
      <c r="CF239" s="3"/>
      <c r="CG239" s="63"/>
      <c r="CH239" s="3"/>
      <c r="CI239" s="3"/>
      <c r="CJ239" s="3"/>
      <c r="CK239" s="3"/>
      <c r="CL239" s="3"/>
      <c r="CM239" s="3"/>
    </row>
    <row r="240" spans="1:91" ht="16.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539"/>
      <c r="N240" s="3"/>
      <c r="O240" s="57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62"/>
      <c r="AR240" s="63"/>
      <c r="AS240" s="63"/>
      <c r="AT240" s="63"/>
      <c r="AU240" s="6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540"/>
      <c r="BO240" s="540"/>
      <c r="BP240" s="540"/>
      <c r="BQ240" s="540"/>
      <c r="BR240" s="540"/>
      <c r="BS240" s="540"/>
      <c r="BT240" s="3"/>
      <c r="BU240" s="3"/>
      <c r="BV240" s="3"/>
      <c r="BW240" s="540"/>
      <c r="BX240" s="540"/>
      <c r="BY240" s="540"/>
      <c r="BZ240" s="540"/>
      <c r="CA240" s="63"/>
      <c r="CB240" s="55"/>
      <c r="CC240" s="55"/>
      <c r="CD240" s="63"/>
      <c r="CE240" s="3"/>
      <c r="CF240" s="3"/>
      <c r="CG240" s="63"/>
      <c r="CH240" s="3"/>
      <c r="CI240" s="3"/>
      <c r="CJ240" s="3"/>
      <c r="CK240" s="3"/>
      <c r="CL240" s="3"/>
      <c r="CM240" s="3"/>
    </row>
    <row r="241" spans="1:91" ht="16.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539"/>
      <c r="N241" s="3"/>
      <c r="O241" s="57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62"/>
      <c r="AR241" s="63"/>
      <c r="AS241" s="63"/>
      <c r="AT241" s="63"/>
      <c r="AU241" s="6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540"/>
      <c r="BO241" s="540"/>
      <c r="BP241" s="540"/>
      <c r="BQ241" s="540"/>
      <c r="BR241" s="540"/>
      <c r="BS241" s="540"/>
      <c r="BT241" s="3"/>
      <c r="BU241" s="3"/>
      <c r="BV241" s="3"/>
      <c r="BW241" s="540"/>
      <c r="BX241" s="540"/>
      <c r="BY241" s="540"/>
      <c r="BZ241" s="540"/>
      <c r="CA241" s="63"/>
      <c r="CB241" s="55"/>
      <c r="CC241" s="55"/>
      <c r="CD241" s="63"/>
      <c r="CE241" s="3"/>
      <c r="CF241" s="3"/>
      <c r="CG241" s="63"/>
      <c r="CH241" s="3"/>
      <c r="CI241" s="3"/>
      <c r="CJ241" s="3"/>
      <c r="CK241" s="3"/>
      <c r="CL241" s="3"/>
      <c r="CM241" s="3"/>
    </row>
    <row r="242" spans="1:91" ht="16.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539"/>
      <c r="N242" s="3"/>
      <c r="O242" s="57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62"/>
      <c r="AR242" s="63"/>
      <c r="AS242" s="63"/>
      <c r="AT242" s="63"/>
      <c r="AU242" s="6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540"/>
      <c r="BO242" s="540"/>
      <c r="BP242" s="540"/>
      <c r="BQ242" s="540"/>
      <c r="BR242" s="540"/>
      <c r="BS242" s="540"/>
      <c r="BT242" s="3"/>
      <c r="BU242" s="3"/>
      <c r="BV242" s="3"/>
      <c r="BW242" s="540"/>
      <c r="BX242" s="540"/>
      <c r="BY242" s="540"/>
      <c r="BZ242" s="540"/>
      <c r="CA242" s="63"/>
      <c r="CB242" s="55"/>
      <c r="CC242" s="55"/>
      <c r="CD242" s="63"/>
      <c r="CE242" s="3"/>
      <c r="CF242" s="3"/>
      <c r="CG242" s="63"/>
      <c r="CH242" s="3"/>
      <c r="CI242" s="3"/>
      <c r="CJ242" s="3"/>
      <c r="CK242" s="3"/>
      <c r="CL242" s="3"/>
      <c r="CM242" s="3"/>
    </row>
    <row r="243" spans="1:91" ht="16.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539"/>
      <c r="N243" s="3"/>
      <c r="O243" s="57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62"/>
      <c r="AR243" s="63"/>
      <c r="AS243" s="63"/>
      <c r="AT243" s="63"/>
      <c r="AU243" s="6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540"/>
      <c r="BO243" s="540"/>
      <c r="BP243" s="540"/>
      <c r="BQ243" s="540"/>
      <c r="BR243" s="540"/>
      <c r="BS243" s="540"/>
      <c r="BT243" s="3"/>
      <c r="BU243" s="3"/>
      <c r="BV243" s="3"/>
      <c r="BW243" s="540"/>
      <c r="BX243" s="540"/>
      <c r="BY243" s="540"/>
      <c r="BZ243" s="540"/>
      <c r="CA243" s="63"/>
      <c r="CB243" s="55"/>
      <c r="CC243" s="55"/>
      <c r="CD243" s="63"/>
      <c r="CE243" s="3"/>
      <c r="CF243" s="3"/>
      <c r="CG243" s="63"/>
      <c r="CH243" s="3"/>
      <c r="CI243" s="3"/>
      <c r="CJ243" s="3"/>
      <c r="CK243" s="3"/>
      <c r="CL243" s="3"/>
      <c r="CM243" s="3"/>
    </row>
    <row r="244" spans="1:91" ht="16.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539"/>
      <c r="N244" s="3"/>
      <c r="O244" s="57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62"/>
      <c r="AR244" s="63"/>
      <c r="AS244" s="63"/>
      <c r="AT244" s="63"/>
      <c r="AU244" s="6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540"/>
      <c r="BO244" s="540"/>
      <c r="BP244" s="540"/>
      <c r="BQ244" s="540"/>
      <c r="BR244" s="540"/>
      <c r="BS244" s="540"/>
      <c r="BT244" s="3"/>
      <c r="BU244" s="3"/>
      <c r="BV244" s="3"/>
      <c r="BW244" s="540"/>
      <c r="BX244" s="540"/>
      <c r="BY244" s="540"/>
      <c r="BZ244" s="540"/>
      <c r="CA244" s="63"/>
      <c r="CB244" s="55"/>
      <c r="CC244" s="55"/>
      <c r="CD244" s="63"/>
      <c r="CE244" s="3"/>
      <c r="CF244" s="3"/>
      <c r="CG244" s="63"/>
      <c r="CH244" s="3"/>
      <c r="CI244" s="3"/>
      <c r="CJ244" s="3"/>
      <c r="CK244" s="3"/>
      <c r="CL244" s="3"/>
      <c r="CM244" s="3"/>
    </row>
    <row r="245" spans="1:91" ht="16.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539"/>
      <c r="N245" s="3"/>
      <c r="O245" s="57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62"/>
      <c r="AR245" s="63"/>
      <c r="AS245" s="63"/>
      <c r="AT245" s="63"/>
      <c r="AU245" s="6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  <c r="BM245" s="3"/>
      <c r="BN245" s="540"/>
      <c r="BO245" s="540"/>
      <c r="BP245" s="540"/>
      <c r="BQ245" s="540"/>
      <c r="BR245" s="540"/>
      <c r="BS245" s="540"/>
      <c r="BT245" s="3"/>
      <c r="BU245" s="3"/>
      <c r="BV245" s="3"/>
      <c r="BW245" s="540"/>
      <c r="BX245" s="540"/>
      <c r="BY245" s="540"/>
      <c r="BZ245" s="540"/>
      <c r="CA245" s="63"/>
      <c r="CB245" s="55"/>
      <c r="CC245" s="55"/>
      <c r="CD245" s="63"/>
      <c r="CE245" s="3"/>
      <c r="CF245" s="3"/>
      <c r="CG245" s="63"/>
      <c r="CH245" s="3"/>
      <c r="CI245" s="3"/>
      <c r="CJ245" s="3"/>
      <c r="CK245" s="3"/>
      <c r="CL245" s="3"/>
      <c r="CM245" s="3"/>
    </row>
    <row r="246" spans="1:91" ht="16.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539"/>
      <c r="N246" s="3"/>
      <c r="O246" s="57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62"/>
      <c r="AR246" s="63"/>
      <c r="AS246" s="63"/>
      <c r="AT246" s="63"/>
      <c r="AU246" s="6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540"/>
      <c r="BO246" s="540"/>
      <c r="BP246" s="540"/>
      <c r="BQ246" s="540"/>
      <c r="BR246" s="540"/>
      <c r="BS246" s="540"/>
      <c r="BT246" s="3"/>
      <c r="BU246" s="3"/>
      <c r="BV246" s="3"/>
      <c r="BW246" s="540"/>
      <c r="BX246" s="540"/>
      <c r="BY246" s="540"/>
      <c r="BZ246" s="540"/>
      <c r="CA246" s="63"/>
      <c r="CB246" s="55"/>
      <c r="CC246" s="55"/>
      <c r="CD246" s="63"/>
      <c r="CE246" s="3"/>
      <c r="CF246" s="3"/>
      <c r="CG246" s="63"/>
      <c r="CH246" s="3"/>
      <c r="CI246" s="3"/>
      <c r="CJ246" s="3"/>
      <c r="CK246" s="3"/>
      <c r="CL246" s="3"/>
      <c r="CM246" s="3"/>
    </row>
    <row r="247" spans="1:91" ht="16.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539"/>
      <c r="N247" s="3"/>
      <c r="O247" s="57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62"/>
      <c r="AR247" s="63"/>
      <c r="AS247" s="63"/>
      <c r="AT247" s="63"/>
      <c r="AU247" s="6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540"/>
      <c r="BO247" s="540"/>
      <c r="BP247" s="540"/>
      <c r="BQ247" s="540"/>
      <c r="BR247" s="540"/>
      <c r="BS247" s="540"/>
      <c r="BT247" s="3"/>
      <c r="BU247" s="3"/>
      <c r="BV247" s="3"/>
      <c r="BW247" s="540"/>
      <c r="BX247" s="540"/>
      <c r="BY247" s="540"/>
      <c r="BZ247" s="540"/>
      <c r="CA247" s="63"/>
      <c r="CB247" s="55"/>
      <c r="CC247" s="55"/>
      <c r="CD247" s="63"/>
      <c r="CE247" s="3"/>
      <c r="CF247" s="3"/>
      <c r="CG247" s="63"/>
      <c r="CH247" s="3"/>
      <c r="CI247" s="3"/>
      <c r="CJ247" s="3"/>
      <c r="CK247" s="3"/>
      <c r="CL247" s="3"/>
      <c r="CM247" s="3"/>
    </row>
    <row r="248" spans="1:91" ht="16.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539"/>
      <c r="N248" s="3"/>
      <c r="O248" s="57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62"/>
      <c r="AR248" s="63"/>
      <c r="AS248" s="63"/>
      <c r="AT248" s="63"/>
      <c r="AU248" s="6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540"/>
      <c r="BO248" s="540"/>
      <c r="BP248" s="540"/>
      <c r="BQ248" s="540"/>
      <c r="BR248" s="540"/>
      <c r="BS248" s="540"/>
      <c r="BT248" s="3"/>
      <c r="BU248" s="3"/>
      <c r="BV248" s="3"/>
      <c r="BW248" s="540"/>
      <c r="BX248" s="540"/>
      <c r="BY248" s="540"/>
      <c r="BZ248" s="540"/>
      <c r="CA248" s="63"/>
      <c r="CB248" s="55"/>
      <c r="CC248" s="55"/>
      <c r="CD248" s="63"/>
      <c r="CE248" s="3"/>
      <c r="CF248" s="3"/>
      <c r="CG248" s="63"/>
      <c r="CH248" s="3"/>
      <c r="CI248" s="3"/>
      <c r="CJ248" s="3"/>
      <c r="CK248" s="3"/>
      <c r="CL248" s="3"/>
      <c r="CM248" s="3"/>
    </row>
    <row r="249" spans="1:91" ht="16.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539"/>
      <c r="N249" s="3"/>
      <c r="O249" s="57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62"/>
      <c r="AR249" s="63"/>
      <c r="AS249" s="63"/>
      <c r="AT249" s="63"/>
      <c r="AU249" s="6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540"/>
      <c r="BO249" s="540"/>
      <c r="BP249" s="540"/>
      <c r="BQ249" s="540"/>
      <c r="BR249" s="540"/>
      <c r="BS249" s="540"/>
      <c r="BT249" s="3"/>
      <c r="BU249" s="3"/>
      <c r="BV249" s="3"/>
      <c r="BW249" s="540"/>
      <c r="BX249" s="540"/>
      <c r="BY249" s="540"/>
      <c r="BZ249" s="540"/>
      <c r="CA249" s="63"/>
      <c r="CB249" s="55"/>
      <c r="CC249" s="55"/>
      <c r="CD249" s="63"/>
      <c r="CE249" s="3"/>
      <c r="CF249" s="3"/>
      <c r="CG249" s="63"/>
      <c r="CH249" s="3"/>
      <c r="CI249" s="3"/>
      <c r="CJ249" s="3"/>
      <c r="CK249" s="3"/>
      <c r="CL249" s="3"/>
      <c r="CM249" s="3"/>
    </row>
    <row r="250" spans="1:91" ht="16.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539"/>
      <c r="N250" s="3"/>
      <c r="O250" s="57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62"/>
      <c r="AR250" s="63"/>
      <c r="AS250" s="63"/>
      <c r="AT250" s="63"/>
      <c r="AU250" s="6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540"/>
      <c r="BO250" s="540"/>
      <c r="BP250" s="540"/>
      <c r="BQ250" s="540"/>
      <c r="BR250" s="540"/>
      <c r="BS250" s="540"/>
      <c r="BT250" s="3"/>
      <c r="BU250" s="3"/>
      <c r="BV250" s="3"/>
      <c r="BW250" s="540"/>
      <c r="BX250" s="540"/>
      <c r="BY250" s="540"/>
      <c r="BZ250" s="540"/>
      <c r="CA250" s="63"/>
      <c r="CB250" s="55"/>
      <c r="CC250" s="55"/>
      <c r="CD250" s="63"/>
      <c r="CE250" s="3"/>
      <c r="CF250" s="3"/>
      <c r="CG250" s="63"/>
      <c r="CH250" s="3"/>
      <c r="CI250" s="3"/>
      <c r="CJ250" s="3"/>
      <c r="CK250" s="3"/>
      <c r="CL250" s="3"/>
      <c r="CM250" s="3"/>
    </row>
    <row r="251" spans="1:91" ht="16.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539"/>
      <c r="N251" s="3"/>
      <c r="O251" s="57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62"/>
      <c r="AR251" s="63"/>
      <c r="AS251" s="63"/>
      <c r="AT251" s="63"/>
      <c r="AU251" s="6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  <c r="BM251" s="3"/>
      <c r="BN251" s="540"/>
      <c r="BO251" s="540"/>
      <c r="BP251" s="540"/>
      <c r="BQ251" s="540"/>
      <c r="BR251" s="540"/>
      <c r="BS251" s="540"/>
      <c r="BT251" s="3"/>
      <c r="BU251" s="3"/>
      <c r="BV251" s="3"/>
      <c r="BW251" s="540"/>
      <c r="BX251" s="540"/>
      <c r="BY251" s="540"/>
      <c r="BZ251" s="540"/>
      <c r="CA251" s="63"/>
      <c r="CB251" s="55"/>
      <c r="CC251" s="55"/>
      <c r="CD251" s="63"/>
      <c r="CE251" s="3"/>
      <c r="CF251" s="3"/>
      <c r="CG251" s="63"/>
      <c r="CH251" s="3"/>
      <c r="CI251" s="3"/>
      <c r="CJ251" s="3"/>
      <c r="CK251" s="3"/>
      <c r="CL251" s="3"/>
      <c r="CM251" s="3"/>
    </row>
    <row r="252" spans="1:91" ht="16.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539"/>
      <c r="N252" s="3"/>
      <c r="O252" s="57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62"/>
      <c r="AR252" s="63"/>
      <c r="AS252" s="63"/>
      <c r="AT252" s="63"/>
      <c r="AU252" s="6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540"/>
      <c r="BO252" s="540"/>
      <c r="BP252" s="540"/>
      <c r="BQ252" s="540"/>
      <c r="BR252" s="540"/>
      <c r="BS252" s="540"/>
      <c r="BT252" s="3"/>
      <c r="BU252" s="3"/>
      <c r="BV252" s="3"/>
      <c r="BW252" s="540"/>
      <c r="BX252" s="540"/>
      <c r="BY252" s="540"/>
      <c r="BZ252" s="540"/>
      <c r="CA252" s="63"/>
      <c r="CB252" s="55"/>
      <c r="CC252" s="55"/>
      <c r="CD252" s="63"/>
      <c r="CE252" s="3"/>
      <c r="CF252" s="3"/>
      <c r="CG252" s="63"/>
      <c r="CH252" s="3"/>
      <c r="CI252" s="3"/>
      <c r="CJ252" s="3"/>
      <c r="CK252" s="3"/>
      <c r="CL252" s="3"/>
      <c r="CM252" s="3"/>
    </row>
    <row r="253" spans="1:91" ht="16.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539"/>
      <c r="N253" s="3"/>
      <c r="O253" s="57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62"/>
      <c r="AR253" s="63"/>
      <c r="AS253" s="63"/>
      <c r="AT253" s="63"/>
      <c r="AU253" s="6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  <c r="BM253" s="3"/>
      <c r="BN253" s="540"/>
      <c r="BO253" s="540"/>
      <c r="BP253" s="540"/>
      <c r="BQ253" s="540"/>
      <c r="BR253" s="540"/>
      <c r="BS253" s="540"/>
      <c r="BT253" s="3"/>
      <c r="BU253" s="3"/>
      <c r="BV253" s="3"/>
      <c r="BW253" s="540"/>
      <c r="BX253" s="540"/>
      <c r="BY253" s="540"/>
      <c r="BZ253" s="540"/>
      <c r="CA253" s="63"/>
      <c r="CB253" s="55"/>
      <c r="CC253" s="55"/>
      <c r="CD253" s="63"/>
      <c r="CE253" s="3"/>
      <c r="CF253" s="3"/>
      <c r="CG253" s="63"/>
      <c r="CH253" s="3"/>
      <c r="CI253" s="3"/>
      <c r="CJ253" s="3"/>
      <c r="CK253" s="3"/>
      <c r="CL253" s="3"/>
      <c r="CM253" s="3"/>
    </row>
    <row r="254" spans="1:91" ht="16.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539"/>
      <c r="N254" s="3"/>
      <c r="O254" s="57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62"/>
      <c r="AR254" s="63"/>
      <c r="AS254" s="63"/>
      <c r="AT254" s="63"/>
      <c r="AU254" s="6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3"/>
      <c r="BM254" s="3"/>
      <c r="BN254" s="540"/>
      <c r="BO254" s="540"/>
      <c r="BP254" s="540"/>
      <c r="BQ254" s="540"/>
      <c r="BR254" s="540"/>
      <c r="BS254" s="540"/>
      <c r="BT254" s="3"/>
      <c r="BU254" s="3"/>
      <c r="BV254" s="3"/>
      <c r="BW254" s="540"/>
      <c r="BX254" s="540"/>
      <c r="BY254" s="540"/>
      <c r="BZ254" s="540"/>
      <c r="CA254" s="63"/>
      <c r="CB254" s="55"/>
      <c r="CC254" s="55"/>
      <c r="CD254" s="63"/>
      <c r="CE254" s="3"/>
      <c r="CF254" s="3"/>
      <c r="CG254" s="63"/>
      <c r="CH254" s="3"/>
      <c r="CI254" s="3"/>
      <c r="CJ254" s="3"/>
      <c r="CK254" s="3"/>
      <c r="CL254" s="3"/>
      <c r="CM254" s="3"/>
    </row>
    <row r="255" spans="1:91" ht="16.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539"/>
      <c r="N255" s="3"/>
      <c r="O255" s="57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62"/>
      <c r="AR255" s="63"/>
      <c r="AS255" s="63"/>
      <c r="AT255" s="63"/>
      <c r="AU255" s="6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3"/>
      <c r="BM255" s="3"/>
      <c r="BN255" s="540"/>
      <c r="BO255" s="540"/>
      <c r="BP255" s="540"/>
      <c r="BQ255" s="540"/>
      <c r="BR255" s="540"/>
      <c r="BS255" s="540"/>
      <c r="BT255" s="3"/>
      <c r="BU255" s="3"/>
      <c r="BV255" s="3"/>
      <c r="BW255" s="540"/>
      <c r="BX255" s="540"/>
      <c r="BY255" s="540"/>
      <c r="BZ255" s="540"/>
      <c r="CA255" s="63"/>
      <c r="CB255" s="55"/>
      <c r="CC255" s="55"/>
      <c r="CD255" s="63"/>
      <c r="CE255" s="3"/>
      <c r="CF255" s="3"/>
      <c r="CG255" s="63"/>
      <c r="CH255" s="3"/>
      <c r="CI255" s="3"/>
      <c r="CJ255" s="3"/>
      <c r="CK255" s="3"/>
      <c r="CL255" s="3"/>
      <c r="CM255" s="3"/>
    </row>
    <row r="256" spans="1:91" ht="16.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539"/>
      <c r="N256" s="3"/>
      <c r="O256" s="57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62"/>
      <c r="AR256" s="63"/>
      <c r="AS256" s="63"/>
      <c r="AT256" s="63"/>
      <c r="AU256" s="6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3"/>
      <c r="BM256" s="3"/>
      <c r="BN256" s="540"/>
      <c r="BO256" s="540"/>
      <c r="BP256" s="540"/>
      <c r="BQ256" s="540"/>
      <c r="BR256" s="540"/>
      <c r="BS256" s="540"/>
      <c r="BT256" s="3"/>
      <c r="BU256" s="3"/>
      <c r="BV256" s="3"/>
      <c r="BW256" s="540"/>
      <c r="BX256" s="540"/>
      <c r="BY256" s="540"/>
      <c r="BZ256" s="540"/>
      <c r="CA256" s="63"/>
      <c r="CB256" s="55"/>
      <c r="CC256" s="55"/>
      <c r="CD256" s="63"/>
      <c r="CE256" s="3"/>
      <c r="CF256" s="3"/>
      <c r="CG256" s="63"/>
      <c r="CH256" s="3"/>
      <c r="CI256" s="3"/>
      <c r="CJ256" s="3"/>
      <c r="CK256" s="3"/>
      <c r="CL256" s="3"/>
      <c r="CM256" s="3"/>
    </row>
    <row r="257" spans="1:91" ht="16.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539"/>
      <c r="N257" s="3"/>
      <c r="O257" s="57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62"/>
      <c r="AR257" s="63"/>
      <c r="AS257" s="63"/>
      <c r="AT257" s="63"/>
      <c r="AU257" s="6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540"/>
      <c r="BO257" s="540"/>
      <c r="BP257" s="540"/>
      <c r="BQ257" s="540"/>
      <c r="BR257" s="540"/>
      <c r="BS257" s="540"/>
      <c r="BT257" s="3"/>
      <c r="BU257" s="3"/>
      <c r="BV257" s="3"/>
      <c r="BW257" s="540"/>
      <c r="BX257" s="540"/>
      <c r="BY257" s="540"/>
      <c r="BZ257" s="540"/>
      <c r="CA257" s="63"/>
      <c r="CB257" s="55"/>
      <c r="CC257" s="55"/>
      <c r="CD257" s="63"/>
      <c r="CE257" s="3"/>
      <c r="CF257" s="3"/>
      <c r="CG257" s="63"/>
      <c r="CH257" s="3"/>
      <c r="CI257" s="3"/>
      <c r="CJ257" s="3"/>
      <c r="CK257" s="3"/>
      <c r="CL257" s="3"/>
      <c r="CM257" s="3"/>
    </row>
    <row r="258" spans="1:91" ht="16.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539"/>
      <c r="N258" s="3"/>
      <c r="O258" s="57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62"/>
      <c r="AR258" s="63"/>
      <c r="AS258" s="63"/>
      <c r="AT258" s="63"/>
      <c r="AU258" s="6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  <c r="BM258" s="3"/>
      <c r="BN258" s="540"/>
      <c r="BO258" s="540"/>
      <c r="BP258" s="540"/>
      <c r="BQ258" s="540"/>
      <c r="BR258" s="540"/>
      <c r="BS258" s="540"/>
      <c r="BT258" s="3"/>
      <c r="BU258" s="3"/>
      <c r="BV258" s="3"/>
      <c r="BW258" s="540"/>
      <c r="BX258" s="540"/>
      <c r="BY258" s="540"/>
      <c r="BZ258" s="540"/>
      <c r="CA258" s="63"/>
      <c r="CB258" s="55"/>
      <c r="CC258" s="55"/>
      <c r="CD258" s="63"/>
      <c r="CE258" s="3"/>
      <c r="CF258" s="3"/>
      <c r="CG258" s="63"/>
      <c r="CH258" s="3"/>
      <c r="CI258" s="3"/>
      <c r="CJ258" s="3"/>
      <c r="CK258" s="3"/>
      <c r="CL258" s="3"/>
      <c r="CM258" s="3"/>
    </row>
    <row r="259" spans="1:91" ht="16.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539"/>
      <c r="N259" s="3"/>
      <c r="O259" s="57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62"/>
      <c r="AR259" s="63"/>
      <c r="AS259" s="63"/>
      <c r="AT259" s="63"/>
      <c r="AU259" s="6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540"/>
      <c r="BO259" s="540"/>
      <c r="BP259" s="540"/>
      <c r="BQ259" s="540"/>
      <c r="BR259" s="540"/>
      <c r="BS259" s="540"/>
      <c r="BT259" s="3"/>
      <c r="BU259" s="3"/>
      <c r="BV259" s="3"/>
      <c r="BW259" s="540"/>
      <c r="BX259" s="540"/>
      <c r="BY259" s="540"/>
      <c r="BZ259" s="540"/>
      <c r="CA259" s="63"/>
      <c r="CB259" s="55"/>
      <c r="CC259" s="55"/>
      <c r="CD259" s="63"/>
      <c r="CE259" s="3"/>
      <c r="CF259" s="3"/>
      <c r="CG259" s="63"/>
      <c r="CH259" s="3"/>
      <c r="CI259" s="3"/>
      <c r="CJ259" s="3"/>
      <c r="CK259" s="3"/>
      <c r="CL259" s="3"/>
      <c r="CM259" s="3"/>
    </row>
    <row r="260" spans="1:91" ht="16.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539"/>
      <c r="N260" s="3"/>
      <c r="O260" s="57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62"/>
      <c r="AR260" s="63"/>
      <c r="AS260" s="63"/>
      <c r="AT260" s="63"/>
      <c r="AU260" s="6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540"/>
      <c r="BO260" s="540"/>
      <c r="BP260" s="540"/>
      <c r="BQ260" s="540"/>
      <c r="BR260" s="540"/>
      <c r="BS260" s="540"/>
      <c r="BT260" s="3"/>
      <c r="BU260" s="3"/>
      <c r="BV260" s="3"/>
      <c r="BW260" s="540"/>
      <c r="BX260" s="540"/>
      <c r="BY260" s="540"/>
      <c r="BZ260" s="540"/>
      <c r="CA260" s="63"/>
      <c r="CB260" s="55"/>
      <c r="CC260" s="55"/>
      <c r="CD260" s="63"/>
      <c r="CE260" s="3"/>
      <c r="CF260" s="3"/>
      <c r="CG260" s="63"/>
      <c r="CH260" s="3"/>
      <c r="CI260" s="3"/>
      <c r="CJ260" s="3"/>
      <c r="CK260" s="3"/>
      <c r="CL260" s="3"/>
      <c r="CM260" s="3"/>
    </row>
    <row r="261" spans="1:91" ht="16.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539"/>
      <c r="N261" s="3"/>
      <c r="O261" s="57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62"/>
      <c r="AR261" s="63"/>
      <c r="AS261" s="63"/>
      <c r="AT261" s="63"/>
      <c r="AU261" s="6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540"/>
      <c r="BO261" s="540"/>
      <c r="BP261" s="540"/>
      <c r="BQ261" s="540"/>
      <c r="BR261" s="540"/>
      <c r="BS261" s="540"/>
      <c r="BT261" s="3"/>
      <c r="BU261" s="3"/>
      <c r="BV261" s="3"/>
      <c r="BW261" s="540"/>
      <c r="BX261" s="540"/>
      <c r="BY261" s="540"/>
      <c r="BZ261" s="540"/>
      <c r="CA261" s="63"/>
      <c r="CB261" s="55"/>
      <c r="CC261" s="55"/>
      <c r="CD261" s="63"/>
      <c r="CE261" s="3"/>
      <c r="CF261" s="3"/>
      <c r="CG261" s="63"/>
      <c r="CH261" s="3"/>
      <c r="CI261" s="3"/>
      <c r="CJ261" s="3"/>
      <c r="CK261" s="3"/>
      <c r="CL261" s="3"/>
      <c r="CM261" s="3"/>
    </row>
    <row r="262" spans="1:91" ht="16.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539"/>
      <c r="N262" s="3"/>
      <c r="O262" s="57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62"/>
      <c r="AR262" s="63"/>
      <c r="AS262" s="63"/>
      <c r="AT262" s="63"/>
      <c r="AU262" s="6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540"/>
      <c r="BO262" s="540"/>
      <c r="BP262" s="540"/>
      <c r="BQ262" s="540"/>
      <c r="BR262" s="540"/>
      <c r="BS262" s="540"/>
      <c r="BT262" s="3"/>
      <c r="BU262" s="3"/>
      <c r="BV262" s="3"/>
      <c r="BW262" s="540"/>
      <c r="BX262" s="540"/>
      <c r="BY262" s="540"/>
      <c r="BZ262" s="540"/>
      <c r="CA262" s="63"/>
      <c r="CB262" s="55"/>
      <c r="CC262" s="55"/>
      <c r="CD262" s="63"/>
      <c r="CE262" s="3"/>
      <c r="CF262" s="3"/>
      <c r="CG262" s="63"/>
      <c r="CH262" s="3"/>
      <c r="CI262" s="3"/>
      <c r="CJ262" s="3"/>
      <c r="CK262" s="3"/>
      <c r="CL262" s="3"/>
      <c r="CM262" s="3"/>
    </row>
    <row r="263" spans="1:91" ht="16.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539"/>
      <c r="N263" s="3"/>
      <c r="O263" s="57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62"/>
      <c r="AR263" s="63"/>
      <c r="AS263" s="63"/>
      <c r="AT263" s="63"/>
      <c r="AU263" s="6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540"/>
      <c r="BO263" s="540"/>
      <c r="BP263" s="540"/>
      <c r="BQ263" s="540"/>
      <c r="BR263" s="540"/>
      <c r="BS263" s="540"/>
      <c r="BT263" s="3"/>
      <c r="BU263" s="3"/>
      <c r="BV263" s="3"/>
      <c r="BW263" s="540"/>
      <c r="BX263" s="540"/>
      <c r="BY263" s="540"/>
      <c r="BZ263" s="540"/>
      <c r="CA263" s="63"/>
      <c r="CB263" s="55"/>
      <c r="CC263" s="55"/>
      <c r="CD263" s="63"/>
      <c r="CE263" s="3"/>
      <c r="CF263" s="3"/>
      <c r="CG263" s="63"/>
      <c r="CH263" s="3"/>
      <c r="CI263" s="3"/>
      <c r="CJ263" s="3"/>
      <c r="CK263" s="3"/>
      <c r="CL263" s="3"/>
      <c r="CM263" s="3"/>
    </row>
    <row r="264" spans="1:91" ht="16.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539"/>
      <c r="N264" s="3"/>
      <c r="O264" s="57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62"/>
      <c r="AR264" s="63"/>
      <c r="AS264" s="63"/>
      <c r="AT264" s="63"/>
      <c r="AU264" s="6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540"/>
      <c r="BO264" s="540"/>
      <c r="BP264" s="540"/>
      <c r="BQ264" s="540"/>
      <c r="BR264" s="540"/>
      <c r="BS264" s="540"/>
      <c r="BT264" s="3"/>
      <c r="BU264" s="3"/>
      <c r="BV264" s="3"/>
      <c r="BW264" s="540"/>
      <c r="BX264" s="540"/>
      <c r="BY264" s="540"/>
      <c r="BZ264" s="540"/>
      <c r="CA264" s="63"/>
      <c r="CB264" s="55"/>
      <c r="CC264" s="55"/>
      <c r="CD264" s="63"/>
      <c r="CE264" s="3"/>
      <c r="CF264" s="3"/>
      <c r="CG264" s="63"/>
      <c r="CH264" s="3"/>
      <c r="CI264" s="3"/>
      <c r="CJ264" s="3"/>
      <c r="CK264" s="3"/>
      <c r="CL264" s="3"/>
      <c r="CM264" s="3"/>
    </row>
    <row r="265" spans="1:91" ht="16.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539"/>
      <c r="N265" s="3"/>
      <c r="O265" s="57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62"/>
      <c r="AR265" s="63"/>
      <c r="AS265" s="63"/>
      <c r="AT265" s="63"/>
      <c r="AU265" s="6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540"/>
      <c r="BO265" s="540"/>
      <c r="BP265" s="540"/>
      <c r="BQ265" s="540"/>
      <c r="BR265" s="540"/>
      <c r="BS265" s="540"/>
      <c r="BT265" s="3"/>
      <c r="BU265" s="3"/>
      <c r="BV265" s="3"/>
      <c r="BW265" s="540"/>
      <c r="BX265" s="540"/>
      <c r="BY265" s="540"/>
      <c r="BZ265" s="540"/>
      <c r="CA265" s="63"/>
      <c r="CB265" s="55"/>
      <c r="CC265" s="55"/>
      <c r="CD265" s="63"/>
      <c r="CE265" s="3"/>
      <c r="CF265" s="3"/>
      <c r="CG265" s="63"/>
      <c r="CH265" s="3"/>
      <c r="CI265" s="3"/>
      <c r="CJ265" s="3"/>
      <c r="CK265" s="3"/>
      <c r="CL265" s="3"/>
      <c r="CM265" s="3"/>
    </row>
    <row r="266" spans="1:91" ht="16.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539"/>
      <c r="N266" s="3"/>
      <c r="O266" s="57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62"/>
      <c r="AR266" s="63"/>
      <c r="AS266" s="63"/>
      <c r="AT266" s="63"/>
      <c r="AU266" s="6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  <c r="BN266" s="540"/>
      <c r="BO266" s="540"/>
      <c r="BP266" s="540"/>
      <c r="BQ266" s="540"/>
      <c r="BR266" s="540"/>
      <c r="BS266" s="540"/>
      <c r="BT266" s="3"/>
      <c r="BU266" s="3"/>
      <c r="BV266" s="3"/>
      <c r="BW266" s="540"/>
      <c r="BX266" s="540"/>
      <c r="BY266" s="540"/>
      <c r="BZ266" s="540"/>
      <c r="CA266" s="63"/>
      <c r="CB266" s="55"/>
      <c r="CC266" s="55"/>
      <c r="CD266" s="63"/>
      <c r="CE266" s="3"/>
      <c r="CF266" s="3"/>
      <c r="CG266" s="63"/>
      <c r="CH266" s="3"/>
      <c r="CI266" s="3"/>
      <c r="CJ266" s="3"/>
      <c r="CK266" s="3"/>
      <c r="CL266" s="3"/>
      <c r="CM266" s="3"/>
    </row>
    <row r="267" spans="1:91" ht="16.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539"/>
      <c r="N267" s="3"/>
      <c r="O267" s="57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62"/>
      <c r="AR267" s="63"/>
      <c r="AS267" s="63"/>
      <c r="AT267" s="63"/>
      <c r="AU267" s="6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540"/>
      <c r="BO267" s="540"/>
      <c r="BP267" s="540"/>
      <c r="BQ267" s="540"/>
      <c r="BR267" s="540"/>
      <c r="BS267" s="540"/>
      <c r="BT267" s="3"/>
      <c r="BU267" s="3"/>
      <c r="BV267" s="3"/>
      <c r="BW267" s="540"/>
      <c r="BX267" s="540"/>
      <c r="BY267" s="540"/>
      <c r="BZ267" s="540"/>
      <c r="CA267" s="63"/>
      <c r="CB267" s="55"/>
      <c r="CC267" s="55"/>
      <c r="CD267" s="63"/>
      <c r="CE267" s="3"/>
      <c r="CF267" s="3"/>
      <c r="CG267" s="63"/>
      <c r="CH267" s="3"/>
      <c r="CI267" s="3"/>
      <c r="CJ267" s="3"/>
      <c r="CK267" s="3"/>
      <c r="CL267" s="3"/>
      <c r="CM267" s="3"/>
    </row>
    <row r="268" spans="1:91" ht="16.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539"/>
      <c r="N268" s="3"/>
      <c r="O268" s="57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62"/>
      <c r="AR268" s="63"/>
      <c r="AS268" s="63"/>
      <c r="AT268" s="63"/>
      <c r="AU268" s="6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  <c r="BN268" s="540"/>
      <c r="BO268" s="540"/>
      <c r="BP268" s="540"/>
      <c r="BQ268" s="540"/>
      <c r="BR268" s="540"/>
      <c r="BS268" s="540"/>
      <c r="BT268" s="3"/>
      <c r="BU268" s="3"/>
      <c r="BV268" s="3"/>
      <c r="BW268" s="540"/>
      <c r="BX268" s="540"/>
      <c r="BY268" s="540"/>
      <c r="BZ268" s="540"/>
      <c r="CA268" s="63"/>
      <c r="CB268" s="55"/>
      <c r="CC268" s="55"/>
      <c r="CD268" s="63"/>
      <c r="CE268" s="3"/>
      <c r="CF268" s="3"/>
      <c r="CG268" s="63"/>
      <c r="CH268" s="3"/>
      <c r="CI268" s="3"/>
      <c r="CJ268" s="3"/>
      <c r="CK268" s="3"/>
      <c r="CL268" s="3"/>
      <c r="CM268" s="3"/>
    </row>
    <row r="269" spans="1:91" ht="16.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539"/>
      <c r="N269" s="3"/>
      <c r="O269" s="57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62"/>
      <c r="AR269" s="63"/>
      <c r="AS269" s="63"/>
      <c r="AT269" s="63"/>
      <c r="AU269" s="6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540"/>
      <c r="BO269" s="540"/>
      <c r="BP269" s="540"/>
      <c r="BQ269" s="540"/>
      <c r="BR269" s="540"/>
      <c r="BS269" s="540"/>
      <c r="BT269" s="3"/>
      <c r="BU269" s="3"/>
      <c r="BV269" s="3"/>
      <c r="BW269" s="540"/>
      <c r="BX269" s="540"/>
      <c r="BY269" s="540"/>
      <c r="BZ269" s="540"/>
      <c r="CA269" s="63"/>
      <c r="CB269" s="55"/>
      <c r="CC269" s="55"/>
      <c r="CD269" s="63"/>
      <c r="CE269" s="3"/>
      <c r="CF269" s="3"/>
      <c r="CG269" s="63"/>
      <c r="CH269" s="3"/>
      <c r="CI269" s="3"/>
      <c r="CJ269" s="3"/>
      <c r="CK269" s="3"/>
      <c r="CL269" s="3"/>
      <c r="CM269" s="3"/>
    </row>
    <row r="270" spans="1:91" ht="16.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539"/>
      <c r="N270" s="3"/>
      <c r="O270" s="57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62"/>
      <c r="AR270" s="63"/>
      <c r="AS270" s="63"/>
      <c r="AT270" s="63"/>
      <c r="AU270" s="6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540"/>
      <c r="BO270" s="540"/>
      <c r="BP270" s="540"/>
      <c r="BQ270" s="540"/>
      <c r="BR270" s="540"/>
      <c r="BS270" s="540"/>
      <c r="BT270" s="3"/>
      <c r="BU270" s="3"/>
      <c r="BV270" s="3"/>
      <c r="BW270" s="540"/>
      <c r="BX270" s="540"/>
      <c r="BY270" s="540"/>
      <c r="BZ270" s="540"/>
      <c r="CA270" s="63"/>
      <c r="CB270" s="55"/>
      <c r="CC270" s="55"/>
      <c r="CD270" s="63"/>
      <c r="CE270" s="3"/>
      <c r="CF270" s="3"/>
      <c r="CG270" s="63"/>
      <c r="CH270" s="3"/>
      <c r="CI270" s="3"/>
      <c r="CJ270" s="3"/>
      <c r="CK270" s="3"/>
      <c r="CL270" s="3"/>
      <c r="CM270" s="3"/>
    </row>
    <row r="271" spans="1:91" ht="16.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539"/>
      <c r="N271" s="3"/>
      <c r="O271" s="57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62"/>
      <c r="AR271" s="63"/>
      <c r="AS271" s="63"/>
      <c r="AT271" s="63"/>
      <c r="AU271" s="6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/>
      <c r="BM271" s="3"/>
      <c r="BN271" s="540"/>
      <c r="BO271" s="540"/>
      <c r="BP271" s="540"/>
      <c r="BQ271" s="540"/>
      <c r="BR271" s="540"/>
      <c r="BS271" s="540"/>
      <c r="BT271" s="3"/>
      <c r="BU271" s="3"/>
      <c r="BV271" s="3"/>
      <c r="BW271" s="540"/>
      <c r="BX271" s="540"/>
      <c r="BY271" s="540"/>
      <c r="BZ271" s="540"/>
      <c r="CA271" s="63"/>
      <c r="CB271" s="55"/>
      <c r="CC271" s="55"/>
      <c r="CD271" s="63"/>
      <c r="CE271" s="3"/>
      <c r="CF271" s="3"/>
      <c r="CG271" s="63"/>
      <c r="CH271" s="3"/>
      <c r="CI271" s="3"/>
      <c r="CJ271" s="3"/>
      <c r="CK271" s="3"/>
      <c r="CL271" s="3"/>
      <c r="CM271" s="3"/>
    </row>
    <row r="272" spans="1:91" ht="16.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539"/>
      <c r="N272" s="3"/>
      <c r="O272" s="57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62"/>
      <c r="AR272" s="63"/>
      <c r="AS272" s="63"/>
      <c r="AT272" s="63"/>
      <c r="AU272" s="6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/>
      <c r="BM272" s="3"/>
      <c r="BN272" s="540"/>
      <c r="BO272" s="540"/>
      <c r="BP272" s="540"/>
      <c r="BQ272" s="540"/>
      <c r="BR272" s="540"/>
      <c r="BS272" s="540"/>
      <c r="BT272" s="3"/>
      <c r="BU272" s="3"/>
      <c r="BV272" s="3"/>
      <c r="BW272" s="540"/>
      <c r="BX272" s="540"/>
      <c r="BY272" s="540"/>
      <c r="BZ272" s="540"/>
      <c r="CA272" s="63"/>
      <c r="CB272" s="55"/>
      <c r="CC272" s="55"/>
      <c r="CD272" s="63"/>
      <c r="CE272" s="3"/>
      <c r="CF272" s="3"/>
      <c r="CG272" s="63"/>
      <c r="CH272" s="3"/>
      <c r="CI272" s="3"/>
      <c r="CJ272" s="3"/>
      <c r="CK272" s="3"/>
      <c r="CL272" s="3"/>
      <c r="CM272" s="3"/>
    </row>
    <row r="273" spans="1:91" ht="16.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539"/>
      <c r="N273" s="3"/>
      <c r="O273" s="57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62"/>
      <c r="AR273" s="63"/>
      <c r="AS273" s="63"/>
      <c r="AT273" s="63"/>
      <c r="AU273" s="6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540"/>
      <c r="BO273" s="540"/>
      <c r="BP273" s="540"/>
      <c r="BQ273" s="540"/>
      <c r="BR273" s="540"/>
      <c r="BS273" s="540"/>
      <c r="BT273" s="3"/>
      <c r="BU273" s="3"/>
      <c r="BV273" s="3"/>
      <c r="BW273" s="540"/>
      <c r="BX273" s="540"/>
      <c r="BY273" s="540"/>
      <c r="BZ273" s="540"/>
      <c r="CA273" s="63"/>
      <c r="CB273" s="55"/>
      <c r="CC273" s="55"/>
      <c r="CD273" s="63"/>
      <c r="CE273" s="3"/>
      <c r="CF273" s="3"/>
      <c r="CG273" s="63"/>
      <c r="CH273" s="3"/>
      <c r="CI273" s="3"/>
      <c r="CJ273" s="3"/>
      <c r="CK273" s="3"/>
      <c r="CL273" s="3"/>
      <c r="CM273" s="3"/>
    </row>
    <row r="274" spans="1:91" ht="16.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539"/>
      <c r="N274" s="3"/>
      <c r="O274" s="57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62"/>
      <c r="AR274" s="63"/>
      <c r="AS274" s="63"/>
      <c r="AT274" s="63"/>
      <c r="AU274" s="6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540"/>
      <c r="BO274" s="540"/>
      <c r="BP274" s="540"/>
      <c r="BQ274" s="540"/>
      <c r="BR274" s="540"/>
      <c r="BS274" s="540"/>
      <c r="BT274" s="3"/>
      <c r="BU274" s="3"/>
      <c r="BV274" s="3"/>
      <c r="BW274" s="540"/>
      <c r="BX274" s="540"/>
      <c r="BY274" s="540"/>
      <c r="BZ274" s="540"/>
      <c r="CA274" s="63"/>
      <c r="CB274" s="55"/>
      <c r="CC274" s="55"/>
      <c r="CD274" s="63"/>
      <c r="CE274" s="3"/>
      <c r="CF274" s="3"/>
      <c r="CG274" s="63"/>
      <c r="CH274" s="3"/>
      <c r="CI274" s="3"/>
      <c r="CJ274" s="3"/>
      <c r="CK274" s="3"/>
      <c r="CL274" s="3"/>
      <c r="CM274" s="3"/>
    </row>
    <row r="275" spans="1:91" ht="16.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539"/>
      <c r="N275" s="3"/>
      <c r="O275" s="57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62"/>
      <c r="AR275" s="63"/>
      <c r="AS275" s="63"/>
      <c r="AT275" s="63"/>
      <c r="AU275" s="6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540"/>
      <c r="BO275" s="540"/>
      <c r="BP275" s="540"/>
      <c r="BQ275" s="540"/>
      <c r="BR275" s="540"/>
      <c r="BS275" s="540"/>
      <c r="BT275" s="3"/>
      <c r="BU275" s="3"/>
      <c r="BV275" s="3"/>
      <c r="BW275" s="540"/>
      <c r="BX275" s="540"/>
      <c r="BY275" s="540"/>
      <c r="BZ275" s="540"/>
      <c r="CA275" s="63"/>
      <c r="CB275" s="55"/>
      <c r="CC275" s="55"/>
      <c r="CD275" s="63"/>
      <c r="CE275" s="3"/>
      <c r="CF275" s="3"/>
      <c r="CG275" s="63"/>
      <c r="CH275" s="3"/>
      <c r="CI275" s="3"/>
      <c r="CJ275" s="3"/>
      <c r="CK275" s="3"/>
      <c r="CL275" s="3"/>
      <c r="CM275" s="3"/>
    </row>
    <row r="276" spans="1:91" ht="16.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539"/>
      <c r="N276" s="3"/>
      <c r="O276" s="57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62"/>
      <c r="AR276" s="63"/>
      <c r="AS276" s="63"/>
      <c r="AT276" s="63"/>
      <c r="AU276" s="6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540"/>
      <c r="BO276" s="540"/>
      <c r="BP276" s="540"/>
      <c r="BQ276" s="540"/>
      <c r="BR276" s="540"/>
      <c r="BS276" s="540"/>
      <c r="BT276" s="3"/>
      <c r="BU276" s="3"/>
      <c r="BV276" s="3"/>
      <c r="BW276" s="540"/>
      <c r="BX276" s="540"/>
      <c r="BY276" s="540"/>
      <c r="BZ276" s="540"/>
      <c r="CA276" s="63"/>
      <c r="CB276" s="55"/>
      <c r="CC276" s="55"/>
      <c r="CD276" s="63"/>
      <c r="CE276" s="3"/>
      <c r="CF276" s="3"/>
      <c r="CG276" s="63"/>
      <c r="CH276" s="3"/>
      <c r="CI276" s="3"/>
      <c r="CJ276" s="3"/>
      <c r="CK276" s="3"/>
      <c r="CL276" s="3"/>
      <c r="CM276" s="3"/>
    </row>
    <row r="277" spans="1:91" ht="16.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539"/>
      <c r="N277" s="3"/>
      <c r="O277" s="57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62"/>
      <c r="AR277" s="63"/>
      <c r="AS277" s="63"/>
      <c r="AT277" s="63"/>
      <c r="AU277" s="6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  <c r="BM277" s="3"/>
      <c r="BN277" s="540"/>
      <c r="BO277" s="540"/>
      <c r="BP277" s="540"/>
      <c r="BQ277" s="540"/>
      <c r="BR277" s="540"/>
      <c r="BS277" s="540"/>
      <c r="BT277" s="3"/>
      <c r="BU277" s="3"/>
      <c r="BV277" s="3"/>
      <c r="BW277" s="540"/>
      <c r="BX277" s="540"/>
      <c r="BY277" s="540"/>
      <c r="BZ277" s="540"/>
      <c r="CA277" s="63"/>
      <c r="CB277" s="55"/>
      <c r="CC277" s="55"/>
      <c r="CD277" s="63"/>
      <c r="CE277" s="3"/>
      <c r="CF277" s="3"/>
      <c r="CG277" s="63"/>
      <c r="CH277" s="3"/>
      <c r="CI277" s="3"/>
      <c r="CJ277" s="3"/>
      <c r="CK277" s="3"/>
      <c r="CL277" s="3"/>
      <c r="CM277" s="3"/>
    </row>
    <row r="278" spans="1:91" ht="16.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539"/>
      <c r="N278" s="3"/>
      <c r="O278" s="57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62"/>
      <c r="AR278" s="63"/>
      <c r="AS278" s="63"/>
      <c r="AT278" s="63"/>
      <c r="AU278" s="6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  <c r="BM278" s="3"/>
      <c r="BN278" s="540"/>
      <c r="BO278" s="540"/>
      <c r="BP278" s="540"/>
      <c r="BQ278" s="540"/>
      <c r="BR278" s="540"/>
      <c r="BS278" s="540"/>
      <c r="BT278" s="3"/>
      <c r="BU278" s="3"/>
      <c r="BV278" s="3"/>
      <c r="BW278" s="540"/>
      <c r="BX278" s="540"/>
      <c r="BY278" s="540"/>
      <c r="BZ278" s="540"/>
      <c r="CA278" s="63"/>
      <c r="CB278" s="55"/>
      <c r="CC278" s="55"/>
      <c r="CD278" s="63"/>
      <c r="CE278" s="3"/>
      <c r="CF278" s="3"/>
      <c r="CG278" s="63"/>
      <c r="CH278" s="3"/>
      <c r="CI278" s="3"/>
      <c r="CJ278" s="3"/>
      <c r="CK278" s="3"/>
      <c r="CL278" s="3"/>
      <c r="CM278" s="3"/>
    </row>
    <row r="279" spans="1:91" ht="16.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539"/>
      <c r="N279" s="3"/>
      <c r="O279" s="57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62"/>
      <c r="AR279" s="63"/>
      <c r="AS279" s="63"/>
      <c r="AT279" s="63"/>
      <c r="AU279" s="6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  <c r="BM279" s="3"/>
      <c r="BN279" s="540"/>
      <c r="BO279" s="540"/>
      <c r="BP279" s="540"/>
      <c r="BQ279" s="540"/>
      <c r="BR279" s="540"/>
      <c r="BS279" s="540"/>
      <c r="BT279" s="3"/>
      <c r="BU279" s="3"/>
      <c r="BV279" s="3"/>
      <c r="BW279" s="540"/>
      <c r="BX279" s="540"/>
      <c r="BY279" s="540"/>
      <c r="BZ279" s="540"/>
      <c r="CA279" s="63"/>
      <c r="CB279" s="55"/>
      <c r="CC279" s="55"/>
      <c r="CD279" s="63"/>
      <c r="CE279" s="3"/>
      <c r="CF279" s="3"/>
      <c r="CG279" s="63"/>
      <c r="CH279" s="3"/>
      <c r="CI279" s="3"/>
      <c r="CJ279" s="3"/>
      <c r="CK279" s="3"/>
      <c r="CL279" s="3"/>
      <c r="CM279" s="3"/>
    </row>
    <row r="280" spans="1:91" ht="16.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539"/>
      <c r="N280" s="3"/>
      <c r="O280" s="57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62"/>
      <c r="AR280" s="63"/>
      <c r="AS280" s="63"/>
      <c r="AT280" s="63"/>
      <c r="AU280" s="6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  <c r="BM280" s="3"/>
      <c r="BN280" s="540"/>
      <c r="BO280" s="540"/>
      <c r="BP280" s="540"/>
      <c r="BQ280" s="540"/>
      <c r="BR280" s="540"/>
      <c r="BS280" s="540"/>
      <c r="BT280" s="3"/>
      <c r="BU280" s="3"/>
      <c r="BV280" s="3"/>
      <c r="BW280" s="540"/>
      <c r="BX280" s="540"/>
      <c r="BY280" s="540"/>
      <c r="BZ280" s="540"/>
      <c r="CA280" s="63"/>
      <c r="CB280" s="55"/>
      <c r="CC280" s="55"/>
      <c r="CD280" s="63"/>
      <c r="CE280" s="3"/>
      <c r="CF280" s="3"/>
      <c r="CG280" s="63"/>
      <c r="CH280" s="3"/>
      <c r="CI280" s="3"/>
      <c r="CJ280" s="3"/>
      <c r="CK280" s="3"/>
      <c r="CL280" s="3"/>
      <c r="CM280" s="3"/>
    </row>
    <row r="281" spans="1:91" ht="16.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539"/>
      <c r="N281" s="3"/>
      <c r="O281" s="57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62"/>
      <c r="AR281" s="63"/>
      <c r="AS281" s="63"/>
      <c r="AT281" s="63"/>
      <c r="AU281" s="6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540"/>
      <c r="BO281" s="540"/>
      <c r="BP281" s="540"/>
      <c r="BQ281" s="540"/>
      <c r="BR281" s="540"/>
      <c r="BS281" s="540"/>
      <c r="BT281" s="3"/>
      <c r="BU281" s="3"/>
      <c r="BV281" s="3"/>
      <c r="BW281" s="540"/>
      <c r="BX281" s="540"/>
      <c r="BY281" s="540"/>
      <c r="BZ281" s="540"/>
      <c r="CA281" s="63"/>
      <c r="CB281" s="55"/>
      <c r="CC281" s="55"/>
      <c r="CD281" s="63"/>
      <c r="CE281" s="3"/>
      <c r="CF281" s="3"/>
      <c r="CG281" s="63"/>
      <c r="CH281" s="3"/>
      <c r="CI281" s="3"/>
      <c r="CJ281" s="3"/>
      <c r="CK281" s="3"/>
      <c r="CL281" s="3"/>
      <c r="CM281" s="3"/>
    </row>
    <row r="282" spans="1:91" ht="16.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539"/>
      <c r="N282" s="3"/>
      <c r="O282" s="57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62"/>
      <c r="AR282" s="63"/>
      <c r="AS282" s="63"/>
      <c r="AT282" s="63"/>
      <c r="AU282" s="6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3"/>
      <c r="BM282" s="3"/>
      <c r="BN282" s="540"/>
      <c r="BO282" s="540"/>
      <c r="BP282" s="540"/>
      <c r="BQ282" s="540"/>
      <c r="BR282" s="540"/>
      <c r="BS282" s="540"/>
      <c r="BT282" s="3"/>
      <c r="BU282" s="3"/>
      <c r="BV282" s="3"/>
      <c r="BW282" s="540"/>
      <c r="BX282" s="540"/>
      <c r="BY282" s="540"/>
      <c r="BZ282" s="540"/>
      <c r="CA282" s="63"/>
      <c r="CB282" s="55"/>
      <c r="CC282" s="55"/>
      <c r="CD282" s="63"/>
      <c r="CE282" s="3"/>
      <c r="CF282" s="3"/>
      <c r="CG282" s="63"/>
      <c r="CH282" s="3"/>
      <c r="CI282" s="3"/>
      <c r="CJ282" s="3"/>
      <c r="CK282" s="3"/>
      <c r="CL282" s="3"/>
      <c r="CM282" s="3"/>
    </row>
    <row r="283" spans="1:91" ht="16.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539"/>
      <c r="N283" s="3"/>
      <c r="O283" s="57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62"/>
      <c r="AR283" s="63"/>
      <c r="AS283" s="63"/>
      <c r="AT283" s="63"/>
      <c r="AU283" s="6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3"/>
      <c r="BM283" s="3"/>
      <c r="BN283" s="540"/>
      <c r="BO283" s="540"/>
      <c r="BP283" s="540"/>
      <c r="BQ283" s="540"/>
      <c r="BR283" s="540"/>
      <c r="BS283" s="540"/>
      <c r="BT283" s="3"/>
      <c r="BU283" s="3"/>
      <c r="BV283" s="3"/>
      <c r="BW283" s="540"/>
      <c r="BX283" s="540"/>
      <c r="BY283" s="540"/>
      <c r="BZ283" s="540"/>
      <c r="CA283" s="63"/>
      <c r="CB283" s="55"/>
      <c r="CC283" s="55"/>
      <c r="CD283" s="63"/>
      <c r="CE283" s="3"/>
      <c r="CF283" s="3"/>
      <c r="CG283" s="63"/>
      <c r="CH283" s="3"/>
      <c r="CI283" s="3"/>
      <c r="CJ283" s="3"/>
      <c r="CK283" s="3"/>
      <c r="CL283" s="3"/>
      <c r="CM283" s="3"/>
    </row>
    <row r="284" spans="1:91" ht="16.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539"/>
      <c r="N284" s="3"/>
      <c r="O284" s="57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62"/>
      <c r="AR284" s="63"/>
      <c r="AS284" s="63"/>
      <c r="AT284" s="63"/>
      <c r="AU284" s="6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3"/>
      <c r="BM284" s="3"/>
      <c r="BN284" s="540"/>
      <c r="BO284" s="540"/>
      <c r="BP284" s="540"/>
      <c r="BQ284" s="540"/>
      <c r="BR284" s="540"/>
      <c r="BS284" s="540"/>
      <c r="BT284" s="3"/>
      <c r="BU284" s="3"/>
      <c r="BV284" s="3"/>
      <c r="BW284" s="540"/>
      <c r="BX284" s="540"/>
      <c r="BY284" s="540"/>
      <c r="BZ284" s="540"/>
      <c r="CA284" s="63"/>
      <c r="CB284" s="55"/>
      <c r="CC284" s="55"/>
      <c r="CD284" s="63"/>
      <c r="CE284" s="3"/>
      <c r="CF284" s="3"/>
      <c r="CG284" s="63"/>
      <c r="CH284" s="3"/>
      <c r="CI284" s="3"/>
      <c r="CJ284" s="3"/>
      <c r="CK284" s="3"/>
      <c r="CL284" s="3"/>
      <c r="CM284" s="3"/>
    </row>
    <row r="285" spans="1:91" ht="16.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539"/>
      <c r="N285" s="3"/>
      <c r="O285" s="57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62"/>
      <c r="AR285" s="63"/>
      <c r="AS285" s="63"/>
      <c r="AT285" s="63"/>
      <c r="AU285" s="6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3"/>
      <c r="BM285" s="3"/>
      <c r="BN285" s="540"/>
      <c r="BO285" s="540"/>
      <c r="BP285" s="540"/>
      <c r="BQ285" s="540"/>
      <c r="BR285" s="540"/>
      <c r="BS285" s="540"/>
      <c r="BT285" s="3"/>
      <c r="BU285" s="3"/>
      <c r="BV285" s="3"/>
      <c r="BW285" s="540"/>
      <c r="BX285" s="540"/>
      <c r="BY285" s="540"/>
      <c r="BZ285" s="540"/>
      <c r="CA285" s="63"/>
      <c r="CB285" s="55"/>
      <c r="CC285" s="55"/>
      <c r="CD285" s="63"/>
      <c r="CE285" s="3"/>
      <c r="CF285" s="3"/>
      <c r="CG285" s="63"/>
      <c r="CH285" s="3"/>
      <c r="CI285" s="3"/>
      <c r="CJ285" s="3"/>
      <c r="CK285" s="3"/>
      <c r="CL285" s="3"/>
      <c r="CM285" s="3"/>
    </row>
    <row r="286" spans="1:91" ht="16.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539"/>
      <c r="N286" s="3"/>
      <c r="O286" s="57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62"/>
      <c r="AR286" s="63"/>
      <c r="AS286" s="63"/>
      <c r="AT286" s="63"/>
      <c r="AU286" s="6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3"/>
      <c r="BM286" s="3"/>
      <c r="BN286" s="540"/>
      <c r="BO286" s="540"/>
      <c r="BP286" s="540"/>
      <c r="BQ286" s="540"/>
      <c r="BR286" s="540"/>
      <c r="BS286" s="540"/>
      <c r="BT286" s="3"/>
      <c r="BU286" s="3"/>
      <c r="BV286" s="3"/>
      <c r="BW286" s="540"/>
      <c r="BX286" s="540"/>
      <c r="BY286" s="540"/>
      <c r="BZ286" s="540"/>
      <c r="CA286" s="63"/>
      <c r="CB286" s="55"/>
      <c r="CC286" s="55"/>
      <c r="CD286" s="63"/>
      <c r="CE286" s="3"/>
      <c r="CF286" s="3"/>
      <c r="CG286" s="63"/>
      <c r="CH286" s="3"/>
      <c r="CI286" s="3"/>
      <c r="CJ286" s="3"/>
      <c r="CK286" s="3"/>
      <c r="CL286" s="3"/>
      <c r="CM286" s="3"/>
    </row>
    <row r="287" spans="1:91" ht="16.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539"/>
      <c r="N287" s="3"/>
      <c r="O287" s="57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62"/>
      <c r="AR287" s="63"/>
      <c r="AS287" s="63"/>
      <c r="AT287" s="63"/>
      <c r="AU287" s="6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3"/>
      <c r="BM287" s="3"/>
      <c r="BN287" s="540"/>
      <c r="BO287" s="540"/>
      <c r="BP287" s="540"/>
      <c r="BQ287" s="540"/>
      <c r="BR287" s="540"/>
      <c r="BS287" s="540"/>
      <c r="BT287" s="3"/>
      <c r="BU287" s="3"/>
      <c r="BV287" s="3"/>
      <c r="BW287" s="540"/>
      <c r="BX287" s="540"/>
      <c r="BY287" s="540"/>
      <c r="BZ287" s="540"/>
      <c r="CA287" s="63"/>
      <c r="CB287" s="55"/>
      <c r="CC287" s="55"/>
      <c r="CD287" s="63"/>
      <c r="CE287" s="3"/>
      <c r="CF287" s="3"/>
      <c r="CG287" s="63"/>
      <c r="CH287" s="3"/>
      <c r="CI287" s="3"/>
      <c r="CJ287" s="3"/>
      <c r="CK287" s="3"/>
      <c r="CL287" s="3"/>
      <c r="CM287" s="3"/>
    </row>
    <row r="288" spans="1:91" ht="16.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539"/>
      <c r="N288" s="3"/>
      <c r="O288" s="57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62"/>
      <c r="AR288" s="63"/>
      <c r="AS288" s="63"/>
      <c r="AT288" s="63"/>
      <c r="AU288" s="6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3"/>
      <c r="BM288" s="3"/>
      <c r="BN288" s="540"/>
      <c r="BO288" s="540"/>
      <c r="BP288" s="540"/>
      <c r="BQ288" s="540"/>
      <c r="BR288" s="540"/>
      <c r="BS288" s="540"/>
      <c r="BT288" s="3"/>
      <c r="BU288" s="3"/>
      <c r="BV288" s="3"/>
      <c r="BW288" s="540"/>
      <c r="BX288" s="540"/>
      <c r="BY288" s="540"/>
      <c r="BZ288" s="540"/>
      <c r="CA288" s="63"/>
      <c r="CB288" s="55"/>
      <c r="CC288" s="55"/>
      <c r="CD288" s="63"/>
      <c r="CE288" s="3"/>
      <c r="CF288" s="3"/>
      <c r="CG288" s="63"/>
      <c r="CH288" s="3"/>
      <c r="CI288" s="3"/>
      <c r="CJ288" s="3"/>
      <c r="CK288" s="3"/>
      <c r="CL288" s="3"/>
      <c r="CM288" s="3"/>
    </row>
    <row r="289" spans="1:91" ht="16.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539"/>
      <c r="N289" s="3"/>
      <c r="O289" s="57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62"/>
      <c r="AR289" s="63"/>
      <c r="AS289" s="63"/>
      <c r="AT289" s="63"/>
      <c r="AU289" s="6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3"/>
      <c r="BM289" s="3"/>
      <c r="BN289" s="540"/>
      <c r="BO289" s="540"/>
      <c r="BP289" s="540"/>
      <c r="BQ289" s="540"/>
      <c r="BR289" s="540"/>
      <c r="BS289" s="540"/>
      <c r="BT289" s="3"/>
      <c r="BU289" s="3"/>
      <c r="BV289" s="3"/>
      <c r="BW289" s="540"/>
      <c r="BX289" s="540"/>
      <c r="BY289" s="540"/>
      <c r="BZ289" s="540"/>
      <c r="CA289" s="63"/>
      <c r="CB289" s="55"/>
      <c r="CC289" s="55"/>
      <c r="CD289" s="63"/>
      <c r="CE289" s="3"/>
      <c r="CF289" s="3"/>
      <c r="CG289" s="63"/>
      <c r="CH289" s="3"/>
      <c r="CI289" s="3"/>
      <c r="CJ289" s="3"/>
      <c r="CK289" s="3"/>
      <c r="CL289" s="3"/>
      <c r="CM289" s="3"/>
    </row>
    <row r="290" spans="1:91" ht="16.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539"/>
      <c r="N290" s="3"/>
      <c r="O290" s="57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62"/>
      <c r="AR290" s="63"/>
      <c r="AS290" s="63"/>
      <c r="AT290" s="63"/>
      <c r="AU290" s="6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3"/>
      <c r="BM290" s="3"/>
      <c r="BN290" s="540"/>
      <c r="BO290" s="540"/>
      <c r="BP290" s="540"/>
      <c r="BQ290" s="540"/>
      <c r="BR290" s="540"/>
      <c r="BS290" s="540"/>
      <c r="BT290" s="3"/>
      <c r="BU290" s="3"/>
      <c r="BV290" s="3"/>
      <c r="BW290" s="540"/>
      <c r="BX290" s="540"/>
      <c r="BY290" s="540"/>
      <c r="BZ290" s="540"/>
      <c r="CA290" s="63"/>
      <c r="CB290" s="55"/>
      <c r="CC290" s="55"/>
      <c r="CD290" s="63"/>
      <c r="CE290" s="3"/>
      <c r="CF290" s="3"/>
      <c r="CG290" s="63"/>
      <c r="CH290" s="3"/>
      <c r="CI290" s="3"/>
      <c r="CJ290" s="3"/>
      <c r="CK290" s="3"/>
      <c r="CL290" s="3"/>
      <c r="CM290" s="3"/>
    </row>
    <row r="291" spans="1:91" ht="16.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539"/>
      <c r="N291" s="3"/>
      <c r="O291" s="57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62"/>
      <c r="AR291" s="63"/>
      <c r="AS291" s="63"/>
      <c r="AT291" s="63"/>
      <c r="AU291" s="6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3"/>
      <c r="BM291" s="3"/>
      <c r="BN291" s="540"/>
      <c r="BO291" s="540"/>
      <c r="BP291" s="540"/>
      <c r="BQ291" s="540"/>
      <c r="BR291" s="540"/>
      <c r="BS291" s="540"/>
      <c r="BT291" s="3"/>
      <c r="BU291" s="3"/>
      <c r="BV291" s="3"/>
      <c r="BW291" s="540"/>
      <c r="BX291" s="540"/>
      <c r="BY291" s="540"/>
      <c r="BZ291" s="540"/>
      <c r="CA291" s="63"/>
      <c r="CB291" s="55"/>
      <c r="CC291" s="55"/>
      <c r="CD291" s="63"/>
      <c r="CE291" s="3"/>
      <c r="CF291" s="3"/>
      <c r="CG291" s="63"/>
      <c r="CH291" s="3"/>
      <c r="CI291" s="3"/>
      <c r="CJ291" s="3"/>
      <c r="CK291" s="3"/>
      <c r="CL291" s="3"/>
      <c r="CM291" s="3"/>
    </row>
    <row r="292" spans="1:91" ht="16.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539"/>
      <c r="N292" s="3"/>
      <c r="O292" s="57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62"/>
      <c r="AR292" s="63"/>
      <c r="AS292" s="63"/>
      <c r="AT292" s="63"/>
      <c r="AU292" s="6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3"/>
      <c r="BM292" s="3"/>
      <c r="BN292" s="540"/>
      <c r="BO292" s="540"/>
      <c r="BP292" s="540"/>
      <c r="BQ292" s="540"/>
      <c r="BR292" s="540"/>
      <c r="BS292" s="540"/>
      <c r="BT292" s="3"/>
      <c r="BU292" s="3"/>
      <c r="BV292" s="3"/>
      <c r="BW292" s="540"/>
      <c r="BX292" s="540"/>
      <c r="BY292" s="540"/>
      <c r="BZ292" s="540"/>
      <c r="CA292" s="63"/>
      <c r="CB292" s="55"/>
      <c r="CC292" s="55"/>
      <c r="CD292" s="63"/>
      <c r="CE292" s="3"/>
      <c r="CF292" s="3"/>
      <c r="CG292" s="63"/>
      <c r="CH292" s="3"/>
      <c r="CI292" s="3"/>
      <c r="CJ292" s="3"/>
      <c r="CK292" s="3"/>
      <c r="CL292" s="3"/>
      <c r="CM292" s="3"/>
    </row>
    <row r="293" spans="1:91" ht="16.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539"/>
      <c r="N293" s="3"/>
      <c r="O293" s="57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62"/>
      <c r="AR293" s="63"/>
      <c r="AS293" s="63"/>
      <c r="AT293" s="63"/>
      <c r="AU293" s="6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  <c r="BN293" s="540"/>
      <c r="BO293" s="540"/>
      <c r="BP293" s="540"/>
      <c r="BQ293" s="540"/>
      <c r="BR293" s="540"/>
      <c r="BS293" s="540"/>
      <c r="BT293" s="3"/>
      <c r="BU293" s="3"/>
      <c r="BV293" s="3"/>
      <c r="BW293" s="540"/>
      <c r="BX293" s="540"/>
      <c r="BY293" s="540"/>
      <c r="BZ293" s="540"/>
      <c r="CA293" s="63"/>
      <c r="CB293" s="55"/>
      <c r="CC293" s="55"/>
      <c r="CD293" s="63"/>
      <c r="CE293" s="3"/>
      <c r="CF293" s="3"/>
      <c r="CG293" s="63"/>
      <c r="CH293" s="3"/>
      <c r="CI293" s="3"/>
      <c r="CJ293" s="3"/>
      <c r="CK293" s="3"/>
      <c r="CL293" s="3"/>
      <c r="CM293" s="3"/>
    </row>
    <row r="294" spans="1:91" ht="16.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539"/>
      <c r="N294" s="3"/>
      <c r="O294" s="57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62"/>
      <c r="AR294" s="63"/>
      <c r="AS294" s="63"/>
      <c r="AT294" s="63"/>
      <c r="AU294" s="6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3"/>
      <c r="BM294" s="3"/>
      <c r="BN294" s="540"/>
      <c r="BO294" s="540"/>
      <c r="BP294" s="540"/>
      <c r="BQ294" s="540"/>
      <c r="BR294" s="540"/>
      <c r="BS294" s="540"/>
      <c r="BT294" s="3"/>
      <c r="BU294" s="3"/>
      <c r="BV294" s="3"/>
      <c r="BW294" s="540"/>
      <c r="BX294" s="540"/>
      <c r="BY294" s="540"/>
      <c r="BZ294" s="540"/>
      <c r="CA294" s="63"/>
      <c r="CB294" s="55"/>
      <c r="CC294" s="55"/>
      <c r="CD294" s="63"/>
      <c r="CE294" s="3"/>
      <c r="CF294" s="3"/>
      <c r="CG294" s="63"/>
      <c r="CH294" s="3"/>
      <c r="CI294" s="3"/>
      <c r="CJ294" s="3"/>
      <c r="CK294" s="3"/>
      <c r="CL294" s="3"/>
      <c r="CM294" s="3"/>
    </row>
    <row r="295" spans="1:91" ht="16.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539"/>
      <c r="N295" s="3"/>
      <c r="O295" s="57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62"/>
      <c r="AR295" s="63"/>
      <c r="AS295" s="63"/>
      <c r="AT295" s="63"/>
      <c r="AU295" s="6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3"/>
      <c r="BM295" s="3"/>
      <c r="BN295" s="540"/>
      <c r="BO295" s="540"/>
      <c r="BP295" s="540"/>
      <c r="BQ295" s="540"/>
      <c r="BR295" s="540"/>
      <c r="BS295" s="540"/>
      <c r="BT295" s="3"/>
      <c r="BU295" s="3"/>
      <c r="BV295" s="3"/>
      <c r="BW295" s="540"/>
      <c r="BX295" s="540"/>
      <c r="BY295" s="540"/>
      <c r="BZ295" s="540"/>
      <c r="CA295" s="63"/>
      <c r="CB295" s="55"/>
      <c r="CC295" s="55"/>
      <c r="CD295" s="63"/>
      <c r="CE295" s="3"/>
      <c r="CF295" s="3"/>
      <c r="CG295" s="63"/>
      <c r="CH295" s="3"/>
      <c r="CI295" s="3"/>
      <c r="CJ295" s="3"/>
      <c r="CK295" s="3"/>
      <c r="CL295" s="3"/>
      <c r="CM295" s="3"/>
    </row>
    <row r="296" spans="1:91" ht="16.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539"/>
      <c r="N296" s="3"/>
      <c r="O296" s="57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62"/>
      <c r="AR296" s="63"/>
      <c r="AS296" s="63"/>
      <c r="AT296" s="63"/>
      <c r="AU296" s="6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3"/>
      <c r="BM296" s="3"/>
      <c r="BN296" s="540"/>
      <c r="BO296" s="540"/>
      <c r="BP296" s="540"/>
      <c r="BQ296" s="540"/>
      <c r="BR296" s="540"/>
      <c r="BS296" s="540"/>
      <c r="BT296" s="3"/>
      <c r="BU296" s="3"/>
      <c r="BV296" s="3"/>
      <c r="BW296" s="540"/>
      <c r="BX296" s="540"/>
      <c r="BY296" s="540"/>
      <c r="BZ296" s="540"/>
      <c r="CA296" s="63"/>
      <c r="CB296" s="55"/>
      <c r="CC296" s="55"/>
      <c r="CD296" s="63"/>
      <c r="CE296" s="3"/>
      <c r="CF296" s="3"/>
      <c r="CG296" s="63"/>
      <c r="CH296" s="3"/>
      <c r="CI296" s="3"/>
      <c r="CJ296" s="3"/>
      <c r="CK296" s="3"/>
      <c r="CL296" s="3"/>
      <c r="CM296" s="3"/>
    </row>
    <row r="297" spans="1:91" ht="16.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539"/>
      <c r="N297" s="3"/>
      <c r="O297" s="57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62"/>
      <c r="AR297" s="63"/>
      <c r="AS297" s="63"/>
      <c r="AT297" s="63"/>
      <c r="AU297" s="6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  <c r="BM297" s="3"/>
      <c r="BN297" s="540"/>
      <c r="BO297" s="540"/>
      <c r="BP297" s="540"/>
      <c r="BQ297" s="540"/>
      <c r="BR297" s="540"/>
      <c r="BS297" s="540"/>
      <c r="BT297" s="3"/>
      <c r="BU297" s="3"/>
      <c r="BV297" s="3"/>
      <c r="BW297" s="540"/>
      <c r="BX297" s="540"/>
      <c r="BY297" s="540"/>
      <c r="BZ297" s="540"/>
      <c r="CA297" s="63"/>
      <c r="CB297" s="55"/>
      <c r="CC297" s="55"/>
      <c r="CD297" s="63"/>
      <c r="CE297" s="3"/>
      <c r="CF297" s="3"/>
      <c r="CG297" s="63"/>
      <c r="CH297" s="3"/>
      <c r="CI297" s="3"/>
      <c r="CJ297" s="3"/>
      <c r="CK297" s="3"/>
      <c r="CL297" s="3"/>
      <c r="CM297" s="3"/>
    </row>
    <row r="298" spans="1:91" ht="16.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539"/>
      <c r="N298" s="3"/>
      <c r="O298" s="57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62"/>
      <c r="AR298" s="63"/>
      <c r="AS298" s="63"/>
      <c r="AT298" s="63"/>
      <c r="AU298" s="6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3"/>
      <c r="BM298" s="3"/>
      <c r="BN298" s="540"/>
      <c r="BO298" s="540"/>
      <c r="BP298" s="540"/>
      <c r="BQ298" s="540"/>
      <c r="BR298" s="540"/>
      <c r="BS298" s="540"/>
      <c r="BT298" s="3"/>
      <c r="BU298" s="3"/>
      <c r="BV298" s="3"/>
      <c r="BW298" s="540"/>
      <c r="BX298" s="540"/>
      <c r="BY298" s="540"/>
      <c r="BZ298" s="540"/>
      <c r="CA298" s="63"/>
      <c r="CB298" s="55"/>
      <c r="CC298" s="55"/>
      <c r="CD298" s="63"/>
      <c r="CE298" s="3"/>
      <c r="CF298" s="3"/>
      <c r="CG298" s="63"/>
      <c r="CH298" s="3"/>
      <c r="CI298" s="3"/>
      <c r="CJ298" s="3"/>
      <c r="CK298" s="3"/>
      <c r="CL298" s="3"/>
      <c r="CM298" s="3"/>
    </row>
    <row r="299" spans="1:91" ht="16.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539"/>
      <c r="N299" s="3"/>
      <c r="O299" s="57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62"/>
      <c r="AR299" s="63"/>
      <c r="AS299" s="63"/>
      <c r="AT299" s="63"/>
      <c r="AU299" s="6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3"/>
      <c r="BM299" s="3"/>
      <c r="BN299" s="540"/>
      <c r="BO299" s="540"/>
      <c r="BP299" s="540"/>
      <c r="BQ299" s="540"/>
      <c r="BR299" s="540"/>
      <c r="BS299" s="540"/>
      <c r="BT299" s="3"/>
      <c r="BU299" s="3"/>
      <c r="BV299" s="3"/>
      <c r="BW299" s="540"/>
      <c r="BX299" s="540"/>
      <c r="BY299" s="540"/>
      <c r="BZ299" s="540"/>
      <c r="CA299" s="63"/>
      <c r="CB299" s="55"/>
      <c r="CC299" s="55"/>
      <c r="CD299" s="63"/>
      <c r="CE299" s="3"/>
      <c r="CF299" s="3"/>
      <c r="CG299" s="63"/>
      <c r="CH299" s="3"/>
      <c r="CI299" s="3"/>
      <c r="CJ299" s="3"/>
      <c r="CK299" s="3"/>
      <c r="CL299" s="3"/>
      <c r="CM299" s="3"/>
    </row>
    <row r="300" spans="1:91" ht="16.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539"/>
      <c r="N300" s="3"/>
      <c r="O300" s="57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62"/>
      <c r="AR300" s="63"/>
      <c r="AS300" s="63"/>
      <c r="AT300" s="63"/>
      <c r="AU300" s="6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3"/>
      <c r="BI300" s="3"/>
      <c r="BJ300" s="3"/>
      <c r="BK300" s="3"/>
      <c r="BL300" s="3"/>
      <c r="BM300" s="3"/>
      <c r="BN300" s="540"/>
      <c r="BO300" s="540"/>
      <c r="BP300" s="540"/>
      <c r="BQ300" s="540"/>
      <c r="BR300" s="540"/>
      <c r="BS300" s="540"/>
      <c r="BT300" s="3"/>
      <c r="BU300" s="3"/>
      <c r="BV300" s="3"/>
      <c r="BW300" s="540"/>
      <c r="BX300" s="540"/>
      <c r="BY300" s="540"/>
      <c r="BZ300" s="540"/>
      <c r="CA300" s="63"/>
      <c r="CB300" s="55"/>
      <c r="CC300" s="55"/>
      <c r="CD300" s="63"/>
      <c r="CE300" s="3"/>
      <c r="CF300" s="3"/>
      <c r="CG300" s="63"/>
      <c r="CH300" s="3"/>
      <c r="CI300" s="3"/>
      <c r="CJ300" s="3"/>
      <c r="CK300" s="3"/>
      <c r="CL300" s="3"/>
      <c r="CM300" s="3"/>
    </row>
    <row r="301" spans="1:91" ht="16.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539"/>
      <c r="N301" s="3"/>
      <c r="O301" s="57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62"/>
      <c r="AR301" s="63"/>
      <c r="AS301" s="63"/>
      <c r="AT301" s="63"/>
      <c r="AU301" s="6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3"/>
      <c r="BM301" s="3"/>
      <c r="BN301" s="540"/>
      <c r="BO301" s="540"/>
      <c r="BP301" s="540"/>
      <c r="BQ301" s="540"/>
      <c r="BR301" s="540"/>
      <c r="BS301" s="540"/>
      <c r="BT301" s="3"/>
      <c r="BU301" s="3"/>
      <c r="BV301" s="3"/>
      <c r="BW301" s="540"/>
      <c r="BX301" s="540"/>
      <c r="BY301" s="540"/>
      <c r="BZ301" s="540"/>
      <c r="CA301" s="63"/>
      <c r="CB301" s="55"/>
      <c r="CC301" s="55"/>
      <c r="CD301" s="63"/>
      <c r="CE301" s="3"/>
      <c r="CF301" s="3"/>
      <c r="CG301" s="63"/>
      <c r="CH301" s="3"/>
      <c r="CI301" s="3"/>
      <c r="CJ301" s="3"/>
      <c r="CK301" s="3"/>
      <c r="CL301" s="3"/>
      <c r="CM301" s="3"/>
    </row>
    <row r="302" spans="1:91" ht="16.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539"/>
      <c r="N302" s="3"/>
      <c r="O302" s="57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62"/>
      <c r="AR302" s="63"/>
      <c r="AS302" s="63"/>
      <c r="AT302" s="63"/>
      <c r="AU302" s="6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3"/>
      <c r="BM302" s="3"/>
      <c r="BN302" s="540"/>
      <c r="BO302" s="540"/>
      <c r="BP302" s="540"/>
      <c r="BQ302" s="540"/>
      <c r="BR302" s="540"/>
      <c r="BS302" s="540"/>
      <c r="BT302" s="3"/>
      <c r="BU302" s="3"/>
      <c r="BV302" s="3"/>
      <c r="BW302" s="540"/>
      <c r="BX302" s="540"/>
      <c r="BY302" s="540"/>
      <c r="BZ302" s="540"/>
      <c r="CA302" s="63"/>
      <c r="CB302" s="55"/>
      <c r="CC302" s="55"/>
      <c r="CD302" s="63"/>
      <c r="CE302" s="3"/>
      <c r="CF302" s="3"/>
      <c r="CG302" s="63"/>
      <c r="CH302" s="3"/>
      <c r="CI302" s="3"/>
      <c r="CJ302" s="3"/>
      <c r="CK302" s="3"/>
      <c r="CL302" s="3"/>
      <c r="CM302" s="3"/>
    </row>
    <row r="303" spans="1:91" ht="16.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539"/>
      <c r="N303" s="3"/>
      <c r="O303" s="57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62"/>
      <c r="AR303" s="63"/>
      <c r="AS303" s="63"/>
      <c r="AT303" s="63"/>
      <c r="AU303" s="6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3"/>
      <c r="BM303" s="3"/>
      <c r="BN303" s="540"/>
      <c r="BO303" s="540"/>
      <c r="BP303" s="540"/>
      <c r="BQ303" s="540"/>
      <c r="BR303" s="540"/>
      <c r="BS303" s="540"/>
      <c r="BT303" s="3"/>
      <c r="BU303" s="3"/>
      <c r="BV303" s="3"/>
      <c r="BW303" s="540"/>
      <c r="BX303" s="540"/>
      <c r="BY303" s="540"/>
      <c r="BZ303" s="540"/>
      <c r="CA303" s="63"/>
      <c r="CB303" s="55"/>
      <c r="CC303" s="55"/>
      <c r="CD303" s="63"/>
      <c r="CE303" s="3"/>
      <c r="CF303" s="3"/>
      <c r="CG303" s="63"/>
      <c r="CH303" s="3"/>
      <c r="CI303" s="3"/>
      <c r="CJ303" s="3"/>
      <c r="CK303" s="3"/>
      <c r="CL303" s="3"/>
      <c r="CM303" s="3"/>
    </row>
    <row r="304" spans="1:91" ht="16.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539"/>
      <c r="N304" s="3"/>
      <c r="O304" s="57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62"/>
      <c r="AR304" s="63"/>
      <c r="AS304" s="63"/>
      <c r="AT304" s="63"/>
      <c r="AU304" s="6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3"/>
      <c r="BI304" s="3"/>
      <c r="BJ304" s="3"/>
      <c r="BK304" s="3"/>
      <c r="BL304" s="3"/>
      <c r="BM304" s="3"/>
      <c r="BN304" s="540"/>
      <c r="BO304" s="540"/>
      <c r="BP304" s="540"/>
      <c r="BQ304" s="540"/>
      <c r="BR304" s="540"/>
      <c r="BS304" s="540"/>
      <c r="BT304" s="3"/>
      <c r="BU304" s="3"/>
      <c r="BV304" s="3"/>
      <c r="BW304" s="540"/>
      <c r="BX304" s="540"/>
      <c r="BY304" s="540"/>
      <c r="BZ304" s="540"/>
      <c r="CA304" s="63"/>
      <c r="CB304" s="55"/>
      <c r="CC304" s="55"/>
      <c r="CD304" s="63"/>
      <c r="CE304" s="3"/>
      <c r="CF304" s="3"/>
      <c r="CG304" s="63"/>
      <c r="CH304" s="3"/>
      <c r="CI304" s="3"/>
      <c r="CJ304" s="3"/>
      <c r="CK304" s="3"/>
      <c r="CL304" s="3"/>
      <c r="CM304" s="3"/>
    </row>
    <row r="305" spans="1:91" ht="16.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539"/>
      <c r="N305" s="3"/>
      <c r="O305" s="57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62"/>
      <c r="AR305" s="63"/>
      <c r="AS305" s="63"/>
      <c r="AT305" s="63"/>
      <c r="AU305" s="6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3"/>
      <c r="BM305" s="3"/>
      <c r="BN305" s="540"/>
      <c r="BO305" s="540"/>
      <c r="BP305" s="540"/>
      <c r="BQ305" s="540"/>
      <c r="BR305" s="540"/>
      <c r="BS305" s="540"/>
      <c r="BT305" s="3"/>
      <c r="BU305" s="3"/>
      <c r="BV305" s="3"/>
      <c r="BW305" s="540"/>
      <c r="BX305" s="540"/>
      <c r="BY305" s="540"/>
      <c r="BZ305" s="540"/>
      <c r="CA305" s="63"/>
      <c r="CB305" s="55"/>
      <c r="CC305" s="55"/>
      <c r="CD305" s="63"/>
      <c r="CE305" s="3"/>
      <c r="CF305" s="3"/>
      <c r="CG305" s="63"/>
      <c r="CH305" s="3"/>
      <c r="CI305" s="3"/>
      <c r="CJ305" s="3"/>
      <c r="CK305" s="3"/>
      <c r="CL305" s="3"/>
      <c r="CM305" s="3"/>
    </row>
    <row r="306" spans="1:91" ht="16.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539"/>
      <c r="N306" s="3"/>
      <c r="O306" s="57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62"/>
      <c r="AR306" s="63"/>
      <c r="AS306" s="63"/>
      <c r="AT306" s="63"/>
      <c r="AU306" s="6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3"/>
      <c r="BI306" s="3"/>
      <c r="BJ306" s="3"/>
      <c r="BK306" s="3"/>
      <c r="BL306" s="3"/>
      <c r="BM306" s="3"/>
      <c r="BN306" s="540"/>
      <c r="BO306" s="540"/>
      <c r="BP306" s="540"/>
      <c r="BQ306" s="540"/>
      <c r="BR306" s="540"/>
      <c r="BS306" s="540"/>
      <c r="BT306" s="3"/>
      <c r="BU306" s="3"/>
      <c r="BV306" s="3"/>
      <c r="BW306" s="540"/>
      <c r="BX306" s="540"/>
      <c r="BY306" s="540"/>
      <c r="BZ306" s="540"/>
      <c r="CA306" s="63"/>
      <c r="CB306" s="55"/>
      <c r="CC306" s="55"/>
      <c r="CD306" s="63"/>
      <c r="CE306" s="3"/>
      <c r="CF306" s="3"/>
      <c r="CG306" s="63"/>
      <c r="CH306" s="3"/>
      <c r="CI306" s="3"/>
      <c r="CJ306" s="3"/>
      <c r="CK306" s="3"/>
      <c r="CL306" s="3"/>
      <c r="CM306" s="3"/>
    </row>
    <row r="307" spans="1:91" ht="16.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539"/>
      <c r="N307" s="3"/>
      <c r="O307" s="57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62"/>
      <c r="AR307" s="63"/>
      <c r="AS307" s="63"/>
      <c r="AT307" s="63"/>
      <c r="AU307" s="6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  <c r="BG307" s="3"/>
      <c r="BH307" s="3"/>
      <c r="BI307" s="3"/>
      <c r="BJ307" s="3"/>
      <c r="BK307" s="3"/>
      <c r="BL307" s="3"/>
      <c r="BM307" s="3"/>
      <c r="BN307" s="540"/>
      <c r="BO307" s="540"/>
      <c r="BP307" s="540"/>
      <c r="BQ307" s="540"/>
      <c r="BR307" s="540"/>
      <c r="BS307" s="540"/>
      <c r="BT307" s="3"/>
      <c r="BU307" s="3"/>
      <c r="BV307" s="3"/>
      <c r="BW307" s="540"/>
      <c r="BX307" s="540"/>
      <c r="BY307" s="540"/>
      <c r="BZ307" s="540"/>
      <c r="CA307" s="63"/>
      <c r="CB307" s="55"/>
      <c r="CC307" s="55"/>
      <c r="CD307" s="63"/>
      <c r="CE307" s="3"/>
      <c r="CF307" s="3"/>
      <c r="CG307" s="63"/>
      <c r="CH307" s="3"/>
      <c r="CI307" s="3"/>
      <c r="CJ307" s="3"/>
      <c r="CK307" s="3"/>
      <c r="CL307" s="3"/>
      <c r="CM307" s="3"/>
    </row>
    <row r="308" spans="1:91" ht="16.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539"/>
      <c r="N308" s="3"/>
      <c r="O308" s="57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62"/>
      <c r="AR308" s="63"/>
      <c r="AS308" s="63"/>
      <c r="AT308" s="63"/>
      <c r="AU308" s="6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  <c r="BI308" s="3"/>
      <c r="BJ308" s="3"/>
      <c r="BK308" s="3"/>
      <c r="BL308" s="3"/>
      <c r="BM308" s="3"/>
      <c r="BN308" s="540"/>
      <c r="BO308" s="540"/>
      <c r="BP308" s="540"/>
      <c r="BQ308" s="540"/>
      <c r="BR308" s="540"/>
      <c r="BS308" s="540"/>
      <c r="BT308" s="3"/>
      <c r="BU308" s="3"/>
      <c r="BV308" s="3"/>
      <c r="BW308" s="540"/>
      <c r="BX308" s="540"/>
      <c r="BY308" s="540"/>
      <c r="BZ308" s="540"/>
      <c r="CA308" s="63"/>
      <c r="CB308" s="55"/>
      <c r="CC308" s="55"/>
      <c r="CD308" s="63"/>
      <c r="CE308" s="3"/>
      <c r="CF308" s="3"/>
      <c r="CG308" s="63"/>
      <c r="CH308" s="3"/>
      <c r="CI308" s="3"/>
      <c r="CJ308" s="3"/>
      <c r="CK308" s="3"/>
      <c r="CL308" s="3"/>
      <c r="CM308" s="3"/>
    </row>
    <row r="309" spans="1:91" ht="16.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539"/>
      <c r="N309" s="3"/>
      <c r="O309" s="57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62"/>
      <c r="AR309" s="63"/>
      <c r="AS309" s="63"/>
      <c r="AT309" s="63"/>
      <c r="AU309" s="6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3"/>
      <c r="BI309" s="3"/>
      <c r="BJ309" s="3"/>
      <c r="BK309" s="3"/>
      <c r="BL309" s="3"/>
      <c r="BM309" s="3"/>
      <c r="BN309" s="540"/>
      <c r="BO309" s="540"/>
      <c r="BP309" s="540"/>
      <c r="BQ309" s="540"/>
      <c r="BR309" s="540"/>
      <c r="BS309" s="540"/>
      <c r="BT309" s="3"/>
      <c r="BU309" s="3"/>
      <c r="BV309" s="3"/>
      <c r="BW309" s="540"/>
      <c r="BX309" s="540"/>
      <c r="BY309" s="540"/>
      <c r="BZ309" s="540"/>
      <c r="CA309" s="63"/>
      <c r="CB309" s="55"/>
      <c r="CC309" s="55"/>
      <c r="CD309" s="63"/>
      <c r="CE309" s="3"/>
      <c r="CF309" s="3"/>
      <c r="CG309" s="63"/>
      <c r="CH309" s="3"/>
      <c r="CI309" s="3"/>
      <c r="CJ309" s="3"/>
      <c r="CK309" s="3"/>
      <c r="CL309" s="3"/>
      <c r="CM309" s="3"/>
    </row>
    <row r="310" spans="1:91" ht="16.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539"/>
      <c r="N310" s="3"/>
      <c r="O310" s="57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62"/>
      <c r="AR310" s="63"/>
      <c r="AS310" s="63"/>
      <c r="AT310" s="63"/>
      <c r="AU310" s="6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  <c r="BI310" s="3"/>
      <c r="BJ310" s="3"/>
      <c r="BK310" s="3"/>
      <c r="BL310" s="3"/>
      <c r="BM310" s="3"/>
      <c r="BN310" s="540"/>
      <c r="BO310" s="540"/>
      <c r="BP310" s="540"/>
      <c r="BQ310" s="540"/>
      <c r="BR310" s="540"/>
      <c r="BS310" s="540"/>
      <c r="BT310" s="3"/>
      <c r="BU310" s="3"/>
      <c r="BV310" s="3"/>
      <c r="BW310" s="540"/>
      <c r="BX310" s="540"/>
      <c r="BY310" s="540"/>
      <c r="BZ310" s="540"/>
      <c r="CA310" s="63"/>
      <c r="CB310" s="55"/>
      <c r="CC310" s="55"/>
      <c r="CD310" s="63"/>
      <c r="CE310" s="3"/>
      <c r="CF310" s="3"/>
      <c r="CG310" s="63"/>
      <c r="CH310" s="3"/>
      <c r="CI310" s="3"/>
      <c r="CJ310" s="3"/>
      <c r="CK310" s="3"/>
      <c r="CL310" s="3"/>
      <c r="CM310" s="3"/>
    </row>
    <row r="311" spans="1:91" ht="16.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539"/>
      <c r="N311" s="3"/>
      <c r="O311" s="57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62"/>
      <c r="AR311" s="63"/>
      <c r="AS311" s="63"/>
      <c r="AT311" s="63"/>
      <c r="AU311" s="6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3"/>
      <c r="BI311" s="3"/>
      <c r="BJ311" s="3"/>
      <c r="BK311" s="3"/>
      <c r="BL311" s="3"/>
      <c r="BM311" s="3"/>
      <c r="BN311" s="540"/>
      <c r="BO311" s="540"/>
      <c r="BP311" s="540"/>
      <c r="BQ311" s="540"/>
      <c r="BR311" s="540"/>
      <c r="BS311" s="540"/>
      <c r="BT311" s="3"/>
      <c r="BU311" s="3"/>
      <c r="BV311" s="3"/>
      <c r="BW311" s="540"/>
      <c r="BX311" s="540"/>
      <c r="BY311" s="540"/>
      <c r="BZ311" s="540"/>
      <c r="CA311" s="63"/>
      <c r="CB311" s="55"/>
      <c r="CC311" s="55"/>
      <c r="CD311" s="63"/>
      <c r="CE311" s="3"/>
      <c r="CF311" s="3"/>
      <c r="CG311" s="63"/>
      <c r="CH311" s="3"/>
      <c r="CI311" s="3"/>
      <c r="CJ311" s="3"/>
      <c r="CK311" s="3"/>
      <c r="CL311" s="3"/>
      <c r="CM311" s="3"/>
    </row>
    <row r="312" spans="1:91" ht="16.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539"/>
      <c r="N312" s="3"/>
      <c r="O312" s="57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62"/>
      <c r="AR312" s="63"/>
      <c r="AS312" s="63"/>
      <c r="AT312" s="63"/>
      <c r="AU312" s="6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  <c r="BI312" s="3"/>
      <c r="BJ312" s="3"/>
      <c r="BK312" s="3"/>
      <c r="BL312" s="3"/>
      <c r="BM312" s="3"/>
      <c r="BN312" s="540"/>
      <c r="BO312" s="540"/>
      <c r="BP312" s="540"/>
      <c r="BQ312" s="540"/>
      <c r="BR312" s="540"/>
      <c r="BS312" s="540"/>
      <c r="BT312" s="3"/>
      <c r="BU312" s="3"/>
      <c r="BV312" s="3"/>
      <c r="BW312" s="540"/>
      <c r="BX312" s="540"/>
      <c r="BY312" s="540"/>
      <c r="BZ312" s="540"/>
      <c r="CA312" s="63"/>
      <c r="CB312" s="55"/>
      <c r="CC312" s="55"/>
      <c r="CD312" s="63"/>
      <c r="CE312" s="3"/>
      <c r="CF312" s="3"/>
      <c r="CG312" s="63"/>
      <c r="CH312" s="3"/>
      <c r="CI312" s="3"/>
      <c r="CJ312" s="3"/>
      <c r="CK312" s="3"/>
      <c r="CL312" s="3"/>
      <c r="CM312" s="3"/>
    </row>
    <row r="313" spans="1:91" ht="16.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539"/>
      <c r="N313" s="3"/>
      <c r="O313" s="57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62"/>
      <c r="AR313" s="63"/>
      <c r="AS313" s="63"/>
      <c r="AT313" s="63"/>
      <c r="AU313" s="6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3"/>
      <c r="BM313" s="3"/>
      <c r="BN313" s="540"/>
      <c r="BO313" s="540"/>
      <c r="BP313" s="540"/>
      <c r="BQ313" s="540"/>
      <c r="BR313" s="540"/>
      <c r="BS313" s="540"/>
      <c r="BT313" s="3"/>
      <c r="BU313" s="3"/>
      <c r="BV313" s="3"/>
      <c r="BW313" s="540"/>
      <c r="BX313" s="540"/>
      <c r="BY313" s="540"/>
      <c r="BZ313" s="540"/>
      <c r="CA313" s="63"/>
      <c r="CB313" s="55"/>
      <c r="CC313" s="55"/>
      <c r="CD313" s="63"/>
      <c r="CE313" s="3"/>
      <c r="CF313" s="3"/>
      <c r="CG313" s="63"/>
      <c r="CH313" s="3"/>
      <c r="CI313" s="3"/>
      <c r="CJ313" s="3"/>
      <c r="CK313" s="3"/>
      <c r="CL313" s="3"/>
      <c r="CM313" s="3"/>
    </row>
    <row r="314" spans="1:91" ht="16.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539"/>
      <c r="N314" s="3"/>
      <c r="O314" s="57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62"/>
      <c r="AR314" s="63"/>
      <c r="AS314" s="63"/>
      <c r="AT314" s="63"/>
      <c r="AU314" s="6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3"/>
      <c r="BM314" s="3"/>
      <c r="BN314" s="540"/>
      <c r="BO314" s="540"/>
      <c r="BP314" s="540"/>
      <c r="BQ314" s="540"/>
      <c r="BR314" s="540"/>
      <c r="BS314" s="540"/>
      <c r="BT314" s="3"/>
      <c r="BU314" s="3"/>
      <c r="BV314" s="3"/>
      <c r="BW314" s="540"/>
      <c r="BX314" s="540"/>
      <c r="BY314" s="540"/>
      <c r="BZ314" s="540"/>
      <c r="CA314" s="63"/>
      <c r="CB314" s="55"/>
      <c r="CC314" s="55"/>
      <c r="CD314" s="63"/>
      <c r="CE314" s="3"/>
      <c r="CF314" s="3"/>
      <c r="CG314" s="63"/>
      <c r="CH314" s="3"/>
      <c r="CI314" s="3"/>
      <c r="CJ314" s="3"/>
      <c r="CK314" s="3"/>
      <c r="CL314" s="3"/>
      <c r="CM314" s="3"/>
    </row>
    <row r="315" spans="1:91" ht="16.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539"/>
      <c r="N315" s="3"/>
      <c r="O315" s="57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62"/>
      <c r="AR315" s="63"/>
      <c r="AS315" s="63"/>
      <c r="AT315" s="63"/>
      <c r="AU315" s="6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  <c r="BI315" s="3"/>
      <c r="BJ315" s="3"/>
      <c r="BK315" s="3"/>
      <c r="BL315" s="3"/>
      <c r="BM315" s="3"/>
      <c r="BN315" s="540"/>
      <c r="BO315" s="540"/>
      <c r="BP315" s="540"/>
      <c r="BQ315" s="540"/>
      <c r="BR315" s="540"/>
      <c r="BS315" s="540"/>
      <c r="BT315" s="3"/>
      <c r="BU315" s="3"/>
      <c r="BV315" s="3"/>
      <c r="BW315" s="540"/>
      <c r="BX315" s="540"/>
      <c r="BY315" s="540"/>
      <c r="BZ315" s="540"/>
      <c r="CA315" s="63"/>
      <c r="CB315" s="55"/>
      <c r="CC315" s="55"/>
      <c r="CD315" s="63"/>
      <c r="CE315" s="3"/>
      <c r="CF315" s="3"/>
      <c r="CG315" s="63"/>
      <c r="CH315" s="3"/>
      <c r="CI315" s="3"/>
      <c r="CJ315" s="3"/>
      <c r="CK315" s="3"/>
      <c r="CL315" s="3"/>
      <c r="CM315" s="3"/>
    </row>
    <row r="316" spans="1:91" ht="16.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539"/>
      <c r="N316" s="3"/>
      <c r="O316" s="57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62"/>
      <c r="AR316" s="63"/>
      <c r="AS316" s="63"/>
      <c r="AT316" s="63"/>
      <c r="AU316" s="6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  <c r="BI316" s="3"/>
      <c r="BJ316" s="3"/>
      <c r="BK316" s="3"/>
      <c r="BL316" s="3"/>
      <c r="BM316" s="3"/>
      <c r="BN316" s="540"/>
      <c r="BO316" s="540"/>
      <c r="BP316" s="540"/>
      <c r="BQ316" s="540"/>
      <c r="BR316" s="540"/>
      <c r="BS316" s="540"/>
      <c r="BT316" s="3"/>
      <c r="BU316" s="3"/>
      <c r="BV316" s="3"/>
      <c r="BW316" s="540"/>
      <c r="BX316" s="540"/>
      <c r="BY316" s="540"/>
      <c r="BZ316" s="540"/>
      <c r="CA316" s="63"/>
      <c r="CB316" s="55"/>
      <c r="CC316" s="55"/>
      <c r="CD316" s="63"/>
      <c r="CE316" s="3"/>
      <c r="CF316" s="3"/>
      <c r="CG316" s="63"/>
      <c r="CH316" s="3"/>
      <c r="CI316" s="3"/>
      <c r="CJ316" s="3"/>
      <c r="CK316" s="3"/>
      <c r="CL316" s="3"/>
      <c r="CM316" s="3"/>
    </row>
    <row r="317" spans="1:91" ht="16.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539"/>
      <c r="N317" s="3"/>
      <c r="O317" s="57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62"/>
      <c r="AR317" s="63"/>
      <c r="AS317" s="63"/>
      <c r="AT317" s="63"/>
      <c r="AU317" s="6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/>
      <c r="BK317" s="3"/>
      <c r="BL317" s="3"/>
      <c r="BM317" s="3"/>
      <c r="BN317" s="540"/>
      <c r="BO317" s="540"/>
      <c r="BP317" s="540"/>
      <c r="BQ317" s="540"/>
      <c r="BR317" s="540"/>
      <c r="BS317" s="540"/>
      <c r="BT317" s="3"/>
      <c r="BU317" s="3"/>
      <c r="BV317" s="3"/>
      <c r="BW317" s="540"/>
      <c r="BX317" s="540"/>
      <c r="BY317" s="540"/>
      <c r="BZ317" s="540"/>
      <c r="CA317" s="63"/>
      <c r="CB317" s="55"/>
      <c r="CC317" s="55"/>
      <c r="CD317" s="63"/>
      <c r="CE317" s="3"/>
      <c r="CF317" s="3"/>
      <c r="CG317" s="63"/>
      <c r="CH317" s="3"/>
      <c r="CI317" s="3"/>
      <c r="CJ317" s="3"/>
      <c r="CK317" s="3"/>
      <c r="CL317" s="3"/>
      <c r="CM317" s="3"/>
    </row>
    <row r="318" spans="1:91" ht="16.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539"/>
      <c r="N318" s="3"/>
      <c r="O318" s="57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62"/>
      <c r="AR318" s="63"/>
      <c r="AS318" s="63"/>
      <c r="AT318" s="63"/>
      <c r="AU318" s="6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/>
      <c r="BK318" s="3"/>
      <c r="BL318" s="3"/>
      <c r="BM318" s="3"/>
      <c r="BN318" s="540"/>
      <c r="BO318" s="540"/>
      <c r="BP318" s="540"/>
      <c r="BQ318" s="540"/>
      <c r="BR318" s="540"/>
      <c r="BS318" s="540"/>
      <c r="BT318" s="3"/>
      <c r="BU318" s="3"/>
      <c r="BV318" s="3"/>
      <c r="BW318" s="540"/>
      <c r="BX318" s="540"/>
      <c r="BY318" s="540"/>
      <c r="BZ318" s="540"/>
      <c r="CA318" s="63"/>
      <c r="CB318" s="55"/>
      <c r="CC318" s="55"/>
      <c r="CD318" s="63"/>
      <c r="CE318" s="3"/>
      <c r="CF318" s="3"/>
      <c r="CG318" s="63"/>
      <c r="CH318" s="3"/>
      <c r="CI318" s="3"/>
      <c r="CJ318" s="3"/>
      <c r="CK318" s="3"/>
      <c r="CL318" s="3"/>
      <c r="CM318" s="3"/>
    </row>
    <row r="319" spans="1:91" ht="16.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539"/>
      <c r="N319" s="3"/>
      <c r="O319" s="57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62"/>
      <c r="AR319" s="63"/>
      <c r="AS319" s="63"/>
      <c r="AT319" s="63"/>
      <c r="AU319" s="6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3"/>
      <c r="BM319" s="3"/>
      <c r="BN319" s="540"/>
      <c r="BO319" s="540"/>
      <c r="BP319" s="540"/>
      <c r="BQ319" s="540"/>
      <c r="BR319" s="540"/>
      <c r="BS319" s="540"/>
      <c r="BT319" s="3"/>
      <c r="BU319" s="3"/>
      <c r="BV319" s="3"/>
      <c r="BW319" s="540"/>
      <c r="BX319" s="540"/>
      <c r="BY319" s="540"/>
      <c r="BZ319" s="540"/>
      <c r="CA319" s="63"/>
      <c r="CB319" s="55"/>
      <c r="CC319" s="55"/>
      <c r="CD319" s="63"/>
      <c r="CE319" s="3"/>
      <c r="CF319" s="3"/>
      <c r="CG319" s="63"/>
      <c r="CH319" s="3"/>
      <c r="CI319" s="3"/>
      <c r="CJ319" s="3"/>
      <c r="CK319" s="3"/>
      <c r="CL319" s="3"/>
      <c r="CM319" s="3"/>
    </row>
    <row r="320" spans="1:91" ht="16.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539"/>
      <c r="N320" s="3"/>
      <c r="O320" s="57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62"/>
      <c r="AR320" s="63"/>
      <c r="AS320" s="63"/>
      <c r="AT320" s="63"/>
      <c r="AU320" s="6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  <c r="BI320" s="3"/>
      <c r="BJ320" s="3"/>
      <c r="BK320" s="3"/>
      <c r="BL320" s="3"/>
      <c r="BM320" s="3"/>
      <c r="BN320" s="540"/>
      <c r="BO320" s="540"/>
      <c r="BP320" s="540"/>
      <c r="BQ320" s="540"/>
      <c r="BR320" s="540"/>
      <c r="BS320" s="540"/>
      <c r="BT320" s="3"/>
      <c r="BU320" s="3"/>
      <c r="BV320" s="3"/>
      <c r="BW320" s="540"/>
      <c r="BX320" s="540"/>
      <c r="BY320" s="540"/>
      <c r="BZ320" s="540"/>
      <c r="CA320" s="63"/>
      <c r="CB320" s="55"/>
      <c r="CC320" s="55"/>
      <c r="CD320" s="63"/>
      <c r="CE320" s="3"/>
      <c r="CF320" s="3"/>
      <c r="CG320" s="63"/>
      <c r="CH320" s="3"/>
      <c r="CI320" s="3"/>
      <c r="CJ320" s="3"/>
      <c r="CK320" s="3"/>
      <c r="CL320" s="3"/>
      <c r="CM320" s="3"/>
    </row>
    <row r="321" spans="1:91" ht="16.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539"/>
      <c r="N321" s="3"/>
      <c r="O321" s="57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62"/>
      <c r="AR321" s="63"/>
      <c r="AS321" s="63"/>
      <c r="AT321" s="63"/>
      <c r="AU321" s="6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3"/>
      <c r="BM321" s="3"/>
      <c r="BN321" s="540"/>
      <c r="BO321" s="540"/>
      <c r="BP321" s="540"/>
      <c r="BQ321" s="540"/>
      <c r="BR321" s="540"/>
      <c r="BS321" s="540"/>
      <c r="BT321" s="3"/>
      <c r="BU321" s="3"/>
      <c r="BV321" s="3"/>
      <c r="BW321" s="540"/>
      <c r="BX321" s="540"/>
      <c r="BY321" s="540"/>
      <c r="BZ321" s="540"/>
      <c r="CA321" s="63"/>
      <c r="CB321" s="55"/>
      <c r="CC321" s="55"/>
      <c r="CD321" s="63"/>
      <c r="CE321" s="3"/>
      <c r="CF321" s="3"/>
      <c r="CG321" s="63"/>
      <c r="CH321" s="3"/>
      <c r="CI321" s="3"/>
      <c r="CJ321" s="3"/>
      <c r="CK321" s="3"/>
      <c r="CL321" s="3"/>
      <c r="CM321" s="3"/>
    </row>
    <row r="322" spans="1:91" ht="16.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539"/>
      <c r="N322" s="3"/>
      <c r="O322" s="57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62"/>
      <c r="AR322" s="63"/>
      <c r="AS322" s="63"/>
      <c r="AT322" s="63"/>
      <c r="AU322" s="6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/>
      <c r="BJ322" s="3"/>
      <c r="BK322" s="3"/>
      <c r="BL322" s="3"/>
      <c r="BM322" s="3"/>
      <c r="BN322" s="540"/>
      <c r="BO322" s="540"/>
      <c r="BP322" s="540"/>
      <c r="BQ322" s="540"/>
      <c r="BR322" s="540"/>
      <c r="BS322" s="540"/>
      <c r="BT322" s="3"/>
      <c r="BU322" s="3"/>
      <c r="BV322" s="3"/>
      <c r="BW322" s="540"/>
      <c r="BX322" s="540"/>
      <c r="BY322" s="540"/>
      <c r="BZ322" s="540"/>
      <c r="CA322" s="63"/>
      <c r="CB322" s="55"/>
      <c r="CC322" s="55"/>
      <c r="CD322" s="63"/>
      <c r="CE322" s="3"/>
      <c r="CF322" s="3"/>
      <c r="CG322" s="63"/>
      <c r="CH322" s="3"/>
      <c r="CI322" s="3"/>
      <c r="CJ322" s="3"/>
      <c r="CK322" s="3"/>
      <c r="CL322" s="3"/>
      <c r="CM322" s="3"/>
    </row>
    <row r="323" spans="1:91" ht="16.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539"/>
      <c r="N323" s="3"/>
      <c r="O323" s="57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62"/>
      <c r="AR323" s="63"/>
      <c r="AS323" s="63"/>
      <c r="AT323" s="63"/>
      <c r="AU323" s="6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3"/>
      <c r="BM323" s="3"/>
      <c r="BN323" s="540"/>
      <c r="BO323" s="540"/>
      <c r="BP323" s="540"/>
      <c r="BQ323" s="540"/>
      <c r="BR323" s="540"/>
      <c r="BS323" s="540"/>
      <c r="BT323" s="3"/>
      <c r="BU323" s="3"/>
      <c r="BV323" s="3"/>
      <c r="BW323" s="540"/>
      <c r="BX323" s="540"/>
      <c r="BY323" s="540"/>
      <c r="BZ323" s="540"/>
      <c r="CA323" s="63"/>
      <c r="CB323" s="55"/>
      <c r="CC323" s="55"/>
      <c r="CD323" s="63"/>
      <c r="CE323" s="3"/>
      <c r="CF323" s="3"/>
      <c r="CG323" s="63"/>
      <c r="CH323" s="3"/>
      <c r="CI323" s="3"/>
      <c r="CJ323" s="3"/>
      <c r="CK323" s="3"/>
      <c r="CL323" s="3"/>
      <c r="CM323" s="3"/>
    </row>
    <row r="324" spans="1:91" ht="16.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539"/>
      <c r="N324" s="3"/>
      <c r="O324" s="57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62"/>
      <c r="AR324" s="63"/>
      <c r="AS324" s="63"/>
      <c r="AT324" s="63"/>
      <c r="AU324" s="6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/>
      <c r="BK324" s="3"/>
      <c r="BL324" s="3"/>
      <c r="BM324" s="3"/>
      <c r="BN324" s="540"/>
      <c r="BO324" s="540"/>
      <c r="BP324" s="540"/>
      <c r="BQ324" s="540"/>
      <c r="BR324" s="540"/>
      <c r="BS324" s="540"/>
      <c r="BT324" s="3"/>
      <c r="BU324" s="3"/>
      <c r="BV324" s="3"/>
      <c r="BW324" s="540"/>
      <c r="BX324" s="540"/>
      <c r="BY324" s="540"/>
      <c r="BZ324" s="540"/>
      <c r="CA324" s="63"/>
      <c r="CB324" s="55"/>
      <c r="CC324" s="55"/>
      <c r="CD324" s="63"/>
      <c r="CE324" s="3"/>
      <c r="CF324" s="3"/>
      <c r="CG324" s="63"/>
      <c r="CH324" s="3"/>
      <c r="CI324" s="3"/>
      <c r="CJ324" s="3"/>
      <c r="CK324" s="3"/>
      <c r="CL324" s="3"/>
      <c r="CM324" s="3"/>
    </row>
    <row r="325" spans="1:91" ht="16.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539"/>
      <c r="N325" s="3"/>
      <c r="O325" s="57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62"/>
      <c r="AR325" s="63"/>
      <c r="AS325" s="63"/>
      <c r="AT325" s="63"/>
      <c r="AU325" s="6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3"/>
      <c r="BM325" s="3"/>
      <c r="BN325" s="540"/>
      <c r="BO325" s="540"/>
      <c r="BP325" s="540"/>
      <c r="BQ325" s="540"/>
      <c r="BR325" s="540"/>
      <c r="BS325" s="540"/>
      <c r="BT325" s="3"/>
      <c r="BU325" s="3"/>
      <c r="BV325" s="3"/>
      <c r="BW325" s="540"/>
      <c r="BX325" s="540"/>
      <c r="BY325" s="540"/>
      <c r="BZ325" s="540"/>
      <c r="CA325" s="63"/>
      <c r="CB325" s="55"/>
      <c r="CC325" s="55"/>
      <c r="CD325" s="63"/>
      <c r="CE325" s="3"/>
      <c r="CF325" s="3"/>
      <c r="CG325" s="63"/>
      <c r="CH325" s="3"/>
      <c r="CI325" s="3"/>
      <c r="CJ325" s="3"/>
      <c r="CK325" s="3"/>
      <c r="CL325" s="3"/>
      <c r="CM325" s="3"/>
    </row>
    <row r="326" spans="1:91" ht="16.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539"/>
      <c r="N326" s="3"/>
      <c r="O326" s="57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62"/>
      <c r="AR326" s="63"/>
      <c r="AS326" s="63"/>
      <c r="AT326" s="63"/>
      <c r="AU326" s="6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3"/>
      <c r="BM326" s="3"/>
      <c r="BN326" s="540"/>
      <c r="BO326" s="540"/>
      <c r="BP326" s="540"/>
      <c r="BQ326" s="540"/>
      <c r="BR326" s="540"/>
      <c r="BS326" s="540"/>
      <c r="BT326" s="3"/>
      <c r="BU326" s="3"/>
      <c r="BV326" s="3"/>
      <c r="BW326" s="540"/>
      <c r="BX326" s="540"/>
      <c r="BY326" s="540"/>
      <c r="BZ326" s="540"/>
      <c r="CA326" s="63"/>
      <c r="CB326" s="55"/>
      <c r="CC326" s="55"/>
      <c r="CD326" s="63"/>
      <c r="CE326" s="3"/>
      <c r="CF326" s="3"/>
      <c r="CG326" s="63"/>
      <c r="CH326" s="3"/>
      <c r="CI326" s="3"/>
      <c r="CJ326" s="3"/>
      <c r="CK326" s="3"/>
      <c r="CL326" s="3"/>
      <c r="CM326" s="3"/>
    </row>
    <row r="327" spans="1:91" ht="16.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539"/>
      <c r="N327" s="3"/>
      <c r="O327" s="57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62"/>
      <c r="AR327" s="63"/>
      <c r="AS327" s="63"/>
      <c r="AT327" s="63"/>
      <c r="AU327" s="6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3"/>
      <c r="BM327" s="3"/>
      <c r="BN327" s="540"/>
      <c r="BO327" s="540"/>
      <c r="BP327" s="540"/>
      <c r="BQ327" s="540"/>
      <c r="BR327" s="540"/>
      <c r="BS327" s="540"/>
      <c r="BT327" s="3"/>
      <c r="BU327" s="3"/>
      <c r="BV327" s="3"/>
      <c r="BW327" s="540"/>
      <c r="BX327" s="540"/>
      <c r="BY327" s="540"/>
      <c r="BZ327" s="540"/>
      <c r="CA327" s="63"/>
      <c r="CB327" s="55"/>
      <c r="CC327" s="55"/>
      <c r="CD327" s="63"/>
      <c r="CE327" s="3"/>
      <c r="CF327" s="3"/>
      <c r="CG327" s="63"/>
      <c r="CH327" s="3"/>
      <c r="CI327" s="3"/>
      <c r="CJ327" s="3"/>
      <c r="CK327" s="3"/>
      <c r="CL327" s="3"/>
      <c r="CM327" s="3"/>
    </row>
    <row r="328" spans="1:91" ht="16.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539"/>
      <c r="N328" s="3"/>
      <c r="O328" s="57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62"/>
      <c r="AR328" s="63"/>
      <c r="AS328" s="63"/>
      <c r="AT328" s="63"/>
      <c r="AU328" s="6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3"/>
      <c r="BM328" s="3"/>
      <c r="BN328" s="540"/>
      <c r="BO328" s="540"/>
      <c r="BP328" s="540"/>
      <c r="BQ328" s="540"/>
      <c r="BR328" s="540"/>
      <c r="BS328" s="540"/>
      <c r="BT328" s="3"/>
      <c r="BU328" s="3"/>
      <c r="BV328" s="3"/>
      <c r="BW328" s="540"/>
      <c r="BX328" s="540"/>
      <c r="BY328" s="540"/>
      <c r="BZ328" s="540"/>
      <c r="CA328" s="63"/>
      <c r="CB328" s="55"/>
      <c r="CC328" s="55"/>
      <c r="CD328" s="63"/>
      <c r="CE328" s="3"/>
      <c r="CF328" s="3"/>
      <c r="CG328" s="63"/>
      <c r="CH328" s="3"/>
      <c r="CI328" s="3"/>
      <c r="CJ328" s="3"/>
      <c r="CK328" s="3"/>
      <c r="CL328" s="3"/>
      <c r="CM328" s="3"/>
    </row>
    <row r="329" spans="1:91" ht="16.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539"/>
      <c r="N329" s="3"/>
      <c r="O329" s="57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62"/>
      <c r="AR329" s="63"/>
      <c r="AS329" s="63"/>
      <c r="AT329" s="63"/>
      <c r="AU329" s="6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3"/>
      <c r="BM329" s="3"/>
      <c r="BN329" s="540"/>
      <c r="BO329" s="540"/>
      <c r="BP329" s="540"/>
      <c r="BQ329" s="540"/>
      <c r="BR329" s="540"/>
      <c r="BS329" s="540"/>
      <c r="BT329" s="3"/>
      <c r="BU329" s="3"/>
      <c r="BV329" s="3"/>
      <c r="BW329" s="540"/>
      <c r="BX329" s="540"/>
      <c r="BY329" s="540"/>
      <c r="BZ329" s="540"/>
      <c r="CA329" s="63"/>
      <c r="CB329" s="55"/>
      <c r="CC329" s="55"/>
      <c r="CD329" s="63"/>
      <c r="CE329" s="3"/>
      <c r="CF329" s="3"/>
      <c r="CG329" s="63"/>
      <c r="CH329" s="3"/>
      <c r="CI329" s="3"/>
      <c r="CJ329" s="3"/>
      <c r="CK329" s="3"/>
      <c r="CL329" s="3"/>
      <c r="CM329" s="3"/>
    </row>
    <row r="330" spans="1:91" ht="16.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539"/>
      <c r="N330" s="3"/>
      <c r="O330" s="57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62"/>
      <c r="AR330" s="63"/>
      <c r="AS330" s="63"/>
      <c r="AT330" s="63"/>
      <c r="AU330" s="6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/>
      <c r="BK330" s="3"/>
      <c r="BL330" s="3"/>
      <c r="BM330" s="3"/>
      <c r="BN330" s="540"/>
      <c r="BO330" s="540"/>
      <c r="BP330" s="540"/>
      <c r="BQ330" s="540"/>
      <c r="BR330" s="540"/>
      <c r="BS330" s="540"/>
      <c r="BT330" s="3"/>
      <c r="BU330" s="3"/>
      <c r="BV330" s="3"/>
      <c r="BW330" s="540"/>
      <c r="BX330" s="540"/>
      <c r="BY330" s="540"/>
      <c r="BZ330" s="540"/>
      <c r="CA330" s="63"/>
      <c r="CB330" s="55"/>
      <c r="CC330" s="55"/>
      <c r="CD330" s="63"/>
      <c r="CE330" s="3"/>
      <c r="CF330" s="3"/>
      <c r="CG330" s="63"/>
      <c r="CH330" s="3"/>
      <c r="CI330" s="3"/>
      <c r="CJ330" s="3"/>
      <c r="CK330" s="3"/>
      <c r="CL330" s="3"/>
      <c r="CM330" s="3"/>
    </row>
    <row r="331" spans="1:91" ht="16.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539"/>
      <c r="N331" s="3"/>
      <c r="O331" s="57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62"/>
      <c r="AR331" s="63"/>
      <c r="AS331" s="63"/>
      <c r="AT331" s="63"/>
      <c r="AU331" s="6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3"/>
      <c r="BM331" s="3"/>
      <c r="BN331" s="540"/>
      <c r="BO331" s="540"/>
      <c r="BP331" s="540"/>
      <c r="BQ331" s="540"/>
      <c r="BR331" s="540"/>
      <c r="BS331" s="540"/>
      <c r="BT331" s="3"/>
      <c r="BU331" s="3"/>
      <c r="BV331" s="3"/>
      <c r="BW331" s="540"/>
      <c r="BX331" s="540"/>
      <c r="BY331" s="540"/>
      <c r="BZ331" s="540"/>
      <c r="CA331" s="63"/>
      <c r="CB331" s="55"/>
      <c r="CC331" s="55"/>
      <c r="CD331" s="63"/>
      <c r="CE331" s="3"/>
      <c r="CF331" s="3"/>
      <c r="CG331" s="63"/>
      <c r="CH331" s="3"/>
      <c r="CI331" s="3"/>
      <c r="CJ331" s="3"/>
      <c r="CK331" s="3"/>
      <c r="CL331" s="3"/>
      <c r="CM331" s="3"/>
    </row>
    <row r="332" spans="1:91" ht="16.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539"/>
      <c r="N332" s="3"/>
      <c r="O332" s="57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62"/>
      <c r="AR332" s="63"/>
      <c r="AS332" s="63"/>
      <c r="AT332" s="63"/>
      <c r="AU332" s="6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  <c r="BI332" s="3"/>
      <c r="BJ332" s="3"/>
      <c r="BK332" s="3"/>
      <c r="BL332" s="3"/>
      <c r="BM332" s="3"/>
      <c r="BN332" s="540"/>
      <c r="BO332" s="540"/>
      <c r="BP332" s="540"/>
      <c r="BQ332" s="540"/>
      <c r="BR332" s="540"/>
      <c r="BS332" s="540"/>
      <c r="BT332" s="3"/>
      <c r="BU332" s="3"/>
      <c r="BV332" s="3"/>
      <c r="BW332" s="540"/>
      <c r="BX332" s="540"/>
      <c r="BY332" s="540"/>
      <c r="BZ332" s="540"/>
      <c r="CA332" s="63"/>
      <c r="CB332" s="55"/>
      <c r="CC332" s="55"/>
      <c r="CD332" s="63"/>
      <c r="CE332" s="3"/>
      <c r="CF332" s="3"/>
      <c r="CG332" s="63"/>
      <c r="CH332" s="3"/>
      <c r="CI332" s="3"/>
      <c r="CJ332" s="3"/>
      <c r="CK332" s="3"/>
      <c r="CL332" s="3"/>
      <c r="CM332" s="3"/>
    </row>
    <row r="333" spans="1:91" ht="16.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539"/>
      <c r="N333" s="3"/>
      <c r="O333" s="57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62"/>
      <c r="AR333" s="63"/>
      <c r="AS333" s="63"/>
      <c r="AT333" s="63"/>
      <c r="AU333" s="6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K333" s="3"/>
      <c r="BL333" s="3"/>
      <c r="BM333" s="3"/>
      <c r="BN333" s="540"/>
      <c r="BO333" s="540"/>
      <c r="BP333" s="540"/>
      <c r="BQ333" s="540"/>
      <c r="BR333" s="540"/>
      <c r="BS333" s="540"/>
      <c r="BT333" s="3"/>
      <c r="BU333" s="3"/>
      <c r="BV333" s="3"/>
      <c r="BW333" s="540"/>
      <c r="BX333" s="540"/>
      <c r="BY333" s="540"/>
      <c r="BZ333" s="540"/>
      <c r="CA333" s="63"/>
      <c r="CB333" s="55"/>
      <c r="CC333" s="55"/>
      <c r="CD333" s="63"/>
      <c r="CE333" s="3"/>
      <c r="CF333" s="3"/>
      <c r="CG333" s="63"/>
      <c r="CH333" s="3"/>
      <c r="CI333" s="3"/>
      <c r="CJ333" s="3"/>
      <c r="CK333" s="3"/>
      <c r="CL333" s="3"/>
      <c r="CM333" s="3"/>
    </row>
    <row r="334" spans="1:91" ht="16.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539"/>
      <c r="N334" s="3"/>
      <c r="O334" s="57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62"/>
      <c r="AR334" s="63"/>
      <c r="AS334" s="63"/>
      <c r="AT334" s="63"/>
      <c r="AU334" s="6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K334" s="3"/>
      <c r="BL334" s="3"/>
      <c r="BM334" s="3"/>
      <c r="BN334" s="540"/>
      <c r="BO334" s="540"/>
      <c r="BP334" s="540"/>
      <c r="BQ334" s="540"/>
      <c r="BR334" s="540"/>
      <c r="BS334" s="540"/>
      <c r="BT334" s="3"/>
      <c r="BU334" s="3"/>
      <c r="BV334" s="3"/>
      <c r="BW334" s="540"/>
      <c r="BX334" s="540"/>
      <c r="BY334" s="540"/>
      <c r="BZ334" s="540"/>
      <c r="CA334" s="63"/>
      <c r="CB334" s="55"/>
      <c r="CC334" s="55"/>
      <c r="CD334" s="63"/>
      <c r="CE334" s="3"/>
      <c r="CF334" s="3"/>
      <c r="CG334" s="63"/>
      <c r="CH334" s="3"/>
      <c r="CI334" s="3"/>
      <c r="CJ334" s="3"/>
      <c r="CK334" s="3"/>
      <c r="CL334" s="3"/>
      <c r="CM334" s="3"/>
    </row>
    <row r="335" spans="1:91" ht="16.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539"/>
      <c r="N335" s="3"/>
      <c r="O335" s="57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62"/>
      <c r="AR335" s="63"/>
      <c r="AS335" s="63"/>
      <c r="AT335" s="63"/>
      <c r="AU335" s="6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3"/>
      <c r="BM335" s="3"/>
      <c r="BN335" s="540"/>
      <c r="BO335" s="540"/>
      <c r="BP335" s="540"/>
      <c r="BQ335" s="540"/>
      <c r="BR335" s="540"/>
      <c r="BS335" s="540"/>
      <c r="BT335" s="3"/>
      <c r="BU335" s="3"/>
      <c r="BV335" s="3"/>
      <c r="BW335" s="540"/>
      <c r="BX335" s="540"/>
      <c r="BY335" s="540"/>
      <c r="BZ335" s="540"/>
      <c r="CA335" s="63"/>
      <c r="CB335" s="55"/>
      <c r="CC335" s="55"/>
      <c r="CD335" s="63"/>
      <c r="CE335" s="3"/>
      <c r="CF335" s="3"/>
      <c r="CG335" s="63"/>
      <c r="CH335" s="3"/>
      <c r="CI335" s="3"/>
      <c r="CJ335" s="3"/>
      <c r="CK335" s="3"/>
      <c r="CL335" s="3"/>
      <c r="CM335" s="3"/>
    </row>
    <row r="336" spans="1:91" ht="16.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539"/>
      <c r="N336" s="3"/>
      <c r="O336" s="57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62"/>
      <c r="AR336" s="63"/>
      <c r="AS336" s="63"/>
      <c r="AT336" s="63"/>
      <c r="AU336" s="6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K336" s="3"/>
      <c r="BL336" s="3"/>
      <c r="BM336" s="3"/>
      <c r="BN336" s="540"/>
      <c r="BO336" s="540"/>
      <c r="BP336" s="540"/>
      <c r="BQ336" s="540"/>
      <c r="BR336" s="540"/>
      <c r="BS336" s="540"/>
      <c r="BT336" s="3"/>
      <c r="BU336" s="3"/>
      <c r="BV336" s="3"/>
      <c r="BW336" s="540"/>
      <c r="BX336" s="540"/>
      <c r="BY336" s="540"/>
      <c r="BZ336" s="540"/>
      <c r="CA336" s="63"/>
      <c r="CB336" s="55"/>
      <c r="CC336" s="55"/>
      <c r="CD336" s="63"/>
      <c r="CE336" s="3"/>
      <c r="CF336" s="3"/>
      <c r="CG336" s="63"/>
      <c r="CH336" s="3"/>
      <c r="CI336" s="3"/>
      <c r="CJ336" s="3"/>
      <c r="CK336" s="3"/>
      <c r="CL336" s="3"/>
      <c r="CM336" s="3"/>
    </row>
    <row r="337" spans="1:91" ht="16.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539"/>
      <c r="N337" s="3"/>
      <c r="O337" s="57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62"/>
      <c r="AR337" s="63"/>
      <c r="AS337" s="63"/>
      <c r="AT337" s="63"/>
      <c r="AU337" s="6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3"/>
      <c r="BM337" s="3"/>
      <c r="BN337" s="540"/>
      <c r="BO337" s="540"/>
      <c r="BP337" s="540"/>
      <c r="BQ337" s="540"/>
      <c r="BR337" s="540"/>
      <c r="BS337" s="540"/>
      <c r="BT337" s="3"/>
      <c r="BU337" s="3"/>
      <c r="BV337" s="3"/>
      <c r="BW337" s="540"/>
      <c r="BX337" s="540"/>
      <c r="BY337" s="540"/>
      <c r="BZ337" s="540"/>
      <c r="CA337" s="63"/>
      <c r="CB337" s="55"/>
      <c r="CC337" s="55"/>
      <c r="CD337" s="63"/>
      <c r="CE337" s="3"/>
      <c r="CF337" s="3"/>
      <c r="CG337" s="63"/>
      <c r="CH337" s="3"/>
      <c r="CI337" s="3"/>
      <c r="CJ337" s="3"/>
      <c r="CK337" s="3"/>
      <c r="CL337" s="3"/>
      <c r="CM337" s="3"/>
    </row>
    <row r="338" spans="1:91" ht="16.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539"/>
      <c r="N338" s="3"/>
      <c r="O338" s="57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62"/>
      <c r="AR338" s="63"/>
      <c r="AS338" s="63"/>
      <c r="AT338" s="63"/>
      <c r="AU338" s="6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K338" s="3"/>
      <c r="BL338" s="3"/>
      <c r="BM338" s="3"/>
      <c r="BN338" s="540"/>
      <c r="BO338" s="540"/>
      <c r="BP338" s="540"/>
      <c r="BQ338" s="540"/>
      <c r="BR338" s="540"/>
      <c r="BS338" s="540"/>
      <c r="BT338" s="3"/>
      <c r="BU338" s="3"/>
      <c r="BV338" s="3"/>
      <c r="BW338" s="540"/>
      <c r="BX338" s="540"/>
      <c r="BY338" s="540"/>
      <c r="BZ338" s="540"/>
      <c r="CA338" s="63"/>
      <c r="CB338" s="55"/>
      <c r="CC338" s="55"/>
      <c r="CD338" s="63"/>
      <c r="CE338" s="3"/>
      <c r="CF338" s="3"/>
      <c r="CG338" s="63"/>
      <c r="CH338" s="3"/>
      <c r="CI338" s="3"/>
      <c r="CJ338" s="3"/>
      <c r="CK338" s="3"/>
      <c r="CL338" s="3"/>
      <c r="CM338" s="3"/>
    </row>
    <row r="339" spans="1:91" ht="16.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539"/>
      <c r="N339" s="3"/>
      <c r="O339" s="57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62"/>
      <c r="AR339" s="63"/>
      <c r="AS339" s="63"/>
      <c r="AT339" s="63"/>
      <c r="AU339" s="6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K339" s="3"/>
      <c r="BL339" s="3"/>
      <c r="BM339" s="3"/>
      <c r="BN339" s="540"/>
      <c r="BO339" s="540"/>
      <c r="BP339" s="540"/>
      <c r="BQ339" s="540"/>
      <c r="BR339" s="540"/>
      <c r="BS339" s="540"/>
      <c r="BT339" s="3"/>
      <c r="BU339" s="3"/>
      <c r="BV339" s="3"/>
      <c r="BW339" s="540"/>
      <c r="BX339" s="540"/>
      <c r="BY339" s="540"/>
      <c r="BZ339" s="540"/>
      <c r="CA339" s="63"/>
      <c r="CB339" s="55"/>
      <c r="CC339" s="55"/>
      <c r="CD339" s="63"/>
      <c r="CE339" s="3"/>
      <c r="CF339" s="3"/>
      <c r="CG339" s="63"/>
      <c r="CH339" s="3"/>
      <c r="CI339" s="3"/>
      <c r="CJ339" s="3"/>
      <c r="CK339" s="3"/>
      <c r="CL339" s="3"/>
      <c r="CM339" s="3"/>
    </row>
    <row r="340" spans="1:91" ht="16.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539"/>
      <c r="N340" s="3"/>
      <c r="O340" s="57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62"/>
      <c r="AR340" s="63"/>
      <c r="AS340" s="63"/>
      <c r="AT340" s="63"/>
      <c r="AU340" s="6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K340" s="3"/>
      <c r="BL340" s="3"/>
      <c r="BM340" s="3"/>
      <c r="BN340" s="540"/>
      <c r="BO340" s="540"/>
      <c r="BP340" s="540"/>
      <c r="BQ340" s="540"/>
      <c r="BR340" s="540"/>
      <c r="BS340" s="540"/>
      <c r="BT340" s="3"/>
      <c r="BU340" s="3"/>
      <c r="BV340" s="3"/>
      <c r="BW340" s="540"/>
      <c r="BX340" s="540"/>
      <c r="BY340" s="540"/>
      <c r="BZ340" s="540"/>
      <c r="CA340" s="63"/>
      <c r="CB340" s="55"/>
      <c r="CC340" s="55"/>
      <c r="CD340" s="63"/>
      <c r="CE340" s="3"/>
      <c r="CF340" s="3"/>
      <c r="CG340" s="63"/>
      <c r="CH340" s="3"/>
      <c r="CI340" s="3"/>
      <c r="CJ340" s="3"/>
      <c r="CK340" s="3"/>
      <c r="CL340" s="3"/>
      <c r="CM340" s="3"/>
    </row>
    <row r="341" spans="1:91" ht="16.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539"/>
      <c r="N341" s="3"/>
      <c r="O341" s="57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62"/>
      <c r="AR341" s="63"/>
      <c r="AS341" s="63"/>
      <c r="AT341" s="63"/>
      <c r="AU341" s="6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3"/>
      <c r="BM341" s="3"/>
      <c r="BN341" s="540"/>
      <c r="BO341" s="540"/>
      <c r="BP341" s="540"/>
      <c r="BQ341" s="540"/>
      <c r="BR341" s="540"/>
      <c r="BS341" s="540"/>
      <c r="BT341" s="3"/>
      <c r="BU341" s="3"/>
      <c r="BV341" s="3"/>
      <c r="BW341" s="540"/>
      <c r="BX341" s="540"/>
      <c r="BY341" s="540"/>
      <c r="BZ341" s="540"/>
      <c r="CA341" s="63"/>
      <c r="CB341" s="55"/>
      <c r="CC341" s="55"/>
      <c r="CD341" s="63"/>
      <c r="CE341" s="3"/>
      <c r="CF341" s="3"/>
      <c r="CG341" s="63"/>
      <c r="CH341" s="3"/>
      <c r="CI341" s="3"/>
      <c r="CJ341" s="3"/>
      <c r="CK341" s="3"/>
      <c r="CL341" s="3"/>
      <c r="CM341" s="3"/>
    </row>
    <row r="342" spans="1:91" ht="16.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539"/>
      <c r="N342" s="3"/>
      <c r="O342" s="57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62"/>
      <c r="AR342" s="63"/>
      <c r="AS342" s="63"/>
      <c r="AT342" s="63"/>
      <c r="AU342" s="6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/>
      <c r="BK342" s="3"/>
      <c r="BL342" s="3"/>
      <c r="BM342" s="3"/>
      <c r="BN342" s="540"/>
      <c r="BO342" s="540"/>
      <c r="BP342" s="540"/>
      <c r="BQ342" s="540"/>
      <c r="BR342" s="540"/>
      <c r="BS342" s="540"/>
      <c r="BT342" s="3"/>
      <c r="BU342" s="3"/>
      <c r="BV342" s="3"/>
      <c r="BW342" s="540"/>
      <c r="BX342" s="540"/>
      <c r="BY342" s="540"/>
      <c r="BZ342" s="540"/>
      <c r="CA342" s="63"/>
      <c r="CB342" s="55"/>
      <c r="CC342" s="55"/>
      <c r="CD342" s="63"/>
      <c r="CE342" s="3"/>
      <c r="CF342" s="3"/>
      <c r="CG342" s="63"/>
      <c r="CH342" s="3"/>
      <c r="CI342" s="3"/>
      <c r="CJ342" s="3"/>
      <c r="CK342" s="3"/>
      <c r="CL342" s="3"/>
      <c r="CM342" s="3"/>
    </row>
    <row r="343" spans="1:91" ht="16.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539"/>
      <c r="N343" s="3"/>
      <c r="O343" s="57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62"/>
      <c r="AR343" s="63"/>
      <c r="AS343" s="63"/>
      <c r="AT343" s="63"/>
      <c r="AU343" s="6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3"/>
      <c r="BM343" s="3"/>
      <c r="BN343" s="540"/>
      <c r="BO343" s="540"/>
      <c r="BP343" s="540"/>
      <c r="BQ343" s="540"/>
      <c r="BR343" s="540"/>
      <c r="BS343" s="540"/>
      <c r="BT343" s="3"/>
      <c r="BU343" s="3"/>
      <c r="BV343" s="3"/>
      <c r="BW343" s="540"/>
      <c r="BX343" s="540"/>
      <c r="BY343" s="540"/>
      <c r="BZ343" s="540"/>
      <c r="CA343" s="63"/>
      <c r="CB343" s="55"/>
      <c r="CC343" s="55"/>
      <c r="CD343" s="63"/>
      <c r="CE343" s="3"/>
      <c r="CF343" s="3"/>
      <c r="CG343" s="63"/>
      <c r="CH343" s="3"/>
      <c r="CI343" s="3"/>
      <c r="CJ343" s="3"/>
      <c r="CK343" s="3"/>
      <c r="CL343" s="3"/>
      <c r="CM343" s="3"/>
    </row>
    <row r="344" spans="1:91" ht="16.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539"/>
      <c r="N344" s="3"/>
      <c r="O344" s="57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62"/>
      <c r="AR344" s="63"/>
      <c r="AS344" s="63"/>
      <c r="AT344" s="63"/>
      <c r="AU344" s="6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K344" s="3"/>
      <c r="BL344" s="3"/>
      <c r="BM344" s="3"/>
      <c r="BN344" s="540"/>
      <c r="BO344" s="540"/>
      <c r="BP344" s="540"/>
      <c r="BQ344" s="540"/>
      <c r="BR344" s="540"/>
      <c r="BS344" s="540"/>
      <c r="BT344" s="3"/>
      <c r="BU344" s="3"/>
      <c r="BV344" s="3"/>
      <c r="BW344" s="540"/>
      <c r="BX344" s="540"/>
      <c r="BY344" s="540"/>
      <c r="BZ344" s="540"/>
      <c r="CA344" s="63"/>
      <c r="CB344" s="55"/>
      <c r="CC344" s="55"/>
      <c r="CD344" s="63"/>
      <c r="CE344" s="3"/>
      <c r="CF344" s="3"/>
      <c r="CG344" s="63"/>
      <c r="CH344" s="3"/>
      <c r="CI344" s="3"/>
      <c r="CJ344" s="3"/>
      <c r="CK344" s="3"/>
      <c r="CL344" s="3"/>
      <c r="CM344" s="3"/>
    </row>
    <row r="345" spans="1:91" ht="16.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539"/>
      <c r="N345" s="3"/>
      <c r="O345" s="57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62"/>
      <c r="AR345" s="63"/>
      <c r="AS345" s="63"/>
      <c r="AT345" s="63"/>
      <c r="AU345" s="6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/>
      <c r="BK345" s="3"/>
      <c r="BL345" s="3"/>
      <c r="BM345" s="3"/>
      <c r="BN345" s="540"/>
      <c r="BO345" s="540"/>
      <c r="BP345" s="540"/>
      <c r="BQ345" s="540"/>
      <c r="BR345" s="540"/>
      <c r="BS345" s="540"/>
      <c r="BT345" s="3"/>
      <c r="BU345" s="3"/>
      <c r="BV345" s="3"/>
      <c r="BW345" s="540"/>
      <c r="BX345" s="540"/>
      <c r="BY345" s="540"/>
      <c r="BZ345" s="540"/>
      <c r="CA345" s="63"/>
      <c r="CB345" s="55"/>
      <c r="CC345" s="55"/>
      <c r="CD345" s="63"/>
      <c r="CE345" s="3"/>
      <c r="CF345" s="3"/>
      <c r="CG345" s="63"/>
      <c r="CH345" s="3"/>
      <c r="CI345" s="3"/>
      <c r="CJ345" s="3"/>
      <c r="CK345" s="3"/>
      <c r="CL345" s="3"/>
      <c r="CM345" s="3"/>
    </row>
    <row r="346" spans="1:91" ht="16.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539"/>
      <c r="N346" s="3"/>
      <c r="O346" s="57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62"/>
      <c r="AR346" s="63"/>
      <c r="AS346" s="63"/>
      <c r="AT346" s="63"/>
      <c r="AU346" s="6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/>
      <c r="BK346" s="3"/>
      <c r="BL346" s="3"/>
      <c r="BM346" s="3"/>
      <c r="BN346" s="540"/>
      <c r="BO346" s="540"/>
      <c r="BP346" s="540"/>
      <c r="BQ346" s="540"/>
      <c r="BR346" s="540"/>
      <c r="BS346" s="540"/>
      <c r="BT346" s="3"/>
      <c r="BU346" s="3"/>
      <c r="BV346" s="3"/>
      <c r="BW346" s="540"/>
      <c r="BX346" s="540"/>
      <c r="BY346" s="540"/>
      <c r="BZ346" s="540"/>
      <c r="CA346" s="63"/>
      <c r="CB346" s="55"/>
      <c r="CC346" s="55"/>
      <c r="CD346" s="63"/>
      <c r="CE346" s="3"/>
      <c r="CF346" s="3"/>
      <c r="CG346" s="63"/>
      <c r="CH346" s="3"/>
      <c r="CI346" s="3"/>
      <c r="CJ346" s="3"/>
      <c r="CK346" s="3"/>
      <c r="CL346" s="3"/>
      <c r="CM346" s="3"/>
    </row>
    <row r="347" spans="1:91" ht="16.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539"/>
      <c r="N347" s="3"/>
      <c r="O347" s="57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62"/>
      <c r="AR347" s="63"/>
      <c r="AS347" s="63"/>
      <c r="AT347" s="63"/>
      <c r="AU347" s="6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3"/>
      <c r="BM347" s="3"/>
      <c r="BN347" s="540"/>
      <c r="BO347" s="540"/>
      <c r="BP347" s="540"/>
      <c r="BQ347" s="540"/>
      <c r="BR347" s="540"/>
      <c r="BS347" s="540"/>
      <c r="BT347" s="3"/>
      <c r="BU347" s="3"/>
      <c r="BV347" s="3"/>
      <c r="BW347" s="540"/>
      <c r="BX347" s="540"/>
      <c r="BY347" s="540"/>
      <c r="BZ347" s="540"/>
      <c r="CA347" s="63"/>
      <c r="CB347" s="55"/>
      <c r="CC347" s="55"/>
      <c r="CD347" s="63"/>
      <c r="CE347" s="3"/>
      <c r="CF347" s="3"/>
      <c r="CG347" s="63"/>
      <c r="CH347" s="3"/>
      <c r="CI347" s="3"/>
      <c r="CJ347" s="3"/>
      <c r="CK347" s="3"/>
      <c r="CL347" s="3"/>
      <c r="CM347" s="3"/>
    </row>
    <row r="348" spans="1:91" ht="16.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539"/>
      <c r="N348" s="3"/>
      <c r="O348" s="57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62"/>
      <c r="AR348" s="63"/>
      <c r="AS348" s="63"/>
      <c r="AT348" s="63"/>
      <c r="AU348" s="6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K348" s="3"/>
      <c r="BL348" s="3"/>
      <c r="BM348" s="3"/>
      <c r="BN348" s="540"/>
      <c r="BO348" s="540"/>
      <c r="BP348" s="540"/>
      <c r="BQ348" s="540"/>
      <c r="BR348" s="540"/>
      <c r="BS348" s="540"/>
      <c r="BT348" s="3"/>
      <c r="BU348" s="3"/>
      <c r="BV348" s="3"/>
      <c r="BW348" s="540"/>
      <c r="BX348" s="540"/>
      <c r="BY348" s="540"/>
      <c r="BZ348" s="540"/>
      <c r="CA348" s="63"/>
      <c r="CB348" s="55"/>
      <c r="CC348" s="55"/>
      <c r="CD348" s="63"/>
      <c r="CE348" s="3"/>
      <c r="CF348" s="3"/>
      <c r="CG348" s="63"/>
      <c r="CH348" s="3"/>
      <c r="CI348" s="3"/>
      <c r="CJ348" s="3"/>
      <c r="CK348" s="3"/>
      <c r="CL348" s="3"/>
      <c r="CM348" s="3"/>
    </row>
    <row r="349" spans="1:91" ht="16.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539"/>
      <c r="N349" s="3"/>
      <c r="O349" s="57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62"/>
      <c r="AR349" s="63"/>
      <c r="AS349" s="63"/>
      <c r="AT349" s="63"/>
      <c r="AU349" s="6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/>
      <c r="BK349" s="3"/>
      <c r="BL349" s="3"/>
      <c r="BM349" s="3"/>
      <c r="BN349" s="540"/>
      <c r="BO349" s="540"/>
      <c r="BP349" s="540"/>
      <c r="BQ349" s="540"/>
      <c r="BR349" s="540"/>
      <c r="BS349" s="540"/>
      <c r="BT349" s="3"/>
      <c r="BU349" s="3"/>
      <c r="BV349" s="3"/>
      <c r="BW349" s="540"/>
      <c r="BX349" s="540"/>
      <c r="BY349" s="540"/>
      <c r="BZ349" s="540"/>
      <c r="CA349" s="63"/>
      <c r="CB349" s="55"/>
      <c r="CC349" s="55"/>
      <c r="CD349" s="63"/>
      <c r="CE349" s="3"/>
      <c r="CF349" s="3"/>
      <c r="CG349" s="63"/>
      <c r="CH349" s="3"/>
      <c r="CI349" s="3"/>
      <c r="CJ349" s="3"/>
      <c r="CK349" s="3"/>
      <c r="CL349" s="3"/>
      <c r="CM349" s="3"/>
    </row>
    <row r="350" spans="1:91" ht="16.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539"/>
      <c r="N350" s="3"/>
      <c r="O350" s="57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62"/>
      <c r="AR350" s="63"/>
      <c r="AS350" s="63"/>
      <c r="AT350" s="63"/>
      <c r="AU350" s="6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3"/>
      <c r="BI350" s="3"/>
      <c r="BJ350" s="3"/>
      <c r="BK350" s="3"/>
      <c r="BL350" s="3"/>
      <c r="BM350" s="3"/>
      <c r="BN350" s="540"/>
      <c r="BO350" s="540"/>
      <c r="BP350" s="540"/>
      <c r="BQ350" s="540"/>
      <c r="BR350" s="540"/>
      <c r="BS350" s="540"/>
      <c r="BT350" s="3"/>
      <c r="BU350" s="3"/>
      <c r="BV350" s="3"/>
      <c r="BW350" s="540"/>
      <c r="BX350" s="540"/>
      <c r="BY350" s="540"/>
      <c r="BZ350" s="540"/>
      <c r="CA350" s="63"/>
      <c r="CB350" s="55"/>
      <c r="CC350" s="55"/>
      <c r="CD350" s="63"/>
      <c r="CE350" s="3"/>
      <c r="CF350" s="3"/>
      <c r="CG350" s="63"/>
      <c r="CH350" s="3"/>
      <c r="CI350" s="3"/>
      <c r="CJ350" s="3"/>
      <c r="CK350" s="3"/>
      <c r="CL350" s="3"/>
      <c r="CM350" s="3"/>
    </row>
    <row r="351" spans="1:91" ht="16.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539"/>
      <c r="N351" s="3"/>
      <c r="O351" s="57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62"/>
      <c r="AR351" s="63"/>
      <c r="AS351" s="63"/>
      <c r="AT351" s="63"/>
      <c r="AU351" s="6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  <c r="BI351" s="3"/>
      <c r="BJ351" s="3"/>
      <c r="BK351" s="3"/>
      <c r="BL351" s="3"/>
      <c r="BM351" s="3"/>
      <c r="BN351" s="540"/>
      <c r="BO351" s="540"/>
      <c r="BP351" s="540"/>
      <c r="BQ351" s="540"/>
      <c r="BR351" s="540"/>
      <c r="BS351" s="540"/>
      <c r="BT351" s="3"/>
      <c r="BU351" s="3"/>
      <c r="BV351" s="3"/>
      <c r="BW351" s="540"/>
      <c r="BX351" s="540"/>
      <c r="BY351" s="540"/>
      <c r="BZ351" s="540"/>
      <c r="CA351" s="63"/>
      <c r="CB351" s="55"/>
      <c r="CC351" s="55"/>
      <c r="CD351" s="63"/>
      <c r="CE351" s="3"/>
      <c r="CF351" s="3"/>
      <c r="CG351" s="63"/>
      <c r="CH351" s="3"/>
      <c r="CI351" s="3"/>
      <c r="CJ351" s="3"/>
      <c r="CK351" s="3"/>
      <c r="CL351" s="3"/>
      <c r="CM351" s="3"/>
    </row>
    <row r="352" spans="1:91" ht="16.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539"/>
      <c r="N352" s="3"/>
      <c r="O352" s="57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62"/>
      <c r="AR352" s="63"/>
      <c r="AS352" s="63"/>
      <c r="AT352" s="63"/>
      <c r="AU352" s="6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/>
      <c r="BK352" s="3"/>
      <c r="BL352" s="3"/>
      <c r="BM352" s="3"/>
      <c r="BN352" s="540"/>
      <c r="BO352" s="540"/>
      <c r="BP352" s="540"/>
      <c r="BQ352" s="540"/>
      <c r="BR352" s="540"/>
      <c r="BS352" s="540"/>
      <c r="BT352" s="3"/>
      <c r="BU352" s="3"/>
      <c r="BV352" s="3"/>
      <c r="BW352" s="540"/>
      <c r="BX352" s="540"/>
      <c r="BY352" s="540"/>
      <c r="BZ352" s="540"/>
      <c r="CA352" s="63"/>
      <c r="CB352" s="55"/>
      <c r="CC352" s="55"/>
      <c r="CD352" s="63"/>
      <c r="CE352" s="3"/>
      <c r="CF352" s="3"/>
      <c r="CG352" s="63"/>
      <c r="CH352" s="3"/>
      <c r="CI352" s="3"/>
      <c r="CJ352" s="3"/>
      <c r="CK352" s="3"/>
      <c r="CL352" s="3"/>
      <c r="CM352" s="3"/>
    </row>
    <row r="353" spans="1:91" ht="16.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539"/>
      <c r="N353" s="3"/>
      <c r="O353" s="57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62"/>
      <c r="AR353" s="63"/>
      <c r="AS353" s="63"/>
      <c r="AT353" s="63"/>
      <c r="AU353" s="6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/>
      <c r="BK353" s="3"/>
      <c r="BL353" s="3"/>
      <c r="BM353" s="3"/>
      <c r="BN353" s="540"/>
      <c r="BO353" s="540"/>
      <c r="BP353" s="540"/>
      <c r="BQ353" s="540"/>
      <c r="BR353" s="540"/>
      <c r="BS353" s="540"/>
      <c r="BT353" s="3"/>
      <c r="BU353" s="3"/>
      <c r="BV353" s="3"/>
      <c r="BW353" s="540"/>
      <c r="BX353" s="540"/>
      <c r="BY353" s="540"/>
      <c r="BZ353" s="540"/>
      <c r="CA353" s="63"/>
      <c r="CB353" s="55"/>
      <c r="CC353" s="55"/>
      <c r="CD353" s="63"/>
      <c r="CE353" s="3"/>
      <c r="CF353" s="3"/>
      <c r="CG353" s="63"/>
      <c r="CH353" s="3"/>
      <c r="CI353" s="3"/>
      <c r="CJ353" s="3"/>
      <c r="CK353" s="3"/>
      <c r="CL353" s="3"/>
      <c r="CM353" s="3"/>
    </row>
    <row r="354" spans="1:91" ht="16.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539"/>
      <c r="N354" s="3"/>
      <c r="O354" s="57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62"/>
      <c r="AR354" s="63"/>
      <c r="AS354" s="63"/>
      <c r="AT354" s="63"/>
      <c r="AU354" s="6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3"/>
      <c r="BI354" s="3"/>
      <c r="BJ354" s="3"/>
      <c r="BK354" s="3"/>
      <c r="BL354" s="3"/>
      <c r="BM354" s="3"/>
      <c r="BN354" s="540"/>
      <c r="BO354" s="540"/>
      <c r="BP354" s="540"/>
      <c r="BQ354" s="540"/>
      <c r="BR354" s="540"/>
      <c r="BS354" s="540"/>
      <c r="BT354" s="3"/>
      <c r="BU354" s="3"/>
      <c r="BV354" s="3"/>
      <c r="BW354" s="540"/>
      <c r="BX354" s="540"/>
      <c r="BY354" s="540"/>
      <c r="BZ354" s="540"/>
      <c r="CA354" s="63"/>
      <c r="CB354" s="55"/>
      <c r="CC354" s="55"/>
      <c r="CD354" s="63"/>
      <c r="CE354" s="3"/>
      <c r="CF354" s="3"/>
      <c r="CG354" s="63"/>
      <c r="CH354" s="3"/>
      <c r="CI354" s="3"/>
      <c r="CJ354" s="3"/>
      <c r="CK354" s="3"/>
      <c r="CL354" s="3"/>
      <c r="CM354" s="3"/>
    </row>
    <row r="355" spans="1:91" ht="16.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539"/>
      <c r="N355" s="3"/>
      <c r="O355" s="57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62"/>
      <c r="AR355" s="63"/>
      <c r="AS355" s="63"/>
      <c r="AT355" s="63"/>
      <c r="AU355" s="63"/>
      <c r="AV355" s="3"/>
      <c r="AW355" s="3"/>
      <c r="AX355" s="3"/>
      <c r="AY355" s="3"/>
      <c r="AZ355" s="3"/>
      <c r="BA355" s="3"/>
      <c r="BB355" s="3"/>
      <c r="BC355" s="3"/>
      <c r="BD355" s="3"/>
      <c r="BE355" s="3"/>
      <c r="BF355" s="3"/>
      <c r="BG355" s="3"/>
      <c r="BH355" s="3"/>
      <c r="BI355" s="3"/>
      <c r="BJ355" s="3"/>
      <c r="BK355" s="3"/>
      <c r="BL355" s="3"/>
      <c r="BM355" s="3"/>
      <c r="BN355" s="540"/>
      <c r="BO355" s="540"/>
      <c r="BP355" s="540"/>
      <c r="BQ355" s="540"/>
      <c r="BR355" s="540"/>
      <c r="BS355" s="540"/>
      <c r="BT355" s="3"/>
      <c r="BU355" s="3"/>
      <c r="BV355" s="3"/>
      <c r="BW355" s="540"/>
      <c r="BX355" s="540"/>
      <c r="BY355" s="540"/>
      <c r="BZ355" s="540"/>
      <c r="CA355" s="63"/>
      <c r="CB355" s="55"/>
      <c r="CC355" s="55"/>
      <c r="CD355" s="63"/>
      <c r="CE355" s="3"/>
      <c r="CF355" s="3"/>
      <c r="CG355" s="63"/>
      <c r="CH355" s="3"/>
      <c r="CI355" s="3"/>
      <c r="CJ355" s="3"/>
      <c r="CK355" s="3"/>
      <c r="CL355" s="3"/>
      <c r="CM355" s="3"/>
    </row>
    <row r="356" spans="1:91" ht="16.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539"/>
      <c r="N356" s="3"/>
      <c r="O356" s="57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62"/>
      <c r="AR356" s="63"/>
      <c r="AS356" s="63"/>
      <c r="AT356" s="63"/>
      <c r="AU356" s="63"/>
      <c r="AV356" s="3"/>
      <c r="AW356" s="3"/>
      <c r="AX356" s="3"/>
      <c r="AY356" s="3"/>
      <c r="AZ356" s="3"/>
      <c r="BA356" s="3"/>
      <c r="BB356" s="3"/>
      <c r="BC356" s="3"/>
      <c r="BD356" s="3"/>
      <c r="BE356" s="3"/>
      <c r="BF356" s="3"/>
      <c r="BG356" s="3"/>
      <c r="BH356" s="3"/>
      <c r="BI356" s="3"/>
      <c r="BJ356" s="3"/>
      <c r="BK356" s="3"/>
      <c r="BL356" s="3"/>
      <c r="BM356" s="3"/>
      <c r="BN356" s="540"/>
      <c r="BO356" s="540"/>
      <c r="BP356" s="540"/>
      <c r="BQ356" s="540"/>
      <c r="BR356" s="540"/>
      <c r="BS356" s="540"/>
      <c r="BT356" s="3"/>
      <c r="BU356" s="3"/>
      <c r="BV356" s="3"/>
      <c r="BW356" s="540"/>
      <c r="BX356" s="540"/>
      <c r="BY356" s="540"/>
      <c r="BZ356" s="540"/>
      <c r="CA356" s="63"/>
      <c r="CB356" s="55"/>
      <c r="CC356" s="55"/>
      <c r="CD356" s="63"/>
      <c r="CE356" s="3"/>
      <c r="CF356" s="3"/>
      <c r="CG356" s="63"/>
      <c r="CH356" s="3"/>
      <c r="CI356" s="3"/>
      <c r="CJ356" s="3"/>
      <c r="CK356" s="3"/>
      <c r="CL356" s="3"/>
      <c r="CM356" s="3"/>
    </row>
  </sheetData>
  <mergeCells count="26">
    <mergeCell ref="CB2:CB3"/>
    <mergeCell ref="CC2:CC3"/>
    <mergeCell ref="CD2:CD3"/>
    <mergeCell ref="CE2:CE3"/>
    <mergeCell ref="A157:CK158"/>
    <mergeCell ref="BN2:BS2"/>
    <mergeCell ref="C1:CL1"/>
    <mergeCell ref="A2:B2"/>
    <mergeCell ref="C2:G2"/>
    <mergeCell ref="H2:J2"/>
    <mergeCell ref="L2:Q2"/>
    <mergeCell ref="R2:Y2"/>
    <mergeCell ref="Z2:AB2"/>
    <mergeCell ref="CJ2:CL2"/>
    <mergeCell ref="CF2:CF3"/>
    <mergeCell ref="CG2:CG3"/>
    <mergeCell ref="CH2:CH3"/>
    <mergeCell ref="CI2:CI3"/>
    <mergeCell ref="BT2:BW2"/>
    <mergeCell ref="BX2:BZ2"/>
    <mergeCell ref="CA2:CA3"/>
    <mergeCell ref="AD2:AJ2"/>
    <mergeCell ref="AK2:AP2"/>
    <mergeCell ref="AQ2:AU2"/>
    <mergeCell ref="AV2:BA2"/>
    <mergeCell ref="BB2:BL2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356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baseColWidth="10" defaultColWidth="14.42578125" defaultRowHeight="15" customHeight="1"/>
  <cols>
    <col min="1" max="1" width="30.5703125" customWidth="1"/>
    <col min="2" max="2" width="9.7109375" customWidth="1"/>
    <col min="3" max="3" width="17.140625" hidden="1" customWidth="1"/>
    <col min="4" max="6" width="14.5703125" hidden="1" customWidth="1"/>
    <col min="7" max="7" width="15.5703125" hidden="1" customWidth="1"/>
    <col min="8" max="8" width="25.42578125" customWidth="1"/>
    <col min="9" max="9" width="24.85546875" customWidth="1"/>
    <col min="10" max="10" width="21.140625" customWidth="1"/>
    <col min="11" max="11" width="17.7109375" customWidth="1"/>
    <col min="12" max="15" width="14" customWidth="1"/>
    <col min="16" max="16" width="22.85546875" customWidth="1"/>
    <col min="17" max="17" width="16" customWidth="1"/>
    <col min="18" max="20" width="16.42578125" customWidth="1"/>
    <col min="21" max="21" width="16.28515625" customWidth="1"/>
    <col min="22" max="22" width="0.140625" hidden="1" customWidth="1"/>
    <col min="23" max="23" width="12.5703125" hidden="1" customWidth="1"/>
    <col min="24" max="24" width="14.85546875" customWidth="1"/>
    <col min="25" max="25" width="16.42578125" customWidth="1"/>
    <col min="26" max="27" width="17.7109375" customWidth="1"/>
    <col min="28" max="28" width="13.85546875" customWidth="1"/>
    <col min="29" max="29" width="14.28515625" customWidth="1"/>
    <col min="30" max="30" width="14.140625" customWidth="1"/>
    <col min="31" max="31" width="14" customWidth="1"/>
    <col min="32" max="32" width="15" hidden="1" customWidth="1"/>
    <col min="33" max="33" width="14.140625" hidden="1" customWidth="1"/>
    <col min="34" max="34" width="0.28515625" customWidth="1"/>
    <col min="35" max="35" width="16.42578125" customWidth="1"/>
    <col min="36" max="36" width="16.140625" customWidth="1"/>
    <col min="37" max="37" width="15.28515625" customWidth="1"/>
    <col min="38" max="38" width="14.7109375" customWidth="1"/>
    <col min="39" max="39" width="15.85546875" customWidth="1"/>
    <col min="41" max="41" width="16.140625" customWidth="1"/>
    <col min="42" max="42" width="16.5703125" customWidth="1"/>
    <col min="43" max="44" width="16" customWidth="1"/>
    <col min="45" max="45" width="17.28515625" customWidth="1"/>
    <col min="46" max="46" width="16.140625" customWidth="1"/>
    <col min="47" max="49" width="15.42578125" customWidth="1"/>
    <col min="50" max="51" width="16" customWidth="1"/>
    <col min="52" max="52" width="15.28515625" customWidth="1"/>
    <col min="53" max="53" width="14.5703125" customWidth="1"/>
    <col min="54" max="54" width="25" customWidth="1"/>
    <col min="55" max="55" width="16.42578125" customWidth="1"/>
    <col min="56" max="57" width="15.28515625" customWidth="1"/>
    <col min="58" max="58" width="16.85546875" customWidth="1"/>
    <col min="59" max="59" width="0.140625" customWidth="1"/>
    <col min="60" max="63" width="15.28515625" customWidth="1"/>
    <col min="64" max="64" width="22" customWidth="1"/>
    <col min="65" max="65" width="8.5703125" hidden="1" customWidth="1"/>
    <col min="66" max="66" width="14.140625" customWidth="1"/>
    <col min="67" max="68" width="14.85546875" customWidth="1"/>
    <col min="69" max="69" width="16.140625" customWidth="1"/>
    <col min="70" max="70" width="14.28515625" customWidth="1"/>
    <col min="71" max="71" width="14.140625" hidden="1" customWidth="1"/>
    <col min="72" max="72" width="14.85546875" customWidth="1"/>
    <col min="73" max="73" width="15.5703125" customWidth="1"/>
    <col min="74" max="75" width="14.5703125" customWidth="1"/>
    <col min="76" max="76" width="14.140625" customWidth="1"/>
    <col min="77" max="80" width="14.5703125" customWidth="1"/>
    <col min="81" max="82" width="15" customWidth="1"/>
    <col min="83" max="83" width="14.5703125" customWidth="1"/>
    <col min="84" max="85" width="15" customWidth="1"/>
    <col min="86" max="89" width="11.42578125" customWidth="1"/>
  </cols>
  <sheetData>
    <row r="1" spans="1:89" ht="76.5" customHeight="1">
      <c r="A1" s="1" t="s">
        <v>293</v>
      </c>
      <c r="B1" s="2"/>
      <c r="C1" s="676" t="s">
        <v>293</v>
      </c>
      <c r="D1" s="677"/>
      <c r="E1" s="677"/>
      <c r="F1" s="677"/>
      <c r="G1" s="677"/>
      <c r="H1" s="677"/>
      <c r="I1" s="677"/>
      <c r="J1" s="677"/>
      <c r="K1" s="677"/>
      <c r="L1" s="677"/>
      <c r="M1" s="677"/>
      <c r="N1" s="677"/>
      <c r="O1" s="677"/>
      <c r="P1" s="677"/>
      <c r="Q1" s="677"/>
      <c r="R1" s="677"/>
      <c r="S1" s="677"/>
      <c r="T1" s="677"/>
      <c r="U1" s="677"/>
      <c r="V1" s="677"/>
      <c r="W1" s="677"/>
      <c r="X1" s="677"/>
      <c r="Y1" s="677"/>
      <c r="Z1" s="677"/>
      <c r="AA1" s="677"/>
      <c r="AB1" s="677"/>
      <c r="AC1" s="677"/>
      <c r="AD1" s="677"/>
      <c r="AE1" s="677"/>
      <c r="AF1" s="677"/>
      <c r="AG1" s="677"/>
      <c r="AH1" s="677"/>
      <c r="AI1" s="677"/>
      <c r="AJ1" s="677"/>
      <c r="AK1" s="677"/>
      <c r="AL1" s="677"/>
      <c r="AM1" s="677"/>
      <c r="AN1" s="677"/>
      <c r="AO1" s="677"/>
      <c r="AP1" s="677"/>
      <c r="AQ1" s="677"/>
      <c r="AR1" s="677"/>
      <c r="AS1" s="677"/>
      <c r="AT1" s="677"/>
      <c r="AU1" s="677"/>
      <c r="AV1" s="677"/>
      <c r="AW1" s="677"/>
      <c r="AX1" s="677"/>
      <c r="AY1" s="677"/>
      <c r="AZ1" s="677"/>
      <c r="BA1" s="677"/>
      <c r="BB1" s="677"/>
      <c r="BC1" s="677"/>
      <c r="BD1" s="677"/>
      <c r="BE1" s="677"/>
      <c r="BF1" s="677"/>
      <c r="BG1" s="677"/>
      <c r="BH1" s="677"/>
      <c r="BI1" s="677"/>
      <c r="BJ1" s="677"/>
      <c r="BK1" s="677"/>
      <c r="BL1" s="677"/>
      <c r="BM1" s="677"/>
      <c r="BN1" s="677"/>
      <c r="BO1" s="677"/>
      <c r="BP1" s="677"/>
      <c r="BQ1" s="677"/>
      <c r="BR1" s="677"/>
      <c r="BS1" s="677"/>
      <c r="BT1" s="677"/>
      <c r="BU1" s="677"/>
      <c r="BV1" s="677"/>
      <c r="BW1" s="677"/>
      <c r="BX1" s="677"/>
      <c r="BY1" s="677"/>
      <c r="BZ1" s="677"/>
      <c r="CA1" s="677"/>
      <c r="CB1" s="677"/>
      <c r="CC1" s="677"/>
      <c r="CD1" s="677"/>
      <c r="CE1" s="677"/>
      <c r="CF1" s="677"/>
      <c r="CG1" s="677"/>
      <c r="CH1" s="677"/>
      <c r="CI1" s="677"/>
      <c r="CJ1" s="677"/>
      <c r="CK1" s="3"/>
    </row>
    <row r="2" spans="1:89" ht="13.5" customHeight="1">
      <c r="A2" s="673" t="s">
        <v>2</v>
      </c>
      <c r="B2" s="669"/>
      <c r="C2" s="678" t="s">
        <v>3</v>
      </c>
      <c r="D2" s="679"/>
      <c r="E2" s="679"/>
      <c r="F2" s="679"/>
      <c r="G2" s="679"/>
      <c r="H2" s="680" t="s">
        <v>4</v>
      </c>
      <c r="I2" s="679"/>
      <c r="J2" s="679"/>
      <c r="K2" s="4"/>
      <c r="L2" s="673" t="s">
        <v>5</v>
      </c>
      <c r="M2" s="669"/>
      <c r="N2" s="669"/>
      <c r="O2" s="681"/>
      <c r="P2" s="682" t="s">
        <v>6</v>
      </c>
      <c r="Q2" s="679"/>
      <c r="R2" s="679"/>
      <c r="S2" s="679"/>
      <c r="T2" s="679"/>
      <c r="U2" s="679"/>
      <c r="V2" s="679"/>
      <c r="W2" s="683"/>
      <c r="X2" s="684" t="s">
        <v>7</v>
      </c>
      <c r="Y2" s="685"/>
      <c r="Z2" s="685"/>
      <c r="AA2" s="5"/>
      <c r="AB2" s="668" t="s">
        <v>8</v>
      </c>
      <c r="AC2" s="669"/>
      <c r="AD2" s="669"/>
      <c r="AE2" s="669"/>
      <c r="AF2" s="669"/>
      <c r="AG2" s="669"/>
      <c r="AH2" s="669"/>
      <c r="AI2" s="670" t="s">
        <v>9</v>
      </c>
      <c r="AJ2" s="669"/>
      <c r="AK2" s="669"/>
      <c r="AL2" s="669"/>
      <c r="AM2" s="669"/>
      <c r="AN2" s="669"/>
      <c r="AO2" s="671" t="s">
        <v>10</v>
      </c>
      <c r="AP2" s="669"/>
      <c r="AQ2" s="669"/>
      <c r="AR2" s="669"/>
      <c r="AS2" s="672"/>
      <c r="AT2" s="673" t="s">
        <v>11</v>
      </c>
      <c r="AU2" s="669"/>
      <c r="AV2" s="669"/>
      <c r="AW2" s="669"/>
      <c r="AX2" s="669"/>
      <c r="AY2" s="669"/>
      <c r="AZ2" s="674" t="s">
        <v>12</v>
      </c>
      <c r="BA2" s="669"/>
      <c r="BB2" s="669"/>
      <c r="BC2" s="669"/>
      <c r="BD2" s="669"/>
      <c r="BE2" s="669"/>
      <c r="BF2" s="669"/>
      <c r="BG2" s="669"/>
      <c r="BH2" s="669"/>
      <c r="BI2" s="669"/>
      <c r="BJ2" s="672"/>
      <c r="BK2" s="6"/>
      <c r="BL2" s="675" t="s">
        <v>13</v>
      </c>
      <c r="BM2" s="669"/>
      <c r="BN2" s="669"/>
      <c r="BO2" s="669"/>
      <c r="BP2" s="669"/>
      <c r="BQ2" s="669"/>
      <c r="BR2" s="694" t="s">
        <v>14</v>
      </c>
      <c r="BS2" s="669"/>
      <c r="BT2" s="669"/>
      <c r="BU2" s="672"/>
      <c r="BV2" s="695" t="s">
        <v>15</v>
      </c>
      <c r="BW2" s="669"/>
      <c r="BX2" s="672"/>
      <c r="BY2" s="696" t="s">
        <v>16</v>
      </c>
      <c r="BZ2" s="697" t="s">
        <v>17</v>
      </c>
      <c r="CA2" s="698" t="s">
        <v>18</v>
      </c>
      <c r="CB2" s="699" t="s">
        <v>19</v>
      </c>
      <c r="CC2" s="700" t="s">
        <v>20</v>
      </c>
      <c r="CD2" s="687" t="s">
        <v>21</v>
      </c>
      <c r="CE2" s="689" t="s">
        <v>22</v>
      </c>
      <c r="CF2" s="691" t="s">
        <v>23</v>
      </c>
      <c r="CG2" s="693" t="s">
        <v>24</v>
      </c>
      <c r="CH2" s="686" t="s">
        <v>25</v>
      </c>
      <c r="CI2" s="669"/>
      <c r="CJ2" s="672"/>
      <c r="CK2" s="3"/>
    </row>
    <row r="3" spans="1:89" ht="74.25" customHeight="1">
      <c r="A3" s="7" t="s">
        <v>26</v>
      </c>
      <c r="B3" s="8" t="s">
        <v>27</v>
      </c>
      <c r="C3" s="9" t="s">
        <v>28</v>
      </c>
      <c r="D3" s="10" t="s">
        <v>29</v>
      </c>
      <c r="E3" s="11" t="s">
        <v>30</v>
      </c>
      <c r="F3" s="11" t="s">
        <v>31</v>
      </c>
      <c r="G3" s="11" t="s">
        <v>32</v>
      </c>
      <c r="H3" s="12" t="s">
        <v>33</v>
      </c>
      <c r="I3" s="13" t="s">
        <v>34</v>
      </c>
      <c r="J3" s="13" t="s">
        <v>35</v>
      </c>
      <c r="K3" s="14" t="s">
        <v>36</v>
      </c>
      <c r="L3" s="15" t="s">
        <v>37</v>
      </c>
      <c r="M3" s="16" t="s">
        <v>38</v>
      </c>
      <c r="N3" s="17" t="s">
        <v>39</v>
      </c>
      <c r="O3" s="18" t="s">
        <v>40</v>
      </c>
      <c r="P3" s="20" t="s">
        <v>33</v>
      </c>
      <c r="Q3" s="21" t="s">
        <v>43</v>
      </c>
      <c r="R3" s="21" t="s">
        <v>44</v>
      </c>
      <c r="S3" s="21" t="s">
        <v>45</v>
      </c>
      <c r="T3" s="21" t="s">
        <v>46</v>
      </c>
      <c r="U3" s="22" t="s">
        <v>294</v>
      </c>
      <c r="V3" s="23"/>
      <c r="W3" s="24"/>
      <c r="X3" s="25" t="s">
        <v>33</v>
      </c>
      <c r="Y3" s="13" t="s">
        <v>45</v>
      </c>
      <c r="Z3" s="14" t="s">
        <v>48</v>
      </c>
      <c r="AA3" s="14" t="s">
        <v>49</v>
      </c>
      <c r="AB3" s="26" t="s">
        <v>50</v>
      </c>
      <c r="AC3" s="27" t="s">
        <v>295</v>
      </c>
      <c r="AD3" s="27" t="s">
        <v>52</v>
      </c>
      <c r="AE3" s="27" t="s">
        <v>53</v>
      </c>
      <c r="AF3" s="27" t="s">
        <v>54</v>
      </c>
      <c r="AG3" s="27" t="s">
        <v>55</v>
      </c>
      <c r="AH3" s="28" t="s">
        <v>56</v>
      </c>
      <c r="AI3" s="29" t="s">
        <v>57</v>
      </c>
      <c r="AJ3" s="30" t="s">
        <v>58</v>
      </c>
      <c r="AK3" s="31" t="s">
        <v>59</v>
      </c>
      <c r="AL3" s="31" t="s">
        <v>60</v>
      </c>
      <c r="AM3" s="32" t="s">
        <v>61</v>
      </c>
      <c r="AN3" s="30" t="s">
        <v>62</v>
      </c>
      <c r="AO3" s="33" t="s">
        <v>63</v>
      </c>
      <c r="AP3" s="34" t="s">
        <v>64</v>
      </c>
      <c r="AQ3" s="34" t="s">
        <v>65</v>
      </c>
      <c r="AR3" s="34" t="s">
        <v>66</v>
      </c>
      <c r="AS3" s="34" t="s">
        <v>67</v>
      </c>
      <c r="AT3" s="35" t="s">
        <v>68</v>
      </c>
      <c r="AU3" s="36" t="s">
        <v>69</v>
      </c>
      <c r="AV3" s="37" t="s">
        <v>70</v>
      </c>
      <c r="AW3" s="37" t="s">
        <v>71</v>
      </c>
      <c r="AX3" s="38" t="s">
        <v>72</v>
      </c>
      <c r="AY3" s="38" t="s">
        <v>73</v>
      </c>
      <c r="AZ3" s="39" t="s">
        <v>74</v>
      </c>
      <c r="BA3" s="39" t="s">
        <v>75</v>
      </c>
      <c r="BB3" s="40" t="s">
        <v>76</v>
      </c>
      <c r="BC3" s="40" t="s">
        <v>77</v>
      </c>
      <c r="BD3" s="40" t="s">
        <v>78</v>
      </c>
      <c r="BE3" s="40" t="s">
        <v>79</v>
      </c>
      <c r="BF3" s="40" t="s">
        <v>80</v>
      </c>
      <c r="BG3" s="40"/>
      <c r="BH3" s="40" t="s">
        <v>81</v>
      </c>
      <c r="BI3" s="40" t="s">
        <v>82</v>
      </c>
      <c r="BJ3" s="40" t="s">
        <v>83</v>
      </c>
      <c r="BK3" s="41" t="s">
        <v>84</v>
      </c>
      <c r="BL3" s="42" t="s">
        <v>85</v>
      </c>
      <c r="BM3" s="43" t="s">
        <v>86</v>
      </c>
      <c r="BN3" s="43" t="s">
        <v>87</v>
      </c>
      <c r="BO3" s="43" t="s">
        <v>88</v>
      </c>
      <c r="BP3" s="43" t="s">
        <v>89</v>
      </c>
      <c r="BQ3" s="44" t="s">
        <v>90</v>
      </c>
      <c r="BR3" s="45" t="s">
        <v>91</v>
      </c>
      <c r="BS3" s="46" t="s">
        <v>92</v>
      </c>
      <c r="BT3" s="46" t="s">
        <v>93</v>
      </c>
      <c r="BU3" s="46" t="s">
        <v>94</v>
      </c>
      <c r="BV3" s="47" t="s">
        <v>95</v>
      </c>
      <c r="BW3" s="48" t="s">
        <v>96</v>
      </c>
      <c r="BX3" s="49" t="s">
        <v>97</v>
      </c>
      <c r="BY3" s="690"/>
      <c r="BZ3" s="692"/>
      <c r="CA3" s="688"/>
      <c r="CB3" s="690"/>
      <c r="CC3" s="692"/>
      <c r="CD3" s="688"/>
      <c r="CE3" s="690"/>
      <c r="CF3" s="692"/>
      <c r="CG3" s="688"/>
      <c r="CH3" s="50" t="s">
        <v>98</v>
      </c>
      <c r="CI3" s="51" t="s">
        <v>99</v>
      </c>
      <c r="CJ3" s="51" t="s">
        <v>100</v>
      </c>
      <c r="CK3" s="52"/>
    </row>
    <row r="4" spans="1:89" ht="15" customHeight="1">
      <c r="A4" s="53" t="s">
        <v>101</v>
      </c>
      <c r="B4" s="54"/>
      <c r="C4" s="3"/>
      <c r="D4" s="3"/>
      <c r="E4" s="3"/>
      <c r="F4" s="3"/>
      <c r="G4" s="3"/>
      <c r="H4" s="3"/>
      <c r="I4" s="3"/>
      <c r="J4" s="3"/>
      <c r="K4" s="55"/>
      <c r="L4" s="3"/>
      <c r="M4" s="56"/>
      <c r="N4" s="3"/>
      <c r="O4" s="57"/>
      <c r="P4" s="3"/>
      <c r="Q4" s="3"/>
      <c r="R4" s="3"/>
      <c r="S4" s="3"/>
      <c r="T4" s="3"/>
      <c r="U4" s="3"/>
      <c r="V4" s="3"/>
      <c r="W4" s="55"/>
      <c r="X4" s="3"/>
      <c r="Y4" s="3"/>
      <c r="Z4" s="3"/>
      <c r="AA4" s="3"/>
      <c r="AB4" s="59"/>
      <c r="AC4" s="59"/>
      <c r="AD4" s="59"/>
      <c r="AE4" s="59"/>
      <c r="AF4" s="59"/>
      <c r="AG4" s="59"/>
      <c r="AH4" s="59"/>
      <c r="AI4" s="60"/>
      <c r="AJ4" s="60"/>
      <c r="AK4" s="61"/>
      <c r="AL4" s="61"/>
      <c r="AM4" s="59"/>
      <c r="AN4" s="59"/>
      <c r="AO4" s="62"/>
      <c r="AP4" s="63"/>
      <c r="AQ4" s="63"/>
      <c r="AR4" s="63"/>
      <c r="AS4" s="64"/>
      <c r="AT4" s="64"/>
      <c r="AU4" s="65"/>
      <c r="AV4" s="64"/>
      <c r="AW4" s="64"/>
      <c r="AX4" s="64"/>
      <c r="AY4" s="64"/>
      <c r="AZ4" s="64"/>
      <c r="BA4" s="64"/>
      <c r="BB4" s="64"/>
      <c r="BC4" s="64"/>
      <c r="BD4" s="64"/>
      <c r="BE4" s="64"/>
      <c r="BF4" s="64"/>
      <c r="BG4" s="64"/>
      <c r="BH4" s="64"/>
      <c r="BI4" s="64"/>
      <c r="BJ4" s="64"/>
      <c r="BK4" s="64"/>
      <c r="BL4" s="64"/>
      <c r="BM4" s="64"/>
      <c r="BN4" s="64"/>
      <c r="BO4" s="64"/>
      <c r="BP4" s="64"/>
      <c r="BQ4" s="64"/>
      <c r="BR4" s="63"/>
      <c r="BS4" s="63"/>
      <c r="BT4" s="63"/>
      <c r="BU4" s="62"/>
      <c r="BV4" s="64"/>
      <c r="BW4" s="64"/>
      <c r="BX4" s="64"/>
      <c r="BY4" s="64"/>
      <c r="BZ4" s="64"/>
      <c r="CA4" s="55"/>
      <c r="CB4" s="63"/>
      <c r="CC4" s="63"/>
      <c r="CD4" s="63"/>
      <c r="CE4" s="63"/>
      <c r="CF4" s="63"/>
      <c r="CG4" s="63"/>
      <c r="CH4" s="63"/>
      <c r="CI4" s="63"/>
      <c r="CJ4" s="3"/>
      <c r="CK4" s="3"/>
    </row>
    <row r="5" spans="1:89" ht="16.5" customHeight="1">
      <c r="A5" s="66" t="s">
        <v>104</v>
      </c>
      <c r="B5" s="67" t="s">
        <v>105</v>
      </c>
      <c r="C5" s="68"/>
      <c r="D5" s="69"/>
      <c r="E5" s="70"/>
      <c r="F5" s="71"/>
      <c r="G5" s="68"/>
      <c r="H5" s="72"/>
      <c r="I5" s="73"/>
      <c r="J5" s="74"/>
      <c r="K5" s="75"/>
      <c r="L5" s="76"/>
      <c r="M5" s="76"/>
      <c r="N5" s="77"/>
      <c r="O5" s="78"/>
      <c r="P5" s="80"/>
      <c r="Q5" s="81"/>
      <c r="R5" s="81"/>
      <c r="S5" s="81"/>
      <c r="T5" s="81"/>
      <c r="U5" s="82"/>
      <c r="V5" s="83"/>
      <c r="W5" s="82"/>
      <c r="X5" s="84"/>
      <c r="Y5" s="84"/>
      <c r="Z5" s="85"/>
      <c r="AA5" s="86"/>
      <c r="AB5" s="87"/>
      <c r="AC5" s="87"/>
      <c r="AD5" s="87"/>
      <c r="AE5" s="88"/>
      <c r="AF5" s="87"/>
      <c r="AG5" s="87"/>
      <c r="AH5" s="89"/>
      <c r="AI5" s="90"/>
      <c r="AJ5" s="90"/>
      <c r="AK5" s="91"/>
      <c r="AL5" s="91"/>
      <c r="AM5" s="91"/>
      <c r="AN5" s="91"/>
      <c r="AO5" s="92"/>
      <c r="AP5" s="93"/>
      <c r="AQ5" s="94"/>
      <c r="AR5" s="94"/>
      <c r="AS5" s="94"/>
      <c r="AT5" s="76"/>
      <c r="AU5" s="76"/>
      <c r="AV5" s="76"/>
      <c r="AW5" s="76"/>
      <c r="AX5" s="76"/>
      <c r="AY5" s="76"/>
      <c r="AZ5" s="95"/>
      <c r="BA5" s="95"/>
      <c r="BB5" s="96"/>
      <c r="BC5" s="96"/>
      <c r="BD5" s="96"/>
      <c r="BE5" s="96"/>
      <c r="BF5" s="97"/>
      <c r="BG5" s="97"/>
      <c r="BH5" s="97"/>
      <c r="BI5" s="97"/>
      <c r="BJ5" s="97"/>
      <c r="BK5" s="98"/>
      <c r="BL5" s="99"/>
      <c r="BM5" s="100"/>
      <c r="BN5" s="100"/>
      <c r="BO5" s="100"/>
      <c r="BP5" s="101"/>
      <c r="BQ5" s="102"/>
      <c r="BR5" s="103"/>
      <c r="BS5" s="81"/>
      <c r="BT5" s="81"/>
      <c r="BU5" s="82"/>
      <c r="BV5" s="104"/>
      <c r="BW5" s="105"/>
      <c r="BX5" s="106"/>
      <c r="BY5" s="107" t="e">
        <f t="shared" ref="BY5:BY93" si="0">AVERAGE(H5,I5,K5,L5,M5,N5,O5,P5,S5,T5,X5,Y5,AE5,AB5,AD5,AI5,AK5,AM5,AO5,AQ5,AT5,AU5,AW5,AX5,AZ5,BB5,BC5,BH5,BK5,BL5,BN5,BP5,BR5,BU5,BV5,BE5)</f>
        <v>#DIV/0!</v>
      </c>
      <c r="BZ5" s="108">
        <f t="shared" ref="BZ5:BZ93" si="1">MIN(H5,I5,K5,L5,M5,N5,O5,P5,S5,T5,X5,Y5,AE5,AB5,AD5,AI5,AK5,AM5,AO5,AQ5,AT5,AU5,AW5,AX5,AZ5,BB5,BC5,BH5,BK5,BL5,BN5,BP5,BR5,BU5,BV5,BE5)</f>
        <v>0</v>
      </c>
      <c r="CA5" s="109">
        <f t="shared" ref="CA5:CA93" si="2">MAX(H5,I5,K5,L5,M5,N5,O5,P5,S5,T5,X5,Y5,AE5,AB5,AD5,AI5,AK5,AM5,AO5,AQ5,AT5,AU5,AW5,AX5,AZ5,BB5,BC5,BH5,BK5,BL5,BN5,BP5,BR5,BU5,BV5,BE5)</f>
        <v>0</v>
      </c>
      <c r="CB5" s="110" t="e">
        <f>AVERAGE(J5,R5,U5,Z5,AA5,AC5,AJ5,AL5,AN5,AP5,AR5,AS5,AV5,AY5,BA5,BD5,BF5,BI5,BO5,BQ5,BT5,BW5)</f>
        <v>#DIV/0!</v>
      </c>
      <c r="CC5" s="111">
        <f>MIN(J5,R5,U5,Z5,AA5,AC5,AJ5,AL5,AN5,AP5,AR5,AS5,AV5,AY5,BA5,BD5,BF5,BI5,BO5,BQ5,BT5,BW5)</f>
        <v>0</v>
      </c>
      <c r="CD5" s="112">
        <f>MAX(J5,R5,U5,Z5,AA5,AC5,AJ5,AL5,AN5,AP5,AR5,AS5,AV5,AY5,BA5,BD5,BF5,BI5,BO5,BQ5,BT5,BW5)</f>
        <v>0</v>
      </c>
      <c r="CE5" s="113" t="e">
        <f t="shared" ref="CE5:CE93" si="3">AVERAGE(E5,BJ5,BX5,Q5)</f>
        <v>#DIV/0!</v>
      </c>
      <c r="CF5" s="114">
        <f t="shared" ref="CF5:CF93" si="4">MIN(E5,BJ5,BX5,Q5)</f>
        <v>0</v>
      </c>
      <c r="CG5" s="115">
        <f t="shared" ref="CG5:CG93" si="5">MAX(E5,BJ5,BX5,Q5)</f>
        <v>0</v>
      </c>
      <c r="CH5" s="116"/>
      <c r="CI5" s="117"/>
      <c r="CJ5" s="118"/>
      <c r="CK5" s="119">
        <f t="shared" ref="CK5:CK93" si="6">COUNTA(H5:BX5)</f>
        <v>0</v>
      </c>
    </row>
    <row r="6" spans="1:89" ht="16.5" customHeight="1">
      <c r="A6" s="120" t="s">
        <v>106</v>
      </c>
      <c r="B6" s="67" t="s">
        <v>105</v>
      </c>
      <c r="C6" s="121"/>
      <c r="D6" s="122"/>
      <c r="E6" s="123"/>
      <c r="F6" s="124"/>
      <c r="G6" s="121"/>
      <c r="H6" s="125"/>
      <c r="I6" s="126"/>
      <c r="J6" s="126"/>
      <c r="K6" s="127"/>
      <c r="L6" s="76"/>
      <c r="M6" s="76"/>
      <c r="N6" s="128"/>
      <c r="O6" s="78"/>
      <c r="P6" s="130"/>
      <c r="Q6" s="131"/>
      <c r="R6" s="131"/>
      <c r="S6" s="131"/>
      <c r="T6" s="131"/>
      <c r="U6" s="132"/>
      <c r="V6" s="133"/>
      <c r="W6" s="132"/>
      <c r="X6" s="134"/>
      <c r="Y6" s="135"/>
      <c r="Z6" s="136"/>
      <c r="AA6" s="137"/>
      <c r="AB6" s="138"/>
      <c r="AC6" s="138"/>
      <c r="AD6" s="138"/>
      <c r="AE6" s="139"/>
      <c r="AF6" s="138"/>
      <c r="AG6" s="138"/>
      <c r="AH6" s="140"/>
      <c r="AI6" s="90"/>
      <c r="AJ6" s="90"/>
      <c r="AK6" s="141"/>
      <c r="AL6" s="141"/>
      <c r="AM6" s="141"/>
      <c r="AN6" s="142"/>
      <c r="AO6" s="143"/>
      <c r="AP6" s="144"/>
      <c r="AQ6" s="145"/>
      <c r="AR6" s="145"/>
      <c r="AS6" s="145"/>
      <c r="AT6" s="76"/>
      <c r="AU6" s="76"/>
      <c r="AV6" s="76"/>
      <c r="AW6" s="76"/>
      <c r="AX6" s="76"/>
      <c r="AY6" s="76"/>
      <c r="AZ6" s="146"/>
      <c r="BA6" s="146"/>
      <c r="BB6" s="96"/>
      <c r="BC6" s="96"/>
      <c r="BD6" s="96"/>
      <c r="BE6" s="147"/>
      <c r="BF6" s="148"/>
      <c r="BG6" s="148"/>
      <c r="BH6" s="148"/>
      <c r="BI6" s="148"/>
      <c r="BJ6" s="148"/>
      <c r="BK6" s="149"/>
      <c r="BL6" s="150"/>
      <c r="BM6" s="151"/>
      <c r="BN6" s="151"/>
      <c r="BO6" s="151"/>
      <c r="BP6" s="101"/>
      <c r="BQ6" s="152"/>
      <c r="BR6" s="153"/>
      <c r="BS6" s="131"/>
      <c r="BT6" s="131"/>
      <c r="BU6" s="132"/>
      <c r="BV6" s="154"/>
      <c r="BW6" s="155"/>
      <c r="BX6" s="156"/>
      <c r="BY6" s="107" t="e">
        <f t="shared" si="0"/>
        <v>#DIV/0!</v>
      </c>
      <c r="BZ6" s="108">
        <f t="shared" si="1"/>
        <v>0</v>
      </c>
      <c r="CA6" s="109">
        <f t="shared" si="2"/>
        <v>0</v>
      </c>
      <c r="CB6" s="110" t="e">
        <f t="shared" ref="CB6:CB93" si="7">AVERAGE(C6,R6,Z6,AA6,AC6,AJ6,AL6,AN6,AP6,AS6,AV6,AY6,BI6,BO6,BQ6,BT6,BW6)</f>
        <v>#DIV/0!</v>
      </c>
      <c r="CC6" s="111">
        <f t="shared" ref="CC6:CC93" si="8">MIN(C6,R6,Z6,AA6,AC6,AJ6,AL6,AN6,AP6,AS6,AV6,AY6,BI6,BO6,BQ6,BT6,BW6)</f>
        <v>0</v>
      </c>
      <c r="CD6" s="112">
        <f t="shared" ref="CD6:CD93" si="9">MAX(C6,R6,Z6,AA6,AC6,AJ6,AL6,AN6,AP6,AS6,AV6,AY6,BI6,BO6,BQ6,BT6,BW6)</f>
        <v>0</v>
      </c>
      <c r="CE6" s="113" t="e">
        <f t="shared" si="3"/>
        <v>#DIV/0!</v>
      </c>
      <c r="CF6" s="114">
        <f t="shared" si="4"/>
        <v>0</v>
      </c>
      <c r="CG6" s="115">
        <f t="shared" si="5"/>
        <v>0</v>
      </c>
      <c r="CH6" s="157"/>
      <c r="CI6" s="158"/>
      <c r="CJ6" s="159"/>
      <c r="CK6" s="119">
        <f t="shared" si="6"/>
        <v>0</v>
      </c>
    </row>
    <row r="7" spans="1:89" ht="16.5" customHeight="1">
      <c r="A7" s="120" t="s">
        <v>107</v>
      </c>
      <c r="B7" s="67" t="s">
        <v>108</v>
      </c>
      <c r="C7" s="160"/>
      <c r="D7" s="122"/>
      <c r="E7" s="123"/>
      <c r="F7" s="124"/>
      <c r="G7" s="121"/>
      <c r="H7" s="126"/>
      <c r="I7" s="126"/>
      <c r="J7" s="161"/>
      <c r="K7" s="162"/>
      <c r="L7" s="76"/>
      <c r="M7" s="76"/>
      <c r="N7" s="128"/>
      <c r="O7" s="78"/>
      <c r="P7" s="130"/>
      <c r="Q7" s="131"/>
      <c r="R7" s="131"/>
      <c r="S7" s="131"/>
      <c r="T7" s="131"/>
      <c r="U7" s="132"/>
      <c r="V7" s="133"/>
      <c r="W7" s="132"/>
      <c r="X7" s="134"/>
      <c r="Y7" s="135"/>
      <c r="Z7" s="136"/>
      <c r="AA7" s="137"/>
      <c r="AB7" s="138"/>
      <c r="AC7" s="138"/>
      <c r="AD7" s="138"/>
      <c r="AE7" s="139"/>
      <c r="AF7" s="138"/>
      <c r="AG7" s="138"/>
      <c r="AH7" s="140"/>
      <c r="AI7" s="90"/>
      <c r="AJ7" s="90"/>
      <c r="AK7" s="141"/>
      <c r="AL7" s="141"/>
      <c r="AM7" s="141"/>
      <c r="AN7" s="142"/>
      <c r="AO7" s="143"/>
      <c r="AP7" s="144"/>
      <c r="AQ7" s="145"/>
      <c r="AR7" s="145"/>
      <c r="AS7" s="145"/>
      <c r="AT7" s="76"/>
      <c r="AU7" s="76"/>
      <c r="AV7" s="76"/>
      <c r="AW7" s="76"/>
      <c r="AX7" s="76"/>
      <c r="AY7" s="76"/>
      <c r="AZ7" s="146"/>
      <c r="BA7" s="146"/>
      <c r="BB7" s="96"/>
      <c r="BC7" s="96"/>
      <c r="BD7" s="96"/>
      <c r="BE7" s="96"/>
      <c r="BF7" s="148"/>
      <c r="BG7" s="148"/>
      <c r="BH7" s="148"/>
      <c r="BI7" s="148"/>
      <c r="BJ7" s="148"/>
      <c r="BK7" s="149"/>
      <c r="BL7" s="150"/>
      <c r="BM7" s="151"/>
      <c r="BN7" s="151"/>
      <c r="BO7" s="151"/>
      <c r="BP7" s="101"/>
      <c r="BQ7" s="152"/>
      <c r="BR7" s="153"/>
      <c r="BS7" s="131"/>
      <c r="BT7" s="131"/>
      <c r="BU7" s="132"/>
      <c r="BV7" s="154"/>
      <c r="BW7" s="155"/>
      <c r="BX7" s="156"/>
      <c r="BY7" s="107" t="e">
        <f t="shared" si="0"/>
        <v>#DIV/0!</v>
      </c>
      <c r="BZ7" s="108">
        <f t="shared" si="1"/>
        <v>0</v>
      </c>
      <c r="CA7" s="109">
        <f t="shared" si="2"/>
        <v>0</v>
      </c>
      <c r="CB7" s="110" t="e">
        <f t="shared" si="7"/>
        <v>#DIV/0!</v>
      </c>
      <c r="CC7" s="111">
        <f t="shared" si="8"/>
        <v>0</v>
      </c>
      <c r="CD7" s="112">
        <f t="shared" si="9"/>
        <v>0</v>
      </c>
      <c r="CE7" s="113" t="e">
        <f t="shared" si="3"/>
        <v>#DIV/0!</v>
      </c>
      <c r="CF7" s="114">
        <f t="shared" si="4"/>
        <v>0</v>
      </c>
      <c r="CG7" s="115">
        <f t="shared" si="5"/>
        <v>0</v>
      </c>
      <c r="CH7" s="157"/>
      <c r="CI7" s="158"/>
      <c r="CJ7" s="159"/>
      <c r="CK7" s="119">
        <f t="shared" si="6"/>
        <v>0</v>
      </c>
    </row>
    <row r="8" spans="1:89" ht="16.5" customHeight="1">
      <c r="A8" s="163" t="s">
        <v>109</v>
      </c>
      <c r="B8" s="67" t="s">
        <v>105</v>
      </c>
      <c r="C8" s="121"/>
      <c r="D8" s="122"/>
      <c r="E8" s="123"/>
      <c r="F8" s="124"/>
      <c r="G8" s="164"/>
      <c r="H8" s="125"/>
      <c r="I8" s="126"/>
      <c r="J8" s="161"/>
      <c r="K8" s="162"/>
      <c r="L8" s="76"/>
      <c r="M8" s="76"/>
      <c r="N8" s="128"/>
      <c r="O8" s="78"/>
      <c r="P8" s="130"/>
      <c r="Q8" s="131"/>
      <c r="R8" s="131"/>
      <c r="S8" s="131"/>
      <c r="T8" s="131"/>
      <c r="U8" s="132"/>
      <c r="V8" s="133"/>
      <c r="W8" s="132"/>
      <c r="X8" s="134"/>
      <c r="Y8" s="135"/>
      <c r="Z8" s="136"/>
      <c r="AA8" s="137"/>
      <c r="AB8" s="138"/>
      <c r="AC8" s="138"/>
      <c r="AD8" s="138"/>
      <c r="AE8" s="139"/>
      <c r="AF8" s="138"/>
      <c r="AG8" s="138"/>
      <c r="AH8" s="140"/>
      <c r="AI8" s="90"/>
      <c r="AJ8" s="90"/>
      <c r="AK8" s="141"/>
      <c r="AL8" s="141"/>
      <c r="AM8" s="141"/>
      <c r="AN8" s="142"/>
      <c r="AO8" s="143"/>
      <c r="AP8" s="144"/>
      <c r="AQ8" s="145"/>
      <c r="AR8" s="145"/>
      <c r="AS8" s="145"/>
      <c r="AT8" s="76"/>
      <c r="AU8" s="76"/>
      <c r="AV8" s="76"/>
      <c r="AW8" s="76"/>
      <c r="AX8" s="76"/>
      <c r="AY8" s="76"/>
      <c r="AZ8" s="146"/>
      <c r="BA8" s="146"/>
      <c r="BB8" s="96"/>
      <c r="BC8" s="96"/>
      <c r="BD8" s="96"/>
      <c r="BE8" s="96"/>
      <c r="BF8" s="148"/>
      <c r="BG8" s="148"/>
      <c r="BH8" s="148"/>
      <c r="BI8" s="148"/>
      <c r="BJ8" s="148"/>
      <c r="BK8" s="149"/>
      <c r="BL8" s="150"/>
      <c r="BM8" s="151"/>
      <c r="BN8" s="151"/>
      <c r="BO8" s="151"/>
      <c r="BP8" s="101"/>
      <c r="BQ8" s="152"/>
      <c r="BR8" s="153"/>
      <c r="BS8" s="131"/>
      <c r="BT8" s="131"/>
      <c r="BU8" s="132"/>
      <c r="BV8" s="154"/>
      <c r="BW8" s="155"/>
      <c r="BX8" s="165"/>
      <c r="BY8" s="107" t="e">
        <f t="shared" si="0"/>
        <v>#DIV/0!</v>
      </c>
      <c r="BZ8" s="108">
        <f t="shared" si="1"/>
        <v>0</v>
      </c>
      <c r="CA8" s="109">
        <f t="shared" si="2"/>
        <v>0</v>
      </c>
      <c r="CB8" s="110" t="e">
        <f t="shared" si="7"/>
        <v>#DIV/0!</v>
      </c>
      <c r="CC8" s="111">
        <f t="shared" si="8"/>
        <v>0</v>
      </c>
      <c r="CD8" s="112">
        <f t="shared" si="9"/>
        <v>0</v>
      </c>
      <c r="CE8" s="113" t="e">
        <f t="shared" si="3"/>
        <v>#DIV/0!</v>
      </c>
      <c r="CF8" s="114">
        <f t="shared" si="4"/>
        <v>0</v>
      </c>
      <c r="CG8" s="115">
        <f t="shared" si="5"/>
        <v>0</v>
      </c>
      <c r="CH8" s="157"/>
      <c r="CI8" s="158"/>
      <c r="CJ8" s="159"/>
      <c r="CK8" s="119">
        <f t="shared" si="6"/>
        <v>0</v>
      </c>
    </row>
    <row r="9" spans="1:89" ht="16.5" customHeight="1">
      <c r="A9" s="163" t="s">
        <v>110</v>
      </c>
      <c r="B9" s="67" t="s">
        <v>105</v>
      </c>
      <c r="C9" s="121"/>
      <c r="D9" s="122"/>
      <c r="E9" s="123"/>
      <c r="F9" s="124"/>
      <c r="G9" s="164"/>
      <c r="H9" s="125"/>
      <c r="I9" s="126"/>
      <c r="J9" s="161"/>
      <c r="K9" s="162"/>
      <c r="L9" s="76"/>
      <c r="M9" s="76"/>
      <c r="N9" s="128"/>
      <c r="O9" s="78"/>
      <c r="P9" s="130"/>
      <c r="Q9" s="131"/>
      <c r="R9" s="131"/>
      <c r="S9" s="131"/>
      <c r="T9" s="131"/>
      <c r="U9" s="132"/>
      <c r="V9" s="133"/>
      <c r="W9" s="132"/>
      <c r="X9" s="134"/>
      <c r="Y9" s="135"/>
      <c r="Z9" s="136"/>
      <c r="AA9" s="137"/>
      <c r="AB9" s="138"/>
      <c r="AC9" s="138"/>
      <c r="AD9" s="138"/>
      <c r="AE9" s="139"/>
      <c r="AF9" s="138"/>
      <c r="AG9" s="138"/>
      <c r="AH9" s="140"/>
      <c r="AI9" s="90"/>
      <c r="AJ9" s="90"/>
      <c r="AK9" s="141"/>
      <c r="AL9" s="141"/>
      <c r="AM9" s="141"/>
      <c r="AN9" s="142"/>
      <c r="AO9" s="143"/>
      <c r="AP9" s="144"/>
      <c r="AQ9" s="145"/>
      <c r="AR9" s="145"/>
      <c r="AS9" s="145"/>
      <c r="AT9" s="76"/>
      <c r="AU9" s="76"/>
      <c r="AV9" s="76"/>
      <c r="AW9" s="76"/>
      <c r="AX9" s="76"/>
      <c r="AY9" s="76"/>
      <c r="AZ9" s="146"/>
      <c r="BA9" s="146"/>
      <c r="BB9" s="96"/>
      <c r="BC9" s="96"/>
      <c r="BD9" s="96"/>
      <c r="BE9" s="96"/>
      <c r="BF9" s="148"/>
      <c r="BG9" s="148"/>
      <c r="BH9" s="148"/>
      <c r="BI9" s="148"/>
      <c r="BJ9" s="148"/>
      <c r="BK9" s="149"/>
      <c r="BL9" s="150"/>
      <c r="BM9" s="151"/>
      <c r="BN9" s="151"/>
      <c r="BO9" s="151"/>
      <c r="BP9" s="101"/>
      <c r="BQ9" s="152"/>
      <c r="BR9" s="153"/>
      <c r="BS9" s="131"/>
      <c r="BT9" s="131"/>
      <c r="BU9" s="132"/>
      <c r="BV9" s="154"/>
      <c r="BW9" s="155"/>
      <c r="BX9" s="165"/>
      <c r="BY9" s="107" t="e">
        <f t="shared" si="0"/>
        <v>#DIV/0!</v>
      </c>
      <c r="BZ9" s="108">
        <f t="shared" si="1"/>
        <v>0</v>
      </c>
      <c r="CA9" s="109">
        <f t="shared" si="2"/>
        <v>0</v>
      </c>
      <c r="CB9" s="110" t="e">
        <f t="shared" si="7"/>
        <v>#DIV/0!</v>
      </c>
      <c r="CC9" s="111">
        <f t="shared" si="8"/>
        <v>0</v>
      </c>
      <c r="CD9" s="112">
        <f t="shared" si="9"/>
        <v>0</v>
      </c>
      <c r="CE9" s="113" t="e">
        <f t="shared" si="3"/>
        <v>#DIV/0!</v>
      </c>
      <c r="CF9" s="114">
        <f t="shared" si="4"/>
        <v>0</v>
      </c>
      <c r="CG9" s="115">
        <f t="shared" si="5"/>
        <v>0</v>
      </c>
      <c r="CH9" s="157"/>
      <c r="CI9" s="158"/>
      <c r="CJ9" s="159"/>
      <c r="CK9" s="119">
        <f t="shared" si="6"/>
        <v>0</v>
      </c>
    </row>
    <row r="10" spans="1:89" ht="16.5" customHeight="1">
      <c r="A10" s="166" t="s">
        <v>111</v>
      </c>
      <c r="B10" s="67" t="s">
        <v>105</v>
      </c>
      <c r="C10" s="121"/>
      <c r="D10" s="122"/>
      <c r="E10" s="123"/>
      <c r="F10" s="124"/>
      <c r="G10" s="164"/>
      <c r="H10" s="125"/>
      <c r="I10" s="126"/>
      <c r="J10" s="161"/>
      <c r="K10" s="162"/>
      <c r="L10" s="76"/>
      <c r="M10" s="76"/>
      <c r="N10" s="128"/>
      <c r="O10" s="78"/>
      <c r="P10" s="130"/>
      <c r="Q10" s="131"/>
      <c r="R10" s="131"/>
      <c r="S10" s="131"/>
      <c r="T10" s="131"/>
      <c r="U10" s="132"/>
      <c r="V10" s="133"/>
      <c r="W10" s="132"/>
      <c r="X10" s="134"/>
      <c r="Y10" s="135"/>
      <c r="Z10" s="136"/>
      <c r="AA10" s="137"/>
      <c r="AB10" s="138"/>
      <c r="AC10" s="138"/>
      <c r="AD10" s="138"/>
      <c r="AE10" s="139"/>
      <c r="AF10" s="138"/>
      <c r="AG10" s="138"/>
      <c r="AH10" s="140"/>
      <c r="AI10" s="90"/>
      <c r="AJ10" s="90"/>
      <c r="AK10" s="141"/>
      <c r="AL10" s="141"/>
      <c r="AM10" s="141"/>
      <c r="AN10" s="142"/>
      <c r="AO10" s="143"/>
      <c r="AP10" s="144"/>
      <c r="AQ10" s="145"/>
      <c r="AR10" s="145"/>
      <c r="AS10" s="145"/>
      <c r="AT10" s="76"/>
      <c r="AU10" s="76"/>
      <c r="AV10" s="76"/>
      <c r="AW10" s="76"/>
      <c r="AX10" s="76"/>
      <c r="AY10" s="76"/>
      <c r="AZ10" s="146"/>
      <c r="BA10" s="146"/>
      <c r="BB10" s="96"/>
      <c r="BC10" s="96"/>
      <c r="BD10" s="96"/>
      <c r="BE10" s="96"/>
      <c r="BF10" s="148"/>
      <c r="BG10" s="148"/>
      <c r="BH10" s="148"/>
      <c r="BI10" s="148"/>
      <c r="BJ10" s="148"/>
      <c r="BK10" s="149"/>
      <c r="BL10" s="150"/>
      <c r="BM10" s="151"/>
      <c r="BN10" s="151"/>
      <c r="BO10" s="151"/>
      <c r="BP10" s="101"/>
      <c r="BQ10" s="152"/>
      <c r="BR10" s="153"/>
      <c r="BS10" s="131"/>
      <c r="BT10" s="131"/>
      <c r="BU10" s="132"/>
      <c r="BV10" s="154"/>
      <c r="BW10" s="155"/>
      <c r="BX10" s="165"/>
      <c r="BY10" s="107" t="e">
        <f t="shared" si="0"/>
        <v>#DIV/0!</v>
      </c>
      <c r="BZ10" s="108">
        <f t="shared" si="1"/>
        <v>0</v>
      </c>
      <c r="CA10" s="109">
        <f t="shared" si="2"/>
        <v>0</v>
      </c>
      <c r="CB10" s="110" t="e">
        <f t="shared" si="7"/>
        <v>#DIV/0!</v>
      </c>
      <c r="CC10" s="111">
        <f t="shared" si="8"/>
        <v>0</v>
      </c>
      <c r="CD10" s="112">
        <f t="shared" si="9"/>
        <v>0</v>
      </c>
      <c r="CE10" s="113" t="e">
        <f t="shared" si="3"/>
        <v>#DIV/0!</v>
      </c>
      <c r="CF10" s="114">
        <f t="shared" si="4"/>
        <v>0</v>
      </c>
      <c r="CG10" s="115">
        <f t="shared" si="5"/>
        <v>0</v>
      </c>
      <c r="CH10" s="157"/>
      <c r="CI10" s="158"/>
      <c r="CJ10" s="159"/>
      <c r="CK10" s="119">
        <f t="shared" si="6"/>
        <v>0</v>
      </c>
    </row>
    <row r="11" spans="1:89" ht="17.25" customHeight="1">
      <c r="A11" s="167" t="s">
        <v>112</v>
      </c>
      <c r="B11" s="67" t="s">
        <v>105</v>
      </c>
      <c r="C11" s="121"/>
      <c r="D11" s="122"/>
      <c r="E11" s="123"/>
      <c r="F11" s="124"/>
      <c r="G11" s="164"/>
      <c r="H11" s="125"/>
      <c r="I11" s="126"/>
      <c r="J11" s="126"/>
      <c r="K11" s="127"/>
      <c r="L11" s="168">
        <v>3.5</v>
      </c>
      <c r="M11" s="76"/>
      <c r="N11" s="169">
        <v>4</v>
      </c>
      <c r="O11" s="78"/>
      <c r="P11" s="130"/>
      <c r="Q11" s="131"/>
      <c r="R11" s="131"/>
      <c r="S11" s="131"/>
      <c r="T11" s="131"/>
      <c r="U11" s="132"/>
      <c r="V11" s="133"/>
      <c r="W11" s="132"/>
      <c r="X11" s="134"/>
      <c r="Y11" s="135"/>
      <c r="Z11" s="136"/>
      <c r="AA11" s="137"/>
      <c r="AB11" s="138"/>
      <c r="AC11" s="138"/>
      <c r="AD11" s="138"/>
      <c r="AE11" s="139"/>
      <c r="AF11" s="138"/>
      <c r="AG11" s="138"/>
      <c r="AH11" s="140"/>
      <c r="AI11" s="90"/>
      <c r="AJ11" s="90"/>
      <c r="AK11" s="141"/>
      <c r="AL11" s="141"/>
      <c r="AM11" s="141"/>
      <c r="AN11" s="142"/>
      <c r="AO11" s="143"/>
      <c r="AP11" s="144"/>
      <c r="AQ11" s="145"/>
      <c r="AR11" s="145"/>
      <c r="AS11" s="145"/>
      <c r="AT11" s="76"/>
      <c r="AU11" s="76"/>
      <c r="AV11" s="76"/>
      <c r="AW11" s="168">
        <v>3</v>
      </c>
      <c r="AX11" s="76"/>
      <c r="AY11" s="76"/>
      <c r="AZ11" s="146"/>
      <c r="BA11" s="146"/>
      <c r="BB11" s="147"/>
      <c r="BC11" s="172"/>
      <c r="BD11" s="96"/>
      <c r="BE11" s="173">
        <v>4</v>
      </c>
      <c r="BF11" s="148"/>
      <c r="BG11" s="148"/>
      <c r="BH11" s="174">
        <v>3.5</v>
      </c>
      <c r="BI11" s="174">
        <v>2.9</v>
      </c>
      <c r="BJ11" s="148"/>
      <c r="BK11" s="149"/>
      <c r="BL11" s="150"/>
      <c r="BM11" s="151"/>
      <c r="BN11" s="151"/>
      <c r="BO11" s="151"/>
      <c r="BP11" s="101"/>
      <c r="BQ11" s="152"/>
      <c r="BR11" s="175">
        <v>3.2</v>
      </c>
      <c r="BS11" s="131"/>
      <c r="BT11" s="131"/>
      <c r="BU11" s="132"/>
      <c r="BV11" s="154"/>
      <c r="BW11" s="155"/>
      <c r="BX11" s="165"/>
      <c r="BY11" s="107">
        <f t="shared" si="0"/>
        <v>3.5333333333333332</v>
      </c>
      <c r="BZ11" s="108">
        <f t="shared" si="1"/>
        <v>3</v>
      </c>
      <c r="CA11" s="109">
        <f t="shared" si="2"/>
        <v>4</v>
      </c>
      <c r="CB11" s="110">
        <f t="shared" si="7"/>
        <v>2.9</v>
      </c>
      <c r="CC11" s="111">
        <f t="shared" si="8"/>
        <v>2.9</v>
      </c>
      <c r="CD11" s="112">
        <f t="shared" si="9"/>
        <v>2.9</v>
      </c>
      <c r="CE11" s="113" t="e">
        <f t="shared" si="3"/>
        <v>#DIV/0!</v>
      </c>
      <c r="CF11" s="114">
        <f t="shared" si="4"/>
        <v>0</v>
      </c>
      <c r="CG11" s="115">
        <f t="shared" si="5"/>
        <v>0</v>
      </c>
      <c r="CH11" s="157"/>
      <c r="CI11" s="158"/>
      <c r="CJ11" s="159"/>
      <c r="CK11" s="119">
        <f t="shared" si="6"/>
        <v>7</v>
      </c>
    </row>
    <row r="12" spans="1:89" ht="17.25" customHeight="1">
      <c r="A12" s="167" t="s">
        <v>115</v>
      </c>
      <c r="B12" s="67" t="s">
        <v>105</v>
      </c>
      <c r="C12" s="121"/>
      <c r="D12" s="122"/>
      <c r="E12" s="123"/>
      <c r="F12" s="124"/>
      <c r="G12" s="164"/>
      <c r="H12" s="125"/>
      <c r="I12" s="126"/>
      <c r="J12" s="126"/>
      <c r="K12" s="127"/>
      <c r="L12" s="168">
        <v>3.5</v>
      </c>
      <c r="M12" s="183"/>
      <c r="N12" s="169">
        <v>4</v>
      </c>
      <c r="O12" s="78"/>
      <c r="P12" s="130"/>
      <c r="Q12" s="131"/>
      <c r="R12" s="131"/>
      <c r="S12" s="131"/>
      <c r="T12" s="131"/>
      <c r="U12" s="132"/>
      <c r="V12" s="133"/>
      <c r="W12" s="132"/>
      <c r="X12" s="134"/>
      <c r="Y12" s="135"/>
      <c r="Z12" s="136"/>
      <c r="AA12" s="137"/>
      <c r="AB12" s="176">
        <v>3.8</v>
      </c>
      <c r="AC12" s="138"/>
      <c r="AD12" s="138"/>
      <c r="AE12" s="171">
        <v>3.8</v>
      </c>
      <c r="AF12" s="138"/>
      <c r="AG12" s="138"/>
      <c r="AH12" s="140"/>
      <c r="AI12" s="90">
        <v>4.5</v>
      </c>
      <c r="AJ12" s="90">
        <v>4.5</v>
      </c>
      <c r="AK12" s="141">
        <v>3.5</v>
      </c>
      <c r="AL12" s="141">
        <v>3.5</v>
      </c>
      <c r="AM12" s="141"/>
      <c r="AN12" s="142"/>
      <c r="AO12" s="177"/>
      <c r="AP12" s="144"/>
      <c r="AQ12" s="145"/>
      <c r="AR12" s="145"/>
      <c r="AS12" s="145"/>
      <c r="AT12" s="168">
        <v>4</v>
      </c>
      <c r="AU12" s="168">
        <v>3.5</v>
      </c>
      <c r="AV12" s="178">
        <v>2.2000000000000002</v>
      </c>
      <c r="AW12" s="168">
        <v>3</v>
      </c>
      <c r="AX12" s="178">
        <v>4</v>
      </c>
      <c r="AY12" s="178">
        <v>3.5</v>
      </c>
      <c r="AZ12" s="146"/>
      <c r="BA12" s="146"/>
      <c r="BB12" s="147"/>
      <c r="BC12" s="172">
        <v>3.5</v>
      </c>
      <c r="BD12" s="172">
        <v>3.35</v>
      </c>
      <c r="BE12" s="173">
        <v>4</v>
      </c>
      <c r="BF12" s="148"/>
      <c r="BG12" s="148"/>
      <c r="BH12" s="174">
        <v>3.5</v>
      </c>
      <c r="BI12" s="174">
        <v>2.9</v>
      </c>
      <c r="BJ12" s="148"/>
      <c r="BK12" s="180">
        <v>4</v>
      </c>
      <c r="BL12" s="150"/>
      <c r="BM12" s="151"/>
      <c r="BN12" s="151"/>
      <c r="BO12" s="151"/>
      <c r="BP12" s="101"/>
      <c r="BQ12" s="152"/>
      <c r="BR12" s="175">
        <v>3.2</v>
      </c>
      <c r="BS12" s="131"/>
      <c r="BT12" s="131"/>
      <c r="BU12" s="132"/>
      <c r="BV12" s="154"/>
      <c r="BW12" s="155"/>
      <c r="BX12" s="165"/>
      <c r="BY12" s="107">
        <f t="shared" si="0"/>
        <v>3.72</v>
      </c>
      <c r="BZ12" s="108">
        <f t="shared" si="1"/>
        <v>3</v>
      </c>
      <c r="CA12" s="109">
        <f t="shared" si="2"/>
        <v>4.5</v>
      </c>
      <c r="CB12" s="110">
        <f t="shared" si="7"/>
        <v>3.3199999999999994</v>
      </c>
      <c r="CC12" s="111">
        <f t="shared" si="8"/>
        <v>2.2000000000000002</v>
      </c>
      <c r="CD12" s="112">
        <f t="shared" si="9"/>
        <v>4.5</v>
      </c>
      <c r="CE12" s="113" t="e">
        <f t="shared" si="3"/>
        <v>#DIV/0!</v>
      </c>
      <c r="CF12" s="114">
        <f t="shared" si="4"/>
        <v>0</v>
      </c>
      <c r="CG12" s="115">
        <f t="shared" si="5"/>
        <v>0</v>
      </c>
      <c r="CH12" s="157"/>
      <c r="CI12" s="158"/>
      <c r="CJ12" s="159"/>
      <c r="CK12" s="119">
        <f t="shared" si="6"/>
        <v>21</v>
      </c>
    </row>
    <row r="13" spans="1:89" ht="16.5" customHeight="1">
      <c r="A13" s="182" t="s">
        <v>120</v>
      </c>
      <c r="B13" s="67" t="s">
        <v>105</v>
      </c>
      <c r="C13" s="121"/>
      <c r="D13" s="122"/>
      <c r="E13" s="123"/>
      <c r="F13" s="124"/>
      <c r="G13" s="164"/>
      <c r="H13" s="125"/>
      <c r="I13" s="126"/>
      <c r="J13" s="127"/>
      <c r="K13" s="127"/>
      <c r="L13" s="168">
        <v>2.5</v>
      </c>
      <c r="M13" s="183"/>
      <c r="N13" s="169">
        <v>2.6</v>
      </c>
      <c r="O13" s="78"/>
      <c r="P13" s="130"/>
      <c r="Q13" s="131"/>
      <c r="R13" s="131"/>
      <c r="S13" s="131"/>
      <c r="T13" s="131"/>
      <c r="U13" s="132"/>
      <c r="V13" s="133"/>
      <c r="W13" s="132"/>
      <c r="X13" s="134"/>
      <c r="Y13" s="135"/>
      <c r="Z13" s="136"/>
      <c r="AA13" s="137"/>
      <c r="AB13" s="176">
        <v>2.7</v>
      </c>
      <c r="AC13" s="138"/>
      <c r="AD13" s="176">
        <v>3</v>
      </c>
      <c r="AE13" s="171">
        <v>2.8</v>
      </c>
      <c r="AF13" s="138"/>
      <c r="AG13" s="138"/>
      <c r="AH13" s="140"/>
      <c r="AI13" s="90"/>
      <c r="AJ13" s="90"/>
      <c r="AK13" s="184">
        <v>2.9</v>
      </c>
      <c r="AL13" s="184">
        <v>2.9</v>
      </c>
      <c r="AM13" s="141"/>
      <c r="AN13" s="142"/>
      <c r="AO13" s="177"/>
      <c r="AP13" s="144"/>
      <c r="AQ13" s="145"/>
      <c r="AR13" s="145"/>
      <c r="AS13" s="145"/>
      <c r="AT13" s="168">
        <v>3.5</v>
      </c>
      <c r="AU13" s="168">
        <v>2.8</v>
      </c>
      <c r="AV13" s="178">
        <v>1.8</v>
      </c>
      <c r="AW13" s="178">
        <v>3</v>
      </c>
      <c r="AX13" s="178">
        <v>3</v>
      </c>
      <c r="AY13" s="178">
        <v>2</v>
      </c>
      <c r="AZ13" s="146"/>
      <c r="BA13" s="146"/>
      <c r="BB13" s="96"/>
      <c r="BC13" s="172">
        <v>3</v>
      </c>
      <c r="BD13" s="172">
        <v>3</v>
      </c>
      <c r="BE13" s="172">
        <v>2.8</v>
      </c>
      <c r="BF13" s="148"/>
      <c r="BG13" s="148"/>
      <c r="BH13" s="148"/>
      <c r="BI13" s="148"/>
      <c r="BJ13" s="148"/>
      <c r="BK13" s="180">
        <v>2.8</v>
      </c>
      <c r="BL13" s="150"/>
      <c r="BM13" s="151"/>
      <c r="BN13" s="151"/>
      <c r="BO13" s="151"/>
      <c r="BP13" s="101"/>
      <c r="BQ13" s="152"/>
      <c r="BR13" s="153"/>
      <c r="BS13" s="131"/>
      <c r="BT13" s="131"/>
      <c r="BU13" s="132"/>
      <c r="BV13" s="154"/>
      <c r="BW13" s="155"/>
      <c r="BX13" s="165"/>
      <c r="BY13" s="107">
        <f t="shared" si="0"/>
        <v>2.8769230769230769</v>
      </c>
      <c r="BZ13" s="108">
        <f t="shared" si="1"/>
        <v>2.5</v>
      </c>
      <c r="CA13" s="109">
        <f t="shared" si="2"/>
        <v>3.5</v>
      </c>
      <c r="CB13" s="110">
        <f t="shared" si="7"/>
        <v>2.2333333333333334</v>
      </c>
      <c r="CC13" s="111">
        <f t="shared" si="8"/>
        <v>1.8</v>
      </c>
      <c r="CD13" s="112">
        <f t="shared" si="9"/>
        <v>2.9</v>
      </c>
      <c r="CE13" s="113" t="e">
        <f t="shared" si="3"/>
        <v>#DIV/0!</v>
      </c>
      <c r="CF13" s="114">
        <f t="shared" si="4"/>
        <v>0</v>
      </c>
      <c r="CG13" s="115">
        <f t="shared" si="5"/>
        <v>0</v>
      </c>
      <c r="CH13" s="157"/>
      <c r="CI13" s="158"/>
      <c r="CJ13" s="159"/>
      <c r="CK13" s="119">
        <f t="shared" si="6"/>
        <v>17</v>
      </c>
    </row>
    <row r="14" spans="1:89" ht="16.5" customHeight="1">
      <c r="A14" s="185" t="s">
        <v>120</v>
      </c>
      <c r="B14" s="67" t="s">
        <v>108</v>
      </c>
      <c r="C14" s="121"/>
      <c r="D14" s="122"/>
      <c r="E14" s="123"/>
      <c r="F14" s="124"/>
      <c r="G14" s="164"/>
      <c r="H14" s="125"/>
      <c r="I14" s="126"/>
      <c r="J14" s="126"/>
      <c r="L14" s="76"/>
      <c r="M14" s="76"/>
      <c r="N14" s="169">
        <v>2</v>
      </c>
      <c r="O14" s="78"/>
      <c r="P14" s="130"/>
      <c r="Q14" s="131"/>
      <c r="R14" s="131"/>
      <c r="S14" s="131"/>
      <c r="T14" s="131"/>
      <c r="U14" s="132"/>
      <c r="V14" s="133"/>
      <c r="W14" s="132"/>
      <c r="X14" s="134"/>
      <c r="Y14" s="135"/>
      <c r="Z14" s="136"/>
      <c r="AA14" s="137"/>
      <c r="AB14" s="176"/>
      <c r="AC14" s="138"/>
      <c r="AD14" s="138"/>
      <c r="AE14" s="139"/>
      <c r="AF14" s="138"/>
      <c r="AG14" s="138"/>
      <c r="AH14" s="140"/>
      <c r="AI14" s="90">
        <v>2.8</v>
      </c>
      <c r="AJ14" s="90">
        <v>2.8</v>
      </c>
      <c r="AK14" s="141"/>
      <c r="AL14" s="141"/>
      <c r="AM14" s="141"/>
      <c r="AN14" s="142"/>
      <c r="AO14" s="177"/>
      <c r="AP14" s="144"/>
      <c r="AQ14" s="145"/>
      <c r="AR14" s="145"/>
      <c r="AS14" s="145"/>
      <c r="AT14" s="168">
        <v>1.8</v>
      </c>
      <c r="AU14" s="76"/>
      <c r="AV14" s="76"/>
      <c r="AW14" s="76"/>
      <c r="AX14" s="76"/>
      <c r="AY14" s="76"/>
      <c r="AZ14" s="146"/>
      <c r="BA14" s="146"/>
      <c r="BB14" s="96"/>
      <c r="BC14" s="96"/>
      <c r="BD14" s="96"/>
      <c r="BE14" s="96"/>
      <c r="BF14" s="148"/>
      <c r="BG14" s="148"/>
      <c r="BH14" s="148"/>
      <c r="BI14" s="148"/>
      <c r="BJ14" s="148"/>
      <c r="BK14" s="149"/>
      <c r="BL14" s="150"/>
      <c r="BM14" s="151"/>
      <c r="BN14" s="151"/>
      <c r="BO14" s="151"/>
      <c r="BP14" s="101"/>
      <c r="BQ14" s="152"/>
      <c r="BR14" s="153"/>
      <c r="BS14" s="131"/>
      <c r="BT14" s="131"/>
      <c r="BU14" s="132"/>
      <c r="BV14" s="154"/>
      <c r="BW14" s="155"/>
      <c r="BX14" s="165"/>
      <c r="BY14" s="107">
        <f t="shared" si="0"/>
        <v>2.1999999999999997</v>
      </c>
      <c r="BZ14" s="108">
        <f t="shared" si="1"/>
        <v>1.8</v>
      </c>
      <c r="CA14" s="109">
        <f t="shared" si="2"/>
        <v>2.8</v>
      </c>
      <c r="CB14" s="110">
        <f t="shared" si="7"/>
        <v>2.8</v>
      </c>
      <c r="CC14" s="111">
        <f t="shared" si="8"/>
        <v>2.8</v>
      </c>
      <c r="CD14" s="112">
        <f t="shared" si="9"/>
        <v>2.8</v>
      </c>
      <c r="CE14" s="113" t="e">
        <f t="shared" si="3"/>
        <v>#DIV/0!</v>
      </c>
      <c r="CF14" s="114">
        <f t="shared" si="4"/>
        <v>0</v>
      </c>
      <c r="CG14" s="115">
        <f t="shared" si="5"/>
        <v>0</v>
      </c>
      <c r="CH14" s="186">
        <v>2.1</v>
      </c>
      <c r="CI14" s="158"/>
      <c r="CJ14" s="159"/>
      <c r="CK14" s="119">
        <f t="shared" si="6"/>
        <v>4</v>
      </c>
    </row>
    <row r="15" spans="1:89" ht="16.5" customHeight="1">
      <c r="A15" s="185" t="s">
        <v>122</v>
      </c>
      <c r="B15" s="67" t="s">
        <v>105</v>
      </c>
      <c r="C15" s="121"/>
      <c r="D15" s="122"/>
      <c r="E15" s="123"/>
      <c r="F15" s="124"/>
      <c r="G15" s="164"/>
      <c r="H15" s="125"/>
      <c r="I15" s="126"/>
      <c r="J15" s="126"/>
      <c r="K15" s="127"/>
      <c r="L15" s="76"/>
      <c r="M15" s="76"/>
      <c r="N15" s="192"/>
      <c r="O15" s="78"/>
      <c r="P15" s="130"/>
      <c r="Q15" s="131"/>
      <c r="R15" s="131"/>
      <c r="S15" s="131"/>
      <c r="T15" s="131"/>
      <c r="U15" s="132"/>
      <c r="V15" s="133"/>
      <c r="W15" s="132"/>
      <c r="X15" s="134"/>
      <c r="Y15" s="135"/>
      <c r="Z15" s="136"/>
      <c r="AA15" s="188"/>
      <c r="AB15" s="138"/>
      <c r="AC15" s="138"/>
      <c r="AD15" s="138"/>
      <c r="AE15" s="171">
        <v>3.5</v>
      </c>
      <c r="AF15" s="138"/>
      <c r="AG15" s="138"/>
      <c r="AH15" s="140"/>
      <c r="AI15" s="90"/>
      <c r="AJ15" s="90"/>
      <c r="AK15" s="184">
        <v>5</v>
      </c>
      <c r="AL15" s="184">
        <v>5</v>
      </c>
      <c r="AM15" s="141"/>
      <c r="AN15" s="142"/>
      <c r="AO15" s="177"/>
      <c r="AP15" s="144"/>
      <c r="AQ15" s="145"/>
      <c r="AR15" s="145"/>
      <c r="AS15" s="145"/>
      <c r="AT15" s="76"/>
      <c r="AU15" s="76"/>
      <c r="AV15" s="76"/>
      <c r="AW15" s="76"/>
      <c r="AX15" s="76"/>
      <c r="AY15" s="76"/>
      <c r="AZ15" s="146"/>
      <c r="BA15" s="146"/>
      <c r="BB15" s="96"/>
      <c r="BC15" s="96"/>
      <c r="BD15" s="96"/>
      <c r="BE15" s="172">
        <v>3.5</v>
      </c>
      <c r="BF15" s="148"/>
      <c r="BG15" s="148"/>
      <c r="BH15" s="148"/>
      <c r="BI15" s="148"/>
      <c r="BJ15" s="148"/>
      <c r="BK15" s="180">
        <v>3</v>
      </c>
      <c r="BL15" s="150"/>
      <c r="BM15" s="151"/>
      <c r="BN15" s="151"/>
      <c r="BO15" s="151"/>
      <c r="BP15" s="101"/>
      <c r="BQ15" s="152"/>
      <c r="BR15" s="153"/>
      <c r="BS15" s="131"/>
      <c r="BT15" s="131"/>
      <c r="BU15" s="132"/>
      <c r="BV15" s="154"/>
      <c r="BW15" s="155"/>
      <c r="BX15" s="165"/>
      <c r="BY15" s="107">
        <f t="shared" si="0"/>
        <v>3.75</v>
      </c>
      <c r="BZ15" s="108">
        <f t="shared" si="1"/>
        <v>3</v>
      </c>
      <c r="CA15" s="109">
        <f t="shared" si="2"/>
        <v>5</v>
      </c>
      <c r="CB15" s="110">
        <f t="shared" si="7"/>
        <v>5</v>
      </c>
      <c r="CC15" s="111">
        <f t="shared" si="8"/>
        <v>5</v>
      </c>
      <c r="CD15" s="112">
        <f t="shared" si="9"/>
        <v>5</v>
      </c>
      <c r="CE15" s="113" t="e">
        <f t="shared" si="3"/>
        <v>#DIV/0!</v>
      </c>
      <c r="CF15" s="114">
        <f t="shared" si="4"/>
        <v>0</v>
      </c>
      <c r="CG15" s="115">
        <f t="shared" si="5"/>
        <v>0</v>
      </c>
      <c r="CI15" s="158"/>
      <c r="CJ15" s="159"/>
      <c r="CK15" s="119">
        <f t="shared" si="6"/>
        <v>5</v>
      </c>
    </row>
    <row r="16" spans="1:89" ht="16.5" customHeight="1">
      <c r="A16" s="194" t="s">
        <v>125</v>
      </c>
      <c r="B16" s="67" t="s">
        <v>105</v>
      </c>
      <c r="C16" s="160"/>
      <c r="D16" s="122"/>
      <c r="E16" s="123"/>
      <c r="F16" s="124"/>
      <c r="G16" s="164"/>
      <c r="H16" s="125"/>
      <c r="I16" s="126"/>
      <c r="J16" s="191"/>
      <c r="K16" s="127"/>
      <c r="L16" s="76"/>
      <c r="M16" s="76"/>
      <c r="N16" s="192"/>
      <c r="O16" s="78"/>
      <c r="P16" s="130"/>
      <c r="Q16" s="131"/>
      <c r="R16" s="131"/>
      <c r="S16" s="131"/>
      <c r="T16" s="131"/>
      <c r="U16" s="132"/>
      <c r="V16" s="133"/>
      <c r="W16" s="132"/>
      <c r="X16" s="134"/>
      <c r="Y16" s="135"/>
      <c r="Z16" s="136"/>
      <c r="AA16" s="188"/>
      <c r="AB16" s="176"/>
      <c r="AC16" s="138"/>
      <c r="AD16" s="138"/>
      <c r="AE16" s="139"/>
      <c r="AF16" s="138"/>
      <c r="AG16" s="138"/>
      <c r="AH16" s="140"/>
      <c r="AI16" s="90"/>
      <c r="AJ16" s="90"/>
      <c r="AK16" s="193">
        <v>2.8</v>
      </c>
      <c r="AL16" s="193">
        <v>2.8</v>
      </c>
      <c r="AM16" s="141"/>
      <c r="AN16" s="142"/>
      <c r="AO16" s="177"/>
      <c r="AP16" s="144"/>
      <c r="AQ16" s="145"/>
      <c r="AR16" s="145"/>
      <c r="AS16" s="145"/>
      <c r="AT16" s="178">
        <v>4</v>
      </c>
      <c r="AU16" s="76"/>
      <c r="AV16" s="76"/>
      <c r="AW16" s="76"/>
      <c r="AX16" s="76"/>
      <c r="AY16" s="76"/>
      <c r="AZ16" s="146"/>
      <c r="BA16" s="146"/>
      <c r="BB16" s="96"/>
      <c r="BC16" s="96"/>
      <c r="BD16" s="96"/>
      <c r="BE16" s="172">
        <v>3.5</v>
      </c>
      <c r="BF16" s="148"/>
      <c r="BG16" s="148"/>
      <c r="BH16" s="148"/>
      <c r="BI16" s="148"/>
      <c r="BJ16" s="148"/>
      <c r="BK16" s="149"/>
      <c r="BL16" s="150"/>
      <c r="BM16" s="151"/>
      <c r="BN16" s="151"/>
      <c r="BO16" s="151"/>
      <c r="BP16" s="101"/>
      <c r="BQ16" s="152"/>
      <c r="BR16" s="153"/>
      <c r="BS16" s="131"/>
      <c r="BT16" s="131"/>
      <c r="BU16" s="132"/>
      <c r="BV16" s="154"/>
      <c r="BW16" s="155"/>
      <c r="BX16" s="165"/>
      <c r="BY16" s="107">
        <f t="shared" si="0"/>
        <v>3.4333333333333336</v>
      </c>
      <c r="BZ16" s="108">
        <f t="shared" si="1"/>
        <v>2.8</v>
      </c>
      <c r="CA16" s="109">
        <f t="shared" si="2"/>
        <v>4</v>
      </c>
      <c r="CB16" s="110">
        <f t="shared" si="7"/>
        <v>2.8</v>
      </c>
      <c r="CC16" s="111">
        <f t="shared" si="8"/>
        <v>2.8</v>
      </c>
      <c r="CD16" s="112">
        <f t="shared" si="9"/>
        <v>2.8</v>
      </c>
      <c r="CE16" s="113" t="e">
        <f t="shared" si="3"/>
        <v>#DIV/0!</v>
      </c>
      <c r="CF16" s="114">
        <f t="shared" si="4"/>
        <v>0</v>
      </c>
      <c r="CG16" s="115">
        <f t="shared" si="5"/>
        <v>0</v>
      </c>
      <c r="CH16" s="186">
        <v>2.76</v>
      </c>
      <c r="CI16" s="158"/>
      <c r="CJ16" s="159"/>
      <c r="CK16" s="119">
        <f t="shared" si="6"/>
        <v>4</v>
      </c>
    </row>
    <row r="17" spans="1:89" ht="16.5" customHeight="1">
      <c r="A17" s="194" t="s">
        <v>125</v>
      </c>
      <c r="B17" s="67" t="s">
        <v>108</v>
      </c>
      <c r="C17" s="121"/>
      <c r="D17" s="195"/>
      <c r="E17" s="123"/>
      <c r="F17" s="124"/>
      <c r="G17" s="164"/>
      <c r="H17" s="125"/>
      <c r="I17" s="126"/>
      <c r="J17" s="126"/>
      <c r="K17" s="127"/>
      <c r="L17" s="168">
        <v>1.5</v>
      </c>
      <c r="M17" s="76"/>
      <c r="N17" s="187">
        <v>2.33</v>
      </c>
      <c r="O17" s="78"/>
      <c r="P17" s="130"/>
      <c r="Q17" s="131"/>
      <c r="R17" s="131"/>
      <c r="S17" s="131"/>
      <c r="T17" s="131"/>
      <c r="U17" s="132"/>
      <c r="V17" s="133"/>
      <c r="W17" s="132"/>
      <c r="X17" s="134"/>
      <c r="Y17" s="135"/>
      <c r="Z17" s="136"/>
      <c r="AA17" s="137"/>
      <c r="AB17" s="176">
        <v>2.2000000000000002</v>
      </c>
      <c r="AC17" s="138"/>
      <c r="AD17" s="176" t="s">
        <v>121</v>
      </c>
      <c r="AE17" s="139"/>
      <c r="AF17" s="138"/>
      <c r="AG17" s="138"/>
      <c r="AH17" s="140"/>
      <c r="AI17" s="90"/>
      <c r="AJ17" s="90"/>
      <c r="AK17" s="141"/>
      <c r="AL17" s="141"/>
      <c r="AM17" s="141"/>
      <c r="AN17" s="142"/>
      <c r="AO17" s="177"/>
      <c r="AP17" s="144"/>
      <c r="AQ17" s="145"/>
      <c r="AR17" s="145"/>
      <c r="AS17" s="145"/>
      <c r="AT17" s="168">
        <v>2</v>
      </c>
      <c r="AU17" s="76"/>
      <c r="AV17" s="76"/>
      <c r="AW17" s="76"/>
      <c r="AX17" s="76"/>
      <c r="AY17" s="76"/>
      <c r="AZ17" s="146"/>
      <c r="BA17" s="146"/>
      <c r="BB17" s="96"/>
      <c r="BC17" s="96"/>
      <c r="BD17" s="96"/>
      <c r="BE17" s="96"/>
      <c r="BF17" s="148"/>
      <c r="BG17" s="148"/>
      <c r="BH17" s="148"/>
      <c r="BI17" s="148"/>
      <c r="BJ17" s="148"/>
      <c r="BK17" s="149"/>
      <c r="BL17" s="150"/>
      <c r="BM17" s="151"/>
      <c r="BN17" s="151"/>
      <c r="BO17" s="151"/>
      <c r="BP17" s="101"/>
      <c r="BQ17" s="152"/>
      <c r="BR17" s="153"/>
      <c r="BS17" s="131"/>
      <c r="BT17" s="131"/>
      <c r="BU17" s="132"/>
      <c r="BV17" s="154"/>
      <c r="BW17" s="155"/>
      <c r="BX17" s="165"/>
      <c r="BY17" s="107">
        <f t="shared" si="0"/>
        <v>2.0075000000000003</v>
      </c>
      <c r="BZ17" s="108">
        <f t="shared" si="1"/>
        <v>1.5</v>
      </c>
      <c r="CA17" s="109">
        <f t="shared" si="2"/>
        <v>2.33</v>
      </c>
      <c r="CB17" s="110" t="e">
        <f t="shared" si="7"/>
        <v>#DIV/0!</v>
      </c>
      <c r="CC17" s="111">
        <f t="shared" si="8"/>
        <v>0</v>
      </c>
      <c r="CD17" s="112">
        <f t="shared" si="9"/>
        <v>0</v>
      </c>
      <c r="CE17" s="113" t="e">
        <f t="shared" si="3"/>
        <v>#DIV/0!</v>
      </c>
      <c r="CF17" s="114">
        <f t="shared" si="4"/>
        <v>0</v>
      </c>
      <c r="CG17" s="115">
        <f t="shared" si="5"/>
        <v>0</v>
      </c>
      <c r="CH17" s="157"/>
      <c r="CI17" s="158"/>
      <c r="CJ17" s="159"/>
      <c r="CK17" s="119">
        <f t="shared" si="6"/>
        <v>5</v>
      </c>
    </row>
    <row r="18" spans="1:89" ht="16.5" customHeight="1">
      <c r="A18" s="194" t="s">
        <v>127</v>
      </c>
      <c r="B18" s="67" t="s">
        <v>105</v>
      </c>
      <c r="C18" s="121"/>
      <c r="D18" s="122"/>
      <c r="E18" s="123"/>
      <c r="F18" s="124"/>
      <c r="G18" s="164"/>
      <c r="H18" s="125"/>
      <c r="I18" s="126"/>
      <c r="J18" s="126"/>
      <c r="K18" s="127"/>
      <c r="L18" s="76"/>
      <c r="M18" s="76"/>
      <c r="N18" s="128"/>
      <c r="O18" s="78"/>
      <c r="P18" s="130"/>
      <c r="Q18" s="131"/>
      <c r="R18" s="131"/>
      <c r="S18" s="131"/>
      <c r="T18" s="131"/>
      <c r="U18" s="132"/>
      <c r="V18" s="133"/>
      <c r="W18" s="132"/>
      <c r="X18" s="134"/>
      <c r="Y18" s="135"/>
      <c r="Z18" s="136"/>
      <c r="AA18" s="137"/>
      <c r="AB18" s="138"/>
      <c r="AC18" s="138"/>
      <c r="AD18" s="138"/>
      <c r="AE18" s="139"/>
      <c r="AF18" s="138"/>
      <c r="AG18" s="138"/>
      <c r="AH18" s="140"/>
      <c r="AI18" s="90"/>
      <c r="AJ18" s="90"/>
      <c r="AK18" s="141"/>
      <c r="AL18" s="141"/>
      <c r="AM18" s="141"/>
      <c r="AN18" s="142"/>
      <c r="AO18" s="177"/>
      <c r="AP18" s="144"/>
      <c r="AQ18" s="145"/>
      <c r="AR18" s="145"/>
      <c r="AS18" s="145"/>
      <c r="AT18" s="76"/>
      <c r="AU18" s="76"/>
      <c r="AV18" s="76"/>
      <c r="AW18" s="76"/>
      <c r="AX18" s="76"/>
      <c r="AY18" s="76"/>
      <c r="AZ18" s="146"/>
      <c r="BA18" s="146"/>
      <c r="BB18" s="96"/>
      <c r="BC18" s="96"/>
      <c r="BD18" s="96"/>
      <c r="BE18" s="96"/>
      <c r="BF18" s="148"/>
      <c r="BG18" s="148"/>
      <c r="BH18" s="148"/>
      <c r="BI18" s="148"/>
      <c r="BJ18" s="148"/>
      <c r="BK18" s="149"/>
      <c r="BL18" s="150"/>
      <c r="BM18" s="151"/>
      <c r="BN18" s="151"/>
      <c r="BO18" s="151"/>
      <c r="BP18" s="101"/>
      <c r="BQ18" s="152"/>
      <c r="BR18" s="153"/>
      <c r="BS18" s="131"/>
      <c r="BT18" s="131"/>
      <c r="BU18" s="132"/>
      <c r="BV18" s="154"/>
      <c r="BW18" s="155"/>
      <c r="BX18" s="165"/>
      <c r="BY18" s="107" t="e">
        <f t="shared" si="0"/>
        <v>#DIV/0!</v>
      </c>
      <c r="BZ18" s="108">
        <f t="shared" si="1"/>
        <v>0</v>
      </c>
      <c r="CA18" s="109">
        <f t="shared" si="2"/>
        <v>0</v>
      </c>
      <c r="CB18" s="110" t="e">
        <f t="shared" si="7"/>
        <v>#DIV/0!</v>
      </c>
      <c r="CC18" s="111">
        <f t="shared" si="8"/>
        <v>0</v>
      </c>
      <c r="CD18" s="112">
        <f t="shared" si="9"/>
        <v>0</v>
      </c>
      <c r="CE18" s="113" t="e">
        <f t="shared" si="3"/>
        <v>#DIV/0!</v>
      </c>
      <c r="CF18" s="114">
        <f t="shared" si="4"/>
        <v>0</v>
      </c>
      <c r="CG18" s="115">
        <f t="shared" si="5"/>
        <v>0</v>
      </c>
      <c r="CH18" s="157"/>
      <c r="CI18" s="158"/>
      <c r="CJ18" s="159"/>
      <c r="CK18" s="119">
        <f t="shared" si="6"/>
        <v>0</v>
      </c>
    </row>
    <row r="19" spans="1:89" ht="16.5" customHeight="1">
      <c r="A19" s="196" t="s">
        <v>128</v>
      </c>
      <c r="B19" s="67" t="s">
        <v>108</v>
      </c>
      <c r="C19" s="121"/>
      <c r="D19" s="122"/>
      <c r="E19" s="123"/>
      <c r="F19" s="124"/>
      <c r="G19" s="164"/>
      <c r="H19" s="125"/>
      <c r="I19" s="126"/>
      <c r="J19" s="126"/>
      <c r="K19" s="127"/>
      <c r="L19" s="168">
        <v>2.2000000000000002</v>
      </c>
      <c r="M19" s="76"/>
      <c r="N19" s="128"/>
      <c r="O19" s="78"/>
      <c r="P19" s="130"/>
      <c r="Q19" s="131"/>
      <c r="R19" s="131"/>
      <c r="S19" s="131"/>
      <c r="T19" s="131"/>
      <c r="U19" s="132"/>
      <c r="V19" s="133"/>
      <c r="W19" s="132"/>
      <c r="X19" s="134"/>
      <c r="Y19" s="135"/>
      <c r="Z19" s="136"/>
      <c r="AA19" s="137"/>
      <c r="AB19" s="176">
        <v>2.8</v>
      </c>
      <c r="AC19" s="138"/>
      <c r="AD19" s="138"/>
      <c r="AE19" s="139"/>
      <c r="AF19" s="138"/>
      <c r="AG19" s="138"/>
      <c r="AH19" s="140"/>
      <c r="AI19" s="197">
        <v>2.8</v>
      </c>
      <c r="AJ19" s="197">
        <v>2.8</v>
      </c>
      <c r="AK19" s="141"/>
      <c r="AL19" s="141"/>
      <c r="AM19" s="141"/>
      <c r="AN19" s="142"/>
      <c r="AO19" s="177"/>
      <c r="AP19" s="144"/>
      <c r="AQ19" s="145"/>
      <c r="AR19" s="145"/>
      <c r="AS19" s="145"/>
      <c r="AT19" s="168">
        <v>2</v>
      </c>
      <c r="AU19" s="178">
        <v>2</v>
      </c>
      <c r="AV19" s="76"/>
      <c r="AW19" s="76"/>
      <c r="AX19" s="178">
        <v>3</v>
      </c>
      <c r="AY19" s="178">
        <v>2.2000000000000002</v>
      </c>
      <c r="AZ19" s="146"/>
      <c r="BA19" s="146"/>
      <c r="BB19" s="96"/>
      <c r="BC19" s="172"/>
      <c r="BD19" s="96"/>
      <c r="BE19" s="172">
        <v>3.2</v>
      </c>
      <c r="BF19" s="148"/>
      <c r="BG19" s="148"/>
      <c r="BH19" s="148"/>
      <c r="BI19" s="148"/>
      <c r="BJ19" s="148"/>
      <c r="BK19" s="180">
        <v>2</v>
      </c>
      <c r="BL19" s="150"/>
      <c r="BM19" s="151"/>
      <c r="BN19" s="151"/>
      <c r="BO19" s="151"/>
      <c r="BP19" s="101"/>
      <c r="BQ19" s="152"/>
      <c r="BR19" s="153"/>
      <c r="BS19" s="131"/>
      <c r="BT19" s="131"/>
      <c r="BU19" s="132"/>
      <c r="BV19" s="154"/>
      <c r="BW19" s="155"/>
      <c r="BX19" s="165"/>
      <c r="BY19" s="107">
        <f t="shared" si="0"/>
        <v>2.5</v>
      </c>
      <c r="BZ19" s="108">
        <f t="shared" si="1"/>
        <v>2</v>
      </c>
      <c r="CA19" s="109">
        <f t="shared" si="2"/>
        <v>3.2</v>
      </c>
      <c r="CB19" s="110">
        <f t="shared" si="7"/>
        <v>2.5</v>
      </c>
      <c r="CC19" s="111">
        <f t="shared" si="8"/>
        <v>2.2000000000000002</v>
      </c>
      <c r="CD19" s="112">
        <f t="shared" si="9"/>
        <v>2.8</v>
      </c>
      <c r="CE19" s="113" t="e">
        <f t="shared" si="3"/>
        <v>#DIV/0!</v>
      </c>
      <c r="CF19" s="114">
        <f t="shared" si="4"/>
        <v>0</v>
      </c>
      <c r="CG19" s="115">
        <f t="shared" si="5"/>
        <v>0</v>
      </c>
      <c r="CH19" s="157"/>
      <c r="CI19" s="158"/>
      <c r="CJ19" s="159"/>
      <c r="CK19" s="119">
        <f t="shared" si="6"/>
        <v>10</v>
      </c>
    </row>
    <row r="20" spans="1:89" ht="16.5" customHeight="1">
      <c r="A20" s="196" t="s">
        <v>130</v>
      </c>
      <c r="B20" s="67" t="s">
        <v>105</v>
      </c>
      <c r="C20" s="121"/>
      <c r="D20" s="195"/>
      <c r="E20" s="123"/>
      <c r="F20" s="124"/>
      <c r="G20" s="164"/>
      <c r="H20" s="125"/>
      <c r="I20" s="126"/>
      <c r="J20" s="126"/>
      <c r="K20" s="127"/>
      <c r="L20" s="76"/>
      <c r="M20" s="183"/>
      <c r="N20" s="198"/>
      <c r="O20" s="78"/>
      <c r="P20" s="130"/>
      <c r="Q20" s="131"/>
      <c r="R20" s="131"/>
      <c r="S20" s="131"/>
      <c r="T20" s="131"/>
      <c r="U20" s="132"/>
      <c r="V20" s="133"/>
      <c r="W20" s="132"/>
      <c r="X20" s="134"/>
      <c r="Y20" s="135"/>
      <c r="Z20" s="136"/>
      <c r="AA20" s="137"/>
      <c r="AB20" s="176">
        <v>3.2</v>
      </c>
      <c r="AC20" s="138"/>
      <c r="AD20" s="176">
        <v>3</v>
      </c>
      <c r="AE20" s="171">
        <v>3</v>
      </c>
      <c r="AF20" s="138"/>
      <c r="AG20" s="138"/>
      <c r="AH20" s="140"/>
      <c r="AI20" s="90">
        <v>2.8</v>
      </c>
      <c r="AJ20" s="90">
        <v>2.8</v>
      </c>
      <c r="AK20" s="184">
        <v>2.7</v>
      </c>
      <c r="AL20" s="184">
        <v>2.7</v>
      </c>
      <c r="AM20" s="193"/>
      <c r="AN20" s="199"/>
      <c r="AO20" s="177"/>
      <c r="AP20" s="144"/>
      <c r="AQ20" s="145"/>
      <c r="AR20" s="145"/>
      <c r="AS20" s="145"/>
      <c r="AT20" s="168">
        <v>3</v>
      </c>
      <c r="AU20" s="76"/>
      <c r="AV20" s="76"/>
      <c r="AW20" s="76"/>
      <c r="AX20" s="76"/>
      <c r="AY20" s="76"/>
      <c r="AZ20" s="146"/>
      <c r="BA20" s="146"/>
      <c r="BB20" s="96"/>
      <c r="BC20" s="172">
        <v>3.2</v>
      </c>
      <c r="BD20" s="172">
        <v>3.25</v>
      </c>
      <c r="BE20" s="96"/>
      <c r="BF20" s="148"/>
      <c r="BG20" s="148"/>
      <c r="BH20" s="174">
        <v>3.5</v>
      </c>
      <c r="BI20" s="148"/>
      <c r="BJ20" s="148"/>
      <c r="BK20" s="149"/>
      <c r="BL20" s="150"/>
      <c r="BM20" s="151"/>
      <c r="BN20" s="151"/>
      <c r="BO20" s="151"/>
      <c r="BP20" s="101"/>
      <c r="BQ20" s="152"/>
      <c r="BR20" s="153"/>
      <c r="BS20" s="131"/>
      <c r="BT20" s="131"/>
      <c r="BU20" s="132"/>
      <c r="BV20" s="154"/>
      <c r="BW20" s="155"/>
      <c r="BX20" s="165"/>
      <c r="BY20" s="107">
        <f t="shared" si="0"/>
        <v>3.05</v>
      </c>
      <c r="BZ20" s="108">
        <f t="shared" si="1"/>
        <v>2.7</v>
      </c>
      <c r="CA20" s="109">
        <f t="shared" si="2"/>
        <v>3.5</v>
      </c>
      <c r="CB20" s="110">
        <f t="shared" si="7"/>
        <v>2.75</v>
      </c>
      <c r="CC20" s="111">
        <f t="shared" si="8"/>
        <v>2.7</v>
      </c>
      <c r="CD20" s="112">
        <f t="shared" si="9"/>
        <v>2.8</v>
      </c>
      <c r="CE20" s="113" t="e">
        <f t="shared" si="3"/>
        <v>#DIV/0!</v>
      </c>
      <c r="CF20" s="114">
        <f t="shared" si="4"/>
        <v>0</v>
      </c>
      <c r="CG20" s="115">
        <f t="shared" si="5"/>
        <v>0</v>
      </c>
      <c r="CH20" s="157"/>
      <c r="CI20" s="158"/>
      <c r="CJ20" s="159"/>
      <c r="CK20" s="119">
        <f t="shared" si="6"/>
        <v>11</v>
      </c>
    </row>
    <row r="21" spans="1:89" ht="16.5" customHeight="1">
      <c r="A21" s="200" t="s">
        <v>132</v>
      </c>
      <c r="B21" s="67" t="s">
        <v>105</v>
      </c>
      <c r="C21" s="121"/>
      <c r="D21" s="122"/>
      <c r="E21" s="123"/>
      <c r="F21" s="124"/>
      <c r="G21" s="164"/>
      <c r="H21" s="125"/>
      <c r="I21" s="126"/>
      <c r="J21" s="126"/>
      <c r="K21" s="127"/>
      <c r="L21" s="76"/>
      <c r="M21" s="76"/>
      <c r="N21" s="128"/>
      <c r="O21" s="78"/>
      <c r="P21" s="130"/>
      <c r="Q21" s="131"/>
      <c r="R21" s="131"/>
      <c r="S21" s="131"/>
      <c r="T21" s="131"/>
      <c r="U21" s="132"/>
      <c r="V21" s="133"/>
      <c r="W21" s="132"/>
      <c r="X21" s="134"/>
      <c r="Y21" s="135"/>
      <c r="Z21" s="136"/>
      <c r="AA21" s="137"/>
      <c r="AB21" s="176">
        <v>4.4000000000000004</v>
      </c>
      <c r="AC21" s="138"/>
      <c r="AD21" s="176" t="s">
        <v>116</v>
      </c>
      <c r="AE21" s="139"/>
      <c r="AF21" s="138"/>
      <c r="AG21" s="138"/>
      <c r="AH21" s="140"/>
      <c r="AI21" s="90"/>
      <c r="AJ21" s="90"/>
      <c r="AK21" s="201">
        <v>4</v>
      </c>
      <c r="AL21" s="201">
        <v>4</v>
      </c>
      <c r="AM21" s="141"/>
      <c r="AN21" s="142"/>
      <c r="AO21" s="177"/>
      <c r="AP21" s="144"/>
      <c r="AQ21" s="145"/>
      <c r="AR21" s="145"/>
      <c r="AS21" s="145"/>
      <c r="AT21" s="76"/>
      <c r="AU21" s="76"/>
      <c r="AV21" s="76"/>
      <c r="AW21" s="76"/>
      <c r="AX21" s="76"/>
      <c r="AY21" s="76"/>
      <c r="AZ21" s="146"/>
      <c r="BA21" s="146"/>
      <c r="BB21" s="96"/>
      <c r="BC21" s="96"/>
      <c r="BD21" s="96"/>
      <c r="BE21" s="172">
        <v>5.5</v>
      </c>
      <c r="BF21" s="148"/>
      <c r="BG21" s="148"/>
      <c r="BH21" s="148"/>
      <c r="BI21" s="148"/>
      <c r="BJ21" s="148"/>
      <c r="BK21" s="149"/>
      <c r="BL21" s="150"/>
      <c r="BM21" s="151"/>
      <c r="BN21" s="151"/>
      <c r="BO21" s="151"/>
      <c r="BP21" s="101"/>
      <c r="BQ21" s="152"/>
      <c r="BR21" s="153"/>
      <c r="BS21" s="131"/>
      <c r="BT21" s="131"/>
      <c r="BU21" s="132"/>
      <c r="BV21" s="154"/>
      <c r="BW21" s="155"/>
      <c r="BX21" s="165"/>
      <c r="BY21" s="107">
        <f t="shared" si="0"/>
        <v>4.6333333333333337</v>
      </c>
      <c r="BZ21" s="108">
        <f t="shared" si="1"/>
        <v>4</v>
      </c>
      <c r="CA21" s="109">
        <f t="shared" si="2"/>
        <v>5.5</v>
      </c>
      <c r="CB21" s="110">
        <f t="shared" si="7"/>
        <v>4</v>
      </c>
      <c r="CC21" s="111">
        <f t="shared" si="8"/>
        <v>4</v>
      </c>
      <c r="CD21" s="112">
        <f t="shared" si="9"/>
        <v>4</v>
      </c>
      <c r="CE21" s="113" t="e">
        <f t="shared" si="3"/>
        <v>#DIV/0!</v>
      </c>
      <c r="CF21" s="114">
        <f t="shared" si="4"/>
        <v>0</v>
      </c>
      <c r="CG21" s="115">
        <f t="shared" si="5"/>
        <v>0</v>
      </c>
      <c r="CH21" s="186">
        <v>2.84</v>
      </c>
      <c r="CI21" s="158"/>
      <c r="CJ21" s="159"/>
      <c r="CK21" s="119">
        <f t="shared" si="6"/>
        <v>5</v>
      </c>
    </row>
    <row r="22" spans="1:89" ht="16.5" customHeight="1">
      <c r="A22" s="200" t="s">
        <v>133</v>
      </c>
      <c r="B22" s="67" t="s">
        <v>105</v>
      </c>
      <c r="C22" s="121"/>
      <c r="D22" s="122"/>
      <c r="E22" s="123"/>
      <c r="F22" s="124"/>
      <c r="G22" s="164"/>
      <c r="H22" s="125"/>
      <c r="I22" s="126"/>
      <c r="J22" s="126"/>
      <c r="K22" s="127"/>
      <c r="L22" s="76"/>
      <c r="M22" s="76"/>
      <c r="N22" s="128"/>
      <c r="O22" s="78"/>
      <c r="P22" s="130"/>
      <c r="Q22" s="131"/>
      <c r="R22" s="131"/>
      <c r="S22" s="131"/>
      <c r="T22" s="131"/>
      <c r="U22" s="132"/>
      <c r="V22" s="133"/>
      <c r="W22" s="132"/>
      <c r="X22" s="134"/>
      <c r="Y22" s="135"/>
      <c r="Z22" s="136"/>
      <c r="AA22" s="137"/>
      <c r="AB22" s="176">
        <v>2.85</v>
      </c>
      <c r="AC22" s="138"/>
      <c r="AD22" s="138"/>
      <c r="AE22" s="171">
        <v>3</v>
      </c>
      <c r="AF22" s="138"/>
      <c r="AG22" s="138"/>
      <c r="AH22" s="140"/>
      <c r="AI22" s="197"/>
      <c r="AJ22" s="197"/>
      <c r="AK22" s="193"/>
      <c r="AL22" s="193"/>
      <c r="AM22" s="141"/>
      <c r="AN22" s="142"/>
      <c r="AO22" s="177"/>
      <c r="AP22" s="144"/>
      <c r="AQ22" s="145"/>
      <c r="AR22" s="145"/>
      <c r="AS22" s="145"/>
      <c r="AT22" s="76"/>
      <c r="AU22" s="76"/>
      <c r="AV22" s="76"/>
      <c r="AW22" s="76"/>
      <c r="AX22" s="76"/>
      <c r="AY22" s="76"/>
      <c r="AZ22" s="146"/>
      <c r="BA22" s="146"/>
      <c r="BB22" s="96"/>
      <c r="BC22" s="172">
        <v>3.5</v>
      </c>
      <c r="BD22" s="96"/>
      <c r="BE22" s="96"/>
      <c r="BF22" s="148"/>
      <c r="BG22" s="148"/>
      <c r="BH22" s="148"/>
      <c r="BI22" s="148"/>
      <c r="BJ22" s="148"/>
      <c r="BK22" s="149"/>
      <c r="BL22" s="150"/>
      <c r="BM22" s="151"/>
      <c r="BN22" s="151"/>
      <c r="BO22" s="151"/>
      <c r="BP22" s="101"/>
      <c r="BQ22" s="152"/>
      <c r="BR22" s="153"/>
      <c r="BS22" s="131"/>
      <c r="BT22" s="131"/>
      <c r="BU22" s="132"/>
      <c r="BV22" s="154"/>
      <c r="BW22" s="155"/>
      <c r="BX22" s="165"/>
      <c r="BY22" s="107">
        <f t="shared" si="0"/>
        <v>3.1166666666666667</v>
      </c>
      <c r="BZ22" s="108">
        <f t="shared" si="1"/>
        <v>2.85</v>
      </c>
      <c r="CA22" s="109">
        <f t="shared" si="2"/>
        <v>3.5</v>
      </c>
      <c r="CB22" s="110" t="e">
        <f t="shared" si="7"/>
        <v>#DIV/0!</v>
      </c>
      <c r="CC22" s="111">
        <f t="shared" si="8"/>
        <v>0</v>
      </c>
      <c r="CD22" s="112">
        <f t="shared" si="9"/>
        <v>0</v>
      </c>
      <c r="CE22" s="113" t="e">
        <f t="shared" si="3"/>
        <v>#DIV/0!</v>
      </c>
      <c r="CF22" s="114">
        <f t="shared" si="4"/>
        <v>0</v>
      </c>
      <c r="CG22" s="115">
        <f t="shared" si="5"/>
        <v>0</v>
      </c>
      <c r="CH22" s="157"/>
      <c r="CI22" s="158"/>
      <c r="CJ22" s="159"/>
      <c r="CK22" s="119">
        <f t="shared" si="6"/>
        <v>3</v>
      </c>
    </row>
    <row r="23" spans="1:89" ht="16.5" customHeight="1">
      <c r="A23" s="203" t="s">
        <v>135</v>
      </c>
      <c r="B23" s="67" t="s">
        <v>105</v>
      </c>
      <c r="C23" s="121"/>
      <c r="D23" s="122"/>
      <c r="E23" s="123"/>
      <c r="F23" s="124"/>
      <c r="G23" s="164"/>
      <c r="H23" s="125"/>
      <c r="I23" s="126"/>
      <c r="J23" s="126"/>
      <c r="K23" s="127"/>
      <c r="L23" s="168">
        <v>3</v>
      </c>
      <c r="M23" s="76"/>
      <c r="N23" s="128"/>
      <c r="O23" s="78"/>
      <c r="P23" s="130"/>
      <c r="Q23" s="131"/>
      <c r="R23" s="131"/>
      <c r="S23" s="131"/>
      <c r="T23" s="131"/>
      <c r="U23" s="132"/>
      <c r="V23" s="133"/>
      <c r="W23" s="132"/>
      <c r="X23" s="134"/>
      <c r="Y23" s="135"/>
      <c r="Z23" s="136"/>
      <c r="AA23" s="137"/>
      <c r="AB23" s="138"/>
      <c r="AC23" s="138"/>
      <c r="AD23" s="138"/>
      <c r="AE23" s="139"/>
      <c r="AF23" s="138"/>
      <c r="AG23" s="138"/>
      <c r="AH23" s="140"/>
      <c r="AI23" s="90"/>
      <c r="AJ23" s="90"/>
      <c r="AK23" s="141"/>
      <c r="AL23" s="141"/>
      <c r="AM23" s="141"/>
      <c r="AN23" s="142"/>
      <c r="AO23" s="177"/>
      <c r="AP23" s="144"/>
      <c r="AQ23" s="145"/>
      <c r="AR23" s="145"/>
      <c r="AS23" s="145"/>
      <c r="AT23" s="76"/>
      <c r="AU23" s="76"/>
      <c r="AV23" s="76"/>
      <c r="AW23" s="76"/>
      <c r="AX23" s="76"/>
      <c r="AY23" s="76"/>
      <c r="AZ23" s="146"/>
      <c r="BA23" s="146"/>
      <c r="BB23" s="96"/>
      <c r="BC23" s="96"/>
      <c r="BD23" s="96"/>
      <c r="BE23" s="96"/>
      <c r="BF23" s="148"/>
      <c r="BG23" s="148"/>
      <c r="BH23" s="148"/>
      <c r="BI23" s="148"/>
      <c r="BJ23" s="148"/>
      <c r="BK23" s="149"/>
      <c r="BL23" s="150"/>
      <c r="BM23" s="151"/>
      <c r="BN23" s="151"/>
      <c r="BO23" s="151"/>
      <c r="BP23" s="101"/>
      <c r="BQ23" s="152"/>
      <c r="BR23" s="153"/>
      <c r="BS23" s="131"/>
      <c r="BT23" s="131"/>
      <c r="BU23" s="132"/>
      <c r="BV23" s="154"/>
      <c r="BW23" s="155"/>
      <c r="BX23" s="165"/>
      <c r="BY23" s="107">
        <f t="shared" si="0"/>
        <v>3</v>
      </c>
      <c r="BZ23" s="108">
        <f t="shared" si="1"/>
        <v>3</v>
      </c>
      <c r="CA23" s="109">
        <f t="shared" si="2"/>
        <v>3</v>
      </c>
      <c r="CB23" s="110" t="e">
        <f t="shared" si="7"/>
        <v>#DIV/0!</v>
      </c>
      <c r="CC23" s="111">
        <f t="shared" si="8"/>
        <v>0</v>
      </c>
      <c r="CD23" s="112">
        <f t="shared" si="9"/>
        <v>0</v>
      </c>
      <c r="CE23" s="113" t="e">
        <f t="shared" si="3"/>
        <v>#DIV/0!</v>
      </c>
      <c r="CF23" s="114">
        <f t="shared" si="4"/>
        <v>0</v>
      </c>
      <c r="CG23" s="115">
        <f t="shared" si="5"/>
        <v>0</v>
      </c>
      <c r="CH23" s="157"/>
      <c r="CI23" s="158"/>
      <c r="CJ23" s="159"/>
      <c r="CK23" s="119">
        <f t="shared" si="6"/>
        <v>1</v>
      </c>
    </row>
    <row r="24" spans="1:89" ht="16.5" customHeight="1">
      <c r="A24" s="203" t="s">
        <v>138</v>
      </c>
      <c r="B24" s="67" t="s">
        <v>105</v>
      </c>
      <c r="C24" s="121"/>
      <c r="D24" s="122"/>
      <c r="E24" s="123"/>
      <c r="F24" s="124"/>
      <c r="G24" s="164"/>
      <c r="H24" s="125"/>
      <c r="I24" s="126"/>
      <c r="J24" s="126"/>
      <c r="K24" s="127"/>
      <c r="L24" s="76"/>
      <c r="M24" s="76"/>
      <c r="N24" s="169">
        <v>2.8</v>
      </c>
      <c r="O24" s="78"/>
      <c r="P24" s="130"/>
      <c r="Q24" s="131"/>
      <c r="R24" s="131"/>
      <c r="S24" s="131"/>
      <c r="T24" s="131"/>
      <c r="U24" s="132"/>
      <c r="V24" s="133"/>
      <c r="W24" s="132"/>
      <c r="X24" s="134"/>
      <c r="Y24" s="135"/>
      <c r="Z24" s="136"/>
      <c r="AA24" s="137"/>
      <c r="AB24" s="138"/>
      <c r="AC24" s="138"/>
      <c r="AD24" s="176" t="s">
        <v>114</v>
      </c>
      <c r="AE24" s="139"/>
      <c r="AF24" s="138"/>
      <c r="AG24" s="138"/>
      <c r="AH24" s="140"/>
      <c r="AI24" s="90"/>
      <c r="AJ24" s="90"/>
      <c r="AK24" s="184">
        <v>2.8</v>
      </c>
      <c r="AL24" s="184">
        <v>2.8</v>
      </c>
      <c r="AM24" s="141"/>
      <c r="AN24" s="142"/>
      <c r="AO24" s="177"/>
      <c r="AP24" s="144"/>
      <c r="AQ24" s="145"/>
      <c r="AR24" s="145"/>
      <c r="AS24" s="145"/>
      <c r="AT24" s="76"/>
      <c r="AU24" s="76"/>
      <c r="AV24" s="76"/>
      <c r="AW24" s="76"/>
      <c r="AX24" s="76"/>
      <c r="AY24" s="76"/>
      <c r="AZ24" s="146"/>
      <c r="BA24" s="146"/>
      <c r="BB24" s="96"/>
      <c r="BC24" s="96"/>
      <c r="BD24" s="96"/>
      <c r="BE24" s="96"/>
      <c r="BF24" s="148"/>
      <c r="BG24" s="148"/>
      <c r="BH24" s="148"/>
      <c r="BI24" s="148"/>
      <c r="BJ24" s="148"/>
      <c r="BK24" s="149"/>
      <c r="BL24" s="150"/>
      <c r="BM24" s="151"/>
      <c r="BN24" s="151"/>
      <c r="BO24" s="151"/>
      <c r="BP24" s="101"/>
      <c r="BQ24" s="152"/>
      <c r="BR24" s="153"/>
      <c r="BS24" s="131"/>
      <c r="BT24" s="131"/>
      <c r="BU24" s="132"/>
      <c r="BV24" s="154"/>
      <c r="BW24" s="155"/>
      <c r="BX24" s="165"/>
      <c r="BY24" s="107">
        <f t="shared" si="0"/>
        <v>2.8</v>
      </c>
      <c r="BZ24" s="108">
        <f t="shared" si="1"/>
        <v>2.8</v>
      </c>
      <c r="CA24" s="109">
        <f t="shared" si="2"/>
        <v>2.8</v>
      </c>
      <c r="CB24" s="110">
        <f t="shared" si="7"/>
        <v>2.8</v>
      </c>
      <c r="CC24" s="111">
        <f t="shared" si="8"/>
        <v>2.8</v>
      </c>
      <c r="CD24" s="112">
        <f t="shared" si="9"/>
        <v>2.8</v>
      </c>
      <c r="CE24" s="113" t="e">
        <f t="shared" si="3"/>
        <v>#DIV/0!</v>
      </c>
      <c r="CF24" s="114">
        <f t="shared" si="4"/>
        <v>0</v>
      </c>
      <c r="CG24" s="115">
        <f t="shared" si="5"/>
        <v>0</v>
      </c>
      <c r="CH24" s="157"/>
      <c r="CI24" s="158"/>
      <c r="CJ24" s="159"/>
      <c r="CK24" s="119">
        <f t="shared" si="6"/>
        <v>4</v>
      </c>
    </row>
    <row r="25" spans="1:89" ht="16.5" customHeight="1">
      <c r="A25" s="203" t="s">
        <v>139</v>
      </c>
      <c r="B25" s="67" t="s">
        <v>105</v>
      </c>
      <c r="C25" s="121"/>
      <c r="D25" s="122"/>
      <c r="E25" s="123"/>
      <c r="F25" s="124"/>
      <c r="G25" s="164"/>
      <c r="H25" s="125"/>
      <c r="I25" s="126"/>
      <c r="J25" s="126"/>
      <c r="K25" s="127"/>
      <c r="L25" s="76"/>
      <c r="M25" s="76"/>
      <c r="N25" s="192"/>
      <c r="O25" s="78"/>
      <c r="P25" s="130"/>
      <c r="Q25" s="131"/>
      <c r="R25" s="131"/>
      <c r="S25" s="131"/>
      <c r="T25" s="131"/>
      <c r="U25" s="132"/>
      <c r="V25" s="133"/>
      <c r="W25" s="132"/>
      <c r="X25" s="134"/>
      <c r="Y25" s="135"/>
      <c r="Z25" s="136"/>
      <c r="AA25" s="137"/>
      <c r="AB25" s="138"/>
      <c r="AC25" s="138"/>
      <c r="AD25" s="138"/>
      <c r="AE25" s="139"/>
      <c r="AF25" s="138"/>
      <c r="AG25" s="138"/>
      <c r="AH25" s="140"/>
      <c r="AI25" s="90"/>
      <c r="AJ25" s="90"/>
      <c r="AK25" s="141"/>
      <c r="AL25" s="141"/>
      <c r="AM25" s="141"/>
      <c r="AN25" s="142"/>
      <c r="AO25" s="177"/>
      <c r="AP25" s="144"/>
      <c r="AQ25" s="145"/>
      <c r="AR25" s="145"/>
      <c r="AS25" s="145"/>
      <c r="AT25" s="76"/>
      <c r="AU25" s="76"/>
      <c r="AV25" s="76"/>
      <c r="AW25" s="76"/>
      <c r="AX25" s="76"/>
      <c r="AY25" s="76"/>
      <c r="AZ25" s="146"/>
      <c r="BA25" s="146"/>
      <c r="BB25" s="96"/>
      <c r="BC25" s="96"/>
      <c r="BD25" s="96"/>
      <c r="BE25" s="96"/>
      <c r="BF25" s="148"/>
      <c r="BG25" s="148"/>
      <c r="BH25" s="148"/>
      <c r="BI25" s="148"/>
      <c r="BJ25" s="148"/>
      <c r="BK25" s="149"/>
      <c r="BL25" s="150"/>
      <c r="BM25" s="151"/>
      <c r="BN25" s="151"/>
      <c r="BO25" s="151"/>
      <c r="BP25" s="101"/>
      <c r="BQ25" s="152"/>
      <c r="BR25" s="153"/>
      <c r="BS25" s="131"/>
      <c r="BT25" s="131"/>
      <c r="BU25" s="132"/>
      <c r="BV25" s="154"/>
      <c r="BW25" s="155"/>
      <c r="BX25" s="165"/>
      <c r="BY25" s="107" t="e">
        <f t="shared" si="0"/>
        <v>#DIV/0!</v>
      </c>
      <c r="BZ25" s="108">
        <f t="shared" si="1"/>
        <v>0</v>
      </c>
      <c r="CA25" s="109">
        <f t="shared" si="2"/>
        <v>0</v>
      </c>
      <c r="CB25" s="110" t="e">
        <f t="shared" si="7"/>
        <v>#DIV/0!</v>
      </c>
      <c r="CC25" s="111">
        <f t="shared" si="8"/>
        <v>0</v>
      </c>
      <c r="CD25" s="112">
        <f t="shared" si="9"/>
        <v>0</v>
      </c>
      <c r="CE25" s="113" t="e">
        <f t="shared" si="3"/>
        <v>#DIV/0!</v>
      </c>
      <c r="CF25" s="114">
        <f t="shared" si="4"/>
        <v>0</v>
      </c>
      <c r="CG25" s="115">
        <f t="shared" si="5"/>
        <v>0</v>
      </c>
      <c r="CH25" s="157"/>
      <c r="CI25" s="158"/>
      <c r="CJ25" s="159"/>
      <c r="CK25" s="119">
        <f t="shared" si="6"/>
        <v>0</v>
      </c>
    </row>
    <row r="26" spans="1:89" ht="16.5" customHeight="1">
      <c r="A26" s="203" t="s">
        <v>140</v>
      </c>
      <c r="B26" s="67" t="s">
        <v>105</v>
      </c>
      <c r="C26" s="121"/>
      <c r="D26" s="195"/>
      <c r="E26" s="123"/>
      <c r="F26" s="124"/>
      <c r="G26" s="164"/>
      <c r="H26" s="125"/>
      <c r="I26" s="126"/>
      <c r="J26" s="126"/>
      <c r="K26" s="127"/>
      <c r="L26" s="76"/>
      <c r="M26" s="76"/>
      <c r="N26" s="192"/>
      <c r="O26" s="78"/>
      <c r="P26" s="130"/>
      <c r="Q26" s="131"/>
      <c r="R26" s="131"/>
      <c r="S26" s="131"/>
      <c r="T26" s="131"/>
      <c r="U26" s="132"/>
      <c r="V26" s="133"/>
      <c r="W26" s="132"/>
      <c r="X26" s="134"/>
      <c r="Y26" s="135"/>
      <c r="Z26" s="136"/>
      <c r="AA26" s="137"/>
      <c r="AB26" s="138"/>
      <c r="AC26" s="138"/>
      <c r="AD26" s="138"/>
      <c r="AE26" s="139"/>
      <c r="AF26" s="138"/>
      <c r="AG26" s="138"/>
      <c r="AH26" s="140"/>
      <c r="AI26" s="90"/>
      <c r="AJ26" s="90"/>
      <c r="AK26" s="141"/>
      <c r="AL26" s="141"/>
      <c r="AM26" s="141"/>
      <c r="AN26" s="142"/>
      <c r="AO26" s="177"/>
      <c r="AP26" s="144"/>
      <c r="AQ26" s="145"/>
      <c r="AR26" s="145"/>
      <c r="AS26" s="145"/>
      <c r="AT26" s="76"/>
      <c r="AU26" s="76"/>
      <c r="AV26" s="76"/>
      <c r="AW26" s="76"/>
      <c r="AX26" s="76"/>
      <c r="AY26" s="76"/>
      <c r="AZ26" s="146"/>
      <c r="BA26" s="146"/>
      <c r="BB26" s="96"/>
      <c r="BC26" s="96"/>
      <c r="BD26" s="96"/>
      <c r="BE26" s="96"/>
      <c r="BF26" s="148"/>
      <c r="BG26" s="148"/>
      <c r="BH26" s="148"/>
      <c r="BI26" s="148"/>
      <c r="BJ26" s="148"/>
      <c r="BK26" s="149"/>
      <c r="BL26" s="150"/>
      <c r="BM26" s="151"/>
      <c r="BN26" s="151"/>
      <c r="BO26" s="151"/>
      <c r="BP26" s="101"/>
      <c r="BQ26" s="152"/>
      <c r="BR26" s="153"/>
      <c r="BS26" s="131"/>
      <c r="BT26" s="131"/>
      <c r="BU26" s="132"/>
      <c r="BV26" s="154"/>
      <c r="BW26" s="155"/>
      <c r="BX26" s="165"/>
      <c r="BY26" s="107" t="e">
        <f t="shared" si="0"/>
        <v>#DIV/0!</v>
      </c>
      <c r="BZ26" s="108">
        <f t="shared" si="1"/>
        <v>0</v>
      </c>
      <c r="CA26" s="109">
        <f t="shared" si="2"/>
        <v>0</v>
      </c>
      <c r="CB26" s="110" t="e">
        <f t="shared" si="7"/>
        <v>#DIV/0!</v>
      </c>
      <c r="CC26" s="111">
        <f t="shared" si="8"/>
        <v>0</v>
      </c>
      <c r="CD26" s="112">
        <f t="shared" si="9"/>
        <v>0</v>
      </c>
      <c r="CE26" s="113" t="e">
        <f t="shared" si="3"/>
        <v>#DIV/0!</v>
      </c>
      <c r="CF26" s="114">
        <f t="shared" si="4"/>
        <v>0</v>
      </c>
      <c r="CG26" s="115">
        <f t="shared" si="5"/>
        <v>0</v>
      </c>
      <c r="CH26" s="157"/>
      <c r="CI26" s="158"/>
      <c r="CJ26" s="159"/>
      <c r="CK26" s="119">
        <f t="shared" si="6"/>
        <v>0</v>
      </c>
    </row>
    <row r="27" spans="1:89" ht="16.5" customHeight="1">
      <c r="A27" s="203" t="s">
        <v>141</v>
      </c>
      <c r="B27" s="67" t="s">
        <v>105</v>
      </c>
      <c r="C27" s="121"/>
      <c r="D27" s="122"/>
      <c r="E27" s="123"/>
      <c r="F27" s="124"/>
      <c r="G27" s="164"/>
      <c r="H27" s="125"/>
      <c r="I27" s="126"/>
      <c r="J27" s="126"/>
      <c r="K27" s="127"/>
      <c r="L27" s="76"/>
      <c r="M27" s="183"/>
      <c r="O27" s="78"/>
      <c r="P27" s="130"/>
      <c r="Q27" s="131"/>
      <c r="R27" s="131"/>
      <c r="S27" s="131"/>
      <c r="T27" s="131"/>
      <c r="U27" s="132"/>
      <c r="V27" s="133"/>
      <c r="W27" s="132"/>
      <c r="X27" s="134"/>
      <c r="Y27" s="135"/>
      <c r="Z27" s="136"/>
      <c r="AA27" s="137"/>
      <c r="AB27" s="176">
        <v>3.1</v>
      </c>
      <c r="AC27" s="138"/>
      <c r="AD27" s="138"/>
      <c r="AE27" s="139"/>
      <c r="AF27" s="138"/>
      <c r="AG27" s="138"/>
      <c r="AH27" s="140"/>
      <c r="AI27" s="90"/>
      <c r="AJ27" s="90"/>
      <c r="AK27" s="141"/>
      <c r="AL27" s="141"/>
      <c r="AM27" s="141"/>
      <c r="AN27" s="142"/>
      <c r="AO27" s="177"/>
      <c r="AP27" s="144"/>
      <c r="AQ27" s="145"/>
      <c r="AR27" s="145"/>
      <c r="AS27" s="145"/>
      <c r="AT27" s="76"/>
      <c r="AU27" s="76"/>
      <c r="AV27" s="76"/>
      <c r="AW27" s="76"/>
      <c r="AX27" s="76"/>
      <c r="AY27" s="76"/>
      <c r="AZ27" s="146"/>
      <c r="BA27" s="146"/>
      <c r="BB27" s="96"/>
      <c r="BC27" s="96"/>
      <c r="BD27" s="96"/>
      <c r="BE27" s="96"/>
      <c r="BF27" s="148"/>
      <c r="BG27" s="148"/>
      <c r="BH27" s="148"/>
      <c r="BI27" s="148"/>
      <c r="BJ27" s="148"/>
      <c r="BK27" s="149"/>
      <c r="BL27" s="150"/>
      <c r="BM27" s="151"/>
      <c r="BN27" s="151"/>
      <c r="BO27" s="151"/>
      <c r="BP27" s="101"/>
      <c r="BQ27" s="152"/>
      <c r="BR27" s="153"/>
      <c r="BS27" s="131"/>
      <c r="BT27" s="131"/>
      <c r="BU27" s="132"/>
      <c r="BV27" s="154"/>
      <c r="BW27" s="155"/>
      <c r="BX27" s="165"/>
      <c r="BY27" s="107">
        <f t="shared" si="0"/>
        <v>3.1</v>
      </c>
      <c r="BZ27" s="108">
        <f t="shared" si="1"/>
        <v>3.1</v>
      </c>
      <c r="CA27" s="109">
        <f t="shared" si="2"/>
        <v>3.1</v>
      </c>
      <c r="CB27" s="110" t="e">
        <f t="shared" si="7"/>
        <v>#DIV/0!</v>
      </c>
      <c r="CC27" s="111">
        <f t="shared" si="8"/>
        <v>0</v>
      </c>
      <c r="CD27" s="112">
        <f t="shared" si="9"/>
        <v>0</v>
      </c>
      <c r="CE27" s="113" t="e">
        <f t="shared" si="3"/>
        <v>#DIV/0!</v>
      </c>
      <c r="CF27" s="114">
        <f t="shared" si="4"/>
        <v>0</v>
      </c>
      <c r="CG27" s="115">
        <f t="shared" si="5"/>
        <v>0</v>
      </c>
      <c r="CH27" s="157"/>
      <c r="CI27" s="158"/>
      <c r="CJ27" s="159"/>
      <c r="CK27" s="119">
        <f t="shared" si="6"/>
        <v>1</v>
      </c>
    </row>
    <row r="28" spans="1:89" ht="16.5" customHeight="1">
      <c r="A28" s="203" t="s">
        <v>141</v>
      </c>
      <c r="B28" s="67" t="s">
        <v>142</v>
      </c>
      <c r="C28" s="121"/>
      <c r="D28" s="122"/>
      <c r="E28" s="123"/>
      <c r="F28" s="124"/>
      <c r="G28" s="164"/>
      <c r="H28" s="125"/>
      <c r="I28" s="126"/>
      <c r="J28" s="126"/>
      <c r="K28" s="127"/>
      <c r="L28" s="76"/>
      <c r="M28" s="76"/>
      <c r="N28" s="192"/>
      <c r="O28" s="78"/>
      <c r="P28" s="130"/>
      <c r="Q28" s="131"/>
      <c r="R28" s="131"/>
      <c r="S28" s="131"/>
      <c r="T28" s="131"/>
      <c r="U28" s="132"/>
      <c r="V28" s="133"/>
      <c r="W28" s="132"/>
      <c r="X28" s="134"/>
      <c r="Y28" s="135"/>
      <c r="Z28" s="136"/>
      <c r="AA28" s="137"/>
      <c r="AB28" s="138"/>
      <c r="AC28" s="138"/>
      <c r="AD28" s="138"/>
      <c r="AE28" s="139"/>
      <c r="AF28" s="138"/>
      <c r="AG28" s="138"/>
      <c r="AH28" s="140"/>
      <c r="AI28" s="90"/>
      <c r="AJ28" s="90"/>
      <c r="AK28" s="141"/>
      <c r="AL28" s="141"/>
      <c r="AM28" s="141"/>
      <c r="AN28" s="142"/>
      <c r="AO28" s="177"/>
      <c r="AP28" s="144"/>
      <c r="AQ28" s="145"/>
      <c r="AR28" s="145"/>
      <c r="AS28" s="145"/>
      <c r="AT28" s="76"/>
      <c r="AU28" s="76"/>
      <c r="AV28" s="76"/>
      <c r="AW28" s="76"/>
      <c r="AX28" s="76"/>
      <c r="AY28" s="76"/>
      <c r="AZ28" s="146"/>
      <c r="BA28" s="146"/>
      <c r="BB28" s="96"/>
      <c r="BC28" s="96"/>
      <c r="BD28" s="96"/>
      <c r="BE28" s="96"/>
      <c r="BF28" s="148"/>
      <c r="BG28" s="148"/>
      <c r="BH28" s="148"/>
      <c r="BI28" s="148"/>
      <c r="BJ28" s="148"/>
      <c r="BK28" s="149"/>
      <c r="BL28" s="150"/>
      <c r="BM28" s="151"/>
      <c r="BN28" s="151"/>
      <c r="BO28" s="151"/>
      <c r="BP28" s="101"/>
      <c r="BQ28" s="152"/>
      <c r="BR28" s="153"/>
      <c r="BS28" s="131"/>
      <c r="BT28" s="131"/>
      <c r="BU28" s="132"/>
      <c r="BV28" s="154"/>
      <c r="BW28" s="155"/>
      <c r="BX28" s="165"/>
      <c r="BY28" s="107" t="e">
        <f t="shared" si="0"/>
        <v>#DIV/0!</v>
      </c>
      <c r="BZ28" s="108">
        <f t="shared" si="1"/>
        <v>0</v>
      </c>
      <c r="CA28" s="109">
        <f t="shared" si="2"/>
        <v>0</v>
      </c>
      <c r="CB28" s="110" t="e">
        <f t="shared" si="7"/>
        <v>#DIV/0!</v>
      </c>
      <c r="CC28" s="111">
        <f t="shared" si="8"/>
        <v>0</v>
      </c>
      <c r="CD28" s="112">
        <f t="shared" si="9"/>
        <v>0</v>
      </c>
      <c r="CE28" s="113" t="e">
        <f t="shared" si="3"/>
        <v>#DIV/0!</v>
      </c>
      <c r="CF28" s="114">
        <f t="shared" si="4"/>
        <v>0</v>
      </c>
      <c r="CG28" s="115">
        <f t="shared" si="5"/>
        <v>0</v>
      </c>
      <c r="CH28" s="157"/>
      <c r="CI28" s="205">
        <v>1</v>
      </c>
      <c r="CJ28" s="159"/>
      <c r="CK28" s="119">
        <f t="shared" si="6"/>
        <v>0</v>
      </c>
    </row>
    <row r="29" spans="1:89" ht="16.5" customHeight="1">
      <c r="A29" s="203" t="s">
        <v>144</v>
      </c>
      <c r="B29" s="67" t="s">
        <v>105</v>
      </c>
      <c r="C29" s="121"/>
      <c r="D29" s="122"/>
      <c r="E29" s="123"/>
      <c r="F29" s="124"/>
      <c r="G29" s="164"/>
      <c r="H29" s="125"/>
      <c r="I29" s="126"/>
      <c r="J29" s="191"/>
      <c r="K29" s="127"/>
      <c r="L29" s="76"/>
      <c r="M29" s="76"/>
      <c r="N29" s="192"/>
      <c r="O29" s="78"/>
      <c r="P29" s="130"/>
      <c r="Q29" s="131"/>
      <c r="R29" s="131"/>
      <c r="S29" s="131"/>
      <c r="T29" s="131"/>
      <c r="U29" s="132"/>
      <c r="V29" s="133"/>
      <c r="W29" s="132"/>
      <c r="X29" s="134"/>
      <c r="Y29" s="135"/>
      <c r="Z29" s="136"/>
      <c r="AA29" s="137"/>
      <c r="AB29" s="138"/>
      <c r="AC29" s="138"/>
      <c r="AD29" s="138"/>
      <c r="AE29" s="139"/>
      <c r="AF29" s="138"/>
      <c r="AG29" s="138"/>
      <c r="AH29" s="140"/>
      <c r="AI29" s="90"/>
      <c r="AJ29" s="90"/>
      <c r="AK29" s="201">
        <v>2.6</v>
      </c>
      <c r="AL29" s="201">
        <v>2.6</v>
      </c>
      <c r="AM29" s="141"/>
      <c r="AN29" s="142"/>
      <c r="AO29" s="177"/>
      <c r="AP29" s="144"/>
      <c r="AQ29" s="145"/>
      <c r="AR29" s="145"/>
      <c r="AS29" s="145"/>
      <c r="AT29" s="76"/>
      <c r="AU29" s="76"/>
      <c r="AV29" s="76"/>
      <c r="AW29" s="76"/>
      <c r="AX29" s="76"/>
      <c r="AY29" s="76"/>
      <c r="AZ29" s="146"/>
      <c r="BA29" s="146"/>
      <c r="BB29" s="96"/>
      <c r="BC29" s="172">
        <v>4</v>
      </c>
      <c r="BD29" s="96"/>
      <c r="BE29" s="96"/>
      <c r="BF29" s="148"/>
      <c r="BG29" s="148"/>
      <c r="BH29" s="148"/>
      <c r="BI29" s="148"/>
      <c r="BJ29" s="148"/>
      <c r="BK29" s="149"/>
      <c r="BL29" s="150"/>
      <c r="BM29" s="151"/>
      <c r="BN29" s="151"/>
      <c r="BO29" s="151"/>
      <c r="BP29" s="101"/>
      <c r="BQ29" s="152"/>
      <c r="BR29" s="153"/>
      <c r="BS29" s="131"/>
      <c r="BT29" s="131"/>
      <c r="BU29" s="132"/>
      <c r="BV29" s="154"/>
      <c r="BW29" s="155"/>
      <c r="BX29" s="165"/>
      <c r="BY29" s="107">
        <f t="shared" si="0"/>
        <v>3.3</v>
      </c>
      <c r="BZ29" s="108">
        <f t="shared" si="1"/>
        <v>2.6</v>
      </c>
      <c r="CA29" s="109">
        <f t="shared" si="2"/>
        <v>4</v>
      </c>
      <c r="CB29" s="110">
        <f t="shared" si="7"/>
        <v>2.6</v>
      </c>
      <c r="CC29" s="111">
        <f t="shared" si="8"/>
        <v>2.6</v>
      </c>
      <c r="CD29" s="112">
        <f t="shared" si="9"/>
        <v>2.6</v>
      </c>
      <c r="CE29" s="113" t="e">
        <f t="shared" si="3"/>
        <v>#DIV/0!</v>
      </c>
      <c r="CF29" s="114">
        <f t="shared" si="4"/>
        <v>0</v>
      </c>
      <c r="CG29" s="115">
        <f t="shared" si="5"/>
        <v>0</v>
      </c>
      <c r="CH29" s="157"/>
      <c r="CI29" s="158"/>
      <c r="CJ29" s="159"/>
      <c r="CK29" s="119">
        <f t="shared" si="6"/>
        <v>3</v>
      </c>
    </row>
    <row r="30" spans="1:89" ht="16.5" customHeight="1">
      <c r="A30" s="203" t="s">
        <v>145</v>
      </c>
      <c r="B30" s="67" t="s">
        <v>105</v>
      </c>
      <c r="C30" s="121"/>
      <c r="D30" s="122"/>
      <c r="E30" s="123"/>
      <c r="F30" s="124"/>
      <c r="G30" s="164"/>
      <c r="H30" s="125"/>
      <c r="I30" s="126"/>
      <c r="J30" s="126"/>
      <c r="K30" s="127"/>
      <c r="L30" s="76"/>
      <c r="M30" s="76"/>
      <c r="N30" s="128"/>
      <c r="O30" s="78"/>
      <c r="P30" s="130"/>
      <c r="Q30" s="131"/>
      <c r="R30" s="131"/>
      <c r="S30" s="131"/>
      <c r="T30" s="131"/>
      <c r="U30" s="132"/>
      <c r="V30" s="133"/>
      <c r="W30" s="132"/>
      <c r="X30" s="134"/>
      <c r="Y30" s="135"/>
      <c r="Z30" s="136"/>
      <c r="AA30" s="137"/>
      <c r="AB30" s="176">
        <v>4.5999999999999996</v>
      </c>
      <c r="AC30" s="138"/>
      <c r="AD30" s="138"/>
      <c r="AE30" s="139"/>
      <c r="AF30" s="138"/>
      <c r="AG30" s="138"/>
      <c r="AH30" s="140"/>
      <c r="AI30" s="90"/>
      <c r="AJ30" s="90"/>
      <c r="AK30" s="141"/>
      <c r="AL30" s="141"/>
      <c r="AM30" s="141"/>
      <c r="AN30" s="142"/>
      <c r="AO30" s="177"/>
      <c r="AP30" s="144"/>
      <c r="AQ30" s="145"/>
      <c r="AR30" s="145"/>
      <c r="AS30" s="145"/>
      <c r="AT30" s="76"/>
      <c r="AU30" s="76"/>
      <c r="AV30" s="76"/>
      <c r="AW30" s="76"/>
      <c r="AX30" s="76"/>
      <c r="AY30" s="76"/>
      <c r="AZ30" s="146"/>
      <c r="BA30" s="146"/>
      <c r="BB30" s="96"/>
      <c r="BC30" s="96"/>
      <c r="BD30" s="96"/>
      <c r="BE30" s="96"/>
      <c r="BF30" s="148"/>
      <c r="BG30" s="148"/>
      <c r="BH30" s="148"/>
      <c r="BI30" s="148"/>
      <c r="BJ30" s="148"/>
      <c r="BK30" s="149"/>
      <c r="BL30" s="150"/>
      <c r="BM30" s="151"/>
      <c r="BN30" s="151"/>
      <c r="BO30" s="151"/>
      <c r="BP30" s="101"/>
      <c r="BQ30" s="152"/>
      <c r="BR30" s="153"/>
      <c r="BS30" s="131"/>
      <c r="BT30" s="131"/>
      <c r="BU30" s="132"/>
      <c r="BV30" s="154"/>
      <c r="BW30" s="155"/>
      <c r="BX30" s="165"/>
      <c r="BY30" s="107">
        <f t="shared" si="0"/>
        <v>4.5999999999999996</v>
      </c>
      <c r="BZ30" s="108">
        <f t="shared" si="1"/>
        <v>4.5999999999999996</v>
      </c>
      <c r="CA30" s="109">
        <f t="shared" si="2"/>
        <v>4.5999999999999996</v>
      </c>
      <c r="CB30" s="110" t="e">
        <f t="shared" si="7"/>
        <v>#DIV/0!</v>
      </c>
      <c r="CC30" s="111">
        <f t="shared" si="8"/>
        <v>0</v>
      </c>
      <c r="CD30" s="112">
        <f t="shared" si="9"/>
        <v>0</v>
      </c>
      <c r="CE30" s="113" t="e">
        <f t="shared" si="3"/>
        <v>#DIV/0!</v>
      </c>
      <c r="CF30" s="114">
        <f t="shared" si="4"/>
        <v>0</v>
      </c>
      <c r="CG30" s="115">
        <f t="shared" si="5"/>
        <v>0</v>
      </c>
      <c r="CH30" s="157"/>
      <c r="CI30" s="158"/>
      <c r="CJ30" s="159"/>
      <c r="CK30" s="119">
        <f t="shared" si="6"/>
        <v>1</v>
      </c>
    </row>
    <row r="31" spans="1:89" ht="16.5" customHeight="1">
      <c r="A31" s="203" t="s">
        <v>146</v>
      </c>
      <c r="B31" s="67" t="s">
        <v>105</v>
      </c>
      <c r="C31" s="121"/>
      <c r="D31" s="122"/>
      <c r="E31" s="123"/>
      <c r="F31" s="124"/>
      <c r="G31" s="164"/>
      <c r="H31" s="125"/>
      <c r="I31" s="126"/>
      <c r="J31" s="126"/>
      <c r="K31" s="127"/>
      <c r="L31" s="76"/>
      <c r="M31" s="76"/>
      <c r="N31" s="128"/>
      <c r="O31" s="78"/>
      <c r="P31" s="130"/>
      <c r="Q31" s="131"/>
      <c r="R31" s="131"/>
      <c r="S31" s="131"/>
      <c r="T31" s="131"/>
      <c r="U31" s="132"/>
      <c r="V31" s="133"/>
      <c r="W31" s="132"/>
      <c r="X31" s="134"/>
      <c r="Y31" s="135"/>
      <c r="Z31" s="136"/>
      <c r="AA31" s="137"/>
      <c r="AB31" s="138"/>
      <c r="AC31" s="138"/>
      <c r="AD31" s="138"/>
      <c r="AE31" s="139"/>
      <c r="AF31" s="138"/>
      <c r="AG31" s="138"/>
      <c r="AH31" s="140"/>
      <c r="AI31" s="90"/>
      <c r="AJ31" s="90"/>
      <c r="AK31" s="141"/>
      <c r="AL31" s="141"/>
      <c r="AM31" s="141"/>
      <c r="AN31" s="142"/>
      <c r="AO31" s="177"/>
      <c r="AP31" s="144"/>
      <c r="AQ31" s="145"/>
      <c r="AR31" s="145"/>
      <c r="AS31" s="145"/>
      <c r="AT31" s="76"/>
      <c r="AU31" s="76"/>
      <c r="AV31" s="76"/>
      <c r="AW31" s="76"/>
      <c r="AX31" s="76"/>
      <c r="AY31" s="76"/>
      <c r="AZ31" s="146"/>
      <c r="BA31" s="146"/>
      <c r="BB31" s="96"/>
      <c r="BC31" s="96"/>
      <c r="BD31" s="96"/>
      <c r="BE31" s="96"/>
      <c r="BF31" s="148"/>
      <c r="BG31" s="148"/>
      <c r="BH31" s="148"/>
      <c r="BI31" s="148"/>
      <c r="BJ31" s="148"/>
      <c r="BK31" s="149"/>
      <c r="BL31" s="150"/>
      <c r="BM31" s="151"/>
      <c r="BN31" s="151"/>
      <c r="BO31" s="151"/>
      <c r="BP31" s="101"/>
      <c r="BQ31" s="152"/>
      <c r="BR31" s="153"/>
      <c r="BS31" s="131"/>
      <c r="BT31" s="131"/>
      <c r="BU31" s="132"/>
      <c r="BV31" s="154"/>
      <c r="BW31" s="155"/>
      <c r="BX31" s="165"/>
      <c r="BY31" s="107" t="e">
        <f t="shared" si="0"/>
        <v>#DIV/0!</v>
      </c>
      <c r="BZ31" s="108">
        <f t="shared" si="1"/>
        <v>0</v>
      </c>
      <c r="CA31" s="109">
        <f t="shared" si="2"/>
        <v>0</v>
      </c>
      <c r="CB31" s="110" t="e">
        <f t="shared" si="7"/>
        <v>#DIV/0!</v>
      </c>
      <c r="CC31" s="111">
        <f t="shared" si="8"/>
        <v>0</v>
      </c>
      <c r="CD31" s="112">
        <f t="shared" si="9"/>
        <v>0</v>
      </c>
      <c r="CE31" s="113" t="e">
        <f t="shared" si="3"/>
        <v>#DIV/0!</v>
      </c>
      <c r="CF31" s="114">
        <f t="shared" si="4"/>
        <v>0</v>
      </c>
      <c r="CG31" s="115">
        <f t="shared" si="5"/>
        <v>0</v>
      </c>
      <c r="CH31" s="157"/>
      <c r="CI31" s="158"/>
      <c r="CJ31" s="159"/>
      <c r="CK31" s="119">
        <f t="shared" si="6"/>
        <v>0</v>
      </c>
    </row>
    <row r="32" spans="1:89" ht="16.5" customHeight="1">
      <c r="A32" s="203" t="s">
        <v>147</v>
      </c>
      <c r="B32" s="67" t="s">
        <v>105</v>
      </c>
      <c r="C32" s="121"/>
      <c r="D32" s="122"/>
      <c r="E32" s="123"/>
      <c r="F32" s="124"/>
      <c r="G32" s="164"/>
      <c r="H32" s="125"/>
      <c r="I32" s="126"/>
      <c r="J32" s="126"/>
      <c r="K32" s="127"/>
      <c r="L32" s="76"/>
      <c r="M32" s="76"/>
      <c r="N32" s="128"/>
      <c r="O32" s="78"/>
      <c r="P32" s="130"/>
      <c r="Q32" s="131"/>
      <c r="R32" s="131"/>
      <c r="S32" s="131"/>
      <c r="T32" s="131"/>
      <c r="U32" s="132"/>
      <c r="V32" s="133"/>
      <c r="W32" s="132"/>
      <c r="X32" s="134"/>
      <c r="Y32" s="135"/>
      <c r="Z32" s="136"/>
      <c r="AA32" s="137"/>
      <c r="AB32" s="138"/>
      <c r="AC32" s="138"/>
      <c r="AD32" s="138"/>
      <c r="AE32" s="139"/>
      <c r="AF32" s="138"/>
      <c r="AG32" s="138"/>
      <c r="AH32" s="140"/>
      <c r="AI32" s="90"/>
      <c r="AJ32" s="90"/>
      <c r="AK32" s="141"/>
      <c r="AL32" s="141"/>
      <c r="AM32" s="141"/>
      <c r="AN32" s="142"/>
      <c r="AO32" s="177"/>
      <c r="AP32" s="144"/>
      <c r="AQ32" s="145"/>
      <c r="AR32" s="145"/>
      <c r="AS32" s="145"/>
      <c r="AT32" s="76"/>
      <c r="AU32" s="76"/>
      <c r="AV32" s="76"/>
      <c r="AW32" s="76"/>
      <c r="AX32" s="76"/>
      <c r="AY32" s="76"/>
      <c r="AZ32" s="146"/>
      <c r="BA32" s="146"/>
      <c r="BB32" s="96"/>
      <c r="BC32" s="96"/>
      <c r="BD32" s="96"/>
      <c r="BE32" s="96"/>
      <c r="BF32" s="148"/>
      <c r="BG32" s="148"/>
      <c r="BH32" s="148"/>
      <c r="BI32" s="148"/>
      <c r="BJ32" s="148"/>
      <c r="BK32" s="149"/>
      <c r="BL32" s="150"/>
      <c r="BM32" s="151"/>
      <c r="BN32" s="151"/>
      <c r="BO32" s="151"/>
      <c r="BP32" s="101"/>
      <c r="BQ32" s="152"/>
      <c r="BR32" s="153"/>
      <c r="BS32" s="131"/>
      <c r="BT32" s="131"/>
      <c r="BU32" s="132"/>
      <c r="BV32" s="154"/>
      <c r="BW32" s="155"/>
      <c r="BX32" s="165"/>
      <c r="BY32" s="107" t="e">
        <f t="shared" si="0"/>
        <v>#DIV/0!</v>
      </c>
      <c r="BZ32" s="108">
        <f t="shared" si="1"/>
        <v>0</v>
      </c>
      <c r="CA32" s="109">
        <f t="shared" si="2"/>
        <v>0</v>
      </c>
      <c r="CB32" s="110" t="e">
        <f t="shared" si="7"/>
        <v>#DIV/0!</v>
      </c>
      <c r="CC32" s="111">
        <f t="shared" si="8"/>
        <v>0</v>
      </c>
      <c r="CD32" s="112">
        <f t="shared" si="9"/>
        <v>0</v>
      </c>
      <c r="CE32" s="113" t="e">
        <f t="shared" si="3"/>
        <v>#DIV/0!</v>
      </c>
      <c r="CF32" s="114">
        <f t="shared" si="4"/>
        <v>0</v>
      </c>
      <c r="CG32" s="115">
        <f t="shared" si="5"/>
        <v>0</v>
      </c>
      <c r="CH32" s="157"/>
      <c r="CI32" s="158"/>
      <c r="CJ32" s="159"/>
      <c r="CK32" s="119">
        <f t="shared" si="6"/>
        <v>0</v>
      </c>
    </row>
    <row r="33" spans="1:89" ht="16.5" customHeight="1">
      <c r="A33" s="206" t="s">
        <v>148</v>
      </c>
      <c r="B33" s="67" t="s">
        <v>105</v>
      </c>
      <c r="C33" s="121"/>
      <c r="D33" s="122"/>
      <c r="E33" s="123"/>
      <c r="F33" s="124"/>
      <c r="G33" s="164"/>
      <c r="H33" s="125"/>
      <c r="I33" s="126"/>
      <c r="J33" s="126"/>
      <c r="K33" s="127"/>
      <c r="L33" s="168">
        <v>3.3</v>
      </c>
      <c r="M33" s="183"/>
      <c r="N33" s="207">
        <v>3.5</v>
      </c>
      <c r="O33" s="78"/>
      <c r="P33" s="130"/>
      <c r="Q33" s="131"/>
      <c r="R33" s="131"/>
      <c r="S33" s="131"/>
      <c r="T33" s="131"/>
      <c r="U33" s="132"/>
      <c r="V33" s="133"/>
      <c r="W33" s="132"/>
      <c r="X33" s="134"/>
      <c r="Y33" s="135"/>
      <c r="Z33" s="136"/>
      <c r="AA33" s="137"/>
      <c r="AB33" s="176"/>
      <c r="AC33" s="138"/>
      <c r="AD33" s="138"/>
      <c r="AE33" s="139"/>
      <c r="AF33" s="138"/>
      <c r="AG33" s="138"/>
      <c r="AH33" s="140"/>
      <c r="AI33" s="90">
        <v>3.5</v>
      </c>
      <c r="AJ33" s="90">
        <v>3.5</v>
      </c>
      <c r="AK33" s="201">
        <v>5</v>
      </c>
      <c r="AL33" s="201">
        <v>5</v>
      </c>
      <c r="AM33" s="141"/>
      <c r="AN33" s="142"/>
      <c r="AO33" s="177"/>
      <c r="AP33" s="144"/>
      <c r="AQ33" s="145"/>
      <c r="AR33" s="145"/>
      <c r="AS33" s="145"/>
      <c r="AT33" s="168">
        <v>3</v>
      </c>
      <c r="AU33" s="76"/>
      <c r="AV33" s="76"/>
      <c r="AW33" s="76"/>
      <c r="AX33" s="76"/>
      <c r="AY33" s="76"/>
      <c r="AZ33" s="146"/>
      <c r="BA33" s="146"/>
      <c r="BB33" s="96"/>
      <c r="BC33" s="96"/>
      <c r="BD33" s="96"/>
      <c r="BE33" s="172">
        <v>3.5</v>
      </c>
      <c r="BF33" s="148"/>
      <c r="BG33" s="148"/>
      <c r="BH33" s="174">
        <v>2.5</v>
      </c>
      <c r="BI33" s="174">
        <v>1.5</v>
      </c>
      <c r="BJ33" s="148"/>
      <c r="BK33" s="180">
        <v>3.5</v>
      </c>
      <c r="BL33" s="150"/>
      <c r="BM33" s="151"/>
      <c r="BN33" s="151"/>
      <c r="BO33" s="151"/>
      <c r="BP33" s="101"/>
      <c r="BQ33" s="152"/>
      <c r="BR33" s="175">
        <v>2.9</v>
      </c>
      <c r="BS33" s="131"/>
      <c r="BT33" s="131"/>
      <c r="BU33" s="132"/>
      <c r="BV33" s="154"/>
      <c r="BW33" s="155"/>
      <c r="BX33" s="165"/>
      <c r="BY33" s="107">
        <f t="shared" si="0"/>
        <v>3.411111111111111</v>
      </c>
      <c r="BZ33" s="108">
        <f t="shared" si="1"/>
        <v>2.5</v>
      </c>
      <c r="CA33" s="109">
        <f t="shared" si="2"/>
        <v>5</v>
      </c>
      <c r="CB33" s="110">
        <f t="shared" si="7"/>
        <v>3.3333333333333335</v>
      </c>
      <c r="CC33" s="111">
        <f t="shared" si="8"/>
        <v>1.5</v>
      </c>
      <c r="CD33" s="112">
        <f t="shared" si="9"/>
        <v>5</v>
      </c>
      <c r="CE33" s="113" t="e">
        <f t="shared" si="3"/>
        <v>#DIV/0!</v>
      </c>
      <c r="CF33" s="114">
        <f t="shared" si="4"/>
        <v>0</v>
      </c>
      <c r="CG33" s="115">
        <f t="shared" si="5"/>
        <v>0</v>
      </c>
      <c r="CH33" s="186" t="s">
        <v>296</v>
      </c>
      <c r="CI33" s="205" t="s">
        <v>297</v>
      </c>
      <c r="CJ33" s="159"/>
      <c r="CK33" s="119">
        <f t="shared" si="6"/>
        <v>12</v>
      </c>
    </row>
    <row r="34" spans="1:89" ht="16.5" customHeight="1">
      <c r="A34" s="206" t="s">
        <v>149</v>
      </c>
      <c r="B34" s="67" t="s">
        <v>142</v>
      </c>
      <c r="C34" s="121"/>
      <c r="D34" s="122"/>
      <c r="E34" s="123"/>
      <c r="F34" s="124"/>
      <c r="G34" s="164"/>
      <c r="H34" s="125"/>
      <c r="I34" s="126"/>
      <c r="J34" s="126"/>
      <c r="K34" s="127"/>
      <c r="L34" s="178"/>
      <c r="M34" s="76"/>
      <c r="N34" s="128"/>
      <c r="O34" s="78"/>
      <c r="P34" s="130"/>
      <c r="Q34" s="131"/>
      <c r="R34" s="131"/>
      <c r="S34" s="131"/>
      <c r="T34" s="131"/>
      <c r="U34" s="132"/>
      <c r="V34" s="133"/>
      <c r="W34" s="132"/>
      <c r="X34" s="134"/>
      <c r="Y34" s="135"/>
      <c r="Z34" s="136"/>
      <c r="AA34" s="137"/>
      <c r="AB34" s="176"/>
      <c r="AC34" s="138"/>
      <c r="AD34" s="138"/>
      <c r="AE34" s="139"/>
      <c r="AF34" s="138"/>
      <c r="AG34" s="138"/>
      <c r="AH34" s="140"/>
      <c r="AI34" s="90"/>
      <c r="AJ34" s="90"/>
      <c r="AK34" s="141"/>
      <c r="AL34" s="141"/>
      <c r="AM34" s="141"/>
      <c r="AN34" s="142"/>
      <c r="AO34" s="177"/>
      <c r="AP34" s="144"/>
      <c r="AQ34" s="145"/>
      <c r="AR34" s="145"/>
      <c r="AS34" s="145"/>
      <c r="AT34" s="178"/>
      <c r="AU34" s="76"/>
      <c r="AV34" s="76"/>
      <c r="AW34" s="168">
        <v>1</v>
      </c>
      <c r="AX34" s="76"/>
      <c r="AY34" s="76"/>
      <c r="AZ34" s="146"/>
      <c r="BA34" s="146"/>
      <c r="BB34" s="96"/>
      <c r="BC34" s="96"/>
      <c r="BD34" s="96"/>
      <c r="BE34" s="96"/>
      <c r="BF34" s="148"/>
      <c r="BG34" s="148"/>
      <c r="BH34" s="148"/>
      <c r="BI34" s="148"/>
      <c r="BJ34" s="148"/>
      <c r="BK34" s="149"/>
      <c r="BL34" s="150"/>
      <c r="BM34" s="151"/>
      <c r="BN34" s="151"/>
      <c r="BO34" s="151"/>
      <c r="BP34" s="101"/>
      <c r="BQ34" s="152"/>
      <c r="BR34" s="153"/>
      <c r="BS34" s="131"/>
      <c r="BT34" s="131"/>
      <c r="BU34" s="132"/>
      <c r="BV34" s="154"/>
      <c r="BW34" s="155"/>
      <c r="BX34" s="165"/>
      <c r="BY34" s="107">
        <f t="shared" si="0"/>
        <v>1</v>
      </c>
      <c r="BZ34" s="108">
        <f t="shared" si="1"/>
        <v>1</v>
      </c>
      <c r="CA34" s="109">
        <f t="shared" si="2"/>
        <v>1</v>
      </c>
      <c r="CB34" s="110" t="e">
        <f t="shared" si="7"/>
        <v>#DIV/0!</v>
      </c>
      <c r="CC34" s="111">
        <f t="shared" si="8"/>
        <v>0</v>
      </c>
      <c r="CD34" s="112">
        <f t="shared" si="9"/>
        <v>0</v>
      </c>
      <c r="CE34" s="113" t="e">
        <f t="shared" si="3"/>
        <v>#DIV/0!</v>
      </c>
      <c r="CF34" s="114">
        <f t="shared" si="4"/>
        <v>0</v>
      </c>
      <c r="CG34" s="115">
        <f t="shared" si="5"/>
        <v>0</v>
      </c>
      <c r="CH34" s="157"/>
      <c r="CI34" s="158"/>
      <c r="CJ34" s="159"/>
      <c r="CK34" s="119">
        <f t="shared" si="6"/>
        <v>1</v>
      </c>
    </row>
    <row r="35" spans="1:89" ht="16.5" customHeight="1">
      <c r="A35" s="206" t="s">
        <v>149</v>
      </c>
      <c r="B35" s="67" t="s">
        <v>105</v>
      </c>
      <c r="C35" s="121"/>
      <c r="D35" s="122"/>
      <c r="E35" s="123"/>
      <c r="F35" s="124"/>
      <c r="G35" s="164"/>
      <c r="H35" s="125"/>
      <c r="I35" s="126"/>
      <c r="J35" s="126"/>
      <c r="K35" s="127"/>
      <c r="L35" s="168">
        <v>3.3</v>
      </c>
      <c r="M35" s="183"/>
      <c r="N35" s="204">
        <v>3.5</v>
      </c>
      <c r="O35" s="78"/>
      <c r="P35" s="130"/>
      <c r="Q35" s="131"/>
      <c r="R35" s="131"/>
      <c r="S35" s="131"/>
      <c r="T35" s="131"/>
      <c r="U35" s="132"/>
      <c r="V35" s="133"/>
      <c r="W35" s="132"/>
      <c r="X35" s="134"/>
      <c r="Y35" s="135"/>
      <c r="Z35" s="136"/>
      <c r="AA35" s="137"/>
      <c r="AB35" s="176">
        <v>3.2</v>
      </c>
      <c r="AC35" s="138"/>
      <c r="AD35" s="176" t="s">
        <v>116</v>
      </c>
      <c r="AE35" s="171">
        <v>3.5</v>
      </c>
      <c r="AF35" s="138"/>
      <c r="AG35" s="138"/>
      <c r="AH35" s="140"/>
      <c r="AI35" s="90">
        <v>3.5</v>
      </c>
      <c r="AJ35" s="90">
        <v>3.5</v>
      </c>
      <c r="AK35" s="141"/>
      <c r="AL35" s="141"/>
      <c r="AM35" s="141"/>
      <c r="AN35" s="142"/>
      <c r="AO35" s="177"/>
      <c r="AP35" s="144"/>
      <c r="AQ35" s="145"/>
      <c r="AR35" s="145"/>
      <c r="AS35" s="145"/>
      <c r="AT35" s="168">
        <v>3</v>
      </c>
      <c r="AU35" s="168">
        <v>3</v>
      </c>
      <c r="AV35" s="76"/>
      <c r="AW35" s="76"/>
      <c r="AX35" s="178">
        <v>3.5</v>
      </c>
      <c r="AY35" s="178">
        <v>2.5</v>
      </c>
      <c r="AZ35" s="146"/>
      <c r="BA35" s="146"/>
      <c r="BB35" s="96"/>
      <c r="BC35" s="172"/>
      <c r="BD35" s="96"/>
      <c r="BE35" s="172">
        <v>3.5</v>
      </c>
      <c r="BF35" s="148"/>
      <c r="BG35" s="148"/>
      <c r="BH35" s="174">
        <v>2.5</v>
      </c>
      <c r="BI35" s="148"/>
      <c r="BJ35" s="148"/>
      <c r="BK35" s="149"/>
      <c r="BL35" s="150"/>
      <c r="BM35" s="151"/>
      <c r="BN35" s="151"/>
      <c r="BO35" s="151"/>
      <c r="BP35" s="101"/>
      <c r="BQ35" s="152"/>
      <c r="BR35" s="175">
        <v>2.9</v>
      </c>
      <c r="BS35" s="131"/>
      <c r="BT35" s="131"/>
      <c r="BU35" s="132"/>
      <c r="BV35" s="154"/>
      <c r="BW35" s="155"/>
      <c r="BX35" s="165"/>
      <c r="BY35" s="107">
        <f t="shared" si="0"/>
        <v>3.2181818181818183</v>
      </c>
      <c r="BZ35" s="108">
        <f t="shared" si="1"/>
        <v>2.5</v>
      </c>
      <c r="CA35" s="109">
        <f t="shared" si="2"/>
        <v>3.5</v>
      </c>
      <c r="CB35" s="110">
        <f t="shared" si="7"/>
        <v>3</v>
      </c>
      <c r="CC35" s="111">
        <f t="shared" si="8"/>
        <v>2.5</v>
      </c>
      <c r="CD35" s="112">
        <f t="shared" si="9"/>
        <v>3.5</v>
      </c>
      <c r="CE35" s="113" t="e">
        <f t="shared" si="3"/>
        <v>#DIV/0!</v>
      </c>
      <c r="CF35" s="114">
        <f t="shared" si="4"/>
        <v>0</v>
      </c>
      <c r="CG35" s="115">
        <f t="shared" si="5"/>
        <v>0</v>
      </c>
      <c r="CH35" s="157"/>
      <c r="CI35" s="158"/>
      <c r="CJ35" s="159"/>
      <c r="CK35" s="119">
        <f t="shared" si="6"/>
        <v>14</v>
      </c>
    </row>
    <row r="36" spans="1:89" ht="16.5" customHeight="1">
      <c r="A36" s="208" t="s">
        <v>150</v>
      </c>
      <c r="B36" s="67" t="s">
        <v>105</v>
      </c>
      <c r="C36" s="121"/>
      <c r="D36" s="122"/>
      <c r="E36" s="123"/>
      <c r="F36" s="124"/>
      <c r="G36" s="164"/>
      <c r="H36" s="125"/>
      <c r="I36" s="126"/>
      <c r="J36" s="126"/>
      <c r="K36" s="127"/>
      <c r="L36" s="76"/>
      <c r="M36" s="76"/>
      <c r="N36" s="128"/>
      <c r="O36" s="78"/>
      <c r="P36" s="130"/>
      <c r="Q36" s="131"/>
      <c r="R36" s="131"/>
      <c r="S36" s="131"/>
      <c r="T36" s="131"/>
      <c r="U36" s="132"/>
      <c r="V36" s="133"/>
      <c r="W36" s="132"/>
      <c r="X36" s="134"/>
      <c r="Y36" s="135"/>
      <c r="Z36" s="136"/>
      <c r="AA36" s="137"/>
      <c r="AB36" s="138"/>
      <c r="AC36" s="138"/>
      <c r="AD36" s="138"/>
      <c r="AE36" s="139"/>
      <c r="AF36" s="138"/>
      <c r="AG36" s="138"/>
      <c r="AH36" s="140"/>
      <c r="AI36" s="90"/>
      <c r="AJ36" s="90"/>
      <c r="AK36" s="193"/>
      <c r="AL36" s="193"/>
      <c r="AM36" s="141"/>
      <c r="AN36" s="142"/>
      <c r="AO36" s="177"/>
      <c r="AP36" s="144"/>
      <c r="AQ36" s="145"/>
      <c r="AR36" s="145"/>
      <c r="AS36" s="145"/>
      <c r="AT36" s="76"/>
      <c r="AU36" s="76"/>
      <c r="AV36" s="76"/>
      <c r="AW36" s="76"/>
      <c r="AX36" s="76"/>
      <c r="AY36" s="76"/>
      <c r="AZ36" s="146"/>
      <c r="BA36" s="146"/>
      <c r="BB36" s="96"/>
      <c r="BC36" s="96"/>
      <c r="BD36" s="96"/>
      <c r="BE36" s="96"/>
      <c r="BF36" s="148"/>
      <c r="BG36" s="148"/>
      <c r="BH36" s="174">
        <v>2</v>
      </c>
      <c r="BI36" s="148"/>
      <c r="BJ36" s="148"/>
      <c r="BK36" s="149"/>
      <c r="BL36" s="150"/>
      <c r="BM36" s="151"/>
      <c r="BN36" s="151"/>
      <c r="BO36" s="151"/>
      <c r="BP36" s="101"/>
      <c r="BQ36" s="152"/>
      <c r="BR36" s="153"/>
      <c r="BS36" s="131"/>
      <c r="BT36" s="131"/>
      <c r="BU36" s="132"/>
      <c r="BV36" s="154"/>
      <c r="BW36" s="155"/>
      <c r="BX36" s="165"/>
      <c r="BY36" s="107">
        <f t="shared" si="0"/>
        <v>2</v>
      </c>
      <c r="BZ36" s="108">
        <f t="shared" si="1"/>
        <v>2</v>
      </c>
      <c r="CA36" s="109">
        <f t="shared" si="2"/>
        <v>2</v>
      </c>
      <c r="CB36" s="110" t="e">
        <f t="shared" si="7"/>
        <v>#DIV/0!</v>
      </c>
      <c r="CC36" s="111">
        <f t="shared" si="8"/>
        <v>0</v>
      </c>
      <c r="CD36" s="112">
        <f t="shared" si="9"/>
        <v>0</v>
      </c>
      <c r="CE36" s="113" t="e">
        <f t="shared" si="3"/>
        <v>#DIV/0!</v>
      </c>
      <c r="CF36" s="114">
        <f t="shared" si="4"/>
        <v>0</v>
      </c>
      <c r="CG36" s="115">
        <f t="shared" si="5"/>
        <v>0</v>
      </c>
      <c r="CH36" s="157"/>
      <c r="CI36" s="158"/>
      <c r="CJ36" s="159"/>
      <c r="CK36" s="119">
        <f t="shared" si="6"/>
        <v>1</v>
      </c>
    </row>
    <row r="37" spans="1:89" ht="16.5" customHeight="1">
      <c r="A37" s="208" t="s">
        <v>152</v>
      </c>
      <c r="B37" s="67" t="s">
        <v>105</v>
      </c>
      <c r="C37" s="121"/>
      <c r="D37" s="122"/>
      <c r="E37" s="123"/>
      <c r="F37" s="124"/>
      <c r="G37" s="164"/>
      <c r="H37" s="125"/>
      <c r="I37" s="126"/>
      <c r="J37" s="126"/>
      <c r="K37" s="127"/>
      <c r="L37" s="76"/>
      <c r="M37" s="76"/>
      <c r="N37" s="187">
        <v>2.6</v>
      </c>
      <c r="O37" s="78"/>
      <c r="P37" s="130"/>
      <c r="Q37" s="131"/>
      <c r="R37" s="131"/>
      <c r="S37" s="131"/>
      <c r="T37" s="131"/>
      <c r="U37" s="132"/>
      <c r="V37" s="133"/>
      <c r="W37" s="132"/>
      <c r="X37" s="134"/>
      <c r="Y37" s="135"/>
      <c r="Z37" s="136"/>
      <c r="AA37" s="137"/>
      <c r="AB37" s="138"/>
      <c r="AC37" s="138"/>
      <c r="AD37" s="176" t="s">
        <v>153</v>
      </c>
      <c r="AE37" s="139"/>
      <c r="AF37" s="138"/>
      <c r="AG37" s="138"/>
      <c r="AH37" s="140"/>
      <c r="AI37" s="202">
        <v>3</v>
      </c>
      <c r="AJ37" s="202">
        <v>3</v>
      </c>
      <c r="AK37" s="184">
        <v>2.8</v>
      </c>
      <c r="AL37" s="184">
        <v>2.8</v>
      </c>
      <c r="AM37" s="184">
        <v>2.6</v>
      </c>
      <c r="AN37" s="209">
        <v>2.2000000000000002</v>
      </c>
      <c r="AO37" s="177"/>
      <c r="AP37" s="144"/>
      <c r="AQ37" s="145"/>
      <c r="AR37" s="145"/>
      <c r="AS37" s="145"/>
      <c r="AT37" s="76"/>
      <c r="AU37" s="76"/>
      <c r="AV37" s="76"/>
      <c r="AW37" s="178">
        <v>2.8</v>
      </c>
      <c r="AX37" s="178">
        <v>3</v>
      </c>
      <c r="AY37" s="178">
        <v>2.2000000000000002</v>
      </c>
      <c r="AZ37" s="146"/>
      <c r="BA37" s="146"/>
      <c r="BB37" s="96"/>
      <c r="BC37" s="96"/>
      <c r="BD37" s="96"/>
      <c r="BE37" s="172">
        <v>3.2</v>
      </c>
      <c r="BF37" s="148"/>
      <c r="BG37" s="148"/>
      <c r="BH37" s="174">
        <v>2.8</v>
      </c>
      <c r="BI37" s="148"/>
      <c r="BJ37" s="148"/>
      <c r="BK37" s="149"/>
      <c r="BL37" s="150"/>
      <c r="BM37" s="151"/>
      <c r="BN37" s="151"/>
      <c r="BO37" s="151"/>
      <c r="BP37" s="101"/>
      <c r="BQ37" s="152"/>
      <c r="BR37" s="153"/>
      <c r="BS37" s="131"/>
      <c r="BT37" s="131"/>
      <c r="BU37" s="132"/>
      <c r="BV37" s="154"/>
      <c r="BW37" s="155"/>
      <c r="BX37" s="165"/>
      <c r="BY37" s="107">
        <f t="shared" si="0"/>
        <v>2.8499999999999996</v>
      </c>
      <c r="BZ37" s="108">
        <f t="shared" si="1"/>
        <v>2.6</v>
      </c>
      <c r="CA37" s="109">
        <f t="shared" si="2"/>
        <v>3.2</v>
      </c>
      <c r="CB37" s="110">
        <f t="shared" si="7"/>
        <v>2.5499999999999998</v>
      </c>
      <c r="CC37" s="111">
        <f t="shared" si="8"/>
        <v>2.2000000000000002</v>
      </c>
      <c r="CD37" s="112">
        <f t="shared" si="9"/>
        <v>3</v>
      </c>
      <c r="CE37" s="113" t="e">
        <f t="shared" si="3"/>
        <v>#DIV/0!</v>
      </c>
      <c r="CF37" s="114">
        <f t="shared" si="4"/>
        <v>0</v>
      </c>
      <c r="CG37" s="115">
        <f t="shared" si="5"/>
        <v>0</v>
      </c>
      <c r="CH37" s="186">
        <v>1.96</v>
      </c>
      <c r="CI37" s="158"/>
      <c r="CJ37" s="159"/>
      <c r="CK37" s="119">
        <f t="shared" si="6"/>
        <v>13</v>
      </c>
    </row>
    <row r="38" spans="1:89" ht="16.5" customHeight="1">
      <c r="A38" s="208" t="s">
        <v>154</v>
      </c>
      <c r="B38" s="67" t="s">
        <v>105</v>
      </c>
      <c r="C38" s="121"/>
      <c r="D38" s="122"/>
      <c r="E38" s="123"/>
      <c r="F38" s="124"/>
      <c r="G38" s="164"/>
      <c r="H38" s="125"/>
      <c r="I38" s="126"/>
      <c r="J38" s="126"/>
      <c r="K38" s="127"/>
      <c r="L38" s="76"/>
      <c r="M38" s="76"/>
      <c r="N38" s="192"/>
      <c r="O38" s="78"/>
      <c r="P38" s="130"/>
      <c r="Q38" s="131"/>
      <c r="R38" s="131"/>
      <c r="S38" s="131"/>
      <c r="T38" s="131"/>
      <c r="U38" s="132"/>
      <c r="V38" s="133"/>
      <c r="W38" s="132"/>
      <c r="X38" s="134"/>
      <c r="Y38" s="135"/>
      <c r="Z38" s="136"/>
      <c r="AA38" s="137"/>
      <c r="AB38" s="138"/>
      <c r="AC38" s="138"/>
      <c r="AD38" s="138"/>
      <c r="AE38" s="139"/>
      <c r="AF38" s="138"/>
      <c r="AG38" s="138"/>
      <c r="AH38" s="140"/>
      <c r="AI38" s="202">
        <v>2.5</v>
      </c>
      <c r="AJ38" s="202">
        <v>2.5</v>
      </c>
      <c r="AK38" s="141"/>
      <c r="AL38" s="141"/>
      <c r="AM38" s="141"/>
      <c r="AN38" s="142"/>
      <c r="AO38" s="177"/>
      <c r="AP38" s="144"/>
      <c r="AQ38" s="145"/>
      <c r="AR38" s="145"/>
      <c r="AS38" s="145"/>
      <c r="AT38" s="76"/>
      <c r="AU38" s="76"/>
      <c r="AV38" s="76"/>
      <c r="AW38" s="76"/>
      <c r="AX38" s="178">
        <v>3</v>
      </c>
      <c r="AY38" s="178">
        <v>2</v>
      </c>
      <c r="AZ38" s="146"/>
      <c r="BA38" s="146"/>
      <c r="BB38" s="96"/>
      <c r="BC38" s="96"/>
      <c r="BD38" s="96"/>
      <c r="BE38" s="96"/>
      <c r="BF38" s="148"/>
      <c r="BG38" s="148"/>
      <c r="BH38" s="174">
        <v>1.5</v>
      </c>
      <c r="BI38" s="148"/>
      <c r="BJ38" s="148"/>
      <c r="BK38" s="149"/>
      <c r="BL38" s="150"/>
      <c r="BM38" s="151"/>
      <c r="BN38" s="151"/>
      <c r="BO38" s="151"/>
      <c r="BP38" s="101"/>
      <c r="BQ38" s="152"/>
      <c r="BR38" s="153"/>
      <c r="BS38" s="131"/>
      <c r="BT38" s="131"/>
      <c r="BU38" s="132"/>
      <c r="BV38" s="154"/>
      <c r="BW38" s="155"/>
      <c r="BX38" s="165"/>
      <c r="BY38" s="107">
        <f t="shared" si="0"/>
        <v>2.3333333333333335</v>
      </c>
      <c r="BZ38" s="108">
        <f t="shared" si="1"/>
        <v>1.5</v>
      </c>
      <c r="CA38" s="109">
        <f t="shared" si="2"/>
        <v>3</v>
      </c>
      <c r="CB38" s="110">
        <f t="shared" si="7"/>
        <v>2.25</v>
      </c>
      <c r="CC38" s="111">
        <f t="shared" si="8"/>
        <v>2</v>
      </c>
      <c r="CD38" s="112">
        <f t="shared" si="9"/>
        <v>2.5</v>
      </c>
      <c r="CE38" s="113" t="e">
        <f t="shared" si="3"/>
        <v>#DIV/0!</v>
      </c>
      <c r="CF38" s="114">
        <f t="shared" si="4"/>
        <v>0</v>
      </c>
      <c r="CG38" s="115">
        <f t="shared" si="5"/>
        <v>0</v>
      </c>
      <c r="CH38" s="186">
        <v>1.67</v>
      </c>
      <c r="CI38" s="158"/>
      <c r="CJ38" s="159"/>
      <c r="CK38" s="119">
        <f t="shared" si="6"/>
        <v>5</v>
      </c>
    </row>
    <row r="39" spans="1:89" ht="16.5" customHeight="1">
      <c r="A39" s="208" t="s">
        <v>155</v>
      </c>
      <c r="B39" s="67" t="s">
        <v>105</v>
      </c>
      <c r="C39" s="121"/>
      <c r="D39" s="122"/>
      <c r="E39" s="123"/>
      <c r="F39" s="124"/>
      <c r="G39" s="164"/>
      <c r="H39" s="125"/>
      <c r="I39" s="126"/>
      <c r="J39" s="126"/>
      <c r="K39" s="127"/>
      <c r="L39" s="168">
        <v>2.5</v>
      </c>
      <c r="M39" s="76"/>
      <c r="N39" s="192"/>
      <c r="O39" s="78"/>
      <c r="P39" s="130"/>
      <c r="Q39" s="131"/>
      <c r="R39" s="131"/>
      <c r="S39" s="131"/>
      <c r="T39" s="131"/>
      <c r="U39" s="132"/>
      <c r="V39" s="133"/>
      <c r="W39" s="132"/>
      <c r="X39" s="134"/>
      <c r="Y39" s="135"/>
      <c r="Z39" s="136"/>
      <c r="AA39" s="137"/>
      <c r="AB39" s="176">
        <v>2.9</v>
      </c>
      <c r="AC39" s="138"/>
      <c r="AD39" s="176" t="s">
        <v>153</v>
      </c>
      <c r="AE39" s="171">
        <v>3</v>
      </c>
      <c r="AF39" s="138"/>
      <c r="AG39" s="138"/>
      <c r="AH39" s="140"/>
      <c r="AI39" s="189">
        <v>3</v>
      </c>
      <c r="AJ39" s="189">
        <v>3</v>
      </c>
      <c r="AK39" s="201">
        <v>2.8</v>
      </c>
      <c r="AL39" s="201">
        <v>2.8</v>
      </c>
      <c r="AM39" s="201">
        <v>2.6</v>
      </c>
      <c r="AN39" s="210">
        <v>2.2000000000000002</v>
      </c>
      <c r="AO39" s="177"/>
      <c r="AP39" s="144"/>
      <c r="AQ39" s="145"/>
      <c r="AR39" s="145"/>
      <c r="AS39" s="145"/>
      <c r="AT39" s="168">
        <v>3</v>
      </c>
      <c r="AU39" s="178">
        <v>2.5</v>
      </c>
      <c r="AV39" s="178">
        <v>1.8</v>
      </c>
      <c r="AW39" s="168">
        <v>2.8</v>
      </c>
      <c r="AX39" s="76"/>
      <c r="AY39" s="76"/>
      <c r="AZ39" s="146"/>
      <c r="BA39" s="146"/>
      <c r="BB39" s="96"/>
      <c r="BC39" s="172">
        <v>2.8</v>
      </c>
      <c r="BD39" s="96"/>
      <c r="BE39" s="173">
        <v>3.2</v>
      </c>
      <c r="BF39" s="148"/>
      <c r="BG39" s="148"/>
      <c r="BH39" s="174">
        <v>2.8</v>
      </c>
      <c r="BI39" s="174">
        <v>1.6</v>
      </c>
      <c r="BJ39" s="148"/>
      <c r="BK39" s="180">
        <v>2.6</v>
      </c>
      <c r="BL39" s="150"/>
      <c r="BM39" s="151"/>
      <c r="BN39" s="151"/>
      <c r="BO39" s="151"/>
      <c r="BP39" s="101"/>
      <c r="BQ39" s="152"/>
      <c r="BR39" s="153"/>
      <c r="BS39" s="131"/>
      <c r="BT39" s="131"/>
      <c r="BU39" s="132"/>
      <c r="BV39" s="154"/>
      <c r="BW39" s="155"/>
      <c r="BX39" s="165"/>
      <c r="BY39" s="107">
        <f t="shared" si="0"/>
        <v>2.8076923076923084</v>
      </c>
      <c r="BZ39" s="108">
        <f t="shared" si="1"/>
        <v>2.5</v>
      </c>
      <c r="CA39" s="109">
        <f t="shared" si="2"/>
        <v>3.2</v>
      </c>
      <c r="CB39" s="110">
        <f t="shared" si="7"/>
        <v>2.2800000000000002</v>
      </c>
      <c r="CC39" s="111">
        <f t="shared" si="8"/>
        <v>1.6</v>
      </c>
      <c r="CD39" s="112">
        <f t="shared" si="9"/>
        <v>3</v>
      </c>
      <c r="CE39" s="113" t="e">
        <f t="shared" si="3"/>
        <v>#DIV/0!</v>
      </c>
      <c r="CF39" s="114">
        <f t="shared" si="4"/>
        <v>0</v>
      </c>
      <c r="CG39" s="115">
        <f t="shared" si="5"/>
        <v>0</v>
      </c>
      <c r="CH39" s="186">
        <v>2.1</v>
      </c>
      <c r="CI39" s="205">
        <v>2</v>
      </c>
      <c r="CJ39" s="159"/>
      <c r="CK39" s="119">
        <f t="shared" si="6"/>
        <v>19</v>
      </c>
    </row>
    <row r="40" spans="1:89" ht="17.25" customHeight="1">
      <c r="A40" s="208" t="s">
        <v>156</v>
      </c>
      <c r="B40" s="67" t="s">
        <v>105</v>
      </c>
      <c r="C40" s="121"/>
      <c r="D40" s="122"/>
      <c r="E40" s="123"/>
      <c r="F40" s="124"/>
      <c r="G40" s="164"/>
      <c r="H40" s="125"/>
      <c r="I40" s="126"/>
      <c r="J40" s="126"/>
      <c r="K40" s="127"/>
      <c r="L40" s="76"/>
      <c r="M40" s="76"/>
      <c r="N40" s="192"/>
      <c r="O40" s="78"/>
      <c r="P40" s="130"/>
      <c r="Q40" s="131"/>
      <c r="R40" s="131"/>
      <c r="S40" s="131"/>
      <c r="T40" s="131"/>
      <c r="U40" s="132"/>
      <c r="V40" s="133"/>
      <c r="W40" s="132"/>
      <c r="X40" s="134"/>
      <c r="Y40" s="135"/>
      <c r="Z40" s="136"/>
      <c r="AA40" s="137"/>
      <c r="AB40" s="176">
        <v>2.6</v>
      </c>
      <c r="AC40" s="138"/>
      <c r="AD40" s="138"/>
      <c r="AE40" s="139"/>
      <c r="AF40" s="138"/>
      <c r="AG40" s="138"/>
      <c r="AH40" s="140"/>
      <c r="AI40" s="189">
        <v>2.5</v>
      </c>
      <c r="AJ40" s="189">
        <v>2.5</v>
      </c>
      <c r="AK40" s="141"/>
      <c r="AL40" s="141"/>
      <c r="AM40" s="141"/>
      <c r="AN40" s="142"/>
      <c r="AO40" s="177"/>
      <c r="AP40" s="144"/>
      <c r="AQ40" s="145"/>
      <c r="AR40" s="145"/>
      <c r="AS40" s="145"/>
      <c r="AT40" s="76"/>
      <c r="AU40" s="168">
        <v>2.5</v>
      </c>
      <c r="AV40" s="178">
        <v>1.8</v>
      </c>
      <c r="AW40" s="76"/>
      <c r="AX40" s="76"/>
      <c r="AY40" s="76"/>
      <c r="AZ40" s="146"/>
      <c r="BA40" s="146"/>
      <c r="BB40" s="96"/>
      <c r="BC40" s="96"/>
      <c r="BD40" s="96"/>
      <c r="BE40" s="96"/>
      <c r="BF40" s="148"/>
      <c r="BG40" s="148"/>
      <c r="BH40" s="174">
        <v>2.8</v>
      </c>
      <c r="BI40" s="148"/>
      <c r="BJ40" s="148"/>
      <c r="BK40" s="149"/>
      <c r="BL40" s="150"/>
      <c r="BM40" s="151"/>
      <c r="BN40" s="151"/>
      <c r="BO40" s="151"/>
      <c r="BP40" s="101"/>
      <c r="BQ40" s="152"/>
      <c r="BR40" s="153"/>
      <c r="BS40" s="131"/>
      <c r="BT40" s="131"/>
      <c r="BU40" s="132"/>
      <c r="BV40" s="154"/>
      <c r="BW40" s="155"/>
      <c r="BX40" s="165"/>
      <c r="BY40" s="107">
        <f t="shared" si="0"/>
        <v>2.5999999999999996</v>
      </c>
      <c r="BZ40" s="108">
        <f t="shared" si="1"/>
        <v>2.5</v>
      </c>
      <c r="CA40" s="109">
        <f t="shared" si="2"/>
        <v>2.8</v>
      </c>
      <c r="CB40" s="110">
        <f t="shared" si="7"/>
        <v>2.15</v>
      </c>
      <c r="CC40" s="111">
        <f t="shared" si="8"/>
        <v>1.8</v>
      </c>
      <c r="CD40" s="112">
        <f t="shared" si="9"/>
        <v>2.5</v>
      </c>
      <c r="CE40" s="113" t="e">
        <f t="shared" si="3"/>
        <v>#DIV/0!</v>
      </c>
      <c r="CF40" s="114">
        <f t="shared" si="4"/>
        <v>0</v>
      </c>
      <c r="CG40" s="115">
        <f t="shared" si="5"/>
        <v>0</v>
      </c>
      <c r="CH40" s="186">
        <v>1.74</v>
      </c>
      <c r="CI40" s="158"/>
      <c r="CJ40" s="159"/>
      <c r="CK40" s="119">
        <f t="shared" si="6"/>
        <v>6</v>
      </c>
    </row>
    <row r="41" spans="1:89" ht="87.75" customHeight="1">
      <c r="A41" s="211" t="s">
        <v>157</v>
      </c>
      <c r="B41" s="67" t="s">
        <v>105</v>
      </c>
      <c r="C41" s="68"/>
      <c r="D41" s="195"/>
      <c r="E41" s="123"/>
      <c r="F41" s="124"/>
      <c r="G41" s="164"/>
      <c r="H41" s="125"/>
      <c r="I41" s="126"/>
      <c r="J41" s="126"/>
      <c r="K41" s="127"/>
      <c r="L41" s="168">
        <v>2.5</v>
      </c>
      <c r="M41" s="183"/>
      <c r="N41" s="207">
        <v>2.7</v>
      </c>
      <c r="O41" s="78"/>
      <c r="P41" s="130"/>
      <c r="Q41" s="131"/>
      <c r="R41" s="131"/>
      <c r="S41" s="131"/>
      <c r="T41" s="131"/>
      <c r="U41" s="132"/>
      <c r="V41" s="133"/>
      <c r="W41" s="132"/>
      <c r="X41" s="134"/>
      <c r="Y41" s="212"/>
      <c r="Z41" s="213"/>
      <c r="AA41" s="137"/>
      <c r="AB41" s="176">
        <v>2.8</v>
      </c>
      <c r="AC41" s="138"/>
      <c r="AD41" s="176" t="s">
        <v>153</v>
      </c>
      <c r="AE41" s="171">
        <v>3</v>
      </c>
      <c r="AF41" s="138"/>
      <c r="AG41" s="138"/>
      <c r="AH41" s="140"/>
      <c r="AI41" s="189">
        <v>2.8</v>
      </c>
      <c r="AJ41" s="189">
        <v>2.8</v>
      </c>
      <c r="AK41" s="141">
        <v>2.2999999999999998</v>
      </c>
      <c r="AL41" s="141">
        <v>2.2999999999999998</v>
      </c>
      <c r="AM41" s="141">
        <v>2.6</v>
      </c>
      <c r="AN41" s="142">
        <v>2.2000000000000002</v>
      </c>
      <c r="AO41" s="177"/>
      <c r="AP41" s="144"/>
      <c r="AQ41" s="145"/>
      <c r="AR41" s="145"/>
      <c r="AS41" s="145"/>
      <c r="AT41" s="168">
        <v>3</v>
      </c>
      <c r="AU41" s="168">
        <v>2.5</v>
      </c>
      <c r="AV41" s="178">
        <v>1.5</v>
      </c>
      <c r="AW41" s="168">
        <v>2.5</v>
      </c>
      <c r="AX41" s="178">
        <v>4</v>
      </c>
      <c r="AY41" s="76"/>
      <c r="AZ41" s="146"/>
      <c r="BA41" s="146"/>
      <c r="BB41" s="96"/>
      <c r="BC41" s="172">
        <v>2.5</v>
      </c>
      <c r="BD41" s="172">
        <v>2.5</v>
      </c>
      <c r="BE41" s="173">
        <v>3</v>
      </c>
      <c r="BF41" s="148"/>
      <c r="BG41" s="148"/>
      <c r="BH41" s="174">
        <v>2.8</v>
      </c>
      <c r="BI41" s="174">
        <v>1.5</v>
      </c>
      <c r="BJ41" s="174">
        <v>1.2</v>
      </c>
      <c r="BK41" s="180">
        <v>2.2000000000000002</v>
      </c>
      <c r="BL41" s="150"/>
      <c r="BM41" s="151"/>
      <c r="BN41" s="151"/>
      <c r="BO41" s="151"/>
      <c r="BP41" s="101"/>
      <c r="BQ41" s="152"/>
      <c r="BR41" s="175">
        <v>2.5</v>
      </c>
      <c r="BS41" s="131"/>
      <c r="BT41" s="131"/>
      <c r="BU41" s="132"/>
      <c r="BV41" s="154"/>
      <c r="BW41" s="155"/>
      <c r="BX41" s="165"/>
      <c r="BY41" s="107">
        <f t="shared" si="0"/>
        <v>2.7312500000000002</v>
      </c>
      <c r="BZ41" s="108">
        <f t="shared" si="1"/>
        <v>2.2000000000000002</v>
      </c>
      <c r="CA41" s="109">
        <f t="shared" si="2"/>
        <v>4</v>
      </c>
      <c r="CB41" s="110">
        <f t="shared" si="7"/>
        <v>2.06</v>
      </c>
      <c r="CC41" s="111">
        <f t="shared" si="8"/>
        <v>1.5</v>
      </c>
      <c r="CD41" s="112">
        <f t="shared" si="9"/>
        <v>2.8</v>
      </c>
      <c r="CE41" s="113">
        <f t="shared" si="3"/>
        <v>1.2</v>
      </c>
      <c r="CF41" s="114">
        <f t="shared" si="4"/>
        <v>1.2</v>
      </c>
      <c r="CG41" s="115">
        <f t="shared" si="5"/>
        <v>1.2</v>
      </c>
      <c r="CH41" s="157"/>
      <c r="CI41" s="205" t="s">
        <v>298</v>
      </c>
      <c r="CJ41" s="159"/>
      <c r="CK41" s="119">
        <f t="shared" si="6"/>
        <v>24</v>
      </c>
    </row>
    <row r="42" spans="1:89" ht="16.5" customHeight="1">
      <c r="A42" s="206" t="s">
        <v>158</v>
      </c>
      <c r="B42" s="67" t="s">
        <v>105</v>
      </c>
      <c r="C42" s="121"/>
      <c r="D42" s="122"/>
      <c r="E42" s="123"/>
      <c r="F42" s="124"/>
      <c r="G42" s="164"/>
      <c r="H42" s="125"/>
      <c r="I42" s="126"/>
      <c r="J42" s="126"/>
      <c r="K42" s="127"/>
      <c r="L42" s="168">
        <v>2.5</v>
      </c>
      <c r="M42" s="183"/>
      <c r="N42" s="207">
        <v>2.7</v>
      </c>
      <c r="O42" s="78"/>
      <c r="P42" s="130"/>
      <c r="Q42" s="131"/>
      <c r="R42" s="131"/>
      <c r="S42" s="131"/>
      <c r="T42" s="131"/>
      <c r="U42" s="132"/>
      <c r="V42" s="133"/>
      <c r="W42" s="132"/>
      <c r="X42" s="134"/>
      <c r="Y42" s="135"/>
      <c r="Z42" s="136"/>
      <c r="AA42" s="137"/>
      <c r="AB42" s="138"/>
      <c r="AC42" s="138"/>
      <c r="AD42" s="138"/>
      <c r="AE42" s="139"/>
      <c r="AF42" s="138"/>
      <c r="AG42" s="138"/>
      <c r="AH42" s="140"/>
      <c r="AI42" s="90"/>
      <c r="AJ42" s="90"/>
      <c r="AK42" s="141"/>
      <c r="AL42" s="141"/>
      <c r="AM42" s="141"/>
      <c r="AN42" s="142"/>
      <c r="AO42" s="177"/>
      <c r="AP42" s="144"/>
      <c r="AQ42" s="145"/>
      <c r="AR42" s="145"/>
      <c r="AS42" s="145"/>
      <c r="AT42" s="76"/>
      <c r="AU42" s="76"/>
      <c r="AV42" s="76"/>
      <c r="AW42" s="168">
        <v>2.5</v>
      </c>
      <c r="AX42" s="76"/>
      <c r="AY42" s="76"/>
      <c r="AZ42" s="146"/>
      <c r="BA42" s="146"/>
      <c r="BB42" s="96"/>
      <c r="BC42" s="96"/>
      <c r="BD42" s="96"/>
      <c r="BE42" s="96"/>
      <c r="BF42" s="148"/>
      <c r="BG42" s="148"/>
      <c r="BH42" s="148"/>
      <c r="BI42" s="148"/>
      <c r="BJ42" s="148"/>
      <c r="BK42" s="149"/>
      <c r="BL42" s="150"/>
      <c r="BM42" s="151"/>
      <c r="BN42" s="151"/>
      <c r="BO42" s="151"/>
      <c r="BP42" s="101"/>
      <c r="BQ42" s="152"/>
      <c r="BR42" s="153"/>
      <c r="BS42" s="131"/>
      <c r="BT42" s="131"/>
      <c r="BU42" s="132"/>
      <c r="BV42" s="154"/>
      <c r="BW42" s="155"/>
      <c r="BX42" s="165"/>
      <c r="BY42" s="107">
        <f t="shared" si="0"/>
        <v>2.5666666666666669</v>
      </c>
      <c r="BZ42" s="108">
        <f t="shared" si="1"/>
        <v>2.5</v>
      </c>
      <c r="CA42" s="109">
        <f t="shared" si="2"/>
        <v>2.7</v>
      </c>
      <c r="CB42" s="110" t="e">
        <f t="shared" si="7"/>
        <v>#DIV/0!</v>
      </c>
      <c r="CC42" s="111">
        <f t="shared" si="8"/>
        <v>0</v>
      </c>
      <c r="CD42" s="112">
        <f t="shared" si="9"/>
        <v>0</v>
      </c>
      <c r="CE42" s="113" t="e">
        <f t="shared" si="3"/>
        <v>#DIV/0!</v>
      </c>
      <c r="CF42" s="114">
        <f t="shared" si="4"/>
        <v>0</v>
      </c>
      <c r="CG42" s="115">
        <f t="shared" si="5"/>
        <v>0</v>
      </c>
      <c r="CH42" s="157"/>
      <c r="CI42" s="158"/>
      <c r="CJ42" s="159"/>
      <c r="CK42" s="119">
        <f t="shared" si="6"/>
        <v>3</v>
      </c>
    </row>
    <row r="43" spans="1:89" ht="16.5" customHeight="1">
      <c r="A43" s="206" t="s">
        <v>159</v>
      </c>
      <c r="B43" s="67" t="s">
        <v>105</v>
      </c>
      <c r="C43" s="121"/>
      <c r="D43" s="122"/>
      <c r="E43" s="123"/>
      <c r="F43" s="124"/>
      <c r="G43" s="164"/>
      <c r="H43" s="125"/>
      <c r="I43" s="126"/>
      <c r="J43" s="126"/>
      <c r="K43" s="127"/>
      <c r="L43" s="168">
        <v>2.5</v>
      </c>
      <c r="M43" s="76"/>
      <c r="N43" s="169">
        <v>2.7</v>
      </c>
      <c r="O43" s="78"/>
      <c r="P43" s="130"/>
      <c r="Q43" s="131"/>
      <c r="R43" s="131"/>
      <c r="S43" s="131"/>
      <c r="T43" s="131"/>
      <c r="U43" s="132"/>
      <c r="V43" s="133"/>
      <c r="W43" s="132"/>
      <c r="X43" s="134"/>
      <c r="Y43" s="212"/>
      <c r="Z43" s="213"/>
      <c r="AA43" s="137"/>
      <c r="AB43" s="176"/>
      <c r="AC43" s="138"/>
      <c r="AD43" s="138"/>
      <c r="AE43" s="139"/>
      <c r="AF43" s="138"/>
      <c r="AG43" s="138"/>
      <c r="AH43" s="140"/>
      <c r="AI43" s="90"/>
      <c r="AJ43" s="90"/>
      <c r="AK43" s="141"/>
      <c r="AL43" s="141"/>
      <c r="AM43" s="141"/>
      <c r="AN43" s="142"/>
      <c r="AO43" s="177"/>
      <c r="AP43" s="144"/>
      <c r="AQ43" s="145"/>
      <c r="AR43" s="145"/>
      <c r="AS43" s="145"/>
      <c r="AT43" s="76"/>
      <c r="AU43" s="168">
        <v>2.5</v>
      </c>
      <c r="AV43" s="178">
        <v>1.5</v>
      </c>
      <c r="AW43" s="168">
        <v>2.5</v>
      </c>
      <c r="AX43" s="76"/>
      <c r="AY43" s="76"/>
      <c r="AZ43" s="146"/>
      <c r="BA43" s="146"/>
      <c r="BB43" s="96"/>
      <c r="BC43" s="172"/>
      <c r="BD43" s="96"/>
      <c r="BE43" s="173">
        <v>3</v>
      </c>
      <c r="BF43" s="148"/>
      <c r="BG43" s="148"/>
      <c r="BH43" s="148"/>
      <c r="BI43" s="148"/>
      <c r="BJ43" s="148"/>
      <c r="BK43" s="180">
        <v>2.2000000000000002</v>
      </c>
      <c r="BL43" s="150"/>
      <c r="BM43" s="151"/>
      <c r="BN43" s="151"/>
      <c r="BO43" s="151"/>
      <c r="BP43" s="101"/>
      <c r="BQ43" s="152"/>
      <c r="BR43" s="175">
        <v>2.5</v>
      </c>
      <c r="BS43" s="131"/>
      <c r="BT43" s="131"/>
      <c r="BU43" s="132"/>
      <c r="BV43" s="154"/>
      <c r="BW43" s="155"/>
      <c r="BX43" s="165"/>
      <c r="BY43" s="107">
        <f t="shared" si="0"/>
        <v>2.5571428571428569</v>
      </c>
      <c r="BZ43" s="108">
        <f t="shared" si="1"/>
        <v>2.2000000000000002</v>
      </c>
      <c r="CA43" s="109">
        <f t="shared" si="2"/>
        <v>3</v>
      </c>
      <c r="CB43" s="110">
        <f t="shared" si="7"/>
        <v>1.5</v>
      </c>
      <c r="CC43" s="111">
        <f t="shared" si="8"/>
        <v>1.5</v>
      </c>
      <c r="CD43" s="112">
        <f t="shared" si="9"/>
        <v>1.5</v>
      </c>
      <c r="CE43" s="113" t="e">
        <f t="shared" si="3"/>
        <v>#DIV/0!</v>
      </c>
      <c r="CF43" s="114">
        <f t="shared" si="4"/>
        <v>0</v>
      </c>
      <c r="CG43" s="115">
        <f t="shared" si="5"/>
        <v>0</v>
      </c>
      <c r="CH43" s="157"/>
      <c r="CI43" s="158"/>
      <c r="CJ43" s="159"/>
      <c r="CK43" s="119">
        <f t="shared" si="6"/>
        <v>8</v>
      </c>
    </row>
    <row r="44" spans="1:89" ht="16.5" customHeight="1">
      <c r="A44" s="214" t="s">
        <v>160</v>
      </c>
      <c r="B44" s="67" t="s">
        <v>105</v>
      </c>
      <c r="C44" s="121"/>
      <c r="D44" s="122"/>
      <c r="E44" s="123"/>
      <c r="F44" s="124"/>
      <c r="G44" s="164"/>
      <c r="H44" s="125"/>
      <c r="I44" s="126"/>
      <c r="J44" s="126"/>
      <c r="K44" s="127"/>
      <c r="L44" s="168">
        <v>6.5</v>
      </c>
      <c r="M44" s="76"/>
      <c r="N44" s="169">
        <v>7</v>
      </c>
      <c r="O44" s="78"/>
      <c r="P44" s="130"/>
      <c r="Q44" s="131"/>
      <c r="R44" s="131"/>
      <c r="S44" s="131"/>
      <c r="T44" s="131"/>
      <c r="U44" s="132"/>
      <c r="V44" s="133"/>
      <c r="W44" s="132"/>
      <c r="X44" s="134"/>
      <c r="Y44" s="135"/>
      <c r="Z44" s="136"/>
      <c r="AA44" s="137"/>
      <c r="AB44" s="176">
        <v>6.3</v>
      </c>
      <c r="AC44" s="138"/>
      <c r="AD44" s="138"/>
      <c r="AE44" s="139"/>
      <c r="AF44" s="138"/>
      <c r="AG44" s="138"/>
      <c r="AH44" s="140"/>
      <c r="AI44" s="197">
        <v>5.9</v>
      </c>
      <c r="AJ44" s="197">
        <v>5.9</v>
      </c>
      <c r="AK44" s="141"/>
      <c r="AL44" s="141"/>
      <c r="AM44" s="141"/>
      <c r="AN44" s="142"/>
      <c r="AO44" s="177"/>
      <c r="AP44" s="144"/>
      <c r="AQ44" s="145"/>
      <c r="AR44" s="145"/>
      <c r="AS44" s="145"/>
      <c r="AT44" s="76"/>
      <c r="AU44" s="76"/>
      <c r="AV44" s="76"/>
      <c r="AW44" s="168">
        <v>6</v>
      </c>
      <c r="AX44" s="76"/>
      <c r="AY44" s="76"/>
      <c r="AZ44" s="146"/>
      <c r="BA44" s="146"/>
      <c r="BB44" s="96"/>
      <c r="BC44" s="96"/>
      <c r="BD44" s="96"/>
      <c r="BE44" s="173" t="s">
        <v>197</v>
      </c>
      <c r="BF44" s="148"/>
      <c r="BG44" s="148"/>
      <c r="BH44" s="148"/>
      <c r="BI44" s="148"/>
      <c r="BJ44" s="148"/>
      <c r="BK44" s="180">
        <v>7</v>
      </c>
      <c r="BL44" s="150"/>
      <c r="BM44" s="151"/>
      <c r="BN44" s="151"/>
      <c r="BO44" s="151"/>
      <c r="BP44" s="101"/>
      <c r="BQ44" s="152"/>
      <c r="BR44" s="153"/>
      <c r="BS44" s="131"/>
      <c r="BT44" s="131"/>
      <c r="BU44" s="132"/>
      <c r="BV44" s="154"/>
      <c r="BW44" s="155"/>
      <c r="BX44" s="165"/>
      <c r="BY44" s="107">
        <f t="shared" si="0"/>
        <v>6.45</v>
      </c>
      <c r="BZ44" s="108">
        <f t="shared" si="1"/>
        <v>5.9</v>
      </c>
      <c r="CA44" s="109">
        <f t="shared" si="2"/>
        <v>7</v>
      </c>
      <c r="CB44" s="110">
        <f t="shared" si="7"/>
        <v>5.9</v>
      </c>
      <c r="CC44" s="111">
        <f t="shared" si="8"/>
        <v>5.9</v>
      </c>
      <c r="CD44" s="112">
        <f t="shared" si="9"/>
        <v>5.9</v>
      </c>
      <c r="CE44" s="113" t="e">
        <f t="shared" si="3"/>
        <v>#DIV/0!</v>
      </c>
      <c r="CF44" s="114">
        <f t="shared" si="4"/>
        <v>0</v>
      </c>
      <c r="CG44" s="115">
        <f t="shared" si="5"/>
        <v>0</v>
      </c>
      <c r="CH44" s="157"/>
      <c r="CI44" s="158"/>
      <c r="CJ44" s="159"/>
      <c r="CK44" s="119">
        <f t="shared" si="6"/>
        <v>8</v>
      </c>
    </row>
    <row r="45" spans="1:89" ht="16.5" customHeight="1">
      <c r="A45" s="215" t="s">
        <v>161</v>
      </c>
      <c r="B45" s="67" t="s">
        <v>105</v>
      </c>
      <c r="C45" s="160"/>
      <c r="D45" s="122"/>
      <c r="E45" s="123"/>
      <c r="F45" s="124"/>
      <c r="G45" s="164"/>
      <c r="H45" s="125"/>
      <c r="I45" s="126"/>
      <c r="J45" s="126"/>
      <c r="K45" s="127"/>
      <c r="L45" s="76"/>
      <c r="M45" s="76"/>
      <c r="N45" s="128"/>
      <c r="O45" s="78"/>
      <c r="P45" s="130"/>
      <c r="Q45" s="131"/>
      <c r="R45" s="131"/>
      <c r="S45" s="131"/>
      <c r="T45" s="131"/>
      <c r="U45" s="132"/>
      <c r="V45" s="133"/>
      <c r="W45" s="132"/>
      <c r="X45" s="134"/>
      <c r="Y45" s="212"/>
      <c r="Z45" s="213"/>
      <c r="AA45" s="137"/>
      <c r="AB45" s="176">
        <v>5.8</v>
      </c>
      <c r="AC45" s="138"/>
      <c r="AD45" s="176">
        <v>8</v>
      </c>
      <c r="AE45" s="171">
        <v>8</v>
      </c>
      <c r="AF45" s="138"/>
      <c r="AG45" s="138"/>
      <c r="AH45" s="140"/>
      <c r="AI45" s="197"/>
      <c r="AJ45" s="197"/>
      <c r="AK45" s="193"/>
      <c r="AL45" s="193"/>
      <c r="AM45" s="216"/>
      <c r="AN45" s="217"/>
      <c r="AO45" s="177"/>
      <c r="AP45" s="144"/>
      <c r="AQ45" s="145"/>
      <c r="AR45" s="145"/>
      <c r="AS45" s="145"/>
      <c r="AT45" s="76"/>
      <c r="AU45" s="76"/>
      <c r="AV45" s="76"/>
      <c r="AW45" s="76"/>
      <c r="AX45" s="76"/>
      <c r="AY45" s="76"/>
      <c r="AZ45" s="146"/>
      <c r="BA45" s="146"/>
      <c r="BB45" s="96"/>
      <c r="BC45" s="96"/>
      <c r="BD45" s="96"/>
      <c r="BE45" s="172">
        <v>6.5</v>
      </c>
      <c r="BF45" s="148"/>
      <c r="BG45" s="148"/>
      <c r="BH45" s="148"/>
      <c r="BI45" s="148"/>
      <c r="BJ45" s="148"/>
      <c r="BK45" s="149"/>
      <c r="BL45" s="150"/>
      <c r="BM45" s="151"/>
      <c r="BN45" s="151"/>
      <c r="BO45" s="151"/>
      <c r="BP45" s="101"/>
      <c r="BQ45" s="152"/>
      <c r="BR45" s="153"/>
      <c r="BS45" s="131"/>
      <c r="BT45" s="131"/>
      <c r="BU45" s="132"/>
      <c r="BV45" s="154"/>
      <c r="BW45" s="155"/>
      <c r="BX45" s="165"/>
      <c r="BY45" s="107">
        <f t="shared" si="0"/>
        <v>7.0750000000000002</v>
      </c>
      <c r="BZ45" s="108">
        <f t="shared" si="1"/>
        <v>5.8</v>
      </c>
      <c r="CA45" s="109">
        <f t="shared" si="2"/>
        <v>8</v>
      </c>
      <c r="CB45" s="110" t="e">
        <f t="shared" si="7"/>
        <v>#DIV/0!</v>
      </c>
      <c r="CC45" s="111">
        <f t="shared" si="8"/>
        <v>0</v>
      </c>
      <c r="CD45" s="112">
        <f t="shared" si="9"/>
        <v>0</v>
      </c>
      <c r="CE45" s="113" t="e">
        <f t="shared" si="3"/>
        <v>#DIV/0!</v>
      </c>
      <c r="CF45" s="114">
        <f t="shared" si="4"/>
        <v>0</v>
      </c>
      <c r="CG45" s="115">
        <f t="shared" si="5"/>
        <v>0</v>
      </c>
      <c r="CH45" s="157"/>
      <c r="CI45" s="158"/>
      <c r="CJ45" s="159"/>
      <c r="CK45" s="119">
        <f t="shared" si="6"/>
        <v>4</v>
      </c>
    </row>
    <row r="46" spans="1:89" ht="16.5" customHeight="1">
      <c r="A46" s="200" t="s">
        <v>165</v>
      </c>
      <c r="B46" s="67" t="s">
        <v>105</v>
      </c>
      <c r="C46" s="121"/>
      <c r="D46" s="122"/>
      <c r="E46" s="123"/>
      <c r="F46" s="124"/>
      <c r="G46" s="218"/>
      <c r="H46" s="125"/>
      <c r="I46" s="126"/>
      <c r="J46" s="126"/>
      <c r="K46" s="127"/>
      <c r="L46" s="76"/>
      <c r="M46" s="76"/>
      <c r="N46" s="128"/>
      <c r="O46" s="78"/>
      <c r="P46" s="130"/>
      <c r="Q46" s="131"/>
      <c r="R46" s="131"/>
      <c r="S46" s="131"/>
      <c r="T46" s="131"/>
      <c r="U46" s="132"/>
      <c r="V46" s="133"/>
      <c r="W46" s="132"/>
      <c r="X46" s="134"/>
      <c r="Y46" s="135"/>
      <c r="Z46" s="136"/>
      <c r="AA46" s="137"/>
      <c r="AB46" s="176">
        <v>4.0999999999999996</v>
      </c>
      <c r="AC46" s="138"/>
      <c r="AD46" s="138"/>
      <c r="AE46" s="139"/>
      <c r="AF46" s="138"/>
      <c r="AG46" s="138"/>
      <c r="AH46" s="140"/>
      <c r="AI46" s="197">
        <v>4</v>
      </c>
      <c r="AJ46" s="197">
        <v>4</v>
      </c>
      <c r="AK46" s="141">
        <v>3.2</v>
      </c>
      <c r="AL46" s="141">
        <v>3.2</v>
      </c>
      <c r="AM46" s="141"/>
      <c r="AN46" s="142"/>
      <c r="AO46" s="177"/>
      <c r="AP46" s="144"/>
      <c r="AQ46" s="145"/>
      <c r="AR46" s="145"/>
      <c r="AS46" s="145"/>
      <c r="AT46" s="76"/>
      <c r="AU46" s="76"/>
      <c r="AV46" s="76"/>
      <c r="AW46" s="76"/>
      <c r="AX46" s="76"/>
      <c r="AY46" s="76"/>
      <c r="AZ46" s="146"/>
      <c r="BA46" s="146"/>
      <c r="BB46" s="96"/>
      <c r="BC46" s="96"/>
      <c r="BD46" s="96"/>
      <c r="BE46" s="172">
        <v>3.5</v>
      </c>
      <c r="BF46" s="148"/>
      <c r="BG46" s="148"/>
      <c r="BH46" s="148"/>
      <c r="BI46" s="148"/>
      <c r="BJ46" s="148"/>
      <c r="BK46" s="149"/>
      <c r="BL46" s="150"/>
      <c r="BM46" s="151"/>
      <c r="BN46" s="151"/>
      <c r="BO46" s="151"/>
      <c r="BP46" s="101"/>
      <c r="BQ46" s="152"/>
      <c r="BR46" s="153"/>
      <c r="BS46" s="131"/>
      <c r="BT46" s="131"/>
      <c r="BU46" s="132"/>
      <c r="BV46" s="154"/>
      <c r="BW46" s="155"/>
      <c r="BX46" s="165"/>
      <c r="BY46" s="107">
        <f t="shared" si="0"/>
        <v>3.7</v>
      </c>
      <c r="BZ46" s="108">
        <f t="shared" si="1"/>
        <v>3.2</v>
      </c>
      <c r="CA46" s="109">
        <f t="shared" si="2"/>
        <v>4.0999999999999996</v>
      </c>
      <c r="CB46" s="110">
        <f t="shared" si="7"/>
        <v>3.6</v>
      </c>
      <c r="CC46" s="111">
        <f t="shared" si="8"/>
        <v>3.2</v>
      </c>
      <c r="CD46" s="112">
        <f t="shared" si="9"/>
        <v>4</v>
      </c>
      <c r="CE46" s="113" t="e">
        <f t="shared" si="3"/>
        <v>#DIV/0!</v>
      </c>
      <c r="CF46" s="114">
        <f t="shared" si="4"/>
        <v>0</v>
      </c>
      <c r="CG46" s="115">
        <f t="shared" si="5"/>
        <v>0</v>
      </c>
      <c r="CH46" s="186">
        <v>3.03</v>
      </c>
      <c r="CI46" s="158"/>
      <c r="CJ46" s="159"/>
      <c r="CK46" s="119">
        <f t="shared" si="6"/>
        <v>6</v>
      </c>
    </row>
    <row r="47" spans="1:89" ht="16.5" customHeight="1">
      <c r="A47" s="219" t="s">
        <v>166</v>
      </c>
      <c r="B47" s="67" t="s">
        <v>167</v>
      </c>
      <c r="C47" s="121"/>
      <c r="D47" s="122"/>
      <c r="E47" s="123"/>
      <c r="F47" s="124"/>
      <c r="G47" s="164"/>
      <c r="H47" s="125"/>
      <c r="I47" s="126"/>
      <c r="J47" s="126"/>
      <c r="K47" s="127"/>
      <c r="L47" s="76"/>
      <c r="M47" s="76"/>
      <c r="N47" s="128"/>
      <c r="O47" s="78"/>
      <c r="P47" s="130"/>
      <c r="Q47" s="131"/>
      <c r="R47" s="131"/>
      <c r="S47" s="131"/>
      <c r="T47" s="131"/>
      <c r="U47" s="132"/>
      <c r="V47" s="133"/>
      <c r="W47" s="132"/>
      <c r="X47" s="134"/>
      <c r="Y47" s="135"/>
      <c r="Z47" s="136"/>
      <c r="AA47" s="137"/>
      <c r="AB47" s="138"/>
      <c r="AC47" s="138"/>
      <c r="AD47" s="138"/>
      <c r="AE47" s="139"/>
      <c r="AF47" s="138"/>
      <c r="AG47" s="138"/>
      <c r="AH47" s="140"/>
      <c r="AI47" s="90"/>
      <c r="AJ47" s="90"/>
      <c r="AK47" s="141"/>
      <c r="AL47" s="141"/>
      <c r="AM47" s="141"/>
      <c r="AN47" s="142"/>
      <c r="AO47" s="177"/>
      <c r="AP47" s="144"/>
      <c r="AQ47" s="145"/>
      <c r="AR47" s="145"/>
      <c r="AS47" s="145"/>
      <c r="AT47" s="76"/>
      <c r="AU47" s="76"/>
      <c r="AV47" s="76"/>
      <c r="AW47" s="76"/>
      <c r="AX47" s="76"/>
      <c r="AY47" s="76"/>
      <c r="AZ47" s="146"/>
      <c r="BA47" s="146"/>
      <c r="BB47" s="96"/>
      <c r="BC47" s="96"/>
      <c r="BD47" s="96"/>
      <c r="BE47" s="173">
        <v>3.5</v>
      </c>
      <c r="BF47" s="148"/>
      <c r="BG47" s="148"/>
      <c r="BH47" s="148"/>
      <c r="BI47" s="148"/>
      <c r="BJ47" s="148"/>
      <c r="BK47" s="149"/>
      <c r="BL47" s="150"/>
      <c r="BM47" s="151"/>
      <c r="BN47" s="151"/>
      <c r="BO47" s="151"/>
      <c r="BP47" s="101"/>
      <c r="BQ47" s="152"/>
      <c r="BR47" s="153"/>
      <c r="BS47" s="131"/>
      <c r="BT47" s="131"/>
      <c r="BU47" s="132"/>
      <c r="BV47" s="154"/>
      <c r="BW47" s="155"/>
      <c r="BX47" s="165"/>
      <c r="BY47" s="107">
        <f t="shared" si="0"/>
        <v>3.5</v>
      </c>
      <c r="BZ47" s="108">
        <f t="shared" si="1"/>
        <v>3.5</v>
      </c>
      <c r="CA47" s="109">
        <f t="shared" si="2"/>
        <v>3.5</v>
      </c>
      <c r="CB47" s="110" t="e">
        <f t="shared" si="7"/>
        <v>#DIV/0!</v>
      </c>
      <c r="CC47" s="111">
        <f t="shared" si="8"/>
        <v>0</v>
      </c>
      <c r="CD47" s="112">
        <f t="shared" si="9"/>
        <v>0</v>
      </c>
      <c r="CE47" s="113" t="e">
        <f t="shared" si="3"/>
        <v>#DIV/0!</v>
      </c>
      <c r="CF47" s="114">
        <f t="shared" si="4"/>
        <v>0</v>
      </c>
      <c r="CG47" s="115">
        <f t="shared" si="5"/>
        <v>0</v>
      </c>
      <c r="CH47" s="157"/>
      <c r="CI47" s="158"/>
      <c r="CJ47" s="159"/>
      <c r="CK47" s="119">
        <f t="shared" si="6"/>
        <v>1</v>
      </c>
    </row>
    <row r="48" spans="1:89" ht="16.5" customHeight="1">
      <c r="A48" s="220" t="s">
        <v>168</v>
      </c>
      <c r="B48" s="67" t="s">
        <v>105</v>
      </c>
      <c r="C48" s="121"/>
      <c r="D48" s="122"/>
      <c r="E48" s="123"/>
      <c r="F48" s="124"/>
      <c r="G48" s="164"/>
      <c r="H48" s="125"/>
      <c r="I48" s="126"/>
      <c r="J48" s="126"/>
      <c r="K48" s="127"/>
      <c r="L48" s="168">
        <v>6.5</v>
      </c>
      <c r="M48" s="76"/>
      <c r="N48" s="169">
        <v>8</v>
      </c>
      <c r="O48" s="78"/>
      <c r="P48" s="130"/>
      <c r="Q48" s="131"/>
      <c r="R48" s="131"/>
      <c r="S48" s="131"/>
      <c r="T48" s="131"/>
      <c r="U48" s="132"/>
      <c r="V48" s="133"/>
      <c r="W48" s="132"/>
      <c r="X48" s="134"/>
      <c r="Y48" s="135"/>
      <c r="Z48" s="136"/>
      <c r="AA48" s="137"/>
      <c r="AB48" s="176">
        <v>7.6</v>
      </c>
      <c r="AC48" s="138"/>
      <c r="AD48" s="176">
        <v>8</v>
      </c>
      <c r="AE48" s="171">
        <v>7</v>
      </c>
      <c r="AF48" s="138"/>
      <c r="AG48" s="138"/>
      <c r="AH48" s="140"/>
      <c r="AI48" s="90">
        <v>12.5</v>
      </c>
      <c r="AJ48" s="90">
        <v>12.5</v>
      </c>
      <c r="AK48" s="141">
        <v>7.3</v>
      </c>
      <c r="AL48" s="141">
        <v>7.3</v>
      </c>
      <c r="AM48" s="141"/>
      <c r="AN48" s="142"/>
      <c r="AO48" s="177"/>
      <c r="AP48" s="144"/>
      <c r="AQ48" s="145"/>
      <c r="AR48" s="145"/>
      <c r="AS48" s="145"/>
      <c r="AT48" s="168">
        <v>7</v>
      </c>
      <c r="AU48" s="168">
        <v>7</v>
      </c>
      <c r="AV48" s="76"/>
      <c r="AW48" s="168">
        <v>7</v>
      </c>
      <c r="AX48" s="178">
        <v>9</v>
      </c>
      <c r="AY48" s="178">
        <v>8</v>
      </c>
      <c r="AZ48" s="146"/>
      <c r="BA48" s="146"/>
      <c r="BB48" s="96"/>
      <c r="BC48" s="172">
        <v>7.5</v>
      </c>
      <c r="BD48" s="172">
        <v>7.2</v>
      </c>
      <c r="BE48" s="173">
        <v>7.5</v>
      </c>
      <c r="BF48" s="148"/>
      <c r="BG48" s="148"/>
      <c r="BH48" s="148"/>
      <c r="BI48" s="148"/>
      <c r="BJ48" s="148"/>
      <c r="BK48" s="180">
        <v>8</v>
      </c>
      <c r="BL48" s="150"/>
      <c r="BM48" s="151"/>
      <c r="BN48" s="151"/>
      <c r="BO48" s="151"/>
      <c r="BP48" s="101"/>
      <c r="BQ48" s="152"/>
      <c r="BR48" s="153"/>
      <c r="BS48" s="131"/>
      <c r="BT48" s="131"/>
      <c r="BU48" s="132"/>
      <c r="BV48" s="154"/>
      <c r="BW48" s="155"/>
      <c r="BX48" s="165"/>
      <c r="BY48" s="107">
        <f t="shared" si="0"/>
        <v>7.8500000000000005</v>
      </c>
      <c r="BZ48" s="108">
        <f t="shared" si="1"/>
        <v>6.5</v>
      </c>
      <c r="CA48" s="109">
        <f t="shared" si="2"/>
        <v>12.5</v>
      </c>
      <c r="CB48" s="110">
        <f t="shared" si="7"/>
        <v>9.2666666666666675</v>
      </c>
      <c r="CC48" s="111">
        <f t="shared" si="8"/>
        <v>7.3</v>
      </c>
      <c r="CD48" s="112">
        <f t="shared" si="9"/>
        <v>12.5</v>
      </c>
      <c r="CE48" s="113" t="e">
        <f t="shared" si="3"/>
        <v>#DIV/0!</v>
      </c>
      <c r="CF48" s="114">
        <f t="shared" si="4"/>
        <v>0</v>
      </c>
      <c r="CG48" s="115">
        <f t="shared" si="5"/>
        <v>0</v>
      </c>
      <c r="CH48" s="157"/>
      <c r="CI48" s="205">
        <v>7.5</v>
      </c>
      <c r="CJ48" s="159"/>
      <c r="CK48" s="119">
        <f t="shared" si="6"/>
        <v>18</v>
      </c>
    </row>
    <row r="49" spans="1:89" ht="16.5" customHeight="1">
      <c r="A49" s="220" t="s">
        <v>171</v>
      </c>
      <c r="B49" s="67" t="s">
        <v>105</v>
      </c>
      <c r="C49" s="121"/>
      <c r="D49" s="122"/>
      <c r="E49" s="123"/>
      <c r="F49" s="124"/>
      <c r="G49" s="164"/>
      <c r="H49" s="125"/>
      <c r="I49" s="126"/>
      <c r="J49" s="126"/>
      <c r="K49" s="127"/>
      <c r="L49" s="76"/>
      <c r="M49" s="76"/>
      <c r="N49" s="192"/>
      <c r="O49" s="78"/>
      <c r="P49" s="130"/>
      <c r="Q49" s="131"/>
      <c r="R49" s="131"/>
      <c r="S49" s="131"/>
      <c r="T49" s="131"/>
      <c r="U49" s="132"/>
      <c r="V49" s="133"/>
      <c r="W49" s="132"/>
      <c r="X49" s="134"/>
      <c r="Y49" s="135"/>
      <c r="Z49" s="136"/>
      <c r="AA49" s="137"/>
      <c r="AB49" s="138"/>
      <c r="AC49" s="138"/>
      <c r="AD49" s="138"/>
      <c r="AE49" s="139"/>
      <c r="AF49" s="138"/>
      <c r="AG49" s="138"/>
      <c r="AH49" s="140"/>
      <c r="AI49" s="90"/>
      <c r="AJ49" s="90"/>
      <c r="AK49" s="141"/>
      <c r="AL49" s="141"/>
      <c r="AM49" s="141"/>
      <c r="AN49" s="142"/>
      <c r="AO49" s="177"/>
      <c r="AP49" s="144"/>
      <c r="AQ49" s="145"/>
      <c r="AR49" s="145"/>
      <c r="AS49" s="145"/>
      <c r="AT49" s="76"/>
      <c r="AU49" s="76"/>
      <c r="AV49" s="76"/>
      <c r="AW49" s="76"/>
      <c r="AX49" s="76"/>
      <c r="AY49" s="76"/>
      <c r="AZ49" s="146"/>
      <c r="BA49" s="146"/>
      <c r="BB49" s="96"/>
      <c r="BC49" s="96"/>
      <c r="BD49" s="96"/>
      <c r="BE49" s="96"/>
      <c r="BF49" s="148"/>
      <c r="BG49" s="148"/>
      <c r="BH49" s="148"/>
      <c r="BI49" s="148"/>
      <c r="BJ49" s="148"/>
      <c r="BK49" s="149"/>
      <c r="BL49" s="150"/>
      <c r="BM49" s="151"/>
      <c r="BN49" s="151"/>
      <c r="BO49" s="151"/>
      <c r="BP49" s="101"/>
      <c r="BQ49" s="152"/>
      <c r="BR49" s="153"/>
      <c r="BS49" s="131"/>
      <c r="BT49" s="131"/>
      <c r="BU49" s="132"/>
      <c r="BV49" s="154"/>
      <c r="BW49" s="155"/>
      <c r="BX49" s="165"/>
      <c r="BY49" s="107" t="e">
        <f t="shared" si="0"/>
        <v>#DIV/0!</v>
      </c>
      <c r="BZ49" s="108">
        <f t="shared" si="1"/>
        <v>0</v>
      </c>
      <c r="CA49" s="109">
        <f t="shared" si="2"/>
        <v>0</v>
      </c>
      <c r="CB49" s="110" t="e">
        <f t="shared" si="7"/>
        <v>#DIV/0!</v>
      </c>
      <c r="CC49" s="111">
        <f t="shared" si="8"/>
        <v>0</v>
      </c>
      <c r="CD49" s="112">
        <f t="shared" si="9"/>
        <v>0</v>
      </c>
      <c r="CE49" s="113" t="e">
        <f t="shared" si="3"/>
        <v>#DIV/0!</v>
      </c>
      <c r="CF49" s="114">
        <f t="shared" si="4"/>
        <v>0</v>
      </c>
      <c r="CG49" s="115">
        <f t="shared" si="5"/>
        <v>0</v>
      </c>
      <c r="CH49" s="157"/>
      <c r="CI49" s="205"/>
      <c r="CJ49" s="159"/>
      <c r="CK49" s="119">
        <f t="shared" si="6"/>
        <v>0</v>
      </c>
    </row>
    <row r="50" spans="1:89" ht="16.5" customHeight="1">
      <c r="A50" s="221" t="s">
        <v>172</v>
      </c>
      <c r="B50" s="67" t="s">
        <v>142</v>
      </c>
      <c r="C50" s="121"/>
      <c r="D50" s="122"/>
      <c r="E50" s="123"/>
      <c r="F50" s="124"/>
      <c r="G50" s="164"/>
      <c r="H50" s="125"/>
      <c r="I50" s="126"/>
      <c r="J50" s="126"/>
      <c r="K50" s="127"/>
      <c r="L50" s="76"/>
      <c r="M50" s="76"/>
      <c r="N50" s="192"/>
      <c r="O50" s="78"/>
      <c r="P50" s="130"/>
      <c r="Q50" s="131"/>
      <c r="R50" s="131"/>
      <c r="S50" s="131"/>
      <c r="T50" s="131"/>
      <c r="U50" s="132"/>
      <c r="V50" s="133"/>
      <c r="W50" s="132"/>
      <c r="X50" s="134"/>
      <c r="Y50" s="135"/>
      <c r="Z50" s="136"/>
      <c r="AA50" s="137"/>
      <c r="AB50" s="138"/>
      <c r="AC50" s="138"/>
      <c r="AD50" s="138"/>
      <c r="AE50" s="139"/>
      <c r="AF50" s="138"/>
      <c r="AG50" s="138"/>
      <c r="AH50" s="140"/>
      <c r="AI50" s="90"/>
      <c r="AJ50" s="90"/>
      <c r="AK50" s="201">
        <v>0.8</v>
      </c>
      <c r="AL50" s="201">
        <v>0.8</v>
      </c>
      <c r="AM50" s="141"/>
      <c r="AN50" s="142"/>
      <c r="AO50" s="177"/>
      <c r="AP50" s="144"/>
      <c r="AQ50" s="145"/>
      <c r="AR50" s="145"/>
      <c r="AS50" s="145"/>
      <c r="AT50" s="168">
        <v>1.2</v>
      </c>
      <c r="AU50" s="76"/>
      <c r="AV50" s="76"/>
      <c r="AW50" s="183"/>
      <c r="AX50" s="76"/>
      <c r="AY50" s="76"/>
      <c r="AZ50" s="146"/>
      <c r="BA50" s="146"/>
      <c r="BB50" s="96"/>
      <c r="BC50" s="96"/>
      <c r="BD50" s="96"/>
      <c r="BE50" s="96"/>
      <c r="BF50" s="148"/>
      <c r="BG50" s="148"/>
      <c r="BH50" s="148"/>
      <c r="BI50" s="148"/>
      <c r="BJ50" s="148"/>
      <c r="BK50" s="149"/>
      <c r="BL50" s="150"/>
      <c r="BM50" s="151"/>
      <c r="BN50" s="151"/>
      <c r="BO50" s="151"/>
      <c r="BP50" s="101"/>
      <c r="BQ50" s="152"/>
      <c r="BR50" s="153"/>
      <c r="BS50" s="131"/>
      <c r="BT50" s="131"/>
      <c r="BU50" s="132"/>
      <c r="BV50" s="154"/>
      <c r="BW50" s="155"/>
      <c r="BX50" s="165"/>
      <c r="BY50" s="107">
        <f t="shared" si="0"/>
        <v>1</v>
      </c>
      <c r="BZ50" s="108">
        <f t="shared" si="1"/>
        <v>0.8</v>
      </c>
      <c r="CA50" s="109">
        <f t="shared" si="2"/>
        <v>1.2</v>
      </c>
      <c r="CB50" s="110">
        <f t="shared" si="7"/>
        <v>0.8</v>
      </c>
      <c r="CC50" s="111">
        <f t="shared" si="8"/>
        <v>0.8</v>
      </c>
      <c r="CD50" s="112">
        <f t="shared" si="9"/>
        <v>0.8</v>
      </c>
      <c r="CE50" s="113" t="e">
        <f t="shared" si="3"/>
        <v>#DIV/0!</v>
      </c>
      <c r="CF50" s="114">
        <f t="shared" si="4"/>
        <v>0</v>
      </c>
      <c r="CG50" s="115">
        <f t="shared" si="5"/>
        <v>0</v>
      </c>
      <c r="CH50" s="157"/>
      <c r="CI50" s="158"/>
      <c r="CJ50" s="159"/>
      <c r="CK50" s="119">
        <f t="shared" si="6"/>
        <v>3</v>
      </c>
    </row>
    <row r="51" spans="1:89" ht="16.5" customHeight="1">
      <c r="A51" s="222" t="s">
        <v>174</v>
      </c>
      <c r="B51" s="67" t="s">
        <v>105</v>
      </c>
      <c r="C51" s="121"/>
      <c r="D51" s="122"/>
      <c r="E51" s="123"/>
      <c r="F51" s="124"/>
      <c r="G51" s="164"/>
      <c r="H51" s="125"/>
      <c r="I51" s="126"/>
      <c r="J51" s="126"/>
      <c r="K51" s="127"/>
      <c r="L51" s="168">
        <v>2.8</v>
      </c>
      <c r="M51" s="76"/>
      <c r="N51" s="187">
        <v>3</v>
      </c>
      <c r="O51" s="78"/>
      <c r="P51" s="130"/>
      <c r="Q51" s="131"/>
      <c r="R51" s="131"/>
      <c r="S51" s="131"/>
      <c r="T51" s="131"/>
      <c r="U51" s="132"/>
      <c r="V51" s="133"/>
      <c r="W51" s="132"/>
      <c r="X51" s="134"/>
      <c r="Y51" s="135"/>
      <c r="Z51" s="136"/>
      <c r="AA51" s="137"/>
      <c r="AB51" s="176"/>
      <c r="AC51" s="138"/>
      <c r="AD51" s="138"/>
      <c r="AE51" s="139"/>
      <c r="AF51" s="138"/>
      <c r="AG51" s="138"/>
      <c r="AH51" s="140"/>
      <c r="AI51" s="90">
        <v>3</v>
      </c>
      <c r="AJ51" s="90">
        <v>3</v>
      </c>
      <c r="AK51" s="141"/>
      <c r="AL51" s="141"/>
      <c r="AM51" s="141"/>
      <c r="AN51" s="142"/>
      <c r="AO51" s="177"/>
      <c r="AP51" s="144"/>
      <c r="AQ51" s="145"/>
      <c r="AR51" s="145"/>
      <c r="AS51" s="145"/>
      <c r="AT51" s="76"/>
      <c r="AU51" s="168">
        <v>3</v>
      </c>
      <c r="AV51" s="76"/>
      <c r="AW51" s="183"/>
      <c r="AX51" s="76"/>
      <c r="AY51" s="76"/>
      <c r="AZ51" s="146"/>
      <c r="BA51" s="146"/>
      <c r="BB51" s="96"/>
      <c r="BC51" s="96"/>
      <c r="BD51" s="96"/>
      <c r="BE51" s="173">
        <v>2.8</v>
      </c>
      <c r="BF51" s="148"/>
      <c r="BG51" s="148"/>
      <c r="BH51" s="148"/>
      <c r="BI51" s="148"/>
      <c r="BJ51" s="148"/>
      <c r="BK51" s="149"/>
      <c r="BL51" s="150"/>
      <c r="BM51" s="151"/>
      <c r="BN51" s="151"/>
      <c r="BO51" s="151"/>
      <c r="BP51" s="101"/>
      <c r="BQ51" s="152"/>
      <c r="BR51" s="175">
        <v>2.2999999999999998</v>
      </c>
      <c r="BS51" s="131"/>
      <c r="BT51" s="131"/>
      <c r="BU51" s="132"/>
      <c r="BV51" s="154"/>
      <c r="BW51" s="155"/>
      <c r="BX51" s="165"/>
      <c r="BY51" s="107">
        <f t="shared" si="0"/>
        <v>2.8166666666666669</v>
      </c>
      <c r="BZ51" s="108">
        <f t="shared" si="1"/>
        <v>2.2999999999999998</v>
      </c>
      <c r="CA51" s="109">
        <f t="shared" si="2"/>
        <v>3</v>
      </c>
      <c r="CB51" s="110">
        <f t="shared" si="7"/>
        <v>3</v>
      </c>
      <c r="CC51" s="111">
        <f t="shared" si="8"/>
        <v>3</v>
      </c>
      <c r="CD51" s="112">
        <f t="shared" si="9"/>
        <v>3</v>
      </c>
      <c r="CE51" s="113" t="e">
        <f t="shared" si="3"/>
        <v>#DIV/0!</v>
      </c>
      <c r="CF51" s="114">
        <f t="shared" si="4"/>
        <v>0</v>
      </c>
      <c r="CG51" s="115">
        <f t="shared" si="5"/>
        <v>0</v>
      </c>
      <c r="CH51" s="157"/>
      <c r="CI51" s="158"/>
      <c r="CJ51" s="159"/>
      <c r="CK51" s="119">
        <f t="shared" si="6"/>
        <v>7</v>
      </c>
    </row>
    <row r="52" spans="1:89" ht="16.5" customHeight="1">
      <c r="A52" s="223" t="s">
        <v>175</v>
      </c>
      <c r="B52" s="67" t="s">
        <v>105</v>
      </c>
      <c r="C52" s="160"/>
      <c r="D52" s="122"/>
      <c r="E52" s="123"/>
      <c r="F52" s="124"/>
      <c r="G52" s="218"/>
      <c r="H52" s="125"/>
      <c r="I52" s="126"/>
      <c r="J52" s="126"/>
      <c r="K52" s="127"/>
      <c r="L52" s="76"/>
      <c r="M52" s="76"/>
      <c r="N52" s="192"/>
      <c r="O52" s="78"/>
      <c r="P52" s="130"/>
      <c r="Q52" s="131"/>
      <c r="R52" s="131"/>
      <c r="S52" s="131"/>
      <c r="T52" s="131"/>
      <c r="U52" s="132"/>
      <c r="V52" s="133"/>
      <c r="W52" s="132"/>
      <c r="X52" s="134"/>
      <c r="Y52" s="135"/>
      <c r="Z52" s="136"/>
      <c r="AA52" s="137"/>
      <c r="AB52" s="176">
        <v>2.9</v>
      </c>
      <c r="AC52" s="138"/>
      <c r="AD52" s="138"/>
      <c r="AE52" s="139"/>
      <c r="AF52" s="138"/>
      <c r="AG52" s="138"/>
      <c r="AH52" s="140"/>
      <c r="AI52" s="197"/>
      <c r="AJ52" s="197"/>
      <c r="AK52" s="193"/>
      <c r="AL52" s="193"/>
      <c r="AM52" s="141"/>
      <c r="AN52" s="142"/>
      <c r="AO52" s="177"/>
      <c r="AP52" s="144"/>
      <c r="AQ52" s="145"/>
      <c r="AR52" s="145"/>
      <c r="AS52" s="224"/>
      <c r="AT52" s="76"/>
      <c r="AU52" s="76"/>
      <c r="AV52" s="76"/>
      <c r="AW52" s="76"/>
      <c r="AX52" s="76"/>
      <c r="AY52" s="76"/>
      <c r="AZ52" s="146"/>
      <c r="BA52" s="146"/>
      <c r="BB52" s="96"/>
      <c r="BC52" s="172">
        <v>2.5</v>
      </c>
      <c r="BD52" s="172">
        <v>2.25</v>
      </c>
      <c r="BE52" s="172">
        <v>2.8</v>
      </c>
      <c r="BF52" s="148"/>
      <c r="BG52" s="148"/>
      <c r="BH52" s="148"/>
      <c r="BI52" s="148"/>
      <c r="BJ52" s="148"/>
      <c r="BK52" s="149"/>
      <c r="BL52" s="150"/>
      <c r="BM52" s="151"/>
      <c r="BN52" s="151"/>
      <c r="BO52" s="151"/>
      <c r="BP52" s="101"/>
      <c r="BQ52" s="152"/>
      <c r="BR52" s="153"/>
      <c r="BS52" s="131"/>
      <c r="BT52" s="131"/>
      <c r="BU52" s="132"/>
      <c r="BV52" s="154"/>
      <c r="BW52" s="155"/>
      <c r="BX52" s="165"/>
      <c r="BY52" s="107">
        <f t="shared" si="0"/>
        <v>2.7333333333333329</v>
      </c>
      <c r="BZ52" s="108">
        <f t="shared" si="1"/>
        <v>2.5</v>
      </c>
      <c r="CA52" s="109">
        <f t="shared" si="2"/>
        <v>2.9</v>
      </c>
      <c r="CB52" s="110" t="e">
        <f t="shared" si="7"/>
        <v>#DIV/0!</v>
      </c>
      <c r="CC52" s="111">
        <f t="shared" si="8"/>
        <v>0</v>
      </c>
      <c r="CD52" s="112">
        <f t="shared" si="9"/>
        <v>0</v>
      </c>
      <c r="CE52" s="113" t="e">
        <f t="shared" si="3"/>
        <v>#DIV/0!</v>
      </c>
      <c r="CF52" s="114">
        <f t="shared" si="4"/>
        <v>0</v>
      </c>
      <c r="CG52" s="115">
        <f t="shared" si="5"/>
        <v>0</v>
      </c>
      <c r="CH52" s="157"/>
      <c r="CI52" s="158"/>
      <c r="CJ52" s="159"/>
      <c r="CK52" s="119">
        <f t="shared" si="6"/>
        <v>4</v>
      </c>
    </row>
    <row r="53" spans="1:89" ht="16.5" customHeight="1">
      <c r="A53" s="223" t="s">
        <v>176</v>
      </c>
      <c r="B53" s="67" t="s">
        <v>108</v>
      </c>
      <c r="C53" s="121"/>
      <c r="D53" s="195"/>
      <c r="E53" s="123"/>
      <c r="F53" s="225"/>
      <c r="G53" s="164"/>
      <c r="H53" s="125"/>
      <c r="I53" s="126"/>
      <c r="J53" s="126"/>
      <c r="K53" s="127"/>
      <c r="L53" s="76"/>
      <c r="M53" s="76"/>
      <c r="N53" s="187">
        <v>2</v>
      </c>
      <c r="O53" s="78"/>
      <c r="P53" s="130"/>
      <c r="Q53" s="131"/>
      <c r="R53" s="131"/>
      <c r="S53" s="131"/>
      <c r="T53" s="131"/>
      <c r="U53" s="132"/>
      <c r="V53" s="133"/>
      <c r="W53" s="132"/>
      <c r="X53" s="134"/>
      <c r="Y53" s="135"/>
      <c r="Z53" s="136"/>
      <c r="AA53" s="188"/>
      <c r="AB53" s="138"/>
      <c r="AC53" s="138"/>
      <c r="AD53" s="138"/>
      <c r="AE53" s="139"/>
      <c r="AF53" s="138"/>
      <c r="AG53" s="138"/>
      <c r="AH53" s="140"/>
      <c r="AI53" s="90"/>
      <c r="AJ53" s="90"/>
      <c r="AK53" s="141"/>
      <c r="AL53" s="141"/>
      <c r="AM53" s="141"/>
      <c r="AN53" s="142"/>
      <c r="AO53" s="177"/>
      <c r="AP53" s="144"/>
      <c r="AQ53" s="145"/>
      <c r="AR53" s="145"/>
      <c r="AS53" s="145"/>
      <c r="AT53" s="76"/>
      <c r="AU53" s="76"/>
      <c r="AV53" s="76"/>
      <c r="AW53" s="76"/>
      <c r="AX53" s="76"/>
      <c r="AY53" s="76"/>
      <c r="AZ53" s="146"/>
      <c r="BA53" s="146"/>
      <c r="BB53" s="96"/>
      <c r="BC53" s="96"/>
      <c r="BD53" s="96"/>
      <c r="BE53" s="96"/>
      <c r="BF53" s="148"/>
      <c r="BG53" s="148"/>
      <c r="BH53" s="148"/>
      <c r="BI53" s="148"/>
      <c r="BJ53" s="148"/>
      <c r="BK53" s="149"/>
      <c r="BL53" s="150"/>
      <c r="BM53" s="151"/>
      <c r="BN53" s="151"/>
      <c r="BO53" s="151"/>
      <c r="BP53" s="101"/>
      <c r="BQ53" s="152"/>
      <c r="BR53" s="153"/>
      <c r="BS53" s="131"/>
      <c r="BT53" s="131"/>
      <c r="BU53" s="132"/>
      <c r="BV53" s="154"/>
      <c r="BW53" s="155"/>
      <c r="BX53" s="165"/>
      <c r="BY53" s="107">
        <f t="shared" si="0"/>
        <v>2</v>
      </c>
      <c r="BZ53" s="108">
        <f t="shared" si="1"/>
        <v>2</v>
      </c>
      <c r="CA53" s="109">
        <f t="shared" si="2"/>
        <v>2</v>
      </c>
      <c r="CB53" s="110" t="e">
        <f t="shared" si="7"/>
        <v>#DIV/0!</v>
      </c>
      <c r="CC53" s="111">
        <f t="shared" si="8"/>
        <v>0</v>
      </c>
      <c r="CD53" s="112">
        <f t="shared" si="9"/>
        <v>0</v>
      </c>
      <c r="CE53" s="113" t="e">
        <f t="shared" si="3"/>
        <v>#DIV/0!</v>
      </c>
      <c r="CF53" s="114">
        <f t="shared" si="4"/>
        <v>0</v>
      </c>
      <c r="CG53" s="115">
        <f t="shared" si="5"/>
        <v>0</v>
      </c>
      <c r="CH53" s="157"/>
      <c r="CI53" s="158"/>
      <c r="CJ53" s="159"/>
      <c r="CK53" s="119">
        <f t="shared" si="6"/>
        <v>1</v>
      </c>
    </row>
    <row r="54" spans="1:89" ht="16.5" customHeight="1">
      <c r="A54" s="223" t="s">
        <v>177</v>
      </c>
      <c r="B54" s="67" t="s">
        <v>105</v>
      </c>
      <c r="C54" s="121"/>
      <c r="D54" s="122"/>
      <c r="E54" s="123"/>
      <c r="F54" s="124"/>
      <c r="G54" s="164"/>
      <c r="H54" s="125"/>
      <c r="I54" s="126"/>
      <c r="J54" s="126"/>
      <c r="K54" s="127"/>
      <c r="L54" s="76"/>
      <c r="M54" s="76"/>
      <c r="N54" s="128"/>
      <c r="O54" s="78"/>
      <c r="P54" s="130"/>
      <c r="Q54" s="131"/>
      <c r="R54" s="131"/>
      <c r="S54" s="131"/>
      <c r="T54" s="131"/>
      <c r="U54" s="132"/>
      <c r="V54" s="133"/>
      <c r="W54" s="132"/>
      <c r="X54" s="134"/>
      <c r="Y54" s="135"/>
      <c r="Z54" s="136"/>
      <c r="AA54" s="137"/>
      <c r="AB54" s="176">
        <v>2.9</v>
      </c>
      <c r="AC54" s="138"/>
      <c r="AD54" s="138"/>
      <c r="AE54" s="139"/>
      <c r="AF54" s="138"/>
      <c r="AG54" s="138"/>
      <c r="AH54" s="140"/>
      <c r="AI54" s="197"/>
      <c r="AJ54" s="197"/>
      <c r="AK54" s="193"/>
      <c r="AL54" s="193"/>
      <c r="AM54" s="141"/>
      <c r="AN54" s="142"/>
      <c r="AO54" s="177"/>
      <c r="AP54" s="144"/>
      <c r="AQ54" s="145"/>
      <c r="AR54" s="145"/>
      <c r="AS54" s="145"/>
      <c r="AT54" s="76"/>
      <c r="AU54" s="76"/>
      <c r="AV54" s="76"/>
      <c r="AW54" s="76"/>
      <c r="AX54" s="76"/>
      <c r="AY54" s="76"/>
      <c r="AZ54" s="146"/>
      <c r="BA54" s="146"/>
      <c r="BB54" s="96"/>
      <c r="BC54" s="96"/>
      <c r="BD54" s="96"/>
      <c r="BE54" s="96"/>
      <c r="BF54" s="148"/>
      <c r="BG54" s="148"/>
      <c r="BH54" s="148"/>
      <c r="BI54" s="148"/>
      <c r="BJ54" s="148"/>
      <c r="BK54" s="149"/>
      <c r="BL54" s="150"/>
      <c r="BM54" s="151"/>
      <c r="BN54" s="151"/>
      <c r="BO54" s="151"/>
      <c r="BP54" s="101"/>
      <c r="BQ54" s="152"/>
      <c r="BR54" s="153"/>
      <c r="BS54" s="131"/>
      <c r="BT54" s="131"/>
      <c r="BU54" s="132"/>
      <c r="BV54" s="154"/>
      <c r="BW54" s="155"/>
      <c r="BX54" s="165"/>
      <c r="BY54" s="107">
        <f t="shared" si="0"/>
        <v>2.9</v>
      </c>
      <c r="BZ54" s="108">
        <f t="shared" si="1"/>
        <v>2.9</v>
      </c>
      <c r="CA54" s="109">
        <f t="shared" si="2"/>
        <v>2.9</v>
      </c>
      <c r="CB54" s="110" t="e">
        <f t="shared" si="7"/>
        <v>#DIV/0!</v>
      </c>
      <c r="CC54" s="111">
        <f t="shared" si="8"/>
        <v>0</v>
      </c>
      <c r="CD54" s="112">
        <f t="shared" si="9"/>
        <v>0</v>
      </c>
      <c r="CE54" s="113" t="e">
        <f t="shared" si="3"/>
        <v>#DIV/0!</v>
      </c>
      <c r="CF54" s="114">
        <f t="shared" si="4"/>
        <v>0</v>
      </c>
      <c r="CG54" s="115">
        <f t="shared" si="5"/>
        <v>0</v>
      </c>
      <c r="CH54" s="157"/>
      <c r="CI54" s="158"/>
      <c r="CJ54" s="159"/>
      <c r="CK54" s="119">
        <f t="shared" si="6"/>
        <v>1</v>
      </c>
    </row>
    <row r="55" spans="1:89" ht="16.5" customHeight="1">
      <c r="A55" s="226" t="s">
        <v>178</v>
      </c>
      <c r="B55" s="67" t="s">
        <v>108</v>
      </c>
      <c r="C55" s="160"/>
      <c r="D55" s="122"/>
      <c r="E55" s="123"/>
      <c r="F55" s="124"/>
      <c r="G55" s="164"/>
      <c r="H55" s="125"/>
      <c r="I55" s="126"/>
      <c r="J55" s="126"/>
      <c r="K55" s="127"/>
      <c r="L55" s="76"/>
      <c r="M55" s="76"/>
      <c r="N55" s="128"/>
      <c r="O55" s="78"/>
      <c r="P55" s="130"/>
      <c r="Q55" s="131"/>
      <c r="R55" s="131"/>
      <c r="S55" s="131"/>
      <c r="T55" s="131"/>
      <c r="U55" s="132"/>
      <c r="V55" s="133"/>
      <c r="W55" s="132"/>
      <c r="X55" s="134"/>
      <c r="Y55" s="135"/>
      <c r="Z55" s="136"/>
      <c r="AA55" s="137"/>
      <c r="AB55" s="138"/>
      <c r="AC55" s="138"/>
      <c r="AD55" s="138"/>
      <c r="AE55" s="139"/>
      <c r="AF55" s="138"/>
      <c r="AG55" s="138"/>
      <c r="AH55" s="140"/>
      <c r="AI55" s="90"/>
      <c r="AJ55" s="90"/>
      <c r="AK55" s="141"/>
      <c r="AL55" s="141"/>
      <c r="AM55" s="141"/>
      <c r="AN55" s="142"/>
      <c r="AO55" s="177"/>
      <c r="AP55" s="144"/>
      <c r="AQ55" s="145"/>
      <c r="AR55" s="145"/>
      <c r="AS55" s="145"/>
      <c r="AT55" s="76"/>
      <c r="AU55" s="76"/>
      <c r="AV55" s="76"/>
      <c r="AW55" s="76"/>
      <c r="AX55" s="76"/>
      <c r="AY55" s="76"/>
      <c r="AZ55" s="146"/>
      <c r="BA55" s="146"/>
      <c r="BB55" s="96"/>
      <c r="BC55" s="96"/>
      <c r="BD55" s="96"/>
      <c r="BE55" s="96"/>
      <c r="BF55" s="148"/>
      <c r="BG55" s="148"/>
      <c r="BH55" s="148"/>
      <c r="BI55" s="148"/>
      <c r="BJ55" s="148"/>
      <c r="BK55" s="149"/>
      <c r="BL55" s="150"/>
      <c r="BM55" s="151"/>
      <c r="BN55" s="151"/>
      <c r="BO55" s="151"/>
      <c r="BP55" s="101"/>
      <c r="BQ55" s="152"/>
      <c r="BR55" s="153"/>
      <c r="BS55" s="131"/>
      <c r="BT55" s="131"/>
      <c r="BU55" s="132"/>
      <c r="BV55" s="154"/>
      <c r="BW55" s="155"/>
      <c r="BX55" s="165"/>
      <c r="BY55" s="107" t="e">
        <f t="shared" si="0"/>
        <v>#DIV/0!</v>
      </c>
      <c r="BZ55" s="108">
        <f t="shared" si="1"/>
        <v>0</v>
      </c>
      <c r="CA55" s="109">
        <f t="shared" si="2"/>
        <v>0</v>
      </c>
      <c r="CB55" s="110" t="e">
        <f t="shared" si="7"/>
        <v>#DIV/0!</v>
      </c>
      <c r="CC55" s="111">
        <f t="shared" si="8"/>
        <v>0</v>
      </c>
      <c r="CD55" s="112">
        <f t="shared" si="9"/>
        <v>0</v>
      </c>
      <c r="CE55" s="113" t="e">
        <f t="shared" si="3"/>
        <v>#DIV/0!</v>
      </c>
      <c r="CF55" s="114">
        <f t="shared" si="4"/>
        <v>0</v>
      </c>
      <c r="CG55" s="115">
        <f t="shared" si="5"/>
        <v>0</v>
      </c>
      <c r="CH55" s="157"/>
      <c r="CI55" s="158"/>
      <c r="CJ55" s="159"/>
      <c r="CK55" s="119">
        <f t="shared" si="6"/>
        <v>0</v>
      </c>
    </row>
    <row r="56" spans="1:89" ht="16.5" customHeight="1">
      <c r="A56" s="226" t="s">
        <v>179</v>
      </c>
      <c r="B56" s="67" t="s">
        <v>108</v>
      </c>
      <c r="C56" s="160"/>
      <c r="D56" s="195"/>
      <c r="E56" s="123"/>
      <c r="F56" s="124"/>
      <c r="G56" s="164"/>
      <c r="H56" s="125"/>
      <c r="I56" s="126"/>
      <c r="J56" s="126"/>
      <c r="K56" s="127"/>
      <c r="L56" s="178">
        <v>1.8</v>
      </c>
      <c r="M56" s="76"/>
      <c r="N56" s="169">
        <v>1.8</v>
      </c>
      <c r="O56" s="78"/>
      <c r="P56" s="130"/>
      <c r="Q56" s="131"/>
      <c r="R56" s="131"/>
      <c r="S56" s="131"/>
      <c r="T56" s="131"/>
      <c r="U56" s="132"/>
      <c r="V56" s="133"/>
      <c r="W56" s="132"/>
      <c r="X56" s="134"/>
      <c r="Y56" s="135"/>
      <c r="Z56" s="136"/>
      <c r="AA56" s="188"/>
      <c r="AB56" s="138"/>
      <c r="AC56" s="138"/>
      <c r="AD56" s="176">
        <v>2</v>
      </c>
      <c r="AE56" s="139"/>
      <c r="AF56" s="138"/>
      <c r="AG56" s="138"/>
      <c r="AH56" s="140"/>
      <c r="AI56" s="90"/>
      <c r="AJ56" s="90"/>
      <c r="AK56" s="141"/>
      <c r="AL56" s="141"/>
      <c r="AM56" s="193"/>
      <c r="AN56" s="142"/>
      <c r="AO56" s="177"/>
      <c r="AP56" s="144"/>
      <c r="AQ56" s="145"/>
      <c r="AR56" s="145"/>
      <c r="AS56" s="145"/>
      <c r="AT56" s="183"/>
      <c r="AU56" s="76"/>
      <c r="AV56" s="76"/>
      <c r="AW56" s="76"/>
      <c r="AX56" s="76"/>
      <c r="AY56" s="76"/>
      <c r="AZ56" s="146"/>
      <c r="BA56" s="146"/>
      <c r="BB56" s="96"/>
      <c r="BC56" s="96"/>
      <c r="BD56" s="96"/>
      <c r="BE56" s="96"/>
      <c r="BF56" s="148"/>
      <c r="BG56" s="148"/>
      <c r="BH56" s="148"/>
      <c r="BI56" s="148"/>
      <c r="BJ56" s="148"/>
      <c r="BK56" s="149"/>
      <c r="BL56" s="150"/>
      <c r="BM56" s="151"/>
      <c r="BN56" s="151"/>
      <c r="BO56" s="151"/>
      <c r="BP56" s="227"/>
      <c r="BQ56" s="152"/>
      <c r="BR56" s="153"/>
      <c r="BS56" s="131"/>
      <c r="BT56" s="131"/>
      <c r="BU56" s="132"/>
      <c r="BV56" s="154"/>
      <c r="BW56" s="155"/>
      <c r="BX56" s="165"/>
      <c r="BY56" s="107">
        <f t="shared" si="0"/>
        <v>1.8666666666666665</v>
      </c>
      <c r="BZ56" s="108">
        <f t="shared" si="1"/>
        <v>1.8</v>
      </c>
      <c r="CA56" s="109">
        <f t="shared" si="2"/>
        <v>2</v>
      </c>
      <c r="CB56" s="110" t="e">
        <f t="shared" si="7"/>
        <v>#DIV/0!</v>
      </c>
      <c r="CC56" s="111">
        <f t="shared" si="8"/>
        <v>0</v>
      </c>
      <c r="CD56" s="112">
        <f t="shared" si="9"/>
        <v>0</v>
      </c>
      <c r="CE56" s="113" t="e">
        <f t="shared" si="3"/>
        <v>#DIV/0!</v>
      </c>
      <c r="CF56" s="114">
        <f t="shared" si="4"/>
        <v>0</v>
      </c>
      <c r="CG56" s="115">
        <f t="shared" si="5"/>
        <v>0</v>
      </c>
      <c r="CH56" s="157"/>
      <c r="CI56" s="158"/>
      <c r="CJ56" s="159"/>
      <c r="CK56" s="119">
        <f t="shared" si="6"/>
        <v>3</v>
      </c>
    </row>
    <row r="57" spans="1:89" ht="16.5" customHeight="1">
      <c r="A57" s="226" t="s">
        <v>179</v>
      </c>
      <c r="B57" s="67" t="s">
        <v>105</v>
      </c>
      <c r="C57" s="121"/>
      <c r="D57" s="122"/>
      <c r="E57" s="123"/>
      <c r="F57" s="124"/>
      <c r="G57" s="164"/>
      <c r="H57" s="125"/>
      <c r="I57" s="126"/>
      <c r="J57" s="126"/>
      <c r="K57" s="127"/>
      <c r="L57" s="178">
        <v>2.6</v>
      </c>
      <c r="M57" s="183"/>
      <c r="N57" s="198"/>
      <c r="O57" s="78"/>
      <c r="P57" s="130"/>
      <c r="Q57" s="131"/>
      <c r="R57" s="131"/>
      <c r="S57" s="131"/>
      <c r="T57" s="131"/>
      <c r="U57" s="132"/>
      <c r="V57" s="133"/>
      <c r="W57" s="132"/>
      <c r="X57" s="134"/>
      <c r="Y57" s="135"/>
      <c r="Z57" s="136"/>
      <c r="AA57" s="137"/>
      <c r="AB57" s="138"/>
      <c r="AC57" s="138"/>
      <c r="AD57" s="138"/>
      <c r="AE57" s="139"/>
      <c r="AF57" s="138"/>
      <c r="AG57" s="138"/>
      <c r="AH57" s="140"/>
      <c r="AI57" s="90">
        <v>4</v>
      </c>
      <c r="AJ57" s="90">
        <v>4</v>
      </c>
      <c r="AK57" s="141"/>
      <c r="AL57" s="141"/>
      <c r="AM57" s="141"/>
      <c r="AN57" s="142"/>
      <c r="AO57" s="177"/>
      <c r="AP57" s="144"/>
      <c r="AQ57" s="145"/>
      <c r="AR57" s="145"/>
      <c r="AS57" s="145"/>
      <c r="AT57" s="168">
        <v>3</v>
      </c>
      <c r="AU57" s="168">
        <v>2.5</v>
      </c>
      <c r="AV57" s="178">
        <v>1.8</v>
      </c>
      <c r="AW57" s="168">
        <v>2.5</v>
      </c>
      <c r="AX57" s="178">
        <v>3</v>
      </c>
      <c r="AY57" s="178">
        <v>2</v>
      </c>
      <c r="AZ57" s="146"/>
      <c r="BA57" s="146"/>
      <c r="BB57" s="147"/>
      <c r="BC57" s="96"/>
      <c r="BD57" s="96"/>
      <c r="BE57" s="172">
        <v>2.8</v>
      </c>
      <c r="BF57" s="148"/>
      <c r="BG57" s="148"/>
      <c r="BH57" s="148"/>
      <c r="BI57" s="148"/>
      <c r="BJ57" s="148"/>
      <c r="BK57" s="180">
        <v>3.8</v>
      </c>
      <c r="BL57" s="150"/>
      <c r="BM57" s="151"/>
      <c r="BN57" s="151"/>
      <c r="BO57" s="151"/>
      <c r="BP57" s="101"/>
      <c r="BQ57" s="152"/>
      <c r="BR57" s="175">
        <v>2.9</v>
      </c>
      <c r="BS57" s="131"/>
      <c r="BT57" s="131"/>
      <c r="BU57" s="132"/>
      <c r="BV57" s="154"/>
      <c r="BW57" s="155"/>
      <c r="BX57" s="165"/>
      <c r="BY57" s="107">
        <f t="shared" si="0"/>
        <v>3.0111111111111111</v>
      </c>
      <c r="BZ57" s="108">
        <f t="shared" si="1"/>
        <v>2.5</v>
      </c>
      <c r="CA57" s="109">
        <f t="shared" si="2"/>
        <v>4</v>
      </c>
      <c r="CB57" s="110">
        <f t="shared" si="7"/>
        <v>2.6</v>
      </c>
      <c r="CC57" s="111">
        <f t="shared" si="8"/>
        <v>1.8</v>
      </c>
      <c r="CD57" s="112">
        <f t="shared" si="9"/>
        <v>4</v>
      </c>
      <c r="CE57" s="113" t="e">
        <f t="shared" si="3"/>
        <v>#DIV/0!</v>
      </c>
      <c r="CF57" s="114">
        <f t="shared" si="4"/>
        <v>0</v>
      </c>
      <c r="CG57" s="115">
        <f t="shared" si="5"/>
        <v>0</v>
      </c>
      <c r="CH57" s="157"/>
      <c r="CI57" s="158"/>
      <c r="CJ57" s="159"/>
      <c r="CK57" s="119">
        <f t="shared" si="6"/>
        <v>12</v>
      </c>
    </row>
    <row r="58" spans="1:89" ht="16.5" customHeight="1">
      <c r="A58" s="226" t="s">
        <v>180</v>
      </c>
      <c r="B58" s="67" t="s">
        <v>105</v>
      </c>
      <c r="C58" s="121"/>
      <c r="D58" s="122"/>
      <c r="E58" s="123"/>
      <c r="F58" s="124"/>
      <c r="G58" s="164"/>
      <c r="H58" s="125"/>
      <c r="I58" s="126"/>
      <c r="J58" s="126"/>
      <c r="K58" s="127"/>
      <c r="L58" s="183"/>
      <c r="M58" s="183"/>
      <c r="N58" s="207">
        <v>3</v>
      </c>
      <c r="O58" s="78"/>
      <c r="P58" s="130"/>
      <c r="Q58" s="131"/>
      <c r="R58" s="131"/>
      <c r="S58" s="131"/>
      <c r="T58" s="131"/>
      <c r="U58" s="132"/>
      <c r="V58" s="133"/>
      <c r="W58" s="132"/>
      <c r="X58" s="134"/>
      <c r="Y58" s="135"/>
      <c r="Z58" s="136"/>
      <c r="AA58" s="137"/>
      <c r="AB58" s="176">
        <v>3.2</v>
      </c>
      <c r="AC58" s="138"/>
      <c r="AD58" s="138"/>
      <c r="AE58" s="171">
        <v>3.5</v>
      </c>
      <c r="AF58" s="138"/>
      <c r="AG58" s="138"/>
      <c r="AH58" s="140"/>
      <c r="AI58" s="90">
        <v>4</v>
      </c>
      <c r="AJ58" s="90">
        <v>4</v>
      </c>
      <c r="AK58" s="141"/>
      <c r="AL58" s="141"/>
      <c r="AM58" s="201">
        <v>4</v>
      </c>
      <c r="AN58" s="142"/>
      <c r="AO58" s="177"/>
      <c r="AP58" s="144"/>
      <c r="AQ58" s="145"/>
      <c r="AR58" s="145"/>
      <c r="AS58" s="145"/>
      <c r="AT58" s="168">
        <v>3</v>
      </c>
      <c r="AU58" s="168">
        <v>2.5</v>
      </c>
      <c r="AV58" s="178">
        <v>1.8</v>
      </c>
      <c r="AW58" s="168">
        <v>2.5</v>
      </c>
      <c r="AX58" s="76"/>
      <c r="AY58" s="76"/>
      <c r="AZ58" s="146"/>
      <c r="BA58" s="146"/>
      <c r="BB58" s="96"/>
      <c r="BC58" s="96"/>
      <c r="BD58" s="96"/>
      <c r="BE58" s="173">
        <v>2.8</v>
      </c>
      <c r="BF58" s="148"/>
      <c r="BG58" s="148"/>
      <c r="BH58" s="148"/>
      <c r="BI58" s="148"/>
      <c r="BJ58" s="148"/>
      <c r="BK58" s="180">
        <v>3.5</v>
      </c>
      <c r="BL58" s="150"/>
      <c r="BM58" s="151"/>
      <c r="BN58" s="151"/>
      <c r="BO58" s="151"/>
      <c r="BP58" s="101"/>
      <c r="BQ58" s="152"/>
      <c r="BR58" s="175">
        <v>2.9</v>
      </c>
      <c r="BS58" s="131"/>
      <c r="BT58" s="131"/>
      <c r="BU58" s="132"/>
      <c r="BV58" s="154"/>
      <c r="BW58" s="155"/>
      <c r="BX58" s="165"/>
      <c r="BY58" s="107">
        <f t="shared" si="0"/>
        <v>3.1727272727272724</v>
      </c>
      <c r="BZ58" s="108">
        <f t="shared" si="1"/>
        <v>2.5</v>
      </c>
      <c r="CA58" s="109">
        <f t="shared" si="2"/>
        <v>4</v>
      </c>
      <c r="CB58" s="110">
        <f t="shared" si="7"/>
        <v>2.9</v>
      </c>
      <c r="CC58" s="111">
        <f t="shared" si="8"/>
        <v>1.8</v>
      </c>
      <c r="CD58" s="112">
        <f t="shared" si="9"/>
        <v>4</v>
      </c>
      <c r="CE58" s="113" t="e">
        <f t="shared" si="3"/>
        <v>#DIV/0!</v>
      </c>
      <c r="CF58" s="114">
        <f t="shared" si="4"/>
        <v>0</v>
      </c>
      <c r="CG58" s="115">
        <f t="shared" si="5"/>
        <v>0</v>
      </c>
      <c r="CH58" s="186">
        <v>1.89</v>
      </c>
      <c r="CI58" s="158"/>
      <c r="CJ58" s="159"/>
      <c r="CK58" s="119">
        <f t="shared" si="6"/>
        <v>13</v>
      </c>
    </row>
    <row r="59" spans="1:89" ht="16.5" customHeight="1">
      <c r="A59" s="226" t="s">
        <v>181</v>
      </c>
      <c r="B59" s="67" t="s">
        <v>105</v>
      </c>
      <c r="C59" s="121"/>
      <c r="D59" s="122"/>
      <c r="E59" s="123"/>
      <c r="F59" s="124"/>
      <c r="G59" s="164"/>
      <c r="H59" s="125"/>
      <c r="I59" s="126"/>
      <c r="J59" s="126"/>
      <c r="K59" s="127"/>
      <c r="L59" s="168">
        <v>2.6</v>
      </c>
      <c r="M59" s="76"/>
      <c r="N59" s="169">
        <v>3</v>
      </c>
      <c r="O59" s="78"/>
      <c r="P59" s="130"/>
      <c r="Q59" s="131"/>
      <c r="R59" s="131"/>
      <c r="S59" s="131"/>
      <c r="T59" s="131"/>
      <c r="U59" s="132"/>
      <c r="V59" s="133"/>
      <c r="W59" s="132"/>
      <c r="X59" s="134"/>
      <c r="Y59" s="135"/>
      <c r="Z59" s="136"/>
      <c r="AA59" s="137"/>
      <c r="AB59" s="176">
        <v>3.2</v>
      </c>
      <c r="AC59" s="138"/>
      <c r="AD59" s="138"/>
      <c r="AE59" s="171">
        <v>3</v>
      </c>
      <c r="AF59" s="138"/>
      <c r="AG59" s="138"/>
      <c r="AH59" s="140"/>
      <c r="AI59" s="197">
        <v>4</v>
      </c>
      <c r="AJ59" s="197">
        <v>4</v>
      </c>
      <c r="AK59" s="184">
        <v>3.5</v>
      </c>
      <c r="AL59" s="184">
        <v>3.5</v>
      </c>
      <c r="AM59" s="201">
        <v>4</v>
      </c>
      <c r="AN59" s="142"/>
      <c r="AO59" s="177"/>
      <c r="AP59" s="144"/>
      <c r="AQ59" s="145"/>
      <c r="AR59" s="145"/>
      <c r="AS59" s="145"/>
      <c r="AT59" s="168">
        <v>3</v>
      </c>
      <c r="AU59" s="183"/>
      <c r="AV59" s="76"/>
      <c r="AW59" s="168">
        <v>2.5</v>
      </c>
      <c r="AX59" s="76"/>
      <c r="AY59" s="76"/>
      <c r="AZ59" s="146"/>
      <c r="BA59" s="146"/>
      <c r="BB59" s="96"/>
      <c r="BC59" s="96"/>
      <c r="BD59" s="96"/>
      <c r="BE59" s="173">
        <v>2.8</v>
      </c>
      <c r="BF59" s="148"/>
      <c r="BG59" s="148"/>
      <c r="BH59" s="174">
        <v>3.5</v>
      </c>
      <c r="BI59" s="148"/>
      <c r="BJ59" s="148"/>
      <c r="BK59" s="180">
        <v>3.2</v>
      </c>
      <c r="BL59" s="150"/>
      <c r="BM59" s="151"/>
      <c r="BN59" s="151"/>
      <c r="BO59" s="151"/>
      <c r="BP59" s="101"/>
      <c r="BQ59" s="152"/>
      <c r="BR59" s="153"/>
      <c r="BS59" s="131"/>
      <c r="BT59" s="131"/>
      <c r="BU59" s="132"/>
      <c r="BV59" s="154"/>
      <c r="BW59" s="155"/>
      <c r="BX59" s="165"/>
      <c r="BY59" s="107">
        <f t="shared" si="0"/>
        <v>3.1916666666666664</v>
      </c>
      <c r="BZ59" s="108">
        <f t="shared" si="1"/>
        <v>2.5</v>
      </c>
      <c r="CA59" s="109">
        <f t="shared" si="2"/>
        <v>4</v>
      </c>
      <c r="CB59" s="110">
        <f t="shared" si="7"/>
        <v>3.75</v>
      </c>
      <c r="CC59" s="111">
        <f t="shared" si="8"/>
        <v>3.5</v>
      </c>
      <c r="CD59" s="112">
        <f t="shared" si="9"/>
        <v>4</v>
      </c>
      <c r="CE59" s="113" t="e">
        <f t="shared" si="3"/>
        <v>#DIV/0!</v>
      </c>
      <c r="CF59" s="114">
        <f t="shared" si="4"/>
        <v>0</v>
      </c>
      <c r="CG59" s="115">
        <f t="shared" si="5"/>
        <v>0</v>
      </c>
      <c r="CH59" s="186">
        <v>1.68</v>
      </c>
      <c r="CI59" s="158"/>
      <c r="CJ59" s="159"/>
      <c r="CK59" s="119">
        <f t="shared" si="6"/>
        <v>14</v>
      </c>
    </row>
    <row r="60" spans="1:89" ht="16.5" customHeight="1">
      <c r="A60" s="196" t="s">
        <v>182</v>
      </c>
      <c r="B60" s="67" t="s">
        <v>105</v>
      </c>
      <c r="C60" s="228"/>
      <c r="D60" s="122"/>
      <c r="E60" s="123"/>
      <c r="F60" s="124"/>
      <c r="G60" s="164"/>
      <c r="H60" s="125"/>
      <c r="I60" s="126"/>
      <c r="J60" s="126"/>
      <c r="K60" s="127"/>
      <c r="L60" s="76"/>
      <c r="M60" s="76"/>
      <c r="N60" s="128"/>
      <c r="O60" s="78"/>
      <c r="P60" s="130"/>
      <c r="Q60" s="131"/>
      <c r="R60" s="131"/>
      <c r="S60" s="131"/>
      <c r="T60" s="131"/>
      <c r="U60" s="132"/>
      <c r="V60" s="133"/>
      <c r="W60" s="132"/>
      <c r="X60" s="134"/>
      <c r="Y60" s="135"/>
      <c r="Z60" s="136"/>
      <c r="AA60" s="137"/>
      <c r="AB60" s="138"/>
      <c r="AC60" s="138"/>
      <c r="AD60" s="138"/>
      <c r="AE60" s="139"/>
      <c r="AF60" s="138"/>
      <c r="AG60" s="138"/>
      <c r="AH60" s="140"/>
      <c r="AI60" s="197"/>
      <c r="AJ60" s="197"/>
      <c r="AK60" s="193"/>
      <c r="AL60" s="193"/>
      <c r="AM60" s="141"/>
      <c r="AN60" s="142"/>
      <c r="AO60" s="177"/>
      <c r="AP60" s="144"/>
      <c r="AQ60" s="145"/>
      <c r="AR60" s="145"/>
      <c r="AS60" s="145"/>
      <c r="AT60" s="76"/>
      <c r="AU60" s="76"/>
      <c r="AV60" s="76"/>
      <c r="AW60" s="76"/>
      <c r="AX60" s="76"/>
      <c r="AY60" s="76"/>
      <c r="AZ60" s="146"/>
      <c r="BA60" s="146"/>
      <c r="BB60" s="96"/>
      <c r="BC60" s="96"/>
      <c r="BD60" s="96"/>
      <c r="BE60" s="172">
        <v>3.5</v>
      </c>
      <c r="BF60" s="148"/>
      <c r="BG60" s="148"/>
      <c r="BH60" s="148"/>
      <c r="BI60" s="148"/>
      <c r="BJ60" s="148"/>
      <c r="BK60" s="149"/>
      <c r="BL60" s="150"/>
      <c r="BM60" s="151"/>
      <c r="BN60" s="151"/>
      <c r="BO60" s="151"/>
      <c r="BP60" s="101"/>
      <c r="BQ60" s="152"/>
      <c r="BR60" s="153"/>
      <c r="BS60" s="131"/>
      <c r="BT60" s="131"/>
      <c r="BU60" s="132"/>
      <c r="BV60" s="154"/>
      <c r="BW60" s="155"/>
      <c r="BX60" s="165"/>
      <c r="BY60" s="107">
        <f t="shared" si="0"/>
        <v>3.5</v>
      </c>
      <c r="BZ60" s="108">
        <f t="shared" si="1"/>
        <v>3.5</v>
      </c>
      <c r="CA60" s="109">
        <f t="shared" si="2"/>
        <v>3.5</v>
      </c>
      <c r="CB60" s="110" t="e">
        <f t="shared" si="7"/>
        <v>#DIV/0!</v>
      </c>
      <c r="CC60" s="111">
        <f t="shared" si="8"/>
        <v>0</v>
      </c>
      <c r="CD60" s="112">
        <f t="shared" si="9"/>
        <v>0</v>
      </c>
      <c r="CE60" s="113" t="e">
        <f t="shared" si="3"/>
        <v>#DIV/0!</v>
      </c>
      <c r="CF60" s="114">
        <f t="shared" si="4"/>
        <v>0</v>
      </c>
      <c r="CG60" s="115">
        <f t="shared" si="5"/>
        <v>0</v>
      </c>
      <c r="CH60" s="157"/>
      <c r="CI60" s="158"/>
      <c r="CJ60" s="159"/>
      <c r="CK60" s="119">
        <f t="shared" si="6"/>
        <v>1</v>
      </c>
    </row>
    <row r="61" spans="1:89" ht="16.5" customHeight="1">
      <c r="A61" s="229" t="s">
        <v>183</v>
      </c>
      <c r="B61" s="67" t="s">
        <v>105</v>
      </c>
      <c r="C61" s="230"/>
      <c r="D61" s="122"/>
      <c r="E61" s="123"/>
      <c r="F61" s="124"/>
      <c r="G61" s="164"/>
      <c r="H61" s="125"/>
      <c r="I61" s="126"/>
      <c r="J61" s="126"/>
      <c r="K61" s="127"/>
      <c r="L61" s="76"/>
      <c r="M61" s="76"/>
      <c r="N61" s="192"/>
      <c r="O61" s="78"/>
      <c r="P61" s="130"/>
      <c r="Q61" s="131"/>
      <c r="R61" s="131"/>
      <c r="S61" s="131"/>
      <c r="T61" s="131"/>
      <c r="U61" s="132"/>
      <c r="V61" s="133"/>
      <c r="W61" s="132"/>
      <c r="X61" s="134"/>
      <c r="Y61" s="135"/>
      <c r="Z61" s="136"/>
      <c r="AA61" s="137"/>
      <c r="AB61" s="138"/>
      <c r="AC61" s="138"/>
      <c r="AD61" s="138"/>
      <c r="AE61" s="139"/>
      <c r="AF61" s="138"/>
      <c r="AG61" s="138"/>
      <c r="AH61" s="140"/>
      <c r="AI61" s="197"/>
      <c r="AJ61" s="197"/>
      <c r="AK61" s="141"/>
      <c r="AL61" s="141"/>
      <c r="AM61" s="141"/>
      <c r="AN61" s="142"/>
      <c r="AO61" s="177"/>
      <c r="AP61" s="144"/>
      <c r="AQ61" s="145"/>
      <c r="AR61" s="145"/>
      <c r="AS61" s="145"/>
      <c r="AT61" s="76"/>
      <c r="AU61" s="76"/>
      <c r="AV61" s="76"/>
      <c r="AW61" s="76"/>
      <c r="AX61" s="76"/>
      <c r="AY61" s="76"/>
      <c r="AZ61" s="146"/>
      <c r="BA61" s="146"/>
      <c r="BB61" s="96"/>
      <c r="BC61" s="96"/>
      <c r="BD61" s="96"/>
      <c r="BE61" s="96"/>
      <c r="BF61" s="148"/>
      <c r="BG61" s="148"/>
      <c r="BH61" s="148"/>
      <c r="BI61" s="148"/>
      <c r="BJ61" s="148"/>
      <c r="BK61" s="149"/>
      <c r="BL61" s="150"/>
      <c r="BM61" s="151"/>
      <c r="BN61" s="151"/>
      <c r="BO61" s="151"/>
      <c r="BP61" s="101"/>
      <c r="BQ61" s="152"/>
      <c r="BR61" s="153"/>
      <c r="BS61" s="131"/>
      <c r="BT61" s="131"/>
      <c r="BU61" s="132"/>
      <c r="BV61" s="154"/>
      <c r="BW61" s="155"/>
      <c r="BX61" s="165"/>
      <c r="BY61" s="107" t="e">
        <f t="shared" si="0"/>
        <v>#DIV/0!</v>
      </c>
      <c r="BZ61" s="108">
        <f t="shared" si="1"/>
        <v>0</v>
      </c>
      <c r="CA61" s="109">
        <f t="shared" si="2"/>
        <v>0</v>
      </c>
      <c r="CB61" s="110" t="e">
        <f t="shared" si="7"/>
        <v>#DIV/0!</v>
      </c>
      <c r="CC61" s="111">
        <f t="shared" si="8"/>
        <v>0</v>
      </c>
      <c r="CD61" s="112">
        <f t="shared" si="9"/>
        <v>0</v>
      </c>
      <c r="CE61" s="113" t="e">
        <f t="shared" si="3"/>
        <v>#DIV/0!</v>
      </c>
      <c r="CF61" s="114">
        <f t="shared" si="4"/>
        <v>0</v>
      </c>
      <c r="CG61" s="115">
        <f t="shared" si="5"/>
        <v>0</v>
      </c>
      <c r="CH61" s="186">
        <v>4.59</v>
      </c>
      <c r="CI61" s="158"/>
      <c r="CJ61" s="159"/>
      <c r="CK61" s="119">
        <f t="shared" si="6"/>
        <v>0</v>
      </c>
    </row>
    <row r="62" spans="1:89" ht="17.25" customHeight="1">
      <c r="A62" s="215" t="s">
        <v>185</v>
      </c>
      <c r="B62" s="67" t="s">
        <v>105</v>
      </c>
      <c r="C62" s="68"/>
      <c r="D62" s="122"/>
      <c r="E62" s="123"/>
      <c r="F62" s="124"/>
      <c r="G62" s="164"/>
      <c r="H62" s="125"/>
      <c r="I62" s="126"/>
      <c r="J62" s="126"/>
      <c r="K62" s="127"/>
      <c r="L62" s="168">
        <v>1.6</v>
      </c>
      <c r="M62" s="76"/>
      <c r="N62" s="192"/>
      <c r="O62" s="78"/>
      <c r="P62" s="130"/>
      <c r="Q62" s="131"/>
      <c r="R62" s="131"/>
      <c r="S62" s="131"/>
      <c r="T62" s="131"/>
      <c r="U62" s="132"/>
      <c r="V62" s="133"/>
      <c r="W62" s="132"/>
      <c r="X62" s="134"/>
      <c r="Y62" s="135"/>
      <c r="Z62" s="136"/>
      <c r="AA62" s="137"/>
      <c r="AB62" s="176"/>
      <c r="AC62" s="138"/>
      <c r="AD62" s="138"/>
      <c r="AE62" s="139"/>
      <c r="AF62" s="138"/>
      <c r="AG62" s="138"/>
      <c r="AH62" s="140"/>
      <c r="AI62" s="90"/>
      <c r="AJ62" s="90"/>
      <c r="AK62" s="141"/>
      <c r="AL62" s="141"/>
      <c r="AM62" s="141"/>
      <c r="AN62" s="142"/>
      <c r="AO62" s="177"/>
      <c r="AP62" s="144"/>
      <c r="AQ62" s="145"/>
      <c r="AR62" s="145"/>
      <c r="AS62" s="145"/>
      <c r="AT62" s="168">
        <v>2</v>
      </c>
      <c r="AU62" s="76"/>
      <c r="AV62" s="76"/>
      <c r="AW62" s="183"/>
      <c r="AX62" s="76"/>
      <c r="AY62" s="76"/>
      <c r="AZ62" s="146"/>
      <c r="BA62" s="146"/>
      <c r="BB62" s="96"/>
      <c r="BC62" s="172">
        <v>2</v>
      </c>
      <c r="BD62" s="96"/>
      <c r="BE62" s="173">
        <v>1.9</v>
      </c>
      <c r="BF62" s="148"/>
      <c r="BG62" s="148"/>
      <c r="BH62" s="174">
        <v>2.5</v>
      </c>
      <c r="BI62" s="148"/>
      <c r="BJ62" s="148"/>
      <c r="BK62" s="149"/>
      <c r="BL62" s="150"/>
      <c r="BM62" s="151"/>
      <c r="BN62" s="151"/>
      <c r="BO62" s="151"/>
      <c r="BP62" s="101"/>
      <c r="BQ62" s="152"/>
      <c r="BR62" s="175">
        <v>1.9</v>
      </c>
      <c r="BS62" s="131"/>
      <c r="BT62" s="131"/>
      <c r="BU62" s="132"/>
      <c r="BV62" s="154"/>
      <c r="BW62" s="155"/>
      <c r="BX62" s="165"/>
      <c r="BY62" s="107">
        <f t="shared" si="0"/>
        <v>1.9833333333333334</v>
      </c>
      <c r="BZ62" s="108">
        <f t="shared" si="1"/>
        <v>1.6</v>
      </c>
      <c r="CA62" s="109">
        <f t="shared" si="2"/>
        <v>2.5</v>
      </c>
      <c r="CB62" s="110" t="e">
        <f t="shared" si="7"/>
        <v>#DIV/0!</v>
      </c>
      <c r="CC62" s="111">
        <f t="shared" si="8"/>
        <v>0</v>
      </c>
      <c r="CD62" s="112">
        <f t="shared" si="9"/>
        <v>0</v>
      </c>
      <c r="CE62" s="113" t="e">
        <f t="shared" si="3"/>
        <v>#DIV/0!</v>
      </c>
      <c r="CF62" s="114">
        <f t="shared" si="4"/>
        <v>0</v>
      </c>
      <c r="CG62" s="115">
        <f t="shared" si="5"/>
        <v>0</v>
      </c>
      <c r="CH62" s="186">
        <v>1.73</v>
      </c>
      <c r="CI62" s="205">
        <v>1</v>
      </c>
      <c r="CJ62" s="159"/>
      <c r="CK62" s="119">
        <f t="shared" si="6"/>
        <v>6</v>
      </c>
    </row>
    <row r="63" spans="1:89" ht="16.5" customHeight="1">
      <c r="A63" s="231" t="s">
        <v>186</v>
      </c>
      <c r="B63" s="67" t="s">
        <v>105</v>
      </c>
      <c r="C63" s="68"/>
      <c r="D63" s="122"/>
      <c r="E63" s="123"/>
      <c r="F63" s="124"/>
      <c r="G63" s="164"/>
      <c r="H63" s="125"/>
      <c r="I63" s="126"/>
      <c r="J63" s="126"/>
      <c r="K63" s="127"/>
      <c r="L63" s="76"/>
      <c r="M63" s="76"/>
      <c r="N63" s="192"/>
      <c r="O63" s="78"/>
      <c r="P63" s="130"/>
      <c r="Q63" s="131"/>
      <c r="R63" s="131"/>
      <c r="S63" s="131"/>
      <c r="T63" s="131"/>
      <c r="U63" s="132"/>
      <c r="V63" s="133"/>
      <c r="W63" s="132"/>
      <c r="X63" s="134"/>
      <c r="Y63" s="135"/>
      <c r="Z63" s="136"/>
      <c r="AA63" s="137"/>
      <c r="AB63" s="176">
        <v>2.9</v>
      </c>
      <c r="AC63" s="138"/>
      <c r="AD63" s="138"/>
      <c r="AE63" s="139"/>
      <c r="AF63" s="138"/>
      <c r="AG63" s="138"/>
      <c r="AH63" s="140"/>
      <c r="AI63" s="189">
        <v>2.2000000000000002</v>
      </c>
      <c r="AJ63" s="189">
        <v>2.2000000000000002</v>
      </c>
      <c r="AK63" s="141">
        <v>2.5</v>
      </c>
      <c r="AL63" s="141">
        <v>2.5</v>
      </c>
      <c r="AM63" s="141"/>
      <c r="AN63" s="142"/>
      <c r="AO63" s="177"/>
      <c r="AP63" s="144"/>
      <c r="AQ63" s="145"/>
      <c r="AR63" s="145"/>
      <c r="AS63" s="145"/>
      <c r="AT63" s="178"/>
      <c r="AU63" s="76"/>
      <c r="AV63" s="76"/>
      <c r="AW63" s="76"/>
      <c r="AX63" s="76"/>
      <c r="AY63" s="76"/>
      <c r="AZ63" s="146"/>
      <c r="BA63" s="146"/>
      <c r="BB63" s="96"/>
      <c r="BC63" s="172"/>
      <c r="BD63" s="172"/>
      <c r="BE63" s="96"/>
      <c r="BF63" s="148"/>
      <c r="BG63" s="148"/>
      <c r="BH63" s="148"/>
      <c r="BI63" s="148"/>
      <c r="BJ63" s="148"/>
      <c r="BK63" s="180"/>
      <c r="BL63" s="150"/>
      <c r="BM63" s="151"/>
      <c r="BN63" s="151"/>
      <c r="BO63" s="151"/>
      <c r="BP63" s="101"/>
      <c r="BQ63" s="152"/>
      <c r="BR63" s="153"/>
      <c r="BS63" s="131"/>
      <c r="BT63" s="131"/>
      <c r="BU63" s="132"/>
      <c r="BV63" s="154"/>
      <c r="BW63" s="155"/>
      <c r="BX63" s="165"/>
      <c r="BY63" s="107">
        <f t="shared" si="0"/>
        <v>2.5333333333333332</v>
      </c>
      <c r="BZ63" s="108">
        <f t="shared" si="1"/>
        <v>2.2000000000000002</v>
      </c>
      <c r="CA63" s="109">
        <f t="shared" si="2"/>
        <v>2.9</v>
      </c>
      <c r="CB63" s="110">
        <f t="shared" si="7"/>
        <v>2.35</v>
      </c>
      <c r="CC63" s="111">
        <f t="shared" si="8"/>
        <v>2.2000000000000002</v>
      </c>
      <c r="CD63" s="112">
        <f t="shared" si="9"/>
        <v>2.5</v>
      </c>
      <c r="CE63" s="113" t="e">
        <f t="shared" si="3"/>
        <v>#DIV/0!</v>
      </c>
      <c r="CF63" s="114">
        <f t="shared" si="4"/>
        <v>0</v>
      </c>
      <c r="CG63" s="115">
        <f t="shared" si="5"/>
        <v>0</v>
      </c>
      <c r="CH63" s="157"/>
      <c r="CI63" s="158"/>
      <c r="CJ63" s="159"/>
      <c r="CK63" s="119">
        <f t="shared" si="6"/>
        <v>5</v>
      </c>
    </row>
    <row r="64" spans="1:89" ht="41.25" customHeight="1">
      <c r="A64" s="231" t="s">
        <v>187</v>
      </c>
      <c r="B64" s="67" t="s">
        <v>105</v>
      </c>
      <c r="C64" s="121"/>
      <c r="D64" s="195"/>
      <c r="E64" s="123"/>
      <c r="F64" s="124"/>
      <c r="G64" s="164"/>
      <c r="H64" s="125"/>
      <c r="I64" s="126"/>
      <c r="J64" s="126"/>
      <c r="K64" s="127"/>
      <c r="L64" s="168">
        <v>2</v>
      </c>
      <c r="M64" s="76"/>
      <c r="N64" s="187">
        <v>2.25</v>
      </c>
      <c r="O64" s="78"/>
      <c r="P64" s="130"/>
      <c r="Q64" s="131"/>
      <c r="R64" s="131"/>
      <c r="S64" s="131"/>
      <c r="T64" s="131"/>
      <c r="U64" s="132"/>
      <c r="V64" s="133"/>
      <c r="W64" s="132"/>
      <c r="X64" s="134"/>
      <c r="Y64" s="135"/>
      <c r="Z64" s="136"/>
      <c r="AA64" s="137"/>
      <c r="AB64" s="176">
        <v>2.9</v>
      </c>
      <c r="AC64" s="138"/>
      <c r="AD64" s="138"/>
      <c r="AE64" s="171">
        <v>2.5</v>
      </c>
      <c r="AF64" s="138"/>
      <c r="AG64" s="138"/>
      <c r="AH64" s="140"/>
      <c r="AI64" s="197"/>
      <c r="AJ64" s="197"/>
      <c r="AK64" s="193"/>
      <c r="AL64" s="193"/>
      <c r="AM64" s="193"/>
      <c r="AN64" s="142"/>
      <c r="AO64" s="177"/>
      <c r="AP64" s="144"/>
      <c r="AQ64" s="145"/>
      <c r="AR64" s="145"/>
      <c r="AS64" s="145"/>
      <c r="AT64" s="168">
        <v>2.5</v>
      </c>
      <c r="AU64" s="168">
        <v>2.5</v>
      </c>
      <c r="AV64" s="76"/>
      <c r="AW64" s="76"/>
      <c r="AX64" s="178">
        <v>2.2000000000000002</v>
      </c>
      <c r="AY64" s="178">
        <v>1.8</v>
      </c>
      <c r="AZ64" s="146"/>
      <c r="BA64" s="146"/>
      <c r="BB64" s="96"/>
      <c r="BC64" s="172">
        <v>2.5</v>
      </c>
      <c r="BD64" s="96"/>
      <c r="BE64" s="173">
        <v>2.5</v>
      </c>
      <c r="BF64" s="148"/>
      <c r="BG64" s="148"/>
      <c r="BH64" s="174">
        <v>2</v>
      </c>
      <c r="BI64" s="148"/>
      <c r="BJ64" s="148"/>
      <c r="BK64" s="180">
        <v>2.2000000000000002</v>
      </c>
      <c r="BL64" s="150"/>
      <c r="BM64" s="151"/>
      <c r="BN64" s="151"/>
      <c r="BO64" s="151"/>
      <c r="BP64" s="101"/>
      <c r="BQ64" s="152"/>
      <c r="BR64" s="175">
        <v>2</v>
      </c>
      <c r="BS64" s="131"/>
      <c r="BT64" s="131"/>
      <c r="BU64" s="132"/>
      <c r="BV64" s="154"/>
      <c r="BW64" s="155"/>
      <c r="BX64" s="165"/>
      <c r="BY64" s="107">
        <f t="shared" si="0"/>
        <v>2.3374999999999999</v>
      </c>
      <c r="BZ64" s="108">
        <f t="shared" si="1"/>
        <v>2</v>
      </c>
      <c r="CA64" s="109">
        <f t="shared" si="2"/>
        <v>2.9</v>
      </c>
      <c r="CB64" s="110">
        <f t="shared" si="7"/>
        <v>1.8</v>
      </c>
      <c r="CC64" s="111">
        <f t="shared" si="8"/>
        <v>1.8</v>
      </c>
      <c r="CD64" s="112">
        <f t="shared" si="9"/>
        <v>1.8</v>
      </c>
      <c r="CE64" s="113" t="e">
        <f t="shared" si="3"/>
        <v>#DIV/0!</v>
      </c>
      <c r="CF64" s="114">
        <f t="shared" si="4"/>
        <v>0</v>
      </c>
      <c r="CG64" s="115">
        <f t="shared" si="5"/>
        <v>0</v>
      </c>
      <c r="CH64" s="157"/>
      <c r="CI64" s="232" t="s">
        <v>299</v>
      </c>
      <c r="CJ64" s="159"/>
      <c r="CK64" s="119">
        <f t="shared" si="6"/>
        <v>13</v>
      </c>
    </row>
    <row r="65" spans="1:89" ht="25.5" customHeight="1">
      <c r="A65" s="166" t="s">
        <v>189</v>
      </c>
      <c r="B65" s="67" t="s">
        <v>108</v>
      </c>
      <c r="C65" s="160"/>
      <c r="D65" s="195"/>
      <c r="E65" s="233"/>
      <c r="F65" s="225"/>
      <c r="G65" s="164"/>
      <c r="H65" s="125"/>
      <c r="I65" s="126"/>
      <c r="J65" s="126"/>
      <c r="K65" s="127"/>
      <c r="L65" s="76"/>
      <c r="M65" s="183"/>
      <c r="N65" s="207">
        <v>1.1000000000000001</v>
      </c>
      <c r="O65" s="78"/>
      <c r="P65" s="130"/>
      <c r="Q65" s="131"/>
      <c r="R65" s="131"/>
      <c r="S65" s="131"/>
      <c r="T65" s="131"/>
      <c r="U65" s="132"/>
      <c r="V65" s="133"/>
      <c r="W65" s="132"/>
      <c r="X65" s="134"/>
      <c r="Y65" s="135"/>
      <c r="Z65" s="136"/>
      <c r="AA65" s="137"/>
      <c r="AB65" s="176">
        <v>1.2</v>
      </c>
      <c r="AC65" s="138"/>
      <c r="AD65" s="176" t="s">
        <v>143</v>
      </c>
      <c r="AE65" s="139"/>
      <c r="AF65" s="138"/>
      <c r="AG65" s="138"/>
      <c r="AH65" s="140"/>
      <c r="AI65" s="90">
        <v>1.8</v>
      </c>
      <c r="AJ65" s="90">
        <v>1.8</v>
      </c>
      <c r="AK65" s="141"/>
      <c r="AL65" s="141"/>
      <c r="AM65" s="193"/>
      <c r="AN65" s="234"/>
      <c r="AO65" s="177"/>
      <c r="AP65" s="144"/>
      <c r="AQ65" s="145"/>
      <c r="AR65" s="145"/>
      <c r="AS65" s="145"/>
      <c r="AT65" s="168">
        <v>1</v>
      </c>
      <c r="AU65" s="168">
        <v>1</v>
      </c>
      <c r="AV65" s="76"/>
      <c r="AW65" s="168">
        <v>1</v>
      </c>
      <c r="AX65" s="76"/>
      <c r="AY65" s="76"/>
      <c r="AZ65" s="146"/>
      <c r="BA65" s="146"/>
      <c r="BB65" s="96"/>
      <c r="BC65" s="172">
        <v>1</v>
      </c>
      <c r="BD65" s="172">
        <v>1</v>
      </c>
      <c r="BE65" s="173">
        <v>1</v>
      </c>
      <c r="BF65" s="148"/>
      <c r="BG65" s="148"/>
      <c r="BH65" s="148"/>
      <c r="BI65" s="148"/>
      <c r="BJ65" s="148"/>
      <c r="BK65" s="149"/>
      <c r="BL65" s="150"/>
      <c r="BM65" s="151"/>
      <c r="BN65" s="151"/>
      <c r="BO65" s="151"/>
      <c r="BP65" s="227"/>
      <c r="BQ65" s="152"/>
      <c r="BR65" s="153"/>
      <c r="BS65" s="131"/>
      <c r="BT65" s="131"/>
      <c r="BU65" s="132"/>
      <c r="BV65" s="154"/>
      <c r="BW65" s="155"/>
      <c r="BX65" s="165"/>
      <c r="BY65" s="107">
        <f t="shared" si="0"/>
        <v>1.1375</v>
      </c>
      <c r="BZ65" s="108">
        <f t="shared" si="1"/>
        <v>1</v>
      </c>
      <c r="CA65" s="109">
        <f t="shared" si="2"/>
        <v>1.8</v>
      </c>
      <c r="CB65" s="110">
        <f t="shared" si="7"/>
        <v>1.8</v>
      </c>
      <c r="CC65" s="111">
        <f t="shared" si="8"/>
        <v>1.8</v>
      </c>
      <c r="CD65" s="112">
        <f t="shared" si="9"/>
        <v>1.8</v>
      </c>
      <c r="CE65" s="113" t="e">
        <f t="shared" si="3"/>
        <v>#DIV/0!</v>
      </c>
      <c r="CF65" s="114">
        <f t="shared" si="4"/>
        <v>0</v>
      </c>
      <c r="CG65" s="115">
        <f t="shared" si="5"/>
        <v>0</v>
      </c>
      <c r="CH65" s="157"/>
      <c r="CI65" s="158"/>
      <c r="CJ65" s="159"/>
      <c r="CK65" s="119">
        <f t="shared" si="6"/>
        <v>11</v>
      </c>
    </row>
    <row r="66" spans="1:89" ht="16.5" customHeight="1">
      <c r="A66" s="236" t="s">
        <v>192</v>
      </c>
      <c r="B66" s="67" t="s">
        <v>105</v>
      </c>
      <c r="C66" s="121"/>
      <c r="D66" s="122"/>
      <c r="E66" s="123"/>
      <c r="F66" s="124"/>
      <c r="G66" s="164"/>
      <c r="H66" s="125"/>
      <c r="I66" s="126"/>
      <c r="J66" s="126"/>
      <c r="K66" s="127"/>
      <c r="L66" s="178">
        <v>2.7</v>
      </c>
      <c r="M66" s="76"/>
      <c r="N66" s="128"/>
      <c r="O66" s="78"/>
      <c r="P66" s="130"/>
      <c r="Q66" s="131"/>
      <c r="R66" s="131"/>
      <c r="S66" s="131"/>
      <c r="T66" s="131"/>
      <c r="U66" s="132"/>
      <c r="V66" s="133"/>
      <c r="W66" s="132"/>
      <c r="X66" s="134"/>
      <c r="Y66" s="135"/>
      <c r="Z66" s="136"/>
      <c r="AA66" s="137"/>
      <c r="AB66" s="176">
        <v>3.4</v>
      </c>
      <c r="AC66" s="138"/>
      <c r="AD66" s="176" t="s">
        <v>116</v>
      </c>
      <c r="AE66" s="139"/>
      <c r="AF66" s="138"/>
      <c r="AG66" s="138"/>
      <c r="AH66" s="140"/>
      <c r="AI66" s="90"/>
      <c r="AJ66" s="90"/>
      <c r="AK66" s="193">
        <v>3.5</v>
      </c>
      <c r="AL66" s="193">
        <v>3.5</v>
      </c>
      <c r="AM66" s="141"/>
      <c r="AN66" s="142"/>
      <c r="AO66" s="177"/>
      <c r="AP66" s="144"/>
      <c r="AQ66" s="145"/>
      <c r="AR66" s="145"/>
      <c r="AS66" s="145"/>
      <c r="AT66" s="76"/>
      <c r="AU66" s="178">
        <v>3</v>
      </c>
      <c r="AV66" s="76"/>
      <c r="AW66" s="76"/>
      <c r="AX66" s="76"/>
      <c r="AY66" s="76"/>
      <c r="AZ66" s="146"/>
      <c r="BA66" s="146"/>
      <c r="BB66" s="96"/>
      <c r="BC66" s="96"/>
      <c r="BD66" s="96"/>
      <c r="BE66" s="173">
        <v>3.5</v>
      </c>
      <c r="BF66" s="148"/>
      <c r="BG66" s="148"/>
      <c r="BH66" s="148"/>
      <c r="BI66" s="148"/>
      <c r="BJ66" s="148"/>
      <c r="BK66" s="149"/>
      <c r="BL66" s="150"/>
      <c r="BM66" s="151"/>
      <c r="BN66" s="151"/>
      <c r="BO66" s="151"/>
      <c r="BP66" s="101"/>
      <c r="BQ66" s="152"/>
      <c r="BR66" s="153"/>
      <c r="BS66" s="131"/>
      <c r="BT66" s="131"/>
      <c r="BU66" s="132"/>
      <c r="BV66" s="154"/>
      <c r="BW66" s="155"/>
      <c r="BX66" s="165"/>
      <c r="BY66" s="107">
        <f t="shared" si="0"/>
        <v>3.22</v>
      </c>
      <c r="BZ66" s="108">
        <f t="shared" si="1"/>
        <v>2.7</v>
      </c>
      <c r="CA66" s="109">
        <f t="shared" si="2"/>
        <v>3.5</v>
      </c>
      <c r="CB66" s="110">
        <f t="shared" si="7"/>
        <v>3.5</v>
      </c>
      <c r="CC66" s="111">
        <f t="shared" si="8"/>
        <v>3.5</v>
      </c>
      <c r="CD66" s="112">
        <f t="shared" si="9"/>
        <v>3.5</v>
      </c>
      <c r="CE66" s="113" t="e">
        <f t="shared" si="3"/>
        <v>#DIV/0!</v>
      </c>
      <c r="CF66" s="114">
        <f t="shared" si="4"/>
        <v>0</v>
      </c>
      <c r="CG66" s="115">
        <f t="shared" si="5"/>
        <v>0</v>
      </c>
      <c r="CH66" s="157"/>
      <c r="CI66" s="158"/>
      <c r="CJ66" s="159"/>
      <c r="CK66" s="119">
        <f t="shared" si="6"/>
        <v>7</v>
      </c>
    </row>
    <row r="67" spans="1:89" ht="16.5" customHeight="1">
      <c r="A67" s="237" t="s">
        <v>194</v>
      </c>
      <c r="B67" s="67" t="s">
        <v>105</v>
      </c>
      <c r="C67" s="121"/>
      <c r="D67" s="122"/>
      <c r="E67" s="123"/>
      <c r="F67" s="124"/>
      <c r="G67" s="218"/>
      <c r="H67" s="125"/>
      <c r="I67" s="126"/>
      <c r="J67" s="126"/>
      <c r="K67" s="127"/>
      <c r="L67" s="76"/>
      <c r="M67" s="76"/>
      <c r="N67" s="128"/>
      <c r="O67" s="78"/>
      <c r="P67" s="130"/>
      <c r="Q67" s="131"/>
      <c r="R67" s="131"/>
      <c r="S67" s="131"/>
      <c r="T67" s="131"/>
      <c r="U67" s="132"/>
      <c r="V67" s="133"/>
      <c r="W67" s="132"/>
      <c r="X67" s="134"/>
      <c r="Y67" s="135"/>
      <c r="Z67" s="136"/>
      <c r="AA67" s="137"/>
      <c r="AB67" s="138"/>
      <c r="AC67" s="138"/>
      <c r="AD67" s="138"/>
      <c r="AE67" s="139"/>
      <c r="AF67" s="138"/>
      <c r="AG67" s="138"/>
      <c r="AH67" s="140"/>
      <c r="AI67" s="90"/>
      <c r="AJ67" s="90"/>
      <c r="AK67" s="141"/>
      <c r="AL67" s="141"/>
      <c r="AM67" s="141"/>
      <c r="AN67" s="142"/>
      <c r="AO67" s="177"/>
      <c r="AP67" s="144"/>
      <c r="AQ67" s="145"/>
      <c r="AR67" s="145"/>
      <c r="AS67" s="145"/>
      <c r="AT67" s="76"/>
      <c r="AU67" s="76"/>
      <c r="AV67" s="76"/>
      <c r="AW67" s="76"/>
      <c r="AX67" s="76"/>
      <c r="AY67" s="76"/>
      <c r="AZ67" s="146"/>
      <c r="BA67" s="146"/>
      <c r="BB67" s="96"/>
      <c r="BC67" s="96"/>
      <c r="BD67" s="96"/>
      <c r="BE67" s="96"/>
      <c r="BF67" s="148"/>
      <c r="BG67" s="148"/>
      <c r="BH67" s="148"/>
      <c r="BI67" s="148"/>
      <c r="BJ67" s="148"/>
      <c r="BK67" s="149"/>
      <c r="BL67" s="150"/>
      <c r="BM67" s="151"/>
      <c r="BN67" s="151"/>
      <c r="BO67" s="151"/>
      <c r="BP67" s="101"/>
      <c r="BQ67" s="152"/>
      <c r="BR67" s="153"/>
      <c r="BS67" s="131"/>
      <c r="BT67" s="131"/>
      <c r="BU67" s="132"/>
      <c r="BV67" s="154"/>
      <c r="BW67" s="155"/>
      <c r="BX67" s="165"/>
      <c r="BY67" s="107" t="e">
        <f t="shared" si="0"/>
        <v>#DIV/0!</v>
      </c>
      <c r="BZ67" s="108">
        <f t="shared" si="1"/>
        <v>0</v>
      </c>
      <c r="CA67" s="109">
        <f t="shared" si="2"/>
        <v>0</v>
      </c>
      <c r="CB67" s="110" t="e">
        <f t="shared" si="7"/>
        <v>#DIV/0!</v>
      </c>
      <c r="CC67" s="111">
        <f t="shared" si="8"/>
        <v>0</v>
      </c>
      <c r="CD67" s="112">
        <f t="shared" si="9"/>
        <v>0</v>
      </c>
      <c r="CE67" s="113" t="e">
        <f t="shared" si="3"/>
        <v>#DIV/0!</v>
      </c>
      <c r="CF67" s="114">
        <f t="shared" si="4"/>
        <v>0</v>
      </c>
      <c r="CG67" s="115">
        <f t="shared" si="5"/>
        <v>0</v>
      </c>
      <c r="CH67" s="157"/>
      <c r="CI67" s="158"/>
      <c r="CJ67" s="159"/>
      <c r="CK67" s="119">
        <f t="shared" si="6"/>
        <v>0</v>
      </c>
    </row>
    <row r="68" spans="1:89" ht="16.5" customHeight="1">
      <c r="A68" s="220" t="s">
        <v>195</v>
      </c>
      <c r="B68" s="67" t="s">
        <v>105</v>
      </c>
      <c r="C68" s="121"/>
      <c r="D68" s="122"/>
      <c r="E68" s="123"/>
      <c r="F68" s="124"/>
      <c r="G68" s="164"/>
      <c r="H68" s="125"/>
      <c r="I68" s="126"/>
      <c r="J68" s="126"/>
      <c r="K68" s="127"/>
      <c r="L68" s="168">
        <v>4</v>
      </c>
      <c r="M68" s="183"/>
      <c r="N68" s="198"/>
      <c r="O68" s="78"/>
      <c r="P68" s="130"/>
      <c r="Q68" s="131"/>
      <c r="R68" s="131"/>
      <c r="S68" s="131"/>
      <c r="T68" s="131"/>
      <c r="U68" s="132"/>
      <c r="V68" s="133"/>
      <c r="W68" s="132"/>
      <c r="X68" s="134"/>
      <c r="Y68" s="135"/>
      <c r="Z68" s="136"/>
      <c r="AA68" s="137"/>
      <c r="AB68" s="176">
        <v>4.0999999999999996</v>
      </c>
      <c r="AC68" s="138"/>
      <c r="AD68" s="138"/>
      <c r="AE68" s="171">
        <v>4</v>
      </c>
      <c r="AF68" s="138"/>
      <c r="AG68" s="138"/>
      <c r="AH68" s="140"/>
      <c r="AI68" s="90">
        <v>4</v>
      </c>
      <c r="AJ68" s="90">
        <v>4</v>
      </c>
      <c r="AK68" s="141">
        <v>5</v>
      </c>
      <c r="AL68" s="141">
        <v>5</v>
      </c>
      <c r="AM68" s="141">
        <v>4</v>
      </c>
      <c r="AN68" s="142"/>
      <c r="AO68" s="143"/>
      <c r="AP68" s="144"/>
      <c r="AQ68" s="145"/>
      <c r="AR68" s="145"/>
      <c r="AS68" s="145"/>
      <c r="AT68" s="168">
        <v>3</v>
      </c>
      <c r="AU68" s="168">
        <v>4.5</v>
      </c>
      <c r="AV68" s="76"/>
      <c r="AW68" s="168">
        <v>4.5</v>
      </c>
      <c r="AX68" s="76"/>
      <c r="AY68" s="76"/>
      <c r="AZ68" s="146"/>
      <c r="BA68" s="146"/>
      <c r="BB68" s="147"/>
      <c r="BC68" s="172">
        <v>3.5</v>
      </c>
      <c r="BD68" s="172">
        <v>3.45</v>
      </c>
      <c r="BE68" s="173">
        <v>4.5</v>
      </c>
      <c r="BF68" s="148"/>
      <c r="BG68" s="148"/>
      <c r="BH68" s="174">
        <v>3.5</v>
      </c>
      <c r="BI68" s="174">
        <v>2.5</v>
      </c>
      <c r="BJ68" s="148"/>
      <c r="BK68" s="180">
        <v>4.5</v>
      </c>
      <c r="BL68" s="150"/>
      <c r="BM68" s="151"/>
      <c r="BN68" s="151"/>
      <c r="BO68" s="151"/>
      <c r="BP68" s="101"/>
      <c r="BQ68" s="152"/>
      <c r="BR68" s="175">
        <v>4.5</v>
      </c>
      <c r="BS68" s="131"/>
      <c r="BT68" s="131"/>
      <c r="BU68" s="132"/>
      <c r="BV68" s="154"/>
      <c r="BW68" s="155"/>
      <c r="BX68" s="165"/>
      <c r="BY68" s="107">
        <f t="shared" si="0"/>
        <v>4.1142857142857148</v>
      </c>
      <c r="BZ68" s="108">
        <f t="shared" si="1"/>
        <v>3</v>
      </c>
      <c r="CA68" s="109">
        <f t="shared" si="2"/>
        <v>5</v>
      </c>
      <c r="CB68" s="110">
        <f t="shared" si="7"/>
        <v>3.8333333333333335</v>
      </c>
      <c r="CC68" s="111">
        <f t="shared" si="8"/>
        <v>2.5</v>
      </c>
      <c r="CD68" s="112">
        <f t="shared" si="9"/>
        <v>5</v>
      </c>
      <c r="CE68" s="113" t="e">
        <f t="shared" si="3"/>
        <v>#DIV/0!</v>
      </c>
      <c r="CF68" s="114">
        <f t="shared" si="4"/>
        <v>0</v>
      </c>
      <c r="CG68" s="115">
        <f t="shared" si="5"/>
        <v>0</v>
      </c>
      <c r="CH68" s="157"/>
      <c r="CI68" s="158"/>
      <c r="CJ68" s="159"/>
      <c r="CK68" s="119">
        <f t="shared" si="6"/>
        <v>18</v>
      </c>
    </row>
    <row r="69" spans="1:89" ht="16.5" customHeight="1">
      <c r="A69" s="220" t="s">
        <v>196</v>
      </c>
      <c r="B69" s="67" t="s">
        <v>105</v>
      </c>
      <c r="C69" s="121"/>
      <c r="D69" s="122"/>
      <c r="E69" s="123"/>
      <c r="F69" s="124"/>
      <c r="G69" s="164"/>
      <c r="H69" s="125"/>
      <c r="I69" s="126"/>
      <c r="J69" s="126"/>
      <c r="K69" s="127"/>
      <c r="L69" s="168">
        <v>4</v>
      </c>
      <c r="M69" s="183"/>
      <c r="N69" s="207">
        <v>5.5</v>
      </c>
      <c r="O69" s="78"/>
      <c r="P69" s="130"/>
      <c r="Q69" s="131"/>
      <c r="R69" s="131"/>
      <c r="S69" s="131"/>
      <c r="T69" s="131"/>
      <c r="U69" s="132"/>
      <c r="V69" s="133"/>
      <c r="W69" s="132"/>
      <c r="X69" s="134"/>
      <c r="Y69" s="135"/>
      <c r="Z69" s="136"/>
      <c r="AA69" s="137"/>
      <c r="AB69" s="176"/>
      <c r="AC69" s="138"/>
      <c r="AD69" s="138"/>
      <c r="AE69" s="171">
        <v>4</v>
      </c>
      <c r="AF69" s="138"/>
      <c r="AG69" s="138"/>
      <c r="AH69" s="140"/>
      <c r="AI69" s="90"/>
      <c r="AJ69" s="90"/>
      <c r="AK69" s="141"/>
      <c r="AL69" s="141"/>
      <c r="AM69" s="141"/>
      <c r="AN69" s="142"/>
      <c r="AO69" s="143"/>
      <c r="AP69" s="144"/>
      <c r="AQ69" s="145"/>
      <c r="AR69" s="145"/>
      <c r="AS69" s="145"/>
      <c r="AT69" s="168">
        <v>4</v>
      </c>
      <c r="AU69" s="76"/>
      <c r="AV69" s="76"/>
      <c r="AW69" s="168">
        <v>4.5</v>
      </c>
      <c r="AX69" s="76"/>
      <c r="AY69" s="76"/>
      <c r="AZ69" s="146"/>
      <c r="BA69" s="146"/>
      <c r="BB69" s="96"/>
      <c r="BC69" s="96"/>
      <c r="BD69" s="96"/>
      <c r="BE69" s="173">
        <v>4.5</v>
      </c>
      <c r="BF69" s="148"/>
      <c r="BG69" s="148"/>
      <c r="BH69" s="148"/>
      <c r="BI69" s="148"/>
      <c r="BJ69" s="148"/>
      <c r="BK69" s="149"/>
      <c r="BL69" s="150"/>
      <c r="BM69" s="151"/>
      <c r="BN69" s="151"/>
      <c r="BO69" s="151"/>
      <c r="BP69" s="101"/>
      <c r="BQ69" s="152"/>
      <c r="BR69" s="175">
        <v>4.5</v>
      </c>
      <c r="BS69" s="131"/>
      <c r="BT69" s="131"/>
      <c r="BU69" s="132"/>
      <c r="BV69" s="154"/>
      <c r="BW69" s="155"/>
      <c r="BX69" s="165"/>
      <c r="BY69" s="107">
        <f t="shared" si="0"/>
        <v>4.4285714285714288</v>
      </c>
      <c r="BZ69" s="108">
        <f t="shared" si="1"/>
        <v>4</v>
      </c>
      <c r="CA69" s="109">
        <f t="shared" si="2"/>
        <v>5.5</v>
      </c>
      <c r="CB69" s="110" t="e">
        <f t="shared" si="7"/>
        <v>#DIV/0!</v>
      </c>
      <c r="CC69" s="111">
        <f t="shared" si="8"/>
        <v>0</v>
      </c>
      <c r="CD69" s="112">
        <f t="shared" si="9"/>
        <v>0</v>
      </c>
      <c r="CE69" s="113" t="e">
        <f t="shared" si="3"/>
        <v>#DIV/0!</v>
      </c>
      <c r="CF69" s="114">
        <f t="shared" si="4"/>
        <v>0</v>
      </c>
      <c r="CG69" s="115">
        <f t="shared" si="5"/>
        <v>0</v>
      </c>
      <c r="CH69" s="186">
        <v>4.5199999999999996</v>
      </c>
      <c r="CI69" s="158"/>
      <c r="CJ69" s="159"/>
      <c r="CK69" s="119">
        <f t="shared" si="6"/>
        <v>7</v>
      </c>
    </row>
    <row r="70" spans="1:89" ht="16.5" customHeight="1">
      <c r="A70" s="220" t="s">
        <v>198</v>
      </c>
      <c r="B70" s="67" t="s">
        <v>105</v>
      </c>
      <c r="C70" s="121"/>
      <c r="D70" s="122"/>
      <c r="E70" s="123"/>
      <c r="F70" s="124"/>
      <c r="G70" s="164"/>
      <c r="H70" s="125"/>
      <c r="I70" s="126"/>
      <c r="J70" s="126"/>
      <c r="K70" s="127"/>
      <c r="L70" s="168">
        <v>4</v>
      </c>
      <c r="M70" s="183"/>
      <c r="N70" s="207">
        <v>5.5</v>
      </c>
      <c r="O70" s="78"/>
      <c r="P70" s="130"/>
      <c r="Q70" s="131"/>
      <c r="R70" s="131"/>
      <c r="S70" s="131"/>
      <c r="T70" s="131"/>
      <c r="U70" s="132"/>
      <c r="V70" s="133"/>
      <c r="W70" s="132"/>
      <c r="X70" s="134"/>
      <c r="Y70" s="135"/>
      <c r="Z70" s="136"/>
      <c r="AA70" s="137"/>
      <c r="AB70" s="138"/>
      <c r="AC70" s="138"/>
      <c r="AD70" s="138"/>
      <c r="AE70" s="171">
        <v>4</v>
      </c>
      <c r="AF70" s="138"/>
      <c r="AG70" s="138"/>
      <c r="AH70" s="140"/>
      <c r="AI70" s="90"/>
      <c r="AJ70" s="90"/>
      <c r="AK70" s="141"/>
      <c r="AL70" s="141"/>
      <c r="AM70" s="141"/>
      <c r="AN70" s="142"/>
      <c r="AO70" s="143"/>
      <c r="AP70" s="144"/>
      <c r="AQ70" s="145"/>
      <c r="AR70" s="145"/>
      <c r="AS70" s="145"/>
      <c r="AT70" s="76"/>
      <c r="AU70" s="76"/>
      <c r="AV70" s="76"/>
      <c r="AW70" s="168">
        <v>4.5</v>
      </c>
      <c r="AX70" s="178">
        <v>4</v>
      </c>
      <c r="AY70" s="178">
        <v>3</v>
      </c>
      <c r="AZ70" s="146"/>
      <c r="BA70" s="146"/>
      <c r="BB70" s="96"/>
      <c r="BC70" s="96"/>
      <c r="BD70" s="96"/>
      <c r="BE70" s="173">
        <v>4.5</v>
      </c>
      <c r="BF70" s="148"/>
      <c r="BG70" s="148"/>
      <c r="BH70" s="148"/>
      <c r="BI70" s="148"/>
      <c r="BJ70" s="148"/>
      <c r="BK70" s="149"/>
      <c r="BL70" s="150"/>
      <c r="BM70" s="151"/>
      <c r="BN70" s="151"/>
      <c r="BO70" s="151"/>
      <c r="BP70" s="101"/>
      <c r="BQ70" s="152"/>
      <c r="BR70" s="175">
        <v>4.5</v>
      </c>
      <c r="BS70" s="131"/>
      <c r="BT70" s="131"/>
      <c r="BU70" s="132"/>
      <c r="BV70" s="154"/>
      <c r="BW70" s="155"/>
      <c r="BX70" s="165"/>
      <c r="BY70" s="107">
        <f t="shared" si="0"/>
        <v>4.4285714285714288</v>
      </c>
      <c r="BZ70" s="108">
        <f t="shared" si="1"/>
        <v>4</v>
      </c>
      <c r="CA70" s="109">
        <f t="shared" si="2"/>
        <v>5.5</v>
      </c>
      <c r="CB70" s="110">
        <f t="shared" si="7"/>
        <v>3</v>
      </c>
      <c r="CC70" s="111">
        <f t="shared" si="8"/>
        <v>3</v>
      </c>
      <c r="CD70" s="112">
        <f t="shared" si="9"/>
        <v>3</v>
      </c>
      <c r="CE70" s="113" t="e">
        <f t="shared" si="3"/>
        <v>#DIV/0!</v>
      </c>
      <c r="CF70" s="114">
        <f t="shared" si="4"/>
        <v>0</v>
      </c>
      <c r="CG70" s="115">
        <f t="shared" si="5"/>
        <v>0</v>
      </c>
      <c r="CH70" s="186">
        <v>4.5199999999999996</v>
      </c>
      <c r="CI70" s="158"/>
      <c r="CJ70" s="159"/>
      <c r="CK70" s="119">
        <f t="shared" si="6"/>
        <v>8</v>
      </c>
    </row>
    <row r="71" spans="1:89" ht="16.5" customHeight="1">
      <c r="A71" s="238" t="s">
        <v>199</v>
      </c>
      <c r="B71" s="67" t="s">
        <v>108</v>
      </c>
      <c r="C71" s="121"/>
      <c r="D71" s="195"/>
      <c r="E71" s="123"/>
      <c r="F71" s="124"/>
      <c r="G71" s="164"/>
      <c r="H71" s="125"/>
      <c r="I71" s="126"/>
      <c r="J71" s="126"/>
      <c r="K71" s="127"/>
      <c r="L71" s="76"/>
      <c r="M71" s="76"/>
      <c r="N71" s="128"/>
      <c r="O71" s="78"/>
      <c r="P71" s="130"/>
      <c r="Q71" s="131"/>
      <c r="R71" s="131"/>
      <c r="S71" s="131"/>
      <c r="T71" s="131"/>
      <c r="U71" s="132"/>
      <c r="V71" s="133"/>
      <c r="W71" s="132"/>
      <c r="X71" s="134"/>
      <c r="Y71" s="212"/>
      <c r="Z71" s="213"/>
      <c r="AA71" s="137"/>
      <c r="AB71" s="138"/>
      <c r="AC71" s="138"/>
      <c r="AD71" s="138"/>
      <c r="AE71" s="139"/>
      <c r="AF71" s="138"/>
      <c r="AG71" s="138"/>
      <c r="AH71" s="140"/>
      <c r="AI71" s="90"/>
      <c r="AJ71" s="90"/>
      <c r="AK71" s="141"/>
      <c r="AL71" s="141"/>
      <c r="AM71" s="239"/>
      <c r="AN71" s="240"/>
      <c r="AO71" s="177"/>
      <c r="AP71" s="144"/>
      <c r="AQ71" s="145"/>
      <c r="AR71" s="145"/>
      <c r="AS71" s="145"/>
      <c r="AT71" s="76"/>
      <c r="AU71" s="76"/>
      <c r="AV71" s="76"/>
      <c r="AW71" s="76"/>
      <c r="AX71" s="76"/>
      <c r="AY71" s="76"/>
      <c r="AZ71" s="146"/>
      <c r="BA71" s="146"/>
      <c r="BB71" s="96"/>
      <c r="BC71" s="172">
        <v>1.5</v>
      </c>
      <c r="BD71" s="96"/>
      <c r="BE71" s="172">
        <v>1.5</v>
      </c>
      <c r="BF71" s="148"/>
      <c r="BG71" s="148"/>
      <c r="BH71" s="148"/>
      <c r="BI71" s="148"/>
      <c r="BJ71" s="148"/>
      <c r="BK71" s="149"/>
      <c r="BL71" s="150"/>
      <c r="BM71" s="151"/>
      <c r="BN71" s="151"/>
      <c r="BO71" s="151"/>
      <c r="BP71" s="101"/>
      <c r="BQ71" s="152"/>
      <c r="BR71" s="153"/>
      <c r="BS71" s="131"/>
      <c r="BT71" s="131"/>
      <c r="BU71" s="132"/>
      <c r="BV71" s="154"/>
      <c r="BW71" s="155"/>
      <c r="BX71" s="165"/>
      <c r="BY71" s="107">
        <f t="shared" si="0"/>
        <v>1.5</v>
      </c>
      <c r="BZ71" s="108">
        <f t="shared" si="1"/>
        <v>1.5</v>
      </c>
      <c r="CA71" s="109">
        <f t="shared" si="2"/>
        <v>1.5</v>
      </c>
      <c r="CB71" s="110" t="e">
        <f t="shared" si="7"/>
        <v>#DIV/0!</v>
      </c>
      <c r="CC71" s="111">
        <f t="shared" si="8"/>
        <v>0</v>
      </c>
      <c r="CD71" s="112">
        <f t="shared" si="9"/>
        <v>0</v>
      </c>
      <c r="CE71" s="113" t="e">
        <f t="shared" si="3"/>
        <v>#DIV/0!</v>
      </c>
      <c r="CF71" s="114">
        <f t="shared" si="4"/>
        <v>0</v>
      </c>
      <c r="CG71" s="115">
        <f t="shared" si="5"/>
        <v>0</v>
      </c>
      <c r="CH71" s="186">
        <v>1.43</v>
      </c>
      <c r="CI71" s="205">
        <v>1.3</v>
      </c>
      <c r="CJ71" s="159"/>
      <c r="CK71" s="119">
        <f t="shared" si="6"/>
        <v>2</v>
      </c>
    </row>
    <row r="72" spans="1:89" ht="16.5" customHeight="1">
      <c r="A72" s="238" t="s">
        <v>203</v>
      </c>
      <c r="B72" s="67" t="s">
        <v>105</v>
      </c>
      <c r="C72" s="121"/>
      <c r="D72" s="122"/>
      <c r="E72" s="123"/>
      <c r="F72" s="124"/>
      <c r="G72" s="164"/>
      <c r="H72" s="125"/>
      <c r="I72" s="126"/>
      <c r="J72" s="126"/>
      <c r="K72" s="127"/>
      <c r="L72" s="76"/>
      <c r="M72" s="76"/>
      <c r="N72" s="128"/>
      <c r="O72" s="78"/>
      <c r="P72" s="130"/>
      <c r="Q72" s="131"/>
      <c r="R72" s="131"/>
      <c r="S72" s="131"/>
      <c r="T72" s="131"/>
      <c r="U72" s="132"/>
      <c r="V72" s="133"/>
      <c r="W72" s="132"/>
      <c r="X72" s="134"/>
      <c r="Y72" s="135"/>
      <c r="Z72" s="136"/>
      <c r="AA72" s="137"/>
      <c r="AB72" s="138"/>
      <c r="AC72" s="138"/>
      <c r="AD72" s="138"/>
      <c r="AE72" s="139"/>
      <c r="AF72" s="138"/>
      <c r="AG72" s="138"/>
      <c r="AH72" s="140"/>
      <c r="AI72" s="197"/>
      <c r="AJ72" s="197"/>
      <c r="AK72" s="193"/>
      <c r="AL72" s="193"/>
      <c r="AM72" s="141"/>
      <c r="AN72" s="142"/>
      <c r="AO72" s="143"/>
      <c r="AP72" s="144"/>
      <c r="AQ72" s="145"/>
      <c r="AR72" s="145"/>
      <c r="AS72" s="145"/>
      <c r="AT72" s="76"/>
      <c r="AU72" s="76"/>
      <c r="AV72" s="76"/>
      <c r="AW72" s="76"/>
      <c r="AX72" s="76"/>
      <c r="AY72" s="76"/>
      <c r="AZ72" s="146"/>
      <c r="BA72" s="146"/>
      <c r="BB72" s="96"/>
      <c r="BC72" s="96"/>
      <c r="BD72" s="96"/>
      <c r="BE72" s="96"/>
      <c r="BF72" s="148"/>
      <c r="BG72" s="148"/>
      <c r="BH72" s="148"/>
      <c r="BI72" s="148"/>
      <c r="BJ72" s="148"/>
      <c r="BK72" s="149"/>
      <c r="BL72" s="150"/>
      <c r="BM72" s="151"/>
      <c r="BN72" s="151"/>
      <c r="BO72" s="151"/>
      <c r="BP72" s="101"/>
      <c r="BQ72" s="152"/>
      <c r="BR72" s="153"/>
      <c r="BS72" s="131"/>
      <c r="BT72" s="131"/>
      <c r="BU72" s="132"/>
      <c r="BV72" s="154"/>
      <c r="BW72" s="155"/>
      <c r="BX72" s="165"/>
      <c r="BY72" s="107" t="e">
        <f t="shared" si="0"/>
        <v>#DIV/0!</v>
      </c>
      <c r="BZ72" s="108">
        <f t="shared" si="1"/>
        <v>0</v>
      </c>
      <c r="CA72" s="109">
        <f t="shared" si="2"/>
        <v>0</v>
      </c>
      <c r="CB72" s="110" t="e">
        <f t="shared" si="7"/>
        <v>#DIV/0!</v>
      </c>
      <c r="CC72" s="111">
        <f t="shared" si="8"/>
        <v>0</v>
      </c>
      <c r="CD72" s="112">
        <f t="shared" si="9"/>
        <v>0</v>
      </c>
      <c r="CE72" s="113" t="e">
        <f t="shared" si="3"/>
        <v>#DIV/0!</v>
      </c>
      <c r="CF72" s="114">
        <f t="shared" si="4"/>
        <v>0</v>
      </c>
      <c r="CG72" s="115">
        <f t="shared" si="5"/>
        <v>0</v>
      </c>
      <c r="CH72" s="157"/>
      <c r="CI72" s="158"/>
      <c r="CJ72" s="159"/>
      <c r="CK72" s="119">
        <f t="shared" si="6"/>
        <v>0</v>
      </c>
    </row>
    <row r="73" spans="1:89" ht="16.5" customHeight="1">
      <c r="A73" s="241" t="s">
        <v>204</v>
      </c>
      <c r="B73" s="67" t="s">
        <v>108</v>
      </c>
      <c r="C73" s="121"/>
      <c r="D73" s="122"/>
      <c r="E73" s="123"/>
      <c r="F73" s="124"/>
      <c r="G73" s="164"/>
      <c r="H73" s="125"/>
      <c r="I73" s="126"/>
      <c r="J73" s="126"/>
      <c r="K73" s="127"/>
      <c r="L73" s="76"/>
      <c r="M73" s="76"/>
      <c r="N73" s="192"/>
      <c r="O73" s="78"/>
      <c r="P73" s="130"/>
      <c r="Q73" s="131"/>
      <c r="R73" s="131"/>
      <c r="S73" s="131"/>
      <c r="T73" s="131"/>
      <c r="U73" s="132"/>
      <c r="V73" s="133"/>
      <c r="W73" s="132"/>
      <c r="X73" s="134"/>
      <c r="Y73" s="135"/>
      <c r="Z73" s="136"/>
      <c r="AA73" s="137"/>
      <c r="AB73" s="138"/>
      <c r="AC73" s="138"/>
      <c r="AD73" s="138"/>
      <c r="AE73" s="139"/>
      <c r="AF73" s="138"/>
      <c r="AG73" s="138"/>
      <c r="AH73" s="140"/>
      <c r="AI73" s="90"/>
      <c r="AJ73" s="90"/>
      <c r="AK73" s="141"/>
      <c r="AL73" s="141"/>
      <c r="AM73" s="141"/>
      <c r="AN73" s="142"/>
      <c r="AO73" s="143"/>
      <c r="AP73" s="144"/>
      <c r="AQ73" s="145"/>
      <c r="AR73" s="145"/>
      <c r="AS73" s="145"/>
      <c r="AT73" s="76"/>
      <c r="AU73" s="76"/>
      <c r="AV73" s="76"/>
      <c r="AW73" s="76"/>
      <c r="AX73" s="76"/>
      <c r="AY73" s="76"/>
      <c r="AZ73" s="146"/>
      <c r="BA73" s="146"/>
      <c r="BB73" s="96"/>
      <c r="BC73" s="172">
        <v>2.5</v>
      </c>
      <c r="BD73" s="172">
        <v>2.25</v>
      </c>
      <c r="BE73" s="173">
        <v>2.5</v>
      </c>
      <c r="BF73" s="148"/>
      <c r="BG73" s="148"/>
      <c r="BH73" s="148"/>
      <c r="BI73" s="148"/>
      <c r="BJ73" s="148"/>
      <c r="BK73" s="149"/>
      <c r="BL73" s="150"/>
      <c r="BM73" s="151"/>
      <c r="BN73" s="151"/>
      <c r="BO73" s="151"/>
      <c r="BP73" s="101"/>
      <c r="BQ73" s="152"/>
      <c r="BR73" s="153"/>
      <c r="BS73" s="131"/>
      <c r="BT73" s="131"/>
      <c r="BU73" s="132"/>
      <c r="BV73" s="154"/>
      <c r="BW73" s="155"/>
      <c r="BX73" s="165"/>
      <c r="BY73" s="107">
        <f t="shared" si="0"/>
        <v>2.5</v>
      </c>
      <c r="BZ73" s="108">
        <f t="shared" si="1"/>
        <v>2.5</v>
      </c>
      <c r="CA73" s="109">
        <f t="shared" si="2"/>
        <v>2.5</v>
      </c>
      <c r="CB73" s="110" t="e">
        <f t="shared" si="7"/>
        <v>#DIV/0!</v>
      </c>
      <c r="CC73" s="111">
        <f t="shared" si="8"/>
        <v>0</v>
      </c>
      <c r="CD73" s="112">
        <f t="shared" si="9"/>
        <v>0</v>
      </c>
      <c r="CE73" s="113" t="e">
        <f t="shared" si="3"/>
        <v>#DIV/0!</v>
      </c>
      <c r="CF73" s="114">
        <f t="shared" si="4"/>
        <v>0</v>
      </c>
      <c r="CG73" s="115">
        <f t="shared" si="5"/>
        <v>0</v>
      </c>
      <c r="CH73" s="157"/>
      <c r="CI73" s="158"/>
      <c r="CJ73" s="159"/>
      <c r="CK73" s="119">
        <f t="shared" si="6"/>
        <v>3</v>
      </c>
    </row>
    <row r="74" spans="1:89" ht="16.5" customHeight="1">
      <c r="A74" s="229" t="s">
        <v>205</v>
      </c>
      <c r="B74" s="67" t="s">
        <v>105</v>
      </c>
      <c r="C74" s="121"/>
      <c r="D74" s="122"/>
      <c r="E74" s="123"/>
      <c r="F74" s="124"/>
      <c r="G74" s="164"/>
      <c r="H74" s="125"/>
      <c r="I74" s="126"/>
      <c r="J74" s="126"/>
      <c r="K74" s="127"/>
      <c r="L74" s="76"/>
      <c r="M74" s="76"/>
      <c r="N74" s="192"/>
      <c r="O74" s="78"/>
      <c r="P74" s="130"/>
      <c r="Q74" s="131"/>
      <c r="R74" s="131"/>
      <c r="S74" s="131"/>
      <c r="T74" s="131"/>
      <c r="U74" s="132"/>
      <c r="V74" s="133"/>
      <c r="W74" s="132"/>
      <c r="X74" s="134"/>
      <c r="Y74" s="135"/>
      <c r="Z74" s="136"/>
      <c r="AA74" s="137"/>
      <c r="AB74" s="138"/>
      <c r="AC74" s="138"/>
      <c r="AD74" s="138"/>
      <c r="AE74" s="139"/>
      <c r="AF74" s="138"/>
      <c r="AG74" s="138"/>
      <c r="AH74" s="140"/>
      <c r="AI74" s="90"/>
      <c r="AJ74" s="90"/>
      <c r="AK74" s="193"/>
      <c r="AL74" s="193"/>
      <c r="AM74" s="141"/>
      <c r="AN74" s="142"/>
      <c r="AO74" s="143"/>
      <c r="AP74" s="144"/>
      <c r="AQ74" s="145"/>
      <c r="AR74" s="145"/>
      <c r="AS74" s="145"/>
      <c r="AT74" s="76"/>
      <c r="AU74" s="76"/>
      <c r="AV74" s="76"/>
      <c r="AW74" s="76"/>
      <c r="AX74" s="76"/>
      <c r="AY74" s="76"/>
      <c r="AZ74" s="146"/>
      <c r="BA74" s="146"/>
      <c r="BB74" s="96"/>
      <c r="BC74" s="96"/>
      <c r="BD74" s="96"/>
      <c r="BE74" s="96"/>
      <c r="BF74" s="148"/>
      <c r="BG74" s="148"/>
      <c r="BH74" s="148"/>
      <c r="BI74" s="148"/>
      <c r="BJ74" s="148"/>
      <c r="BK74" s="149"/>
      <c r="BL74" s="150"/>
      <c r="BM74" s="151"/>
      <c r="BN74" s="151"/>
      <c r="BO74" s="151"/>
      <c r="BP74" s="101"/>
      <c r="BQ74" s="152"/>
      <c r="BR74" s="153"/>
      <c r="BS74" s="131"/>
      <c r="BT74" s="131"/>
      <c r="BU74" s="132"/>
      <c r="BV74" s="154"/>
      <c r="BW74" s="155"/>
      <c r="BX74" s="165"/>
      <c r="BY74" s="107" t="e">
        <f t="shared" si="0"/>
        <v>#DIV/0!</v>
      </c>
      <c r="BZ74" s="108">
        <f t="shared" si="1"/>
        <v>0</v>
      </c>
      <c r="CA74" s="109">
        <f t="shared" si="2"/>
        <v>0</v>
      </c>
      <c r="CB74" s="110" t="e">
        <f t="shared" si="7"/>
        <v>#DIV/0!</v>
      </c>
      <c r="CC74" s="111">
        <f t="shared" si="8"/>
        <v>0</v>
      </c>
      <c r="CD74" s="112">
        <f t="shared" si="9"/>
        <v>0</v>
      </c>
      <c r="CE74" s="113" t="e">
        <f t="shared" si="3"/>
        <v>#DIV/0!</v>
      </c>
      <c r="CF74" s="114">
        <f t="shared" si="4"/>
        <v>0</v>
      </c>
      <c r="CG74" s="115">
        <f t="shared" si="5"/>
        <v>0</v>
      </c>
      <c r="CH74" s="157"/>
      <c r="CI74" s="158"/>
      <c r="CJ74" s="159"/>
      <c r="CK74" s="119">
        <f t="shared" si="6"/>
        <v>0</v>
      </c>
    </row>
    <row r="75" spans="1:89" ht="16.5" customHeight="1">
      <c r="A75" s="242" t="s">
        <v>206</v>
      </c>
      <c r="B75" s="67" t="s">
        <v>105</v>
      </c>
      <c r="C75" s="160"/>
      <c r="D75" s="195"/>
      <c r="E75" s="233"/>
      <c r="F75" s="124"/>
      <c r="G75" s="164"/>
      <c r="H75" s="125"/>
      <c r="I75" s="126"/>
      <c r="J75" s="126"/>
      <c r="K75" s="127"/>
      <c r="L75" s="76"/>
      <c r="M75" s="76"/>
      <c r="N75" s="192"/>
      <c r="O75" s="78"/>
      <c r="P75" s="130"/>
      <c r="Q75" s="131"/>
      <c r="R75" s="131"/>
      <c r="S75" s="131"/>
      <c r="T75" s="131"/>
      <c r="U75" s="132"/>
      <c r="V75" s="133"/>
      <c r="W75" s="132"/>
      <c r="X75" s="134"/>
      <c r="Y75" s="135"/>
      <c r="Z75" s="136"/>
      <c r="AA75" s="137"/>
      <c r="AB75" s="138"/>
      <c r="AC75" s="138"/>
      <c r="AD75" s="138"/>
      <c r="AE75" s="139"/>
      <c r="AF75" s="138"/>
      <c r="AG75" s="138"/>
      <c r="AH75" s="140"/>
      <c r="AI75" s="197">
        <v>4</v>
      </c>
      <c r="AJ75" s="197">
        <v>4</v>
      </c>
      <c r="AK75" s="193">
        <v>3.5</v>
      </c>
      <c r="AL75" s="193">
        <v>3.5</v>
      </c>
      <c r="AM75" s="141"/>
      <c r="AN75" s="142"/>
      <c r="AO75" s="143"/>
      <c r="AP75" s="144"/>
      <c r="AQ75" s="145"/>
      <c r="AR75" s="145"/>
      <c r="AS75" s="224"/>
      <c r="AT75" s="168">
        <v>3.5</v>
      </c>
      <c r="AU75" s="76"/>
      <c r="AV75" s="76"/>
      <c r="AW75" s="76"/>
      <c r="AX75" s="76"/>
      <c r="AY75" s="76"/>
      <c r="AZ75" s="146"/>
      <c r="BA75" s="146"/>
      <c r="BB75" s="96"/>
      <c r="BC75" s="172">
        <v>1.2</v>
      </c>
      <c r="BD75" s="96"/>
      <c r="BE75" s="96"/>
      <c r="BF75" s="148"/>
      <c r="BG75" s="148"/>
      <c r="BH75" s="148"/>
      <c r="BI75" s="148"/>
      <c r="BJ75" s="148"/>
      <c r="BK75" s="149"/>
      <c r="BL75" s="150"/>
      <c r="BM75" s="151"/>
      <c r="BN75" s="151"/>
      <c r="BO75" s="151"/>
      <c r="BP75" s="101"/>
      <c r="BQ75" s="152"/>
      <c r="BR75" s="153"/>
      <c r="BS75" s="131"/>
      <c r="BT75" s="131"/>
      <c r="BU75" s="132"/>
      <c r="BV75" s="154"/>
      <c r="BW75" s="155"/>
      <c r="BX75" s="165"/>
      <c r="BY75" s="107">
        <f t="shared" si="0"/>
        <v>3.05</v>
      </c>
      <c r="BZ75" s="108">
        <f t="shared" si="1"/>
        <v>1.2</v>
      </c>
      <c r="CA75" s="109">
        <f t="shared" si="2"/>
        <v>4</v>
      </c>
      <c r="CB75" s="110">
        <f t="shared" si="7"/>
        <v>3.75</v>
      </c>
      <c r="CC75" s="111">
        <f t="shared" si="8"/>
        <v>3.5</v>
      </c>
      <c r="CD75" s="112">
        <f t="shared" si="9"/>
        <v>4</v>
      </c>
      <c r="CE75" s="113" t="e">
        <f t="shared" si="3"/>
        <v>#DIV/0!</v>
      </c>
      <c r="CF75" s="114">
        <f t="shared" si="4"/>
        <v>0</v>
      </c>
      <c r="CG75" s="115">
        <f t="shared" si="5"/>
        <v>0</v>
      </c>
      <c r="CI75" s="158"/>
      <c r="CJ75" s="159"/>
      <c r="CK75" s="119">
        <f t="shared" si="6"/>
        <v>6</v>
      </c>
    </row>
    <row r="76" spans="1:89" ht="16.5" customHeight="1">
      <c r="A76" s="242" t="s">
        <v>207</v>
      </c>
      <c r="B76" s="67" t="s">
        <v>208</v>
      </c>
      <c r="C76" s="160"/>
      <c r="D76" s="195"/>
      <c r="E76" s="123"/>
      <c r="F76" s="124"/>
      <c r="G76" s="218"/>
      <c r="H76" s="243"/>
      <c r="I76" s="126"/>
      <c r="J76" s="126"/>
      <c r="K76" s="127"/>
      <c r="L76" s="168">
        <v>1</v>
      </c>
      <c r="M76" s="76"/>
      <c r="N76" s="187">
        <v>1.1000000000000001</v>
      </c>
      <c r="O76" s="78"/>
      <c r="P76" s="130"/>
      <c r="Q76" s="131"/>
      <c r="R76" s="131"/>
      <c r="S76" s="131"/>
      <c r="T76" s="131"/>
      <c r="U76" s="132"/>
      <c r="V76" s="133"/>
      <c r="W76" s="132"/>
      <c r="X76" s="134"/>
      <c r="Y76" s="212"/>
      <c r="Z76" s="213"/>
      <c r="AA76" s="188"/>
      <c r="AB76" s="176">
        <v>1.2</v>
      </c>
      <c r="AC76" s="138"/>
      <c r="AD76" s="176" t="s">
        <v>143</v>
      </c>
      <c r="AE76" s="171">
        <v>1</v>
      </c>
      <c r="AF76" s="138"/>
      <c r="AG76" s="138"/>
      <c r="AH76" s="140"/>
      <c r="AI76" s="90">
        <v>1.3</v>
      </c>
      <c r="AJ76" s="90">
        <v>1.3</v>
      </c>
      <c r="AK76" s="193"/>
      <c r="AL76" s="193"/>
      <c r="AM76" s="141"/>
      <c r="AN76" s="142"/>
      <c r="AO76" s="177"/>
      <c r="AP76" s="244"/>
      <c r="AQ76" s="145"/>
      <c r="AR76" s="145"/>
      <c r="AS76" s="145"/>
      <c r="AT76" s="76"/>
      <c r="AU76" s="168">
        <v>1</v>
      </c>
      <c r="AV76" s="76"/>
      <c r="AW76" s="168">
        <v>1</v>
      </c>
      <c r="AX76" s="178">
        <v>1.1000000000000001</v>
      </c>
      <c r="AY76" s="178">
        <v>0.9</v>
      </c>
      <c r="AZ76" s="146"/>
      <c r="BA76" s="146"/>
      <c r="BB76" s="96"/>
      <c r="BC76" s="172"/>
      <c r="BD76" s="96"/>
      <c r="BE76" s="173">
        <v>1.1000000000000001</v>
      </c>
      <c r="BF76" s="148"/>
      <c r="BG76" s="148"/>
      <c r="BH76" s="174">
        <v>1.2</v>
      </c>
      <c r="BI76" s="148"/>
      <c r="BJ76" s="148"/>
      <c r="BK76" s="180">
        <v>1</v>
      </c>
      <c r="BL76" s="150"/>
      <c r="BM76" s="151"/>
      <c r="BN76" s="151"/>
      <c r="BO76" s="151"/>
      <c r="BP76" s="101"/>
      <c r="BQ76" s="152"/>
      <c r="BR76" s="175">
        <v>1</v>
      </c>
      <c r="BS76" s="131"/>
      <c r="BT76" s="131"/>
      <c r="BU76" s="132"/>
      <c r="BV76" s="154"/>
      <c r="BW76" s="155"/>
      <c r="BX76" s="165"/>
      <c r="BY76" s="107">
        <f t="shared" si="0"/>
        <v>1.0833333333333333</v>
      </c>
      <c r="BZ76" s="108">
        <f t="shared" si="1"/>
        <v>1</v>
      </c>
      <c r="CA76" s="109">
        <f t="shared" si="2"/>
        <v>1.3</v>
      </c>
      <c r="CB76" s="110">
        <f t="shared" si="7"/>
        <v>1.1000000000000001</v>
      </c>
      <c r="CC76" s="111">
        <f t="shared" si="8"/>
        <v>0.9</v>
      </c>
      <c r="CD76" s="112">
        <f t="shared" si="9"/>
        <v>1.3</v>
      </c>
      <c r="CE76" s="113" t="e">
        <f t="shared" si="3"/>
        <v>#DIV/0!</v>
      </c>
      <c r="CF76" s="114">
        <f t="shared" si="4"/>
        <v>0</v>
      </c>
      <c r="CG76" s="115">
        <f t="shared" si="5"/>
        <v>0</v>
      </c>
      <c r="CH76" s="157"/>
      <c r="CI76" s="205">
        <v>0.83</v>
      </c>
      <c r="CJ76" s="159"/>
      <c r="CK76" s="119">
        <f t="shared" si="6"/>
        <v>15</v>
      </c>
    </row>
    <row r="77" spans="1:89" ht="16.5" customHeight="1">
      <c r="A77" s="245" t="s">
        <v>209</v>
      </c>
      <c r="B77" s="67" t="s">
        <v>208</v>
      </c>
      <c r="C77" s="160"/>
      <c r="D77" s="195"/>
      <c r="E77" s="123"/>
      <c r="F77" s="124"/>
      <c r="G77" s="218"/>
      <c r="H77" s="125"/>
      <c r="I77" s="126"/>
      <c r="J77" s="126"/>
      <c r="K77" s="127"/>
      <c r="L77" s="178">
        <v>1</v>
      </c>
      <c r="M77" s="76"/>
      <c r="N77" s="187">
        <v>1.1000000000000001</v>
      </c>
      <c r="O77" s="78"/>
      <c r="P77" s="130"/>
      <c r="Q77" s="131"/>
      <c r="R77" s="131"/>
      <c r="S77" s="131"/>
      <c r="T77" s="131"/>
      <c r="U77" s="132"/>
      <c r="V77" s="133"/>
      <c r="W77" s="132"/>
      <c r="X77" s="134"/>
      <c r="Y77" s="212"/>
      <c r="Z77" s="213"/>
      <c r="AA77" s="188"/>
      <c r="AB77" s="138"/>
      <c r="AC77" s="138"/>
      <c r="AD77" s="176" t="s">
        <v>143</v>
      </c>
      <c r="AE77" s="139"/>
      <c r="AF77" s="138"/>
      <c r="AG77" s="138"/>
      <c r="AH77" s="140"/>
      <c r="AI77" s="90"/>
      <c r="AJ77" s="90"/>
      <c r="AK77" s="141"/>
      <c r="AL77" s="141"/>
      <c r="AM77" s="141"/>
      <c r="AN77" s="142"/>
      <c r="AO77" s="177"/>
      <c r="AP77" s="244"/>
      <c r="AQ77" s="145"/>
      <c r="AR77" s="145"/>
      <c r="AS77" s="145"/>
      <c r="AT77" s="76"/>
      <c r="AU77" s="76"/>
      <c r="AV77" s="76"/>
      <c r="AW77" s="183"/>
      <c r="AX77" s="76"/>
      <c r="AY77" s="76"/>
      <c r="AZ77" s="146"/>
      <c r="BA77" s="146"/>
      <c r="BB77" s="96"/>
      <c r="BC77" s="96"/>
      <c r="BD77" s="96"/>
      <c r="BE77" s="96"/>
      <c r="BF77" s="148"/>
      <c r="BG77" s="148"/>
      <c r="BH77" s="148"/>
      <c r="BI77" s="148"/>
      <c r="BJ77" s="148"/>
      <c r="BK77" s="149"/>
      <c r="BL77" s="150"/>
      <c r="BM77" s="151"/>
      <c r="BN77" s="151"/>
      <c r="BO77" s="151"/>
      <c r="BP77" s="101"/>
      <c r="BQ77" s="152"/>
      <c r="BR77" s="175">
        <v>1</v>
      </c>
      <c r="BS77" s="131"/>
      <c r="BT77" s="131"/>
      <c r="BU77" s="132"/>
      <c r="BV77" s="154"/>
      <c r="BW77" s="155"/>
      <c r="BX77" s="165"/>
      <c r="BY77" s="107">
        <f t="shared" si="0"/>
        <v>1.0333333333333334</v>
      </c>
      <c r="BZ77" s="108">
        <f t="shared" si="1"/>
        <v>1</v>
      </c>
      <c r="CA77" s="109">
        <f t="shared" si="2"/>
        <v>1.1000000000000001</v>
      </c>
      <c r="CB77" s="110" t="e">
        <f t="shared" si="7"/>
        <v>#DIV/0!</v>
      </c>
      <c r="CC77" s="111">
        <f t="shared" si="8"/>
        <v>0</v>
      </c>
      <c r="CD77" s="112">
        <f t="shared" si="9"/>
        <v>0</v>
      </c>
      <c r="CE77" s="113" t="e">
        <f t="shared" si="3"/>
        <v>#DIV/0!</v>
      </c>
      <c r="CF77" s="114">
        <f t="shared" si="4"/>
        <v>0</v>
      </c>
      <c r="CG77" s="115">
        <f t="shared" si="5"/>
        <v>0</v>
      </c>
      <c r="CH77" s="157"/>
      <c r="CI77" s="205">
        <v>0.83</v>
      </c>
      <c r="CJ77" s="159"/>
      <c r="CK77" s="119">
        <f t="shared" si="6"/>
        <v>4</v>
      </c>
    </row>
    <row r="78" spans="1:89" ht="16.5" customHeight="1">
      <c r="A78" s="245" t="s">
        <v>210</v>
      </c>
      <c r="B78" s="67" t="s">
        <v>208</v>
      </c>
      <c r="C78" s="160"/>
      <c r="D78" s="122"/>
      <c r="E78" s="123"/>
      <c r="F78" s="124"/>
      <c r="G78" s="164"/>
      <c r="H78" s="125"/>
      <c r="I78" s="126"/>
      <c r="J78" s="126"/>
      <c r="K78" s="127"/>
      <c r="L78" s="76"/>
      <c r="M78" s="76"/>
      <c r="N78" s="128"/>
      <c r="O78" s="78"/>
      <c r="P78" s="130"/>
      <c r="Q78" s="131"/>
      <c r="R78" s="131"/>
      <c r="S78" s="131"/>
      <c r="T78" s="131"/>
      <c r="U78" s="132"/>
      <c r="V78" s="133"/>
      <c r="W78" s="132"/>
      <c r="X78" s="134"/>
      <c r="Y78" s="135"/>
      <c r="Z78" s="136"/>
      <c r="AA78" s="188"/>
      <c r="AB78" s="138"/>
      <c r="AC78" s="138"/>
      <c r="AD78" s="176" t="s">
        <v>143</v>
      </c>
      <c r="AE78" s="139"/>
      <c r="AF78" s="138"/>
      <c r="AG78" s="138"/>
      <c r="AH78" s="140"/>
      <c r="AI78" s="90"/>
      <c r="AJ78" s="90"/>
      <c r="AK78" s="141"/>
      <c r="AL78" s="141"/>
      <c r="AM78" s="141"/>
      <c r="AN78" s="142"/>
      <c r="AO78" s="177"/>
      <c r="AP78" s="244"/>
      <c r="AQ78" s="145"/>
      <c r="AR78" s="145"/>
      <c r="AS78" s="145"/>
      <c r="AT78" s="76"/>
      <c r="AU78" s="76"/>
      <c r="AV78" s="76"/>
      <c r="AW78" s="76"/>
      <c r="AX78" s="76"/>
      <c r="AY78" s="76"/>
      <c r="AZ78" s="146"/>
      <c r="BA78" s="146"/>
      <c r="BB78" s="96"/>
      <c r="BC78" s="96"/>
      <c r="BD78" s="96"/>
      <c r="BE78" s="96"/>
      <c r="BF78" s="148"/>
      <c r="BG78" s="148"/>
      <c r="BH78" s="148"/>
      <c r="BI78" s="148"/>
      <c r="BJ78" s="148"/>
      <c r="BK78" s="149"/>
      <c r="BL78" s="150"/>
      <c r="BM78" s="151"/>
      <c r="BN78" s="151"/>
      <c r="BO78" s="151"/>
      <c r="BP78" s="101"/>
      <c r="BQ78" s="152"/>
      <c r="BR78" s="153"/>
      <c r="BS78" s="131"/>
      <c r="BT78" s="131"/>
      <c r="BU78" s="132"/>
      <c r="BV78" s="154"/>
      <c r="BW78" s="155"/>
      <c r="BX78" s="165"/>
      <c r="BY78" s="107" t="e">
        <f t="shared" si="0"/>
        <v>#DIV/0!</v>
      </c>
      <c r="BZ78" s="108">
        <f t="shared" si="1"/>
        <v>0</v>
      </c>
      <c r="CA78" s="109">
        <f t="shared" si="2"/>
        <v>0</v>
      </c>
      <c r="CB78" s="110" t="e">
        <f t="shared" si="7"/>
        <v>#DIV/0!</v>
      </c>
      <c r="CC78" s="111">
        <f t="shared" si="8"/>
        <v>0</v>
      </c>
      <c r="CD78" s="112">
        <f t="shared" si="9"/>
        <v>0</v>
      </c>
      <c r="CE78" s="113" t="e">
        <f t="shared" si="3"/>
        <v>#DIV/0!</v>
      </c>
      <c r="CF78" s="114">
        <f t="shared" si="4"/>
        <v>0</v>
      </c>
      <c r="CG78" s="115">
        <f t="shared" si="5"/>
        <v>0</v>
      </c>
      <c r="CH78" s="186">
        <v>1.53</v>
      </c>
      <c r="CI78" s="205">
        <v>1.31</v>
      </c>
      <c r="CJ78" s="159"/>
      <c r="CK78" s="119">
        <f t="shared" si="6"/>
        <v>1</v>
      </c>
    </row>
    <row r="79" spans="1:89" ht="16.5" customHeight="1">
      <c r="A79" s="246" t="s">
        <v>211</v>
      </c>
      <c r="B79" s="67" t="s">
        <v>208</v>
      </c>
      <c r="C79" s="160"/>
      <c r="D79" s="195"/>
      <c r="E79" s="123"/>
      <c r="F79" s="124"/>
      <c r="G79" s="218"/>
      <c r="H79" s="125"/>
      <c r="I79" s="126"/>
      <c r="J79" s="191"/>
      <c r="K79" s="127"/>
      <c r="L79" s="183"/>
      <c r="M79" s="76"/>
      <c r="N79" s="169">
        <v>1.1000000000000001</v>
      </c>
      <c r="O79" s="78"/>
      <c r="P79" s="130"/>
      <c r="Q79" s="131"/>
      <c r="R79" s="131"/>
      <c r="S79" s="131"/>
      <c r="T79" s="131"/>
      <c r="U79" s="132"/>
      <c r="V79" s="133"/>
      <c r="W79" s="132"/>
      <c r="X79" s="134"/>
      <c r="Y79" s="212"/>
      <c r="Z79" s="136"/>
      <c r="AA79" s="188"/>
      <c r="AB79" s="138"/>
      <c r="AC79" s="138"/>
      <c r="AD79" s="138"/>
      <c r="AE79" s="139"/>
      <c r="AF79" s="138"/>
      <c r="AG79" s="138"/>
      <c r="AH79" s="140"/>
      <c r="AI79" s="90"/>
      <c r="AJ79" s="90"/>
      <c r="AK79" s="141"/>
      <c r="AL79" s="141"/>
      <c r="AM79" s="141"/>
      <c r="AN79" s="142"/>
      <c r="AO79" s="177"/>
      <c r="AP79" s="244"/>
      <c r="AQ79" s="145"/>
      <c r="AR79" s="145"/>
      <c r="AS79" s="145"/>
      <c r="AT79" s="76"/>
      <c r="AU79" s="76"/>
      <c r="AV79" s="76"/>
      <c r="AW79" s="168">
        <v>1</v>
      </c>
      <c r="AX79" s="76"/>
      <c r="AY79" s="76"/>
      <c r="AZ79" s="146"/>
      <c r="BA79" s="146"/>
      <c r="BB79" s="96"/>
      <c r="BC79" s="96"/>
      <c r="BD79" s="96"/>
      <c r="BE79" s="173">
        <v>1.1000000000000001</v>
      </c>
      <c r="BF79" s="148"/>
      <c r="BG79" s="148"/>
      <c r="BH79" s="174">
        <v>1.2</v>
      </c>
      <c r="BI79" s="148"/>
      <c r="BJ79" s="148"/>
      <c r="BK79" s="149"/>
      <c r="BL79" s="150"/>
      <c r="BM79" s="151"/>
      <c r="BN79" s="151"/>
      <c r="BO79" s="151"/>
      <c r="BP79" s="101"/>
      <c r="BQ79" s="152"/>
      <c r="BR79" s="175">
        <v>1</v>
      </c>
      <c r="BS79" s="131"/>
      <c r="BT79" s="131"/>
      <c r="BU79" s="132"/>
      <c r="BV79" s="154"/>
      <c r="BW79" s="155"/>
      <c r="BX79" s="165"/>
      <c r="BY79" s="107">
        <f t="shared" si="0"/>
        <v>1.08</v>
      </c>
      <c r="BZ79" s="108">
        <f t="shared" si="1"/>
        <v>1</v>
      </c>
      <c r="CA79" s="109">
        <f t="shared" si="2"/>
        <v>1.2</v>
      </c>
      <c r="CB79" s="110" t="e">
        <f t="shared" si="7"/>
        <v>#DIV/0!</v>
      </c>
      <c r="CC79" s="111">
        <f t="shared" si="8"/>
        <v>0</v>
      </c>
      <c r="CD79" s="112">
        <f t="shared" si="9"/>
        <v>0</v>
      </c>
      <c r="CE79" s="113" t="e">
        <f t="shared" si="3"/>
        <v>#DIV/0!</v>
      </c>
      <c r="CF79" s="114">
        <f t="shared" si="4"/>
        <v>0</v>
      </c>
      <c r="CG79" s="115">
        <f t="shared" si="5"/>
        <v>0</v>
      </c>
      <c r="CH79" s="157"/>
      <c r="CI79" s="158"/>
      <c r="CJ79" s="159"/>
      <c r="CK79" s="119">
        <f t="shared" si="6"/>
        <v>5</v>
      </c>
    </row>
    <row r="80" spans="1:89" ht="16.5" customHeight="1">
      <c r="A80" s="245" t="s">
        <v>212</v>
      </c>
      <c r="B80" s="67" t="s">
        <v>105</v>
      </c>
      <c r="C80" s="121"/>
      <c r="D80" s="122"/>
      <c r="E80" s="123"/>
      <c r="F80" s="124"/>
      <c r="G80" s="218"/>
      <c r="H80" s="125"/>
      <c r="I80" s="126"/>
      <c r="J80" s="126"/>
      <c r="K80" s="127"/>
      <c r="L80" s="76"/>
      <c r="M80" s="76"/>
      <c r="N80" s="128"/>
      <c r="O80" s="78"/>
      <c r="P80" s="130"/>
      <c r="Q80" s="131"/>
      <c r="R80" s="131"/>
      <c r="S80" s="131"/>
      <c r="T80" s="131"/>
      <c r="U80" s="132"/>
      <c r="V80" s="133"/>
      <c r="W80" s="132"/>
      <c r="X80" s="134"/>
      <c r="Y80" s="135"/>
      <c r="Z80" s="136"/>
      <c r="AA80" s="137"/>
      <c r="AB80" s="138"/>
      <c r="AC80" s="138"/>
      <c r="AD80" s="138"/>
      <c r="AE80" s="139"/>
      <c r="AF80" s="138"/>
      <c r="AG80" s="138"/>
      <c r="AH80" s="140"/>
      <c r="AI80" s="197"/>
      <c r="AJ80" s="197"/>
      <c r="AK80" s="141"/>
      <c r="AL80" s="141"/>
      <c r="AM80" s="216"/>
      <c r="AN80" s="217"/>
      <c r="AO80" s="177"/>
      <c r="AP80" s="244"/>
      <c r="AQ80" s="145"/>
      <c r="AR80" s="145"/>
      <c r="AS80" s="145"/>
      <c r="AT80" s="76"/>
      <c r="AU80" s="76"/>
      <c r="AV80" s="76"/>
      <c r="AW80" s="76"/>
      <c r="AX80" s="76"/>
      <c r="AY80" s="76"/>
      <c r="AZ80" s="146"/>
      <c r="BA80" s="146"/>
      <c r="BB80" s="96"/>
      <c r="BC80" s="96"/>
      <c r="BD80" s="96"/>
      <c r="BE80" s="96"/>
      <c r="BF80" s="148"/>
      <c r="BG80" s="148"/>
      <c r="BH80" s="148"/>
      <c r="BI80" s="148"/>
      <c r="BJ80" s="148"/>
      <c r="BK80" s="149"/>
      <c r="BL80" s="150"/>
      <c r="BM80" s="151"/>
      <c r="BN80" s="151"/>
      <c r="BO80" s="151"/>
      <c r="BP80" s="101"/>
      <c r="BQ80" s="152"/>
      <c r="BR80" s="153"/>
      <c r="BS80" s="131"/>
      <c r="BT80" s="131"/>
      <c r="BU80" s="132"/>
      <c r="BV80" s="154"/>
      <c r="BW80" s="155"/>
      <c r="BX80" s="165"/>
      <c r="BY80" s="107" t="e">
        <f t="shared" si="0"/>
        <v>#DIV/0!</v>
      </c>
      <c r="BZ80" s="108">
        <f t="shared" si="1"/>
        <v>0</v>
      </c>
      <c r="CA80" s="109">
        <f t="shared" si="2"/>
        <v>0</v>
      </c>
      <c r="CB80" s="110" t="e">
        <f t="shared" si="7"/>
        <v>#DIV/0!</v>
      </c>
      <c r="CC80" s="111">
        <f t="shared" si="8"/>
        <v>0</v>
      </c>
      <c r="CD80" s="112">
        <f t="shared" si="9"/>
        <v>0</v>
      </c>
      <c r="CE80" s="113" t="e">
        <f t="shared" si="3"/>
        <v>#DIV/0!</v>
      </c>
      <c r="CF80" s="114">
        <f t="shared" si="4"/>
        <v>0</v>
      </c>
      <c r="CG80" s="115">
        <f t="shared" si="5"/>
        <v>0</v>
      </c>
      <c r="CH80" s="157"/>
      <c r="CI80" s="158"/>
      <c r="CJ80" s="159"/>
      <c r="CK80" s="119">
        <f t="shared" si="6"/>
        <v>0</v>
      </c>
    </row>
    <row r="81" spans="1:89" ht="16.5" customHeight="1">
      <c r="A81" s="245" t="s">
        <v>213</v>
      </c>
      <c r="B81" s="67" t="s">
        <v>105</v>
      </c>
      <c r="C81" s="160"/>
      <c r="D81" s="122"/>
      <c r="E81" s="123"/>
      <c r="F81" s="124"/>
      <c r="G81" s="164"/>
      <c r="H81" s="125"/>
      <c r="I81" s="126"/>
      <c r="J81" s="126"/>
      <c r="K81" s="127"/>
      <c r="L81" s="76"/>
      <c r="M81" s="76"/>
      <c r="N81" s="128"/>
      <c r="O81" s="78"/>
      <c r="P81" s="130"/>
      <c r="Q81" s="131"/>
      <c r="R81" s="131"/>
      <c r="S81" s="131"/>
      <c r="T81" s="131"/>
      <c r="U81" s="132"/>
      <c r="V81" s="133"/>
      <c r="W81" s="132"/>
      <c r="X81" s="134"/>
      <c r="Y81" s="135"/>
      <c r="Z81" s="136"/>
      <c r="AA81" s="137"/>
      <c r="AB81" s="138"/>
      <c r="AC81" s="138"/>
      <c r="AD81" s="138"/>
      <c r="AE81" s="139"/>
      <c r="AF81" s="138"/>
      <c r="AG81" s="138"/>
      <c r="AH81" s="140"/>
      <c r="AI81" s="197"/>
      <c r="AJ81" s="247"/>
      <c r="AK81" s="141"/>
      <c r="AL81" s="141"/>
      <c r="AM81" s="141"/>
      <c r="AN81" s="142"/>
      <c r="AO81" s="177"/>
      <c r="AP81" s="244"/>
      <c r="AQ81" s="145"/>
      <c r="AR81" s="145"/>
      <c r="AS81" s="145"/>
      <c r="AT81" s="76"/>
      <c r="AU81" s="76"/>
      <c r="AV81" s="76"/>
      <c r="AW81" s="76"/>
      <c r="AX81" s="76"/>
      <c r="AY81" s="76"/>
      <c r="AZ81" s="146"/>
      <c r="BA81" s="146"/>
      <c r="BB81" s="96"/>
      <c r="BC81" s="96"/>
      <c r="BD81" s="96"/>
      <c r="BE81" s="96"/>
      <c r="BF81" s="148"/>
      <c r="BG81" s="148"/>
      <c r="BH81" s="148"/>
      <c r="BI81" s="148"/>
      <c r="BJ81" s="148"/>
      <c r="BK81" s="149"/>
      <c r="BL81" s="150"/>
      <c r="BM81" s="151"/>
      <c r="BN81" s="151"/>
      <c r="BO81" s="151"/>
      <c r="BP81" s="101"/>
      <c r="BQ81" s="152"/>
      <c r="BR81" s="153"/>
      <c r="BS81" s="131"/>
      <c r="BT81" s="131"/>
      <c r="BU81" s="132"/>
      <c r="BV81" s="154"/>
      <c r="BW81" s="155"/>
      <c r="BX81" s="165"/>
      <c r="BY81" s="107" t="e">
        <f t="shared" si="0"/>
        <v>#DIV/0!</v>
      </c>
      <c r="BZ81" s="108">
        <f t="shared" si="1"/>
        <v>0</v>
      </c>
      <c r="CA81" s="109">
        <f t="shared" si="2"/>
        <v>0</v>
      </c>
      <c r="CB81" s="110" t="e">
        <f t="shared" si="7"/>
        <v>#DIV/0!</v>
      </c>
      <c r="CC81" s="111">
        <f t="shared" si="8"/>
        <v>0</v>
      </c>
      <c r="CD81" s="112">
        <f t="shared" si="9"/>
        <v>0</v>
      </c>
      <c r="CE81" s="113" t="e">
        <f t="shared" si="3"/>
        <v>#DIV/0!</v>
      </c>
      <c r="CF81" s="114">
        <f t="shared" si="4"/>
        <v>0</v>
      </c>
      <c r="CG81" s="115">
        <f t="shared" si="5"/>
        <v>0</v>
      </c>
      <c r="CH81" s="157"/>
      <c r="CI81" s="205">
        <v>7.8</v>
      </c>
      <c r="CJ81" s="159"/>
      <c r="CK81" s="119">
        <f t="shared" si="6"/>
        <v>0</v>
      </c>
    </row>
    <row r="82" spans="1:89" ht="16.5" customHeight="1">
      <c r="A82" s="245" t="s">
        <v>214</v>
      </c>
      <c r="B82" s="67" t="s">
        <v>208</v>
      </c>
      <c r="C82" s="121"/>
      <c r="D82" s="122"/>
      <c r="E82" s="123"/>
      <c r="F82" s="124"/>
      <c r="G82" s="164"/>
      <c r="H82" s="125"/>
      <c r="I82" s="126"/>
      <c r="J82" s="126"/>
      <c r="K82" s="127"/>
      <c r="L82" s="76"/>
      <c r="M82" s="76"/>
      <c r="N82" s="169">
        <v>1.1000000000000001</v>
      </c>
      <c r="O82" s="78"/>
      <c r="P82" s="130"/>
      <c r="Q82" s="131"/>
      <c r="R82" s="131"/>
      <c r="S82" s="131"/>
      <c r="T82" s="131"/>
      <c r="U82" s="132"/>
      <c r="V82" s="133"/>
      <c r="W82" s="132"/>
      <c r="X82" s="134"/>
      <c r="Y82" s="135"/>
      <c r="Z82" s="136"/>
      <c r="AA82" s="137"/>
      <c r="AB82" s="138"/>
      <c r="AC82" s="138"/>
      <c r="AD82" s="138"/>
      <c r="AE82" s="139"/>
      <c r="AF82" s="138"/>
      <c r="AG82" s="138"/>
      <c r="AH82" s="140"/>
      <c r="AI82" s="90"/>
      <c r="AJ82" s="248"/>
      <c r="AK82" s="141"/>
      <c r="AL82" s="141"/>
      <c r="AM82" s="141"/>
      <c r="AN82" s="142"/>
      <c r="AO82" s="177"/>
      <c r="AP82" s="244"/>
      <c r="AQ82" s="145"/>
      <c r="AR82" s="145"/>
      <c r="AS82" s="145"/>
      <c r="AT82" s="76"/>
      <c r="AU82" s="76"/>
      <c r="AV82" s="76"/>
      <c r="AW82" s="76"/>
      <c r="AX82" s="76"/>
      <c r="AY82" s="76"/>
      <c r="AZ82" s="146"/>
      <c r="BA82" s="146"/>
      <c r="BB82" s="96"/>
      <c r="BC82" s="96"/>
      <c r="BD82" s="96"/>
      <c r="BE82" s="96"/>
      <c r="BF82" s="148"/>
      <c r="BG82" s="148"/>
      <c r="BH82" s="148"/>
      <c r="BI82" s="148"/>
      <c r="BJ82" s="148"/>
      <c r="BK82" s="149"/>
      <c r="BL82" s="150"/>
      <c r="BM82" s="151"/>
      <c r="BN82" s="151"/>
      <c r="BO82" s="151"/>
      <c r="BP82" s="101"/>
      <c r="BQ82" s="152"/>
      <c r="BR82" s="153"/>
      <c r="BS82" s="131"/>
      <c r="BT82" s="131"/>
      <c r="BU82" s="132"/>
      <c r="BV82" s="154"/>
      <c r="BW82" s="155"/>
      <c r="BX82" s="165"/>
      <c r="BY82" s="107">
        <f t="shared" si="0"/>
        <v>1.1000000000000001</v>
      </c>
      <c r="BZ82" s="108">
        <f t="shared" si="1"/>
        <v>1.1000000000000001</v>
      </c>
      <c r="CA82" s="109">
        <f t="shared" si="2"/>
        <v>1.1000000000000001</v>
      </c>
      <c r="CB82" s="110" t="e">
        <f t="shared" si="7"/>
        <v>#DIV/0!</v>
      </c>
      <c r="CC82" s="111">
        <f t="shared" si="8"/>
        <v>0</v>
      </c>
      <c r="CD82" s="112">
        <f t="shared" si="9"/>
        <v>0</v>
      </c>
      <c r="CE82" s="113" t="e">
        <f t="shared" si="3"/>
        <v>#DIV/0!</v>
      </c>
      <c r="CF82" s="114">
        <f t="shared" si="4"/>
        <v>0</v>
      </c>
      <c r="CG82" s="115">
        <f t="shared" si="5"/>
        <v>0</v>
      </c>
      <c r="CH82" s="186">
        <v>0.91</v>
      </c>
      <c r="CI82" s="158"/>
      <c r="CJ82" s="159"/>
      <c r="CK82" s="119">
        <f t="shared" si="6"/>
        <v>1</v>
      </c>
    </row>
    <row r="83" spans="1:89" ht="16.5" customHeight="1">
      <c r="A83" s="245" t="s">
        <v>215</v>
      </c>
      <c r="B83" s="67" t="s">
        <v>105</v>
      </c>
      <c r="C83" s="121"/>
      <c r="D83" s="122"/>
      <c r="E83" s="123"/>
      <c r="F83" s="124"/>
      <c r="G83" s="164"/>
      <c r="H83" s="125"/>
      <c r="I83" s="126"/>
      <c r="J83" s="126"/>
      <c r="K83" s="127"/>
      <c r="L83" s="76"/>
      <c r="M83" s="76"/>
      <c r="N83" s="128"/>
      <c r="O83" s="78"/>
      <c r="P83" s="130"/>
      <c r="Q83" s="131"/>
      <c r="R83" s="131"/>
      <c r="S83" s="131"/>
      <c r="T83" s="131"/>
      <c r="U83" s="132"/>
      <c r="V83" s="133"/>
      <c r="W83" s="132"/>
      <c r="X83" s="134"/>
      <c r="Y83" s="135"/>
      <c r="Z83" s="136"/>
      <c r="AA83" s="137"/>
      <c r="AB83" s="176">
        <v>17</v>
      </c>
      <c r="AC83" s="138"/>
      <c r="AD83" s="138"/>
      <c r="AE83" s="139"/>
      <c r="AF83" s="138"/>
      <c r="AG83" s="138"/>
      <c r="AH83" s="140"/>
      <c r="AI83" s="90"/>
      <c r="AJ83" s="248"/>
      <c r="AK83" s="141"/>
      <c r="AL83" s="141"/>
      <c r="AM83" s="141"/>
      <c r="AN83" s="142"/>
      <c r="AO83" s="177"/>
      <c r="AP83" s="244"/>
      <c r="AQ83" s="145"/>
      <c r="AR83" s="145"/>
      <c r="AS83" s="145"/>
      <c r="AT83" s="76"/>
      <c r="AU83" s="76"/>
      <c r="AV83" s="76"/>
      <c r="AW83" s="76"/>
      <c r="AX83" s="76"/>
      <c r="AY83" s="76"/>
      <c r="AZ83" s="146"/>
      <c r="BA83" s="146"/>
      <c r="BB83" s="96"/>
      <c r="BC83" s="96"/>
      <c r="BD83" s="96"/>
      <c r="BE83" s="96"/>
      <c r="BF83" s="148"/>
      <c r="BG83" s="148"/>
      <c r="BH83" s="148"/>
      <c r="BI83" s="148"/>
      <c r="BJ83" s="148"/>
      <c r="BK83" s="149"/>
      <c r="BL83" s="150"/>
      <c r="BM83" s="151"/>
      <c r="BN83" s="151"/>
      <c r="BO83" s="151"/>
      <c r="BP83" s="101"/>
      <c r="BQ83" s="152"/>
      <c r="BR83" s="153"/>
      <c r="BS83" s="131"/>
      <c r="BT83" s="131"/>
      <c r="BU83" s="132"/>
      <c r="BV83" s="154"/>
      <c r="BW83" s="155"/>
      <c r="BX83" s="165"/>
      <c r="BY83" s="107">
        <f t="shared" si="0"/>
        <v>17</v>
      </c>
      <c r="BZ83" s="108">
        <f t="shared" si="1"/>
        <v>17</v>
      </c>
      <c r="CA83" s="109">
        <f t="shared" si="2"/>
        <v>17</v>
      </c>
      <c r="CB83" s="110" t="e">
        <f t="shared" si="7"/>
        <v>#DIV/0!</v>
      </c>
      <c r="CC83" s="111">
        <f t="shared" si="8"/>
        <v>0</v>
      </c>
      <c r="CD83" s="112">
        <f t="shared" si="9"/>
        <v>0</v>
      </c>
      <c r="CE83" s="113" t="e">
        <f t="shared" si="3"/>
        <v>#DIV/0!</v>
      </c>
      <c r="CF83" s="114">
        <f t="shared" si="4"/>
        <v>0</v>
      </c>
      <c r="CG83" s="115">
        <f t="shared" si="5"/>
        <v>0</v>
      </c>
      <c r="CH83" s="157"/>
      <c r="CI83" s="205">
        <v>7.8</v>
      </c>
      <c r="CJ83" s="159"/>
      <c r="CK83" s="119">
        <f t="shared" si="6"/>
        <v>1</v>
      </c>
    </row>
    <row r="84" spans="1:89" ht="16.5" customHeight="1">
      <c r="A84" s="245" t="s">
        <v>215</v>
      </c>
      <c r="B84" s="67" t="s">
        <v>108</v>
      </c>
      <c r="C84" s="121"/>
      <c r="D84" s="122"/>
      <c r="E84" s="123"/>
      <c r="F84" s="124"/>
      <c r="G84" s="164"/>
      <c r="H84" s="125"/>
      <c r="I84" s="126"/>
      <c r="J84" s="126"/>
      <c r="K84" s="127"/>
      <c r="L84" s="76"/>
      <c r="M84" s="76"/>
      <c r="N84" s="128"/>
      <c r="O84" s="78"/>
      <c r="P84" s="130"/>
      <c r="Q84" s="131"/>
      <c r="R84" s="131"/>
      <c r="S84" s="131"/>
      <c r="T84" s="131"/>
      <c r="U84" s="132"/>
      <c r="V84" s="133"/>
      <c r="W84" s="132"/>
      <c r="X84" s="134"/>
      <c r="Y84" s="135"/>
      <c r="Z84" s="136"/>
      <c r="AA84" s="137"/>
      <c r="AB84" s="138"/>
      <c r="AC84" s="138"/>
      <c r="AD84" s="176" t="s">
        <v>143</v>
      </c>
      <c r="AE84" s="139"/>
      <c r="AF84" s="138"/>
      <c r="AG84" s="138"/>
      <c r="AH84" s="140"/>
      <c r="AI84" s="90"/>
      <c r="AJ84" s="248"/>
      <c r="AK84" s="141"/>
      <c r="AL84" s="141"/>
      <c r="AM84" s="141"/>
      <c r="AN84" s="142"/>
      <c r="AO84" s="177"/>
      <c r="AP84" s="244"/>
      <c r="AQ84" s="145"/>
      <c r="AR84" s="145"/>
      <c r="AS84" s="145"/>
      <c r="AT84" s="76"/>
      <c r="AU84" s="76"/>
      <c r="AV84" s="76"/>
      <c r="AW84" s="76"/>
      <c r="AX84" s="76"/>
      <c r="AY84" s="76"/>
      <c r="AZ84" s="146"/>
      <c r="BA84" s="146"/>
      <c r="BB84" s="96"/>
      <c r="BC84" s="96"/>
      <c r="BD84" s="96"/>
      <c r="BE84" s="172">
        <v>1.5</v>
      </c>
      <c r="BF84" s="148"/>
      <c r="BG84" s="148"/>
      <c r="BH84" s="148"/>
      <c r="BI84" s="148"/>
      <c r="BJ84" s="148"/>
      <c r="BK84" s="149"/>
      <c r="BL84" s="150"/>
      <c r="BM84" s="151"/>
      <c r="BN84" s="151"/>
      <c r="BO84" s="151"/>
      <c r="BP84" s="101"/>
      <c r="BQ84" s="152"/>
      <c r="BR84" s="153"/>
      <c r="BS84" s="131"/>
      <c r="BT84" s="131"/>
      <c r="BU84" s="132"/>
      <c r="BV84" s="154"/>
      <c r="BW84" s="155"/>
      <c r="BX84" s="165"/>
      <c r="BY84" s="107">
        <f t="shared" si="0"/>
        <v>1.5</v>
      </c>
      <c r="BZ84" s="108">
        <f t="shared" si="1"/>
        <v>1.5</v>
      </c>
      <c r="CA84" s="109">
        <f t="shared" si="2"/>
        <v>1.5</v>
      </c>
      <c r="CB84" s="110" t="e">
        <f t="shared" si="7"/>
        <v>#DIV/0!</v>
      </c>
      <c r="CC84" s="111">
        <f t="shared" si="8"/>
        <v>0</v>
      </c>
      <c r="CD84" s="112">
        <f t="shared" si="9"/>
        <v>0</v>
      </c>
      <c r="CE84" s="113" t="e">
        <f t="shared" si="3"/>
        <v>#DIV/0!</v>
      </c>
      <c r="CF84" s="114">
        <f t="shared" si="4"/>
        <v>0</v>
      </c>
      <c r="CG84" s="115">
        <f t="shared" si="5"/>
        <v>0</v>
      </c>
      <c r="CH84" s="157"/>
      <c r="CI84" s="158"/>
      <c r="CJ84" s="159"/>
      <c r="CK84" s="119">
        <f t="shared" si="6"/>
        <v>2</v>
      </c>
    </row>
    <row r="85" spans="1:89" ht="16.5" customHeight="1">
      <c r="A85" s="245" t="s">
        <v>300</v>
      </c>
      <c r="B85" s="67" t="s">
        <v>208</v>
      </c>
      <c r="C85" s="121"/>
      <c r="D85" s="122"/>
      <c r="E85" s="123"/>
      <c r="F85" s="124"/>
      <c r="G85" s="164"/>
      <c r="H85" s="125"/>
      <c r="I85" s="126"/>
      <c r="J85" s="126"/>
      <c r="K85" s="127"/>
      <c r="L85" s="76"/>
      <c r="M85" s="76"/>
      <c r="N85" s="187">
        <v>1</v>
      </c>
      <c r="O85" s="78"/>
      <c r="P85" s="130"/>
      <c r="Q85" s="131"/>
      <c r="R85" s="131"/>
      <c r="S85" s="131"/>
      <c r="T85" s="131"/>
      <c r="U85" s="132"/>
      <c r="V85" s="133"/>
      <c r="W85" s="132"/>
      <c r="X85" s="134"/>
      <c r="Y85" s="135"/>
      <c r="Z85" s="136"/>
      <c r="AA85" s="137"/>
      <c r="AB85" s="138"/>
      <c r="AC85" s="138"/>
      <c r="AD85" s="138"/>
      <c r="AE85" s="139"/>
      <c r="AF85" s="249"/>
      <c r="AG85" s="138"/>
      <c r="AH85" s="140"/>
      <c r="AI85" s="90"/>
      <c r="AJ85" s="248"/>
      <c r="AK85" s="141"/>
      <c r="AL85" s="141"/>
      <c r="AM85" s="141"/>
      <c r="AN85" s="142"/>
      <c r="AO85" s="177"/>
      <c r="AP85" s="244"/>
      <c r="AQ85" s="145"/>
      <c r="AR85" s="145"/>
      <c r="AS85" s="145"/>
      <c r="AT85" s="76"/>
      <c r="AU85" s="76"/>
      <c r="AV85" s="76"/>
      <c r="AW85" s="168">
        <v>0.8</v>
      </c>
      <c r="AX85" s="76"/>
      <c r="AY85" s="76"/>
      <c r="AZ85" s="146"/>
      <c r="BA85" s="146"/>
      <c r="BB85" s="96"/>
      <c r="BC85" s="96"/>
      <c r="BD85" s="96"/>
      <c r="BE85" s="96"/>
      <c r="BF85" s="148"/>
      <c r="BG85" s="148"/>
      <c r="BH85" s="148"/>
      <c r="BI85" s="148"/>
      <c r="BJ85" s="148"/>
      <c r="BK85" s="149"/>
      <c r="BL85" s="150"/>
      <c r="BM85" s="151"/>
      <c r="BN85" s="151"/>
      <c r="BO85" s="151"/>
      <c r="BP85" s="101"/>
      <c r="BQ85" s="152"/>
      <c r="BR85" s="175">
        <v>1</v>
      </c>
      <c r="BS85" s="131"/>
      <c r="BT85" s="131"/>
      <c r="BU85" s="132"/>
      <c r="BV85" s="154"/>
      <c r="BW85" s="155"/>
      <c r="BX85" s="165"/>
      <c r="BY85" s="107">
        <f t="shared" si="0"/>
        <v>0.93333333333333324</v>
      </c>
      <c r="BZ85" s="108">
        <f t="shared" si="1"/>
        <v>0.8</v>
      </c>
      <c r="CA85" s="109">
        <f t="shared" si="2"/>
        <v>1</v>
      </c>
      <c r="CB85" s="110" t="e">
        <f t="shared" si="7"/>
        <v>#DIV/0!</v>
      </c>
      <c r="CC85" s="111">
        <f t="shared" si="8"/>
        <v>0</v>
      </c>
      <c r="CD85" s="112">
        <f t="shared" si="9"/>
        <v>0</v>
      </c>
      <c r="CE85" s="113" t="e">
        <f t="shared" si="3"/>
        <v>#DIV/0!</v>
      </c>
      <c r="CF85" s="114">
        <f t="shared" si="4"/>
        <v>0</v>
      </c>
      <c r="CG85" s="115">
        <f t="shared" si="5"/>
        <v>0</v>
      </c>
      <c r="CH85" s="157"/>
      <c r="CI85" s="158"/>
      <c r="CJ85" s="159"/>
      <c r="CK85" s="119">
        <f t="shared" si="6"/>
        <v>3</v>
      </c>
    </row>
    <row r="86" spans="1:89" ht="16.5" customHeight="1">
      <c r="A86" s="245" t="s">
        <v>217</v>
      </c>
      <c r="B86" s="67" t="s">
        <v>208</v>
      </c>
      <c r="C86" s="121"/>
      <c r="D86" s="122"/>
      <c r="E86" s="123"/>
      <c r="F86" s="124"/>
      <c r="G86" s="164"/>
      <c r="H86" s="125"/>
      <c r="I86" s="126"/>
      <c r="J86" s="126"/>
      <c r="K86" s="127"/>
      <c r="L86" s="76"/>
      <c r="M86" s="76"/>
      <c r="N86" s="192"/>
      <c r="O86" s="78"/>
      <c r="P86" s="130"/>
      <c r="Q86" s="131"/>
      <c r="R86" s="131"/>
      <c r="S86" s="131"/>
      <c r="T86" s="131"/>
      <c r="U86" s="132"/>
      <c r="V86" s="133"/>
      <c r="W86" s="132"/>
      <c r="X86" s="134"/>
      <c r="Y86" s="135"/>
      <c r="Z86" s="136"/>
      <c r="AA86" s="137"/>
      <c r="AB86" s="138"/>
      <c r="AC86" s="138"/>
      <c r="AD86" s="138"/>
      <c r="AE86" s="139"/>
      <c r="AF86" s="138"/>
      <c r="AG86" s="138"/>
      <c r="AH86" s="140"/>
      <c r="AI86" s="90"/>
      <c r="AJ86" s="90"/>
      <c r="AK86" s="141"/>
      <c r="AL86" s="141"/>
      <c r="AM86" s="141"/>
      <c r="AN86" s="142"/>
      <c r="AO86" s="177"/>
      <c r="AP86" s="144"/>
      <c r="AQ86" s="145"/>
      <c r="AR86" s="145"/>
      <c r="AS86" s="145"/>
      <c r="AT86" s="76"/>
      <c r="AU86" s="76"/>
      <c r="AV86" s="76"/>
      <c r="AW86" s="76"/>
      <c r="AX86" s="76"/>
      <c r="AY86" s="76"/>
      <c r="AZ86" s="146"/>
      <c r="BA86" s="146"/>
      <c r="BB86" s="96"/>
      <c r="BC86" s="96"/>
      <c r="BD86" s="96"/>
      <c r="BE86" s="96"/>
      <c r="BF86" s="148"/>
      <c r="BG86" s="148"/>
      <c r="BH86" s="148"/>
      <c r="BI86" s="148"/>
      <c r="BJ86" s="148"/>
      <c r="BK86" s="149"/>
      <c r="BL86" s="150"/>
      <c r="BM86" s="151"/>
      <c r="BN86" s="151"/>
      <c r="BO86" s="151"/>
      <c r="BP86" s="101"/>
      <c r="BQ86" s="152"/>
      <c r="BR86" s="153"/>
      <c r="BS86" s="131"/>
      <c r="BT86" s="131"/>
      <c r="BU86" s="132"/>
      <c r="BV86" s="154"/>
      <c r="BW86" s="155"/>
      <c r="BX86" s="165"/>
      <c r="BY86" s="107" t="e">
        <f t="shared" si="0"/>
        <v>#DIV/0!</v>
      </c>
      <c r="BZ86" s="108">
        <f t="shared" si="1"/>
        <v>0</v>
      </c>
      <c r="CA86" s="109">
        <f t="shared" si="2"/>
        <v>0</v>
      </c>
      <c r="CB86" s="110" t="e">
        <f t="shared" si="7"/>
        <v>#DIV/0!</v>
      </c>
      <c r="CC86" s="111">
        <f t="shared" si="8"/>
        <v>0</v>
      </c>
      <c r="CD86" s="112">
        <f t="shared" si="9"/>
        <v>0</v>
      </c>
      <c r="CE86" s="113" t="e">
        <f t="shared" si="3"/>
        <v>#DIV/0!</v>
      </c>
      <c r="CF86" s="114">
        <f t="shared" si="4"/>
        <v>0</v>
      </c>
      <c r="CG86" s="115">
        <f t="shared" si="5"/>
        <v>0</v>
      </c>
      <c r="CH86" s="186">
        <v>1.53</v>
      </c>
      <c r="CI86" s="205">
        <v>1.25</v>
      </c>
      <c r="CJ86" s="159"/>
      <c r="CK86" s="119">
        <f t="shared" si="6"/>
        <v>0</v>
      </c>
    </row>
    <row r="87" spans="1:89" ht="16.5" customHeight="1">
      <c r="A87" s="219" t="s">
        <v>218</v>
      </c>
      <c r="B87" s="67" t="s">
        <v>105</v>
      </c>
      <c r="C87" s="121"/>
      <c r="D87" s="122"/>
      <c r="E87" s="123"/>
      <c r="F87" s="124"/>
      <c r="G87" s="164"/>
      <c r="H87" s="125"/>
      <c r="I87" s="126"/>
      <c r="J87" s="126"/>
      <c r="K87" s="127"/>
      <c r="L87" s="178">
        <v>6</v>
      </c>
      <c r="M87" s="76"/>
      <c r="N87" s="192"/>
      <c r="O87" s="78"/>
      <c r="P87" s="130"/>
      <c r="Q87" s="131"/>
      <c r="R87" s="131"/>
      <c r="S87" s="131"/>
      <c r="T87" s="131"/>
      <c r="U87" s="132"/>
      <c r="V87" s="133"/>
      <c r="W87" s="132"/>
      <c r="X87" s="134"/>
      <c r="Y87" s="135"/>
      <c r="Z87" s="136"/>
      <c r="AA87" s="137"/>
      <c r="AB87" s="176">
        <v>6.3</v>
      </c>
      <c r="AC87" s="138"/>
      <c r="AD87" s="138"/>
      <c r="AE87" s="139"/>
      <c r="AF87" s="138"/>
      <c r="AG87" s="138"/>
      <c r="AH87" s="140"/>
      <c r="AI87" s="90">
        <v>12</v>
      </c>
      <c r="AJ87" s="90">
        <v>12</v>
      </c>
      <c r="AK87" s="141"/>
      <c r="AL87" s="141"/>
      <c r="AM87" s="141"/>
      <c r="AN87" s="142"/>
      <c r="AO87" s="177"/>
      <c r="AP87" s="144"/>
      <c r="AQ87" s="145"/>
      <c r="AR87" s="145"/>
      <c r="AS87" s="145"/>
      <c r="AT87" s="76"/>
      <c r="AU87" s="76"/>
      <c r="AV87" s="76"/>
      <c r="AW87" s="168">
        <v>6</v>
      </c>
      <c r="AX87" s="76"/>
      <c r="AY87" s="76"/>
      <c r="AZ87" s="146"/>
      <c r="BA87" s="146"/>
      <c r="BB87" s="147"/>
      <c r="BC87" s="96"/>
      <c r="BD87" s="96"/>
      <c r="BE87" s="173">
        <v>6</v>
      </c>
      <c r="BF87" s="148"/>
      <c r="BG87" s="148"/>
      <c r="BH87" s="148"/>
      <c r="BI87" s="148"/>
      <c r="BJ87" s="148"/>
      <c r="BK87" s="180">
        <v>10</v>
      </c>
      <c r="BL87" s="150"/>
      <c r="BM87" s="151"/>
      <c r="BN87" s="151"/>
      <c r="BO87" s="151"/>
      <c r="BP87" s="101"/>
      <c r="BQ87" s="152"/>
      <c r="BR87" s="153"/>
      <c r="BS87" s="131"/>
      <c r="BT87" s="131"/>
      <c r="BU87" s="132"/>
      <c r="BV87" s="154"/>
      <c r="BW87" s="155"/>
      <c r="BX87" s="165"/>
      <c r="BY87" s="107">
        <f t="shared" si="0"/>
        <v>7.7166666666666659</v>
      </c>
      <c r="BZ87" s="108">
        <f t="shared" si="1"/>
        <v>6</v>
      </c>
      <c r="CA87" s="109">
        <f t="shared" si="2"/>
        <v>12</v>
      </c>
      <c r="CB87" s="110">
        <f t="shared" si="7"/>
        <v>12</v>
      </c>
      <c r="CC87" s="111">
        <f t="shared" si="8"/>
        <v>12</v>
      </c>
      <c r="CD87" s="112">
        <f t="shared" si="9"/>
        <v>12</v>
      </c>
      <c r="CE87" s="113" t="e">
        <f t="shared" si="3"/>
        <v>#DIV/0!</v>
      </c>
      <c r="CF87" s="114">
        <f t="shared" si="4"/>
        <v>0</v>
      </c>
      <c r="CG87" s="115">
        <f t="shared" si="5"/>
        <v>0</v>
      </c>
      <c r="CH87" s="186">
        <v>6.71</v>
      </c>
      <c r="CI87" s="205">
        <v>3.8</v>
      </c>
      <c r="CJ87" s="159"/>
      <c r="CK87" s="119">
        <f t="shared" si="6"/>
        <v>7</v>
      </c>
    </row>
    <row r="88" spans="1:89" ht="16.5" customHeight="1">
      <c r="A88" s="219" t="s">
        <v>219</v>
      </c>
      <c r="B88" s="67" t="s">
        <v>105</v>
      </c>
      <c r="C88" s="121"/>
      <c r="D88" s="122"/>
      <c r="E88" s="123"/>
      <c r="F88" s="124"/>
      <c r="G88" s="164"/>
      <c r="H88" s="125"/>
      <c r="I88" s="126"/>
      <c r="J88" s="126"/>
      <c r="K88" s="127"/>
      <c r="L88" s="76"/>
      <c r="M88" s="76"/>
      <c r="N88" s="192"/>
      <c r="O88" s="78"/>
      <c r="P88" s="130"/>
      <c r="Q88" s="131"/>
      <c r="R88" s="131"/>
      <c r="S88" s="131"/>
      <c r="T88" s="131"/>
      <c r="U88" s="132"/>
      <c r="V88" s="133"/>
      <c r="W88" s="132"/>
      <c r="X88" s="134"/>
      <c r="Y88" s="135"/>
      <c r="Z88" s="136"/>
      <c r="AA88" s="137"/>
      <c r="AB88" s="138"/>
      <c r="AC88" s="138"/>
      <c r="AD88" s="138"/>
      <c r="AE88" s="139"/>
      <c r="AF88" s="138"/>
      <c r="AG88" s="138"/>
      <c r="AH88" s="140"/>
      <c r="AI88" s="90"/>
      <c r="AJ88" s="90"/>
      <c r="AK88" s="141"/>
      <c r="AL88" s="141"/>
      <c r="AM88" s="141"/>
      <c r="AN88" s="142"/>
      <c r="AO88" s="177"/>
      <c r="AP88" s="144"/>
      <c r="AQ88" s="145"/>
      <c r="AR88" s="145"/>
      <c r="AS88" s="145"/>
      <c r="AT88" s="76"/>
      <c r="AU88" s="76"/>
      <c r="AV88" s="76"/>
      <c r="AW88" s="76"/>
      <c r="AX88" s="76"/>
      <c r="AY88" s="76"/>
      <c r="AZ88" s="146"/>
      <c r="BA88" s="146"/>
      <c r="BB88" s="96"/>
      <c r="BC88" s="96"/>
      <c r="BD88" s="96"/>
      <c r="BE88" s="96"/>
      <c r="BF88" s="148"/>
      <c r="BG88" s="148"/>
      <c r="BH88" s="148"/>
      <c r="BI88" s="148"/>
      <c r="BJ88" s="148"/>
      <c r="BK88" s="149"/>
      <c r="BL88" s="150"/>
      <c r="BM88" s="151"/>
      <c r="BN88" s="151"/>
      <c r="BO88" s="151"/>
      <c r="BP88" s="101"/>
      <c r="BQ88" s="152"/>
      <c r="BR88" s="153"/>
      <c r="BS88" s="131"/>
      <c r="BT88" s="131"/>
      <c r="BU88" s="132"/>
      <c r="BV88" s="154"/>
      <c r="BW88" s="155"/>
      <c r="BX88" s="165"/>
      <c r="BY88" s="107" t="e">
        <f t="shared" si="0"/>
        <v>#DIV/0!</v>
      </c>
      <c r="BZ88" s="108">
        <f t="shared" si="1"/>
        <v>0</v>
      </c>
      <c r="CA88" s="109">
        <f t="shared" si="2"/>
        <v>0</v>
      </c>
      <c r="CB88" s="110" t="e">
        <f t="shared" si="7"/>
        <v>#DIV/0!</v>
      </c>
      <c r="CC88" s="111">
        <f t="shared" si="8"/>
        <v>0</v>
      </c>
      <c r="CD88" s="112">
        <f t="shared" si="9"/>
        <v>0</v>
      </c>
      <c r="CE88" s="113" t="e">
        <f t="shared" si="3"/>
        <v>#DIV/0!</v>
      </c>
      <c r="CF88" s="114">
        <f t="shared" si="4"/>
        <v>0</v>
      </c>
      <c r="CG88" s="115">
        <f t="shared" si="5"/>
        <v>0</v>
      </c>
      <c r="CH88" s="157"/>
      <c r="CI88" s="205"/>
      <c r="CJ88" s="159"/>
      <c r="CK88" s="119">
        <f t="shared" si="6"/>
        <v>0</v>
      </c>
    </row>
    <row r="89" spans="1:89" ht="16.5" customHeight="1">
      <c r="A89" s="219" t="s">
        <v>220</v>
      </c>
      <c r="B89" s="67" t="s">
        <v>105</v>
      </c>
      <c r="C89" s="121"/>
      <c r="D89" s="122"/>
      <c r="E89" s="123"/>
      <c r="F89" s="124"/>
      <c r="G89" s="164"/>
      <c r="H89" s="125"/>
      <c r="I89" s="126"/>
      <c r="J89" s="126"/>
      <c r="K89" s="127"/>
      <c r="L89" s="76"/>
      <c r="M89" s="76"/>
      <c r="N89" s="187">
        <v>3.5</v>
      </c>
      <c r="O89" s="78"/>
      <c r="P89" s="130"/>
      <c r="Q89" s="131"/>
      <c r="R89" s="131"/>
      <c r="S89" s="131"/>
      <c r="T89" s="131"/>
      <c r="U89" s="132"/>
      <c r="V89" s="133"/>
      <c r="W89" s="132"/>
      <c r="X89" s="250"/>
      <c r="Y89" s="250"/>
      <c r="Z89" s="251"/>
      <c r="AA89" s="252"/>
      <c r="AB89" s="253">
        <v>3.8</v>
      </c>
      <c r="AC89" s="254"/>
      <c r="AD89" s="254"/>
      <c r="AE89" s="255"/>
      <c r="AF89" s="138"/>
      <c r="AG89" s="254"/>
      <c r="AH89" s="256"/>
      <c r="AI89" s="90">
        <v>3.5</v>
      </c>
      <c r="AJ89" s="90">
        <v>3.5</v>
      </c>
      <c r="AK89" s="141">
        <v>3</v>
      </c>
      <c r="AL89" s="141">
        <v>3</v>
      </c>
      <c r="AM89" s="141">
        <v>2.6</v>
      </c>
      <c r="AN89" s="142">
        <v>2</v>
      </c>
      <c r="AO89" s="177"/>
      <c r="AP89" s="257"/>
      <c r="AQ89" s="145"/>
      <c r="AR89" s="145"/>
      <c r="AS89" s="145"/>
      <c r="AT89" s="168">
        <v>3</v>
      </c>
      <c r="AU89" s="168">
        <v>2</v>
      </c>
      <c r="AV89" s="178">
        <v>1.2</v>
      </c>
      <c r="AW89" s="168">
        <v>2.5</v>
      </c>
      <c r="AX89" s="178">
        <v>3.5</v>
      </c>
      <c r="AY89" s="178">
        <v>2.5</v>
      </c>
      <c r="AZ89" s="146"/>
      <c r="BA89" s="146"/>
      <c r="BB89" s="147"/>
      <c r="BC89" s="172">
        <v>4</v>
      </c>
      <c r="BD89" s="172"/>
      <c r="BE89" s="172">
        <v>3.8</v>
      </c>
      <c r="BF89" s="148"/>
      <c r="BG89" s="148"/>
      <c r="BH89" s="174">
        <v>3.8</v>
      </c>
      <c r="BI89" s="148"/>
      <c r="BJ89" s="148"/>
      <c r="BK89" s="180">
        <v>3.5</v>
      </c>
      <c r="BL89" s="150"/>
      <c r="BM89" s="151"/>
      <c r="BN89" s="151"/>
      <c r="BO89" s="151"/>
      <c r="BP89" s="101"/>
      <c r="BQ89" s="152"/>
      <c r="BR89" s="153"/>
      <c r="BS89" s="131"/>
      <c r="BT89" s="131"/>
      <c r="BU89" s="132"/>
      <c r="BV89" s="154"/>
      <c r="BW89" s="155"/>
      <c r="BX89" s="165"/>
      <c r="BY89" s="107">
        <f t="shared" si="0"/>
        <v>3.2692307692307692</v>
      </c>
      <c r="BZ89" s="108">
        <f t="shared" si="1"/>
        <v>2</v>
      </c>
      <c r="CA89" s="109">
        <f t="shared" si="2"/>
        <v>4</v>
      </c>
      <c r="CB89" s="110">
        <f t="shared" si="7"/>
        <v>2.44</v>
      </c>
      <c r="CC89" s="111">
        <f t="shared" si="8"/>
        <v>1.2</v>
      </c>
      <c r="CD89" s="112">
        <f t="shared" si="9"/>
        <v>3.5</v>
      </c>
      <c r="CE89" s="113" t="e">
        <f t="shared" si="3"/>
        <v>#DIV/0!</v>
      </c>
      <c r="CF89" s="114">
        <f t="shared" si="4"/>
        <v>0</v>
      </c>
      <c r="CG89" s="115">
        <f t="shared" si="5"/>
        <v>0</v>
      </c>
      <c r="CH89" s="157"/>
      <c r="CI89" s="158"/>
      <c r="CJ89" s="159"/>
      <c r="CK89" s="119">
        <f t="shared" si="6"/>
        <v>18</v>
      </c>
    </row>
    <row r="90" spans="1:89" ht="16.5" customHeight="1">
      <c r="A90" s="219" t="s">
        <v>221</v>
      </c>
      <c r="B90" s="67" t="s">
        <v>105</v>
      </c>
      <c r="C90" s="121"/>
      <c r="D90" s="122"/>
      <c r="E90" s="258"/>
      <c r="F90" s="124"/>
      <c r="G90" s="164"/>
      <c r="H90" s="125"/>
      <c r="I90" s="126"/>
      <c r="J90" s="126"/>
      <c r="K90" s="127"/>
      <c r="L90" s="168">
        <v>3.5</v>
      </c>
      <c r="M90" s="76"/>
      <c r="N90" s="169">
        <v>4.5</v>
      </c>
      <c r="O90" s="78"/>
      <c r="P90" s="130"/>
      <c r="Q90" s="131"/>
      <c r="R90" s="131"/>
      <c r="S90" s="131"/>
      <c r="T90" s="131"/>
      <c r="U90" s="132"/>
      <c r="V90" s="133"/>
      <c r="W90" s="132"/>
      <c r="X90" s="84"/>
      <c r="Y90" s="135"/>
      <c r="Z90" s="85"/>
      <c r="AA90" s="86"/>
      <c r="AB90" s="176">
        <v>4.3</v>
      </c>
      <c r="AC90" s="138"/>
      <c r="AD90" s="176" t="s">
        <v>116</v>
      </c>
      <c r="AE90" s="171">
        <v>3.5</v>
      </c>
      <c r="AF90" s="138"/>
      <c r="AG90" s="138"/>
      <c r="AH90" s="140"/>
      <c r="AI90" s="189">
        <v>4.5</v>
      </c>
      <c r="AJ90" s="189">
        <v>4.5</v>
      </c>
      <c r="AK90" s="201">
        <v>3</v>
      </c>
      <c r="AL90" s="201">
        <v>3</v>
      </c>
      <c r="AM90" s="141">
        <v>4</v>
      </c>
      <c r="AN90" s="142">
        <v>3</v>
      </c>
      <c r="AO90" s="177"/>
      <c r="AP90" s="257"/>
      <c r="AQ90" s="145"/>
      <c r="AR90" s="145"/>
      <c r="AS90" s="145"/>
      <c r="AT90" s="168">
        <v>3</v>
      </c>
      <c r="AU90" s="168">
        <v>2</v>
      </c>
      <c r="AV90" s="178">
        <v>1.2</v>
      </c>
      <c r="AW90" s="168">
        <v>3.2</v>
      </c>
      <c r="AX90" s="178">
        <v>4</v>
      </c>
      <c r="AY90" s="76"/>
      <c r="AZ90" s="146"/>
      <c r="BA90" s="146"/>
      <c r="BB90" s="147"/>
      <c r="BC90" s="172">
        <v>4</v>
      </c>
      <c r="BD90" s="172">
        <v>4.0999999999999996</v>
      </c>
      <c r="BE90" s="173">
        <v>3.8</v>
      </c>
      <c r="BF90" s="148"/>
      <c r="BG90" s="148"/>
      <c r="BH90" s="148"/>
      <c r="BI90" s="148"/>
      <c r="BJ90" s="148"/>
      <c r="BK90" s="180">
        <v>4</v>
      </c>
      <c r="BL90" s="150"/>
      <c r="BM90" s="151"/>
      <c r="BN90" s="151"/>
      <c r="BO90" s="151"/>
      <c r="BP90" s="101"/>
      <c r="BQ90" s="152"/>
      <c r="BR90" s="175">
        <v>3.2</v>
      </c>
      <c r="BS90" s="131"/>
      <c r="BT90" s="131"/>
      <c r="BU90" s="132"/>
      <c r="BV90" s="154"/>
      <c r="BW90" s="155"/>
      <c r="BX90" s="165"/>
      <c r="BY90" s="107">
        <f t="shared" si="0"/>
        <v>3.6333333333333333</v>
      </c>
      <c r="BZ90" s="108">
        <f t="shared" si="1"/>
        <v>2</v>
      </c>
      <c r="CA90" s="109">
        <f t="shared" si="2"/>
        <v>4.5</v>
      </c>
      <c r="CB90" s="110">
        <f t="shared" si="7"/>
        <v>2.9249999999999998</v>
      </c>
      <c r="CC90" s="111">
        <f t="shared" si="8"/>
        <v>1.2</v>
      </c>
      <c r="CD90" s="112">
        <f t="shared" si="9"/>
        <v>4.5</v>
      </c>
      <c r="CE90" s="113" t="e">
        <f t="shared" si="3"/>
        <v>#DIV/0!</v>
      </c>
      <c r="CF90" s="114">
        <f t="shared" si="4"/>
        <v>0</v>
      </c>
      <c r="CG90" s="115">
        <f t="shared" si="5"/>
        <v>0</v>
      </c>
      <c r="CH90" s="157"/>
      <c r="CI90" s="158"/>
      <c r="CJ90" s="159"/>
      <c r="CK90" s="119">
        <f t="shared" si="6"/>
        <v>21</v>
      </c>
    </row>
    <row r="91" spans="1:89" ht="17.25" customHeight="1">
      <c r="A91" s="259" t="s">
        <v>222</v>
      </c>
      <c r="B91" s="67" t="s">
        <v>105</v>
      </c>
      <c r="C91" s="121"/>
      <c r="D91" s="260"/>
      <c r="E91" s="258"/>
      <c r="F91" s="124"/>
      <c r="G91" s="164"/>
      <c r="H91" s="261"/>
      <c r="I91" s="262"/>
      <c r="J91" s="262"/>
      <c r="K91" s="263"/>
      <c r="L91" s="76"/>
      <c r="M91" s="76"/>
      <c r="N91" s="264"/>
      <c r="O91" s="78"/>
      <c r="P91" s="267"/>
      <c r="Q91" s="268"/>
      <c r="R91" s="268"/>
      <c r="S91" s="268"/>
      <c r="T91" s="268"/>
      <c r="U91" s="269"/>
      <c r="V91" s="270"/>
      <c r="W91" s="269"/>
      <c r="X91" s="134"/>
      <c r="Y91" s="134"/>
      <c r="Z91" s="136"/>
      <c r="AA91" s="137"/>
      <c r="AB91" s="271"/>
      <c r="AC91" s="271"/>
      <c r="AD91" s="271"/>
      <c r="AE91" s="273"/>
      <c r="AF91" s="271"/>
      <c r="AG91" s="271"/>
      <c r="AH91" s="274"/>
      <c r="AI91" s="275"/>
      <c r="AJ91" s="90"/>
      <c r="AK91" s="199"/>
      <c r="AL91" s="199"/>
      <c r="AM91" s="142"/>
      <c r="AN91" s="142"/>
      <c r="AO91" s="276"/>
      <c r="AP91" s="277"/>
      <c r="AQ91" s="278"/>
      <c r="AR91" s="278"/>
      <c r="AS91" s="278"/>
      <c r="AT91" s="76"/>
      <c r="AU91" s="76"/>
      <c r="AV91" s="76"/>
      <c r="AW91" s="76"/>
      <c r="AX91" s="76"/>
      <c r="AY91" s="76"/>
      <c r="AZ91" s="279"/>
      <c r="BA91" s="279"/>
      <c r="BB91" s="96"/>
      <c r="BC91" s="96"/>
      <c r="BD91" s="96"/>
      <c r="BE91" s="96"/>
      <c r="BF91" s="280"/>
      <c r="BG91" s="280"/>
      <c r="BH91" s="280"/>
      <c r="BI91" s="280"/>
      <c r="BJ91" s="280"/>
      <c r="BK91" s="281"/>
      <c r="BL91" s="282"/>
      <c r="BM91" s="283"/>
      <c r="BN91" s="283"/>
      <c r="BO91" s="283"/>
      <c r="BP91" s="101"/>
      <c r="BQ91" s="284"/>
      <c r="BR91" s="285"/>
      <c r="BS91" s="268"/>
      <c r="BT91" s="268"/>
      <c r="BU91" s="269"/>
      <c r="BV91" s="286"/>
      <c r="BW91" s="287"/>
      <c r="BX91" s="288"/>
      <c r="BY91" s="107" t="e">
        <f t="shared" si="0"/>
        <v>#DIV/0!</v>
      </c>
      <c r="BZ91" s="108">
        <f t="shared" si="1"/>
        <v>0</v>
      </c>
      <c r="CA91" s="109">
        <f t="shared" si="2"/>
        <v>0</v>
      </c>
      <c r="CB91" s="110" t="e">
        <f t="shared" si="7"/>
        <v>#DIV/0!</v>
      </c>
      <c r="CC91" s="111">
        <f t="shared" si="8"/>
        <v>0</v>
      </c>
      <c r="CD91" s="112">
        <f t="shared" si="9"/>
        <v>0</v>
      </c>
      <c r="CE91" s="113" t="e">
        <f t="shared" si="3"/>
        <v>#DIV/0!</v>
      </c>
      <c r="CF91" s="114">
        <f t="shared" si="4"/>
        <v>0</v>
      </c>
      <c r="CG91" s="115">
        <f t="shared" si="5"/>
        <v>0</v>
      </c>
      <c r="CH91" s="289"/>
      <c r="CI91" s="290"/>
      <c r="CJ91" s="291"/>
      <c r="CK91" s="119">
        <f t="shared" si="6"/>
        <v>0</v>
      </c>
    </row>
    <row r="92" spans="1:89" ht="19.5" customHeight="1">
      <c r="A92" s="53" t="s">
        <v>223</v>
      </c>
      <c r="B92" s="54"/>
      <c r="C92" s="292"/>
      <c r="D92" s="292"/>
      <c r="E92" s="292"/>
      <c r="F92" s="292"/>
      <c r="G92" s="292"/>
      <c r="H92" s="125"/>
      <c r="I92" s="292"/>
      <c r="J92" s="292"/>
      <c r="K92" s="293"/>
      <c r="L92" s="294"/>
      <c r="M92" s="294"/>
      <c r="N92" s="293"/>
      <c r="O92" s="295"/>
      <c r="P92" s="292"/>
      <c r="Q92" s="292"/>
      <c r="R92" s="292"/>
      <c r="S92" s="293"/>
      <c r="T92" s="292"/>
      <c r="U92" s="292"/>
      <c r="V92" s="292"/>
      <c r="W92" s="292"/>
      <c r="X92" s="293"/>
      <c r="Y92" s="293"/>
      <c r="Z92" s="293"/>
      <c r="AA92" s="293"/>
      <c r="AB92" s="296"/>
      <c r="AC92" s="296"/>
      <c r="AD92" s="297"/>
      <c r="AE92" s="298"/>
      <c r="AF92" s="297"/>
      <c r="AG92" s="297"/>
      <c r="AH92" s="298"/>
      <c r="AI92" s="299"/>
      <c r="AJ92" s="299"/>
      <c r="AK92" s="298"/>
      <c r="AL92" s="298"/>
      <c r="AM92" s="298"/>
      <c r="AN92" s="298"/>
      <c r="AO92" s="300"/>
      <c r="AP92" s="298"/>
      <c r="AQ92" s="298"/>
      <c r="AR92" s="298"/>
      <c r="AS92" s="301"/>
      <c r="AT92" s="294"/>
      <c r="AU92" s="294"/>
      <c r="AV92" s="294"/>
      <c r="AW92" s="294"/>
      <c r="AX92" s="294"/>
      <c r="AY92" s="294"/>
      <c r="AZ92" s="63"/>
      <c r="BA92" s="63"/>
      <c r="BB92" s="63"/>
      <c r="BC92" s="63"/>
      <c r="BD92" s="63"/>
      <c r="BE92" s="63"/>
      <c r="BF92" s="63"/>
      <c r="BG92" s="63"/>
      <c r="BH92" s="63"/>
      <c r="BI92" s="63"/>
      <c r="BJ92" s="63"/>
      <c r="BK92" s="63"/>
      <c r="BL92" s="301"/>
      <c r="BM92" s="301"/>
      <c r="BN92" s="301"/>
      <c r="BO92" s="301"/>
      <c r="BP92" s="301"/>
      <c r="BQ92" s="301"/>
      <c r="BR92" s="298"/>
      <c r="BS92" s="298"/>
      <c r="BT92" s="298"/>
      <c r="BU92" s="298"/>
      <c r="BV92" s="301"/>
      <c r="BW92" s="301"/>
      <c r="BX92" s="301"/>
      <c r="BY92" s="107" t="e">
        <f t="shared" si="0"/>
        <v>#DIV/0!</v>
      </c>
      <c r="BZ92" s="108">
        <f t="shared" si="1"/>
        <v>0</v>
      </c>
      <c r="CA92" s="109">
        <f t="shared" si="2"/>
        <v>0</v>
      </c>
      <c r="CB92" s="110" t="e">
        <f t="shared" si="7"/>
        <v>#DIV/0!</v>
      </c>
      <c r="CC92" s="111">
        <f t="shared" si="8"/>
        <v>0</v>
      </c>
      <c r="CD92" s="112">
        <f t="shared" si="9"/>
        <v>0</v>
      </c>
      <c r="CE92" s="113" t="e">
        <f t="shared" si="3"/>
        <v>#DIV/0!</v>
      </c>
      <c r="CF92" s="114">
        <f t="shared" si="4"/>
        <v>0</v>
      </c>
      <c r="CG92" s="115">
        <f t="shared" si="5"/>
        <v>0</v>
      </c>
      <c r="CH92" s="301"/>
      <c r="CI92" s="302"/>
      <c r="CJ92" s="3"/>
      <c r="CK92" s="119">
        <f t="shared" si="6"/>
        <v>0</v>
      </c>
    </row>
    <row r="93" spans="1:89" ht="16.5" customHeight="1">
      <c r="A93" s="303" t="s">
        <v>224</v>
      </c>
      <c r="B93" s="67" t="s">
        <v>225</v>
      </c>
      <c r="C93" s="304"/>
      <c r="D93" s="305"/>
      <c r="E93" s="305"/>
      <c r="F93" s="305"/>
      <c r="G93" s="305"/>
      <c r="H93" s="125"/>
      <c r="I93" s="73"/>
      <c r="J93" s="73"/>
      <c r="K93" s="306"/>
      <c r="L93" s="76"/>
      <c r="M93" s="76"/>
      <c r="N93" s="77"/>
      <c r="O93" s="78"/>
      <c r="P93" s="80"/>
      <c r="Q93" s="81"/>
      <c r="R93" s="81"/>
      <c r="S93" s="81"/>
      <c r="T93" s="81"/>
      <c r="U93" s="81"/>
      <c r="V93" s="81"/>
      <c r="W93" s="307"/>
      <c r="X93" s="104"/>
      <c r="Y93" s="105"/>
      <c r="Z93" s="105"/>
      <c r="AA93" s="106"/>
      <c r="AB93" s="87"/>
      <c r="AC93" s="87"/>
      <c r="AD93" s="87"/>
      <c r="AE93" s="88"/>
      <c r="AF93" s="87"/>
      <c r="AG93" s="87"/>
      <c r="AH93" s="89"/>
      <c r="AI93" s="308"/>
      <c r="AJ93" s="308"/>
      <c r="AK93" s="309"/>
      <c r="AL93" s="309"/>
      <c r="AM93" s="309"/>
      <c r="AN93" s="310"/>
      <c r="AO93" s="311"/>
      <c r="AP93" s="93"/>
      <c r="AQ93" s="312"/>
      <c r="AR93" s="312"/>
      <c r="AS93" s="312"/>
      <c r="AT93" s="76"/>
      <c r="AU93" s="76"/>
      <c r="AV93" s="76"/>
      <c r="AW93" s="76"/>
      <c r="AX93" s="76"/>
      <c r="AY93" s="76"/>
      <c r="AZ93" s="95"/>
      <c r="BA93" s="95"/>
      <c r="BB93" s="97"/>
      <c r="BC93" s="97"/>
      <c r="BD93" s="97"/>
      <c r="BE93" s="97"/>
      <c r="BF93" s="97"/>
      <c r="BG93" s="97"/>
      <c r="BH93" s="97"/>
      <c r="BI93" s="97"/>
      <c r="BJ93" s="97"/>
      <c r="BK93" s="98"/>
      <c r="BL93" s="99"/>
      <c r="BM93" s="100"/>
      <c r="BN93" s="100"/>
      <c r="BO93" s="100"/>
      <c r="BP93" s="100"/>
      <c r="BQ93" s="102"/>
      <c r="BR93" s="103"/>
      <c r="BS93" s="81"/>
      <c r="BT93" s="81"/>
      <c r="BU93" s="82"/>
      <c r="BV93" s="313"/>
      <c r="BW93" s="105"/>
      <c r="BX93" s="106"/>
      <c r="BY93" s="107" t="e">
        <f t="shared" si="0"/>
        <v>#DIV/0!</v>
      </c>
      <c r="BZ93" s="108">
        <f t="shared" si="1"/>
        <v>0</v>
      </c>
      <c r="CA93" s="109">
        <f t="shared" si="2"/>
        <v>0</v>
      </c>
      <c r="CB93" s="314" t="e">
        <f t="shared" si="7"/>
        <v>#DIV/0!</v>
      </c>
      <c r="CC93" s="111">
        <f t="shared" si="8"/>
        <v>0</v>
      </c>
      <c r="CD93" s="315">
        <f t="shared" si="9"/>
        <v>0</v>
      </c>
      <c r="CE93" s="113" t="e">
        <f t="shared" si="3"/>
        <v>#DIV/0!</v>
      </c>
      <c r="CF93" s="114">
        <f t="shared" si="4"/>
        <v>0</v>
      </c>
      <c r="CG93" s="115">
        <f t="shared" si="5"/>
        <v>0</v>
      </c>
      <c r="CH93" s="316"/>
      <c r="CI93" s="117"/>
      <c r="CJ93" s="118"/>
      <c r="CK93" s="119">
        <f t="shared" si="6"/>
        <v>0</v>
      </c>
    </row>
    <row r="94" spans="1:89" ht="16.5" customHeight="1">
      <c r="A94" s="317" t="s">
        <v>183</v>
      </c>
      <c r="B94" s="318" t="s">
        <v>105</v>
      </c>
      <c r="C94" s="319"/>
      <c r="D94" s="320"/>
      <c r="E94" s="320"/>
      <c r="F94" s="320"/>
      <c r="G94" s="320"/>
      <c r="H94" s="125"/>
      <c r="I94" s="321"/>
      <c r="J94" s="321"/>
      <c r="K94" s="322"/>
      <c r="L94" s="76"/>
      <c r="M94" s="76"/>
      <c r="N94" s="323"/>
      <c r="O94" s="78"/>
      <c r="P94" s="325"/>
      <c r="Q94" s="326"/>
      <c r="R94" s="326"/>
      <c r="S94" s="326"/>
      <c r="T94" s="326"/>
      <c r="U94" s="326"/>
      <c r="V94" s="326"/>
      <c r="W94" s="327"/>
      <c r="X94" s="328"/>
      <c r="Y94" s="329"/>
      <c r="Z94" s="329"/>
      <c r="AA94" s="330"/>
      <c r="AB94" s="331"/>
      <c r="AC94" s="331"/>
      <c r="AD94" s="331"/>
      <c r="AE94" s="332"/>
      <c r="AF94" s="333"/>
      <c r="AG94" s="331"/>
      <c r="AH94" s="332"/>
      <c r="AI94" s="189">
        <v>4</v>
      </c>
      <c r="AJ94" s="189">
        <v>4</v>
      </c>
      <c r="AK94" s="334"/>
      <c r="AL94" s="334"/>
      <c r="AM94" s="335"/>
      <c r="AN94" s="336"/>
      <c r="AO94" s="337"/>
      <c r="AP94" s="338"/>
      <c r="AQ94" s="339"/>
      <c r="AR94" s="339"/>
      <c r="AS94" s="339"/>
      <c r="AT94" s="76"/>
      <c r="AU94" s="76"/>
      <c r="AV94" s="76"/>
      <c r="AW94" s="76"/>
      <c r="AX94" s="76"/>
      <c r="AY94" s="76"/>
      <c r="AZ94" s="340"/>
      <c r="BA94" s="340"/>
      <c r="BB94" s="341"/>
      <c r="BC94" s="341"/>
      <c r="BD94" s="341"/>
      <c r="BE94" s="341"/>
      <c r="BF94" s="341"/>
      <c r="BG94" s="341"/>
      <c r="BH94" s="341"/>
      <c r="BI94" s="341"/>
      <c r="BJ94" s="341"/>
      <c r="BK94" s="342"/>
      <c r="BL94" s="343"/>
      <c r="BM94" s="344"/>
      <c r="BN94" s="344"/>
      <c r="BO94" s="344"/>
      <c r="BP94" s="344"/>
      <c r="BQ94" s="345"/>
      <c r="BR94" s="346"/>
      <c r="BS94" s="326"/>
      <c r="BT94" s="326"/>
      <c r="BU94" s="347"/>
      <c r="BV94" s="348"/>
      <c r="BW94" s="329"/>
      <c r="BX94" s="330"/>
      <c r="BY94" s="107"/>
      <c r="BZ94" s="108"/>
      <c r="CA94" s="109"/>
      <c r="CB94" s="314"/>
      <c r="CC94" s="111"/>
      <c r="CD94" s="315"/>
      <c r="CE94" s="113"/>
      <c r="CF94" s="114"/>
      <c r="CG94" s="115"/>
      <c r="CH94" s="316"/>
      <c r="CI94" s="158"/>
      <c r="CJ94" s="349"/>
    </row>
    <row r="95" spans="1:89" ht="16.5" customHeight="1">
      <c r="A95" s="303" t="s">
        <v>226</v>
      </c>
      <c r="B95" s="67" t="s">
        <v>105</v>
      </c>
      <c r="C95" s="350"/>
      <c r="D95" s="351"/>
      <c r="E95" s="351"/>
      <c r="F95" s="351"/>
      <c r="G95" s="351"/>
      <c r="H95" s="125"/>
      <c r="I95" s="126"/>
      <c r="J95" s="126"/>
      <c r="K95" s="127"/>
      <c r="L95" s="76"/>
      <c r="M95" s="76"/>
      <c r="N95" s="128"/>
      <c r="O95" s="78"/>
      <c r="P95" s="130"/>
      <c r="Q95" s="131"/>
      <c r="R95" s="131"/>
      <c r="S95" s="131"/>
      <c r="T95" s="131"/>
      <c r="U95" s="131"/>
      <c r="V95" s="131"/>
      <c r="W95" s="352"/>
      <c r="X95" s="154"/>
      <c r="Y95" s="155"/>
      <c r="Z95" s="155"/>
      <c r="AA95" s="165"/>
      <c r="AB95" s="138"/>
      <c r="AC95" s="138"/>
      <c r="AD95" s="138"/>
      <c r="AE95" s="353"/>
      <c r="AF95" s="354"/>
      <c r="AG95" s="138"/>
      <c r="AH95" s="140"/>
      <c r="AI95" s="90"/>
      <c r="AJ95" s="90"/>
      <c r="AK95" s="355"/>
      <c r="AL95" s="355"/>
      <c r="AM95" s="356"/>
      <c r="AN95" s="357"/>
      <c r="AO95" s="358"/>
      <c r="AP95" s="144"/>
      <c r="AQ95" s="359"/>
      <c r="AR95" s="359"/>
      <c r="AS95" s="359"/>
      <c r="AT95" s="76"/>
      <c r="AU95" s="76"/>
      <c r="AV95" s="76"/>
      <c r="AW95" s="76"/>
      <c r="AX95" s="76"/>
      <c r="AY95" s="76"/>
      <c r="AZ95" s="146"/>
      <c r="BA95" s="146"/>
      <c r="BB95" s="148"/>
      <c r="BC95" s="148"/>
      <c r="BD95" s="148"/>
      <c r="BE95" s="148"/>
      <c r="BF95" s="148"/>
      <c r="BG95" s="148"/>
      <c r="BH95" s="148"/>
      <c r="BI95" s="148"/>
      <c r="BJ95" s="148"/>
      <c r="BK95" s="149"/>
      <c r="BL95" s="150"/>
      <c r="BM95" s="151"/>
      <c r="BN95" s="151"/>
      <c r="BO95" s="151"/>
      <c r="BP95" s="151"/>
      <c r="BQ95" s="152"/>
      <c r="BR95" s="153"/>
      <c r="BS95" s="131"/>
      <c r="BT95" s="131"/>
      <c r="BU95" s="352"/>
      <c r="BV95" s="154"/>
      <c r="BW95" s="155"/>
      <c r="BX95" s="165"/>
      <c r="BY95" s="107" t="e">
        <f t="shared" ref="BY95:BY120" si="10">AVERAGE(H95,I95,K95,L95,M95,N95,O95,P95,S95,T95,X95,Y95,AE95,AB95,AD95,AI95,AK95,AM95,AO95,AQ95,AT95,AU95,AW95,AX95,AZ95,BB95,BC95,BH95,BK95,BL95,BN95,BP95,BR95,BU95,BV95,BE95)</f>
        <v>#DIV/0!</v>
      </c>
      <c r="BZ95" s="108">
        <f t="shared" ref="BZ95:BZ120" si="11">MIN(H95,I95,K95,L95,M95,N95,O95,P95,S95,T95,X95,Y95,AE95,AB95,AD95,AI95,AK95,AM95,AO95,AQ95,AT95,AU95,AW95,AX95,AZ95,BB95,BC95,BH95,BK95,BL95,BN95,BP95,BR95,BU95,BV95,BE95)</f>
        <v>0</v>
      </c>
      <c r="CA95" s="109">
        <f t="shared" ref="CA95:CA120" si="12">MAX(H95,I95,K95,L95,M95,N95,O95,P95,S95,T95,X95,Y95,AE95,AB95,AD95,AI95,AK95,AM95,AO95,AQ95,AT95,AU95,AW95,AX95,AZ95,BB95,BC95,BH95,BK95,BL95,BN95,BP95,BR95,BU95,BV95,BE95)</f>
        <v>0</v>
      </c>
      <c r="CB95" s="314" t="e">
        <f t="shared" ref="CB95:CB120" si="13">AVERAGE(C95,R95,Z95,AA95,AC95,AJ95,AL95,AN95,AP95,AS95,AV95,AY95,BI95,BO95,BQ95,BT95,BW95)</f>
        <v>#DIV/0!</v>
      </c>
      <c r="CC95" s="111">
        <f t="shared" ref="CC95:CC120" si="14">MIN(C95,R95,Z95,AA95,AC95,AJ95,AL95,AN95,AP95,AS95,AV95,AY95,BI95,BO95,BQ95,BT95,BW95)</f>
        <v>0</v>
      </c>
      <c r="CD95" s="315">
        <f t="shared" ref="CD95:CD120" si="15">MAX(C95,R95,Z95,AA95,AC95,AJ95,AL95,AN95,AP95,AS95,AV95,AY95,BI95,BO95,BQ95,BT95,BW95)</f>
        <v>0</v>
      </c>
      <c r="CE95" s="113" t="e">
        <f t="shared" ref="CE95:CE120" si="16">AVERAGE(E95,BJ95,BX95,Q95)</f>
        <v>#DIV/0!</v>
      </c>
      <c r="CF95" s="114">
        <f t="shared" ref="CF95:CF120" si="17">MIN(E95,BJ95,BX95,Q95)</f>
        <v>0</v>
      </c>
      <c r="CG95" s="115">
        <f t="shared" ref="CG95:CG120" si="18">MAX(E95,BJ95,BX95,Q95)</f>
        <v>0</v>
      </c>
      <c r="CH95" s="316"/>
      <c r="CI95" s="158"/>
      <c r="CJ95" s="159"/>
      <c r="CK95" s="119">
        <f t="shared" ref="CK95:CK120" si="19">COUNTA(H95:BX95)</f>
        <v>0</v>
      </c>
    </row>
    <row r="96" spans="1:89" ht="16.5" customHeight="1">
      <c r="A96" s="303" t="s">
        <v>227</v>
      </c>
      <c r="B96" s="67" t="s">
        <v>105</v>
      </c>
      <c r="C96" s="350"/>
      <c r="D96" s="351"/>
      <c r="E96" s="351"/>
      <c r="F96" s="351"/>
      <c r="G96" s="351"/>
      <c r="H96" s="125"/>
      <c r="I96" s="126"/>
      <c r="J96" s="126"/>
      <c r="K96" s="127"/>
      <c r="L96" s="76"/>
      <c r="M96" s="76"/>
      <c r="N96" s="128"/>
      <c r="O96" s="78"/>
      <c r="P96" s="130"/>
      <c r="Q96" s="131"/>
      <c r="R96" s="131"/>
      <c r="S96" s="131"/>
      <c r="T96" s="131"/>
      <c r="U96" s="131"/>
      <c r="V96" s="131"/>
      <c r="W96" s="352"/>
      <c r="X96" s="154"/>
      <c r="Y96" s="155"/>
      <c r="Z96" s="155"/>
      <c r="AA96" s="165"/>
      <c r="AB96" s="138"/>
      <c r="AC96" s="138"/>
      <c r="AD96" s="138"/>
      <c r="AE96" s="353"/>
      <c r="AF96" s="360"/>
      <c r="AG96" s="138"/>
      <c r="AH96" s="140"/>
      <c r="AI96" s="361"/>
      <c r="AJ96" s="361"/>
      <c r="AK96" s="355"/>
      <c r="AL96" s="355"/>
      <c r="AM96" s="356"/>
      <c r="AN96" s="357"/>
      <c r="AO96" s="362"/>
      <c r="AP96" s="144"/>
      <c r="AQ96" s="359"/>
      <c r="AR96" s="359"/>
      <c r="AS96" s="359"/>
      <c r="AT96" s="168">
        <v>1.2</v>
      </c>
      <c r="AU96" s="76"/>
      <c r="AV96" s="76"/>
      <c r="AW96" s="76"/>
      <c r="AX96" s="76"/>
      <c r="AY96" s="76"/>
      <c r="AZ96" s="146"/>
      <c r="BA96" s="146"/>
      <c r="BB96" s="148"/>
      <c r="BC96" s="148"/>
      <c r="BD96" s="148"/>
      <c r="BE96" s="148"/>
      <c r="BF96" s="148"/>
      <c r="BG96" s="148"/>
      <c r="BH96" s="148"/>
      <c r="BI96" s="148"/>
      <c r="BJ96" s="148"/>
      <c r="BK96" s="149"/>
      <c r="BL96" s="150"/>
      <c r="BM96" s="151"/>
      <c r="BN96" s="151"/>
      <c r="BO96" s="151"/>
      <c r="BP96" s="151"/>
      <c r="BQ96" s="152"/>
      <c r="BR96" s="153"/>
      <c r="BS96" s="131"/>
      <c r="BT96" s="131"/>
      <c r="BU96" s="132"/>
      <c r="BV96" s="363"/>
      <c r="BW96" s="155"/>
      <c r="BX96" s="165"/>
      <c r="BY96" s="107">
        <f t="shared" si="10"/>
        <v>1.2</v>
      </c>
      <c r="BZ96" s="108">
        <f t="shared" si="11"/>
        <v>1.2</v>
      </c>
      <c r="CA96" s="109">
        <f t="shared" si="12"/>
        <v>1.2</v>
      </c>
      <c r="CB96" s="314" t="e">
        <f t="shared" si="13"/>
        <v>#DIV/0!</v>
      </c>
      <c r="CC96" s="111">
        <f t="shared" si="14"/>
        <v>0</v>
      </c>
      <c r="CD96" s="315">
        <f t="shared" si="15"/>
        <v>0</v>
      </c>
      <c r="CE96" s="113" t="e">
        <f t="shared" si="16"/>
        <v>#DIV/0!</v>
      </c>
      <c r="CF96" s="114">
        <f t="shared" si="17"/>
        <v>0</v>
      </c>
      <c r="CG96" s="115">
        <f t="shared" si="18"/>
        <v>0</v>
      </c>
      <c r="CH96" s="316"/>
      <c r="CI96" s="158"/>
      <c r="CJ96" s="159"/>
      <c r="CK96" s="119">
        <f t="shared" si="19"/>
        <v>1</v>
      </c>
    </row>
    <row r="97" spans="1:89" ht="16.5" customHeight="1">
      <c r="A97" s="303" t="s">
        <v>229</v>
      </c>
      <c r="B97" s="67" t="s">
        <v>105</v>
      </c>
      <c r="C97" s="350"/>
      <c r="D97" s="351"/>
      <c r="E97" s="351"/>
      <c r="F97" s="351"/>
      <c r="G97" s="351"/>
      <c r="H97" s="125"/>
      <c r="I97" s="126"/>
      <c r="J97" s="126"/>
      <c r="K97" s="127"/>
      <c r="L97" s="168">
        <v>2.5</v>
      </c>
      <c r="M97" s="183"/>
      <c r="O97" s="78"/>
      <c r="P97" s="130"/>
      <c r="Q97" s="131"/>
      <c r="R97" s="131"/>
      <c r="S97" s="131"/>
      <c r="T97" s="131"/>
      <c r="U97" s="131"/>
      <c r="V97" s="131"/>
      <c r="W97" s="352"/>
      <c r="X97" s="154"/>
      <c r="Y97" s="155"/>
      <c r="Z97" s="155"/>
      <c r="AA97" s="165"/>
      <c r="AB97" s="176">
        <v>2.6</v>
      </c>
      <c r="AC97" s="138"/>
      <c r="AD97" s="138"/>
      <c r="AE97" s="353"/>
      <c r="AF97" s="360"/>
      <c r="AG97" s="138"/>
      <c r="AH97" s="140"/>
      <c r="AI97" s="361"/>
      <c r="AJ97" s="361"/>
      <c r="AK97" s="364"/>
      <c r="AL97" s="364"/>
      <c r="AM97" s="365"/>
      <c r="AN97" s="366"/>
      <c r="AO97" s="362"/>
      <c r="AP97" s="144"/>
      <c r="AQ97" s="359"/>
      <c r="AR97" s="359"/>
      <c r="AS97" s="359"/>
      <c r="AT97" s="76"/>
      <c r="AU97" s="76"/>
      <c r="AV97" s="76"/>
      <c r="AW97" s="76"/>
      <c r="AX97" s="76"/>
      <c r="AY97" s="76"/>
      <c r="AZ97" s="146"/>
      <c r="BA97" s="146"/>
      <c r="BB97" s="148"/>
      <c r="BC97" s="174" t="s">
        <v>119</v>
      </c>
      <c r="BD97" s="174" t="s">
        <v>121</v>
      </c>
      <c r="BE97" s="148"/>
      <c r="BF97" s="148"/>
      <c r="BG97" s="148"/>
      <c r="BH97" s="148"/>
      <c r="BI97" s="148"/>
      <c r="BJ97" s="148"/>
      <c r="BK97" s="149"/>
      <c r="BL97" s="150"/>
      <c r="BM97" s="151"/>
      <c r="BN97" s="151"/>
      <c r="BO97" s="151"/>
      <c r="BP97" s="151"/>
      <c r="BQ97" s="152"/>
      <c r="BR97" s="153"/>
      <c r="BS97" s="131"/>
      <c r="BT97" s="131"/>
      <c r="BU97" s="132"/>
      <c r="BV97" s="363"/>
      <c r="BW97" s="155"/>
      <c r="BX97" s="165"/>
      <c r="BY97" s="107">
        <f t="shared" si="10"/>
        <v>2.5499999999999998</v>
      </c>
      <c r="BZ97" s="108">
        <f t="shared" si="11"/>
        <v>2.5</v>
      </c>
      <c r="CA97" s="109">
        <f t="shared" si="12"/>
        <v>2.6</v>
      </c>
      <c r="CB97" s="314" t="e">
        <f t="shared" si="13"/>
        <v>#DIV/0!</v>
      </c>
      <c r="CC97" s="111">
        <f t="shared" si="14"/>
        <v>0</v>
      </c>
      <c r="CD97" s="315">
        <f t="shared" si="15"/>
        <v>0</v>
      </c>
      <c r="CE97" s="113" t="e">
        <f t="shared" si="16"/>
        <v>#DIV/0!</v>
      </c>
      <c r="CF97" s="114">
        <f t="shared" si="17"/>
        <v>0</v>
      </c>
      <c r="CG97" s="115">
        <f t="shared" si="18"/>
        <v>0</v>
      </c>
      <c r="CH97" s="316"/>
      <c r="CI97" s="205">
        <v>1.2</v>
      </c>
      <c r="CJ97" s="159"/>
      <c r="CK97" s="119">
        <f t="shared" si="19"/>
        <v>4</v>
      </c>
    </row>
    <row r="98" spans="1:89" ht="16.5" customHeight="1">
      <c r="A98" s="303" t="s">
        <v>230</v>
      </c>
      <c r="B98" s="67" t="s">
        <v>105</v>
      </c>
      <c r="C98" s="350"/>
      <c r="D98" s="351"/>
      <c r="E98" s="351"/>
      <c r="F98" s="351"/>
      <c r="G98" s="351"/>
      <c r="H98" s="125"/>
      <c r="I98" s="126"/>
      <c r="J98" s="126"/>
      <c r="K98" s="127"/>
      <c r="L98" s="76"/>
      <c r="M98" s="76"/>
      <c r="N98" s="128"/>
      <c r="O98" s="78"/>
      <c r="P98" s="130"/>
      <c r="Q98" s="131"/>
      <c r="R98" s="131"/>
      <c r="S98" s="131"/>
      <c r="T98" s="131"/>
      <c r="U98" s="131"/>
      <c r="V98" s="131"/>
      <c r="W98" s="352"/>
      <c r="X98" s="154"/>
      <c r="Y98" s="155"/>
      <c r="Z98" s="155"/>
      <c r="AA98" s="165"/>
      <c r="AB98" s="138"/>
      <c r="AC98" s="138"/>
      <c r="AD98" s="138"/>
      <c r="AE98" s="139"/>
      <c r="AF98" s="138"/>
      <c r="AG98" s="138"/>
      <c r="AH98" s="140"/>
      <c r="AI98" s="308"/>
      <c r="AJ98" s="308"/>
      <c r="AK98" s="356"/>
      <c r="AL98" s="356"/>
      <c r="AM98" s="356"/>
      <c r="AN98" s="357"/>
      <c r="AO98" s="362"/>
      <c r="AP98" s="144"/>
      <c r="AQ98" s="359"/>
      <c r="AR98" s="359"/>
      <c r="AS98" s="359"/>
      <c r="AT98" s="76"/>
      <c r="AU98" s="76"/>
      <c r="AV98" s="76"/>
      <c r="AW98" s="76"/>
      <c r="AX98" s="76"/>
      <c r="AY98" s="76"/>
      <c r="AZ98" s="146"/>
      <c r="BA98" s="146"/>
      <c r="BB98" s="148"/>
      <c r="BC98" s="148"/>
      <c r="BD98" s="148"/>
      <c r="BE98" s="148"/>
      <c r="BF98" s="148"/>
      <c r="BG98" s="148"/>
      <c r="BH98" s="148"/>
      <c r="BI98" s="148"/>
      <c r="BJ98" s="148"/>
      <c r="BK98" s="149"/>
      <c r="BL98" s="150"/>
      <c r="BM98" s="151"/>
      <c r="BN98" s="151"/>
      <c r="BO98" s="151"/>
      <c r="BP98" s="151"/>
      <c r="BQ98" s="152"/>
      <c r="BR98" s="153"/>
      <c r="BS98" s="131"/>
      <c r="BT98" s="131"/>
      <c r="BU98" s="132"/>
      <c r="BV98" s="363"/>
      <c r="BW98" s="155"/>
      <c r="BX98" s="165"/>
      <c r="BY98" s="107" t="e">
        <f t="shared" si="10"/>
        <v>#DIV/0!</v>
      </c>
      <c r="BZ98" s="108">
        <f t="shared" si="11"/>
        <v>0</v>
      </c>
      <c r="CA98" s="109">
        <f t="shared" si="12"/>
        <v>0</v>
      </c>
      <c r="CB98" s="314" t="e">
        <f t="shared" si="13"/>
        <v>#DIV/0!</v>
      </c>
      <c r="CC98" s="111">
        <f t="shared" si="14"/>
        <v>0</v>
      </c>
      <c r="CD98" s="315">
        <f t="shared" si="15"/>
        <v>0</v>
      </c>
      <c r="CE98" s="113" t="e">
        <f t="shared" si="16"/>
        <v>#DIV/0!</v>
      </c>
      <c r="CF98" s="114">
        <f t="shared" si="17"/>
        <v>0</v>
      </c>
      <c r="CG98" s="115">
        <f t="shared" si="18"/>
        <v>0</v>
      </c>
      <c r="CH98" s="316"/>
      <c r="CI98" s="158"/>
      <c r="CJ98" s="159"/>
      <c r="CK98" s="119">
        <f t="shared" si="19"/>
        <v>0</v>
      </c>
    </row>
    <row r="99" spans="1:89" ht="16.5" customHeight="1">
      <c r="A99" s="303" t="s">
        <v>231</v>
      </c>
      <c r="B99" s="67" t="s">
        <v>105</v>
      </c>
      <c r="C99" s="350"/>
      <c r="D99" s="351"/>
      <c r="E99" s="351"/>
      <c r="F99" s="351"/>
      <c r="G99" s="351"/>
      <c r="H99" s="125"/>
      <c r="I99" s="126"/>
      <c r="J99" s="126"/>
      <c r="K99" s="127"/>
      <c r="L99" s="76"/>
      <c r="M99" s="76"/>
      <c r="N99" s="128"/>
      <c r="O99" s="78"/>
      <c r="P99" s="130"/>
      <c r="Q99" s="131"/>
      <c r="R99" s="131"/>
      <c r="S99" s="131"/>
      <c r="T99" s="131"/>
      <c r="U99" s="131"/>
      <c r="V99" s="131"/>
      <c r="W99" s="352"/>
      <c r="X99" s="154"/>
      <c r="Y99" s="155"/>
      <c r="Z99" s="155"/>
      <c r="AA99" s="165"/>
      <c r="AB99" s="138"/>
      <c r="AC99" s="138"/>
      <c r="AD99" s="138"/>
      <c r="AE99" s="139"/>
      <c r="AF99" s="138"/>
      <c r="AG99" s="138"/>
      <c r="AH99" s="140"/>
      <c r="AI99" s="308"/>
      <c r="AJ99" s="308"/>
      <c r="AK99" s="367"/>
      <c r="AL99" s="367"/>
      <c r="AM99" s="356"/>
      <c r="AN99" s="357"/>
      <c r="AO99" s="362"/>
      <c r="AP99" s="144"/>
      <c r="AQ99" s="359"/>
      <c r="AR99" s="359"/>
      <c r="AS99" s="359"/>
      <c r="AT99" s="76"/>
      <c r="AU99" s="76"/>
      <c r="AV99" s="76"/>
      <c r="AW99" s="76"/>
      <c r="AX99" s="76"/>
      <c r="AY99" s="76"/>
      <c r="AZ99" s="146"/>
      <c r="BA99" s="146"/>
      <c r="BB99" s="148"/>
      <c r="BC99" s="148"/>
      <c r="BD99" s="148"/>
      <c r="BE99" s="148"/>
      <c r="BF99" s="148"/>
      <c r="BG99" s="148"/>
      <c r="BH99" s="148"/>
      <c r="BI99" s="148"/>
      <c r="BJ99" s="148"/>
      <c r="BK99" s="149"/>
      <c r="BL99" s="150"/>
      <c r="BM99" s="151"/>
      <c r="BN99" s="151"/>
      <c r="BO99" s="151"/>
      <c r="BP99" s="151"/>
      <c r="BQ99" s="152"/>
      <c r="BR99" s="153"/>
      <c r="BS99" s="131"/>
      <c r="BT99" s="131"/>
      <c r="BU99" s="132"/>
      <c r="BV99" s="363"/>
      <c r="BW99" s="155"/>
      <c r="BX99" s="165"/>
      <c r="BY99" s="107" t="e">
        <f t="shared" si="10"/>
        <v>#DIV/0!</v>
      </c>
      <c r="BZ99" s="108">
        <f t="shared" si="11"/>
        <v>0</v>
      </c>
      <c r="CA99" s="109">
        <f t="shared" si="12"/>
        <v>0</v>
      </c>
      <c r="CB99" s="314" t="e">
        <f t="shared" si="13"/>
        <v>#DIV/0!</v>
      </c>
      <c r="CC99" s="111">
        <f t="shared" si="14"/>
        <v>0</v>
      </c>
      <c r="CD99" s="315">
        <f t="shared" si="15"/>
        <v>0</v>
      </c>
      <c r="CE99" s="113" t="e">
        <f t="shared" si="16"/>
        <v>#DIV/0!</v>
      </c>
      <c r="CF99" s="114">
        <f t="shared" si="17"/>
        <v>0</v>
      </c>
      <c r="CG99" s="115">
        <f t="shared" si="18"/>
        <v>0</v>
      </c>
      <c r="CH99" s="316"/>
      <c r="CI99" s="158"/>
      <c r="CJ99" s="159"/>
      <c r="CK99" s="119">
        <f t="shared" si="19"/>
        <v>0</v>
      </c>
    </row>
    <row r="100" spans="1:89" ht="16.5" customHeight="1">
      <c r="A100" s="303" t="s">
        <v>232</v>
      </c>
      <c r="B100" s="67" t="s">
        <v>105</v>
      </c>
      <c r="C100" s="350"/>
      <c r="D100" s="351"/>
      <c r="E100" s="351"/>
      <c r="F100" s="351"/>
      <c r="G100" s="351"/>
      <c r="H100" s="261"/>
      <c r="I100" s="126"/>
      <c r="J100" s="126"/>
      <c r="K100" s="127"/>
      <c r="L100" s="76"/>
      <c r="M100" s="76"/>
      <c r="N100" s="128"/>
      <c r="O100" s="78"/>
      <c r="P100" s="130"/>
      <c r="Q100" s="131"/>
      <c r="R100" s="131"/>
      <c r="S100" s="131"/>
      <c r="T100" s="131"/>
      <c r="U100" s="131"/>
      <c r="V100" s="131"/>
      <c r="W100" s="352"/>
      <c r="X100" s="154"/>
      <c r="Y100" s="155"/>
      <c r="Z100" s="155"/>
      <c r="AA100" s="165"/>
      <c r="AB100" s="138"/>
      <c r="AC100" s="138"/>
      <c r="AD100" s="138"/>
      <c r="AE100" s="139"/>
      <c r="AF100" s="138"/>
      <c r="AG100" s="138"/>
      <c r="AH100" s="140"/>
      <c r="AI100" s="308"/>
      <c r="AJ100" s="308"/>
      <c r="AK100" s="356"/>
      <c r="AL100" s="356"/>
      <c r="AM100" s="356"/>
      <c r="AN100" s="357"/>
      <c r="AO100" s="358"/>
      <c r="AP100" s="144"/>
      <c r="AQ100" s="359"/>
      <c r="AR100" s="359"/>
      <c r="AS100" s="359"/>
      <c r="AT100" s="76"/>
      <c r="AU100" s="76"/>
      <c r="AV100" s="76"/>
      <c r="AW100" s="76"/>
      <c r="AX100" s="76"/>
      <c r="AY100" s="76"/>
      <c r="AZ100" s="146"/>
      <c r="BA100" s="146"/>
      <c r="BB100" s="148"/>
      <c r="BC100" s="148"/>
      <c r="BD100" s="148"/>
      <c r="BE100" s="148"/>
      <c r="BF100" s="148"/>
      <c r="BG100" s="148"/>
      <c r="BH100" s="148"/>
      <c r="BI100" s="148"/>
      <c r="BJ100" s="148"/>
      <c r="BK100" s="149"/>
      <c r="BL100" s="150"/>
      <c r="BM100" s="151"/>
      <c r="BN100" s="151"/>
      <c r="BO100" s="151"/>
      <c r="BP100" s="151"/>
      <c r="BQ100" s="152"/>
      <c r="BR100" s="153"/>
      <c r="BS100" s="131"/>
      <c r="BT100" s="131"/>
      <c r="BU100" s="132"/>
      <c r="BV100" s="363"/>
      <c r="BW100" s="155"/>
      <c r="BX100" s="165"/>
      <c r="BY100" s="107" t="e">
        <f t="shared" si="10"/>
        <v>#DIV/0!</v>
      </c>
      <c r="BZ100" s="108">
        <f t="shared" si="11"/>
        <v>0</v>
      </c>
      <c r="CA100" s="109">
        <f t="shared" si="12"/>
        <v>0</v>
      </c>
      <c r="CB100" s="314" t="e">
        <f t="shared" si="13"/>
        <v>#DIV/0!</v>
      </c>
      <c r="CC100" s="111">
        <f t="shared" si="14"/>
        <v>0</v>
      </c>
      <c r="CD100" s="315">
        <f t="shared" si="15"/>
        <v>0</v>
      </c>
      <c r="CE100" s="113" t="e">
        <f t="shared" si="16"/>
        <v>#DIV/0!</v>
      </c>
      <c r="CF100" s="114">
        <f t="shared" si="17"/>
        <v>0</v>
      </c>
      <c r="CG100" s="115">
        <f t="shared" si="18"/>
        <v>0</v>
      </c>
      <c r="CH100" s="316"/>
      <c r="CI100" s="158"/>
      <c r="CJ100" s="159"/>
      <c r="CK100" s="119">
        <f t="shared" si="19"/>
        <v>0</v>
      </c>
    </row>
    <row r="101" spans="1:89" ht="16.5" customHeight="1">
      <c r="A101" s="303" t="s">
        <v>233</v>
      </c>
      <c r="B101" s="67" t="s">
        <v>108</v>
      </c>
      <c r="C101" s="369"/>
      <c r="D101" s="370"/>
      <c r="E101" s="370"/>
      <c r="F101" s="370"/>
      <c r="G101" s="370"/>
      <c r="H101" s="371"/>
      <c r="I101" s="372"/>
      <c r="J101" s="372"/>
      <c r="K101" s="127"/>
      <c r="L101" s="76"/>
      <c r="M101" s="76"/>
      <c r="N101" s="187">
        <v>1.5</v>
      </c>
      <c r="O101" s="78"/>
      <c r="P101" s="373"/>
      <c r="Q101" s="374"/>
      <c r="R101" s="374"/>
      <c r="S101" s="374"/>
      <c r="T101" s="374"/>
      <c r="U101" s="374"/>
      <c r="V101" s="374"/>
      <c r="W101" s="375"/>
      <c r="X101" s="376"/>
      <c r="Y101" s="377"/>
      <c r="Z101" s="377"/>
      <c r="AA101" s="378"/>
      <c r="AB101" s="254"/>
      <c r="AC101" s="254"/>
      <c r="AD101" s="254"/>
      <c r="AE101" s="255"/>
      <c r="AF101" s="254"/>
      <c r="AG101" s="254"/>
      <c r="AH101" s="256"/>
      <c r="AI101" s="308"/>
      <c r="AJ101" s="308"/>
      <c r="AK101" s="356"/>
      <c r="AL101" s="356"/>
      <c r="AM101" s="356"/>
      <c r="AN101" s="357"/>
      <c r="AO101" s="379"/>
      <c r="AP101" s="380"/>
      <c r="AQ101" s="381"/>
      <c r="AR101" s="381"/>
      <c r="AS101" s="381"/>
      <c r="AT101" s="76"/>
      <c r="AU101" s="76"/>
      <c r="AV101" s="76"/>
      <c r="AW101" s="76"/>
      <c r="AX101" s="76"/>
      <c r="AY101" s="76"/>
      <c r="AZ101" s="382"/>
      <c r="BA101" s="382"/>
      <c r="BB101" s="383"/>
      <c r="BC101" s="383"/>
      <c r="BD101" s="383"/>
      <c r="BE101" s="383"/>
      <c r="BF101" s="383"/>
      <c r="BG101" s="383"/>
      <c r="BH101" s="383"/>
      <c r="BI101" s="383"/>
      <c r="BJ101" s="383"/>
      <c r="BK101" s="385"/>
      <c r="BL101" s="386"/>
      <c r="BM101" s="387"/>
      <c r="BN101" s="387"/>
      <c r="BO101" s="387"/>
      <c r="BP101" s="387"/>
      <c r="BQ101" s="389"/>
      <c r="BR101" s="390"/>
      <c r="BS101" s="374"/>
      <c r="BT101" s="374"/>
      <c r="BU101" s="391"/>
      <c r="BV101" s="392"/>
      <c r="BW101" s="377"/>
      <c r="BX101" s="378"/>
      <c r="BY101" s="107">
        <f t="shared" si="10"/>
        <v>1.5</v>
      </c>
      <c r="BZ101" s="108">
        <f t="shared" si="11"/>
        <v>1.5</v>
      </c>
      <c r="CA101" s="109">
        <f t="shared" si="12"/>
        <v>1.5</v>
      </c>
      <c r="CB101" s="314" t="e">
        <f t="shared" si="13"/>
        <v>#DIV/0!</v>
      </c>
      <c r="CC101" s="111">
        <f t="shared" si="14"/>
        <v>0</v>
      </c>
      <c r="CD101" s="315">
        <f t="shared" si="15"/>
        <v>0</v>
      </c>
      <c r="CE101" s="113" t="e">
        <f t="shared" si="16"/>
        <v>#DIV/0!</v>
      </c>
      <c r="CF101" s="114">
        <f t="shared" si="17"/>
        <v>0</v>
      </c>
      <c r="CG101" s="115">
        <f t="shared" si="18"/>
        <v>0</v>
      </c>
      <c r="CH101" s="316"/>
      <c r="CI101" s="158"/>
      <c r="CJ101" s="159"/>
      <c r="CK101" s="119">
        <f t="shared" si="19"/>
        <v>1</v>
      </c>
    </row>
    <row r="102" spans="1:89" ht="16.5" customHeight="1">
      <c r="A102" s="303" t="s">
        <v>234</v>
      </c>
      <c r="B102" s="67" t="s">
        <v>105</v>
      </c>
      <c r="C102" s="369"/>
      <c r="D102" s="370"/>
      <c r="E102" s="370"/>
      <c r="F102" s="370"/>
      <c r="G102" s="370"/>
      <c r="H102" s="371"/>
      <c r="I102" s="372"/>
      <c r="J102" s="372"/>
      <c r="K102" s="393"/>
      <c r="L102" s="76"/>
      <c r="M102" s="76"/>
      <c r="N102" s="192"/>
      <c r="O102" s="78"/>
      <c r="P102" s="373"/>
      <c r="Q102" s="374"/>
      <c r="R102" s="374"/>
      <c r="S102" s="374"/>
      <c r="T102" s="374"/>
      <c r="U102" s="374"/>
      <c r="V102" s="374"/>
      <c r="W102" s="375"/>
      <c r="X102" s="376"/>
      <c r="Y102" s="377"/>
      <c r="Z102" s="377"/>
      <c r="AA102" s="378"/>
      <c r="AB102" s="254"/>
      <c r="AC102" s="254"/>
      <c r="AD102" s="254"/>
      <c r="AE102" s="255"/>
      <c r="AF102" s="254"/>
      <c r="AG102" s="254"/>
      <c r="AH102" s="256"/>
      <c r="AI102" s="308"/>
      <c r="AJ102" s="308"/>
      <c r="AK102" s="394"/>
      <c r="AL102" s="394"/>
      <c r="AM102" s="394"/>
      <c r="AN102" s="395"/>
      <c r="AO102" s="396"/>
      <c r="AP102" s="380"/>
      <c r="AQ102" s="381"/>
      <c r="AR102" s="381"/>
      <c r="AS102" s="381"/>
      <c r="AT102" s="76"/>
      <c r="AU102" s="76"/>
      <c r="AV102" s="76"/>
      <c r="AW102" s="178">
        <v>3</v>
      </c>
      <c r="AX102" s="76"/>
      <c r="AY102" s="76"/>
      <c r="AZ102" s="382"/>
      <c r="BA102" s="382"/>
      <c r="BB102" s="383"/>
      <c r="BC102" s="383"/>
      <c r="BD102" s="383"/>
      <c r="BE102" s="383"/>
      <c r="BF102" s="383"/>
      <c r="BG102" s="383"/>
      <c r="BH102" s="383"/>
      <c r="BI102" s="383"/>
      <c r="BJ102" s="383"/>
      <c r="BK102" s="385"/>
      <c r="BL102" s="386"/>
      <c r="BM102" s="387"/>
      <c r="BN102" s="387"/>
      <c r="BO102" s="387"/>
      <c r="BP102" s="387"/>
      <c r="BQ102" s="389"/>
      <c r="BR102" s="390"/>
      <c r="BS102" s="374"/>
      <c r="BT102" s="374"/>
      <c r="BU102" s="391"/>
      <c r="BV102" s="392"/>
      <c r="BW102" s="377"/>
      <c r="BX102" s="378"/>
      <c r="BY102" s="107">
        <f t="shared" si="10"/>
        <v>3</v>
      </c>
      <c r="BZ102" s="108">
        <f t="shared" si="11"/>
        <v>3</v>
      </c>
      <c r="CA102" s="109">
        <f t="shared" si="12"/>
        <v>3</v>
      </c>
      <c r="CB102" s="314" t="e">
        <f t="shared" si="13"/>
        <v>#DIV/0!</v>
      </c>
      <c r="CC102" s="111">
        <f t="shared" si="14"/>
        <v>0</v>
      </c>
      <c r="CD102" s="315">
        <f t="shared" si="15"/>
        <v>0</v>
      </c>
      <c r="CE102" s="113" t="e">
        <f t="shared" si="16"/>
        <v>#DIV/0!</v>
      </c>
      <c r="CF102" s="114">
        <f t="shared" si="17"/>
        <v>0</v>
      </c>
      <c r="CG102" s="115">
        <f t="shared" si="18"/>
        <v>0</v>
      </c>
      <c r="CH102" s="316"/>
      <c r="CI102" s="158"/>
      <c r="CJ102" s="159"/>
      <c r="CK102" s="119">
        <f t="shared" si="19"/>
        <v>1</v>
      </c>
    </row>
    <row r="103" spans="1:89" ht="16.5" customHeight="1">
      <c r="A103" s="303" t="s">
        <v>235</v>
      </c>
      <c r="B103" s="67" t="s">
        <v>108</v>
      </c>
      <c r="C103" s="369"/>
      <c r="D103" s="370"/>
      <c r="E103" s="370"/>
      <c r="F103" s="370"/>
      <c r="G103" s="370"/>
      <c r="H103" s="371"/>
      <c r="I103" s="372"/>
      <c r="J103" s="372"/>
      <c r="K103" s="393"/>
      <c r="L103" s="76"/>
      <c r="M103" s="76"/>
      <c r="N103" s="192"/>
      <c r="O103" s="78"/>
      <c r="P103" s="373"/>
      <c r="Q103" s="374"/>
      <c r="R103" s="374"/>
      <c r="S103" s="374"/>
      <c r="T103" s="374"/>
      <c r="U103" s="374"/>
      <c r="V103" s="374"/>
      <c r="W103" s="375"/>
      <c r="X103" s="376"/>
      <c r="Y103" s="377"/>
      <c r="Z103" s="377"/>
      <c r="AA103" s="378"/>
      <c r="AB103" s="254"/>
      <c r="AC103" s="254"/>
      <c r="AD103" s="254"/>
      <c r="AE103" s="255"/>
      <c r="AF103" s="254"/>
      <c r="AG103" s="254"/>
      <c r="AH103" s="256"/>
      <c r="AI103" s="308"/>
      <c r="AJ103" s="308"/>
      <c r="AK103" s="394"/>
      <c r="AL103" s="394"/>
      <c r="AM103" s="394"/>
      <c r="AN103" s="395"/>
      <c r="AO103" s="396"/>
      <c r="AP103" s="380"/>
      <c r="AQ103" s="381"/>
      <c r="AR103" s="381"/>
      <c r="AS103" s="381"/>
      <c r="AT103" s="76"/>
      <c r="AU103" s="76"/>
      <c r="AV103" s="76"/>
      <c r="AW103" s="76"/>
      <c r="AX103" s="76"/>
      <c r="AY103" s="76"/>
      <c r="AZ103" s="382"/>
      <c r="BA103" s="382"/>
      <c r="BB103" s="383"/>
      <c r="BC103" s="383"/>
      <c r="BD103" s="383"/>
      <c r="BE103" s="383"/>
      <c r="BF103" s="383"/>
      <c r="BG103" s="383"/>
      <c r="BH103" s="383"/>
      <c r="BI103" s="383"/>
      <c r="BJ103" s="383"/>
      <c r="BK103" s="385"/>
      <c r="BL103" s="386"/>
      <c r="BM103" s="387"/>
      <c r="BN103" s="387"/>
      <c r="BO103" s="387"/>
      <c r="BP103" s="387"/>
      <c r="BQ103" s="389"/>
      <c r="BR103" s="390"/>
      <c r="BS103" s="374"/>
      <c r="BT103" s="374"/>
      <c r="BU103" s="391"/>
      <c r="BV103" s="392"/>
      <c r="BW103" s="377"/>
      <c r="BX103" s="378"/>
      <c r="BY103" s="107" t="e">
        <f t="shared" si="10"/>
        <v>#DIV/0!</v>
      </c>
      <c r="BZ103" s="108">
        <f t="shared" si="11"/>
        <v>0</v>
      </c>
      <c r="CA103" s="109">
        <f t="shared" si="12"/>
        <v>0</v>
      </c>
      <c r="CB103" s="314" t="e">
        <f t="shared" si="13"/>
        <v>#DIV/0!</v>
      </c>
      <c r="CC103" s="111">
        <f t="shared" si="14"/>
        <v>0</v>
      </c>
      <c r="CD103" s="315">
        <f t="shared" si="15"/>
        <v>0</v>
      </c>
      <c r="CE103" s="113" t="e">
        <f t="shared" si="16"/>
        <v>#DIV/0!</v>
      </c>
      <c r="CF103" s="114">
        <f t="shared" si="17"/>
        <v>0</v>
      </c>
      <c r="CG103" s="115">
        <f t="shared" si="18"/>
        <v>0</v>
      </c>
      <c r="CH103" s="316"/>
      <c r="CI103" s="158"/>
      <c r="CJ103" s="159"/>
      <c r="CK103" s="119">
        <f t="shared" si="19"/>
        <v>0</v>
      </c>
    </row>
    <row r="104" spans="1:89" ht="17.25" customHeight="1">
      <c r="A104" s="303" t="s">
        <v>237</v>
      </c>
      <c r="B104" s="67" t="s">
        <v>108</v>
      </c>
      <c r="C104" s="397"/>
      <c r="D104" s="398"/>
      <c r="E104" s="398"/>
      <c r="F104" s="398"/>
      <c r="G104" s="398"/>
      <c r="H104" s="371"/>
      <c r="I104" s="372"/>
      <c r="J104" s="372"/>
      <c r="K104" s="393"/>
      <c r="L104" s="76"/>
      <c r="M104" s="76"/>
      <c r="N104" s="192"/>
      <c r="O104" s="78"/>
      <c r="P104" s="373"/>
      <c r="Q104" s="374"/>
      <c r="R104" s="374"/>
      <c r="S104" s="374"/>
      <c r="T104" s="374"/>
      <c r="U104" s="374"/>
      <c r="V104" s="374"/>
      <c r="W104" s="375"/>
      <c r="X104" s="376"/>
      <c r="Y104" s="377"/>
      <c r="Z104" s="377"/>
      <c r="AA104" s="378"/>
      <c r="AB104" s="254"/>
      <c r="AC104" s="254"/>
      <c r="AD104" s="254"/>
      <c r="AE104" s="255"/>
      <c r="AF104" s="254"/>
      <c r="AG104" s="254"/>
      <c r="AH104" s="256"/>
      <c r="AI104" s="308"/>
      <c r="AJ104" s="308"/>
      <c r="AK104" s="394"/>
      <c r="AL104" s="394"/>
      <c r="AM104" s="394"/>
      <c r="AN104" s="395"/>
      <c r="AO104" s="396"/>
      <c r="AP104" s="380"/>
      <c r="AQ104" s="381"/>
      <c r="AR104" s="381"/>
      <c r="AS104" s="381"/>
      <c r="AT104" s="76"/>
      <c r="AU104" s="76"/>
      <c r="AV104" s="76"/>
      <c r="AW104" s="76"/>
      <c r="AX104" s="76"/>
      <c r="AY104" s="76"/>
      <c r="AZ104" s="382"/>
      <c r="BA104" s="382"/>
      <c r="BB104" s="383"/>
      <c r="BC104" s="383"/>
      <c r="BD104" s="383"/>
      <c r="BE104" s="383"/>
      <c r="BF104" s="383"/>
      <c r="BG104" s="383"/>
      <c r="BH104" s="383"/>
      <c r="BI104" s="383"/>
      <c r="BJ104" s="383"/>
      <c r="BK104" s="385"/>
      <c r="BL104" s="386"/>
      <c r="BM104" s="387"/>
      <c r="BN104" s="387"/>
      <c r="BO104" s="387"/>
      <c r="BP104" s="387"/>
      <c r="BQ104" s="389"/>
      <c r="BR104" s="390"/>
      <c r="BS104" s="374"/>
      <c r="BT104" s="374"/>
      <c r="BU104" s="391"/>
      <c r="BV104" s="392"/>
      <c r="BW104" s="377"/>
      <c r="BX104" s="378"/>
      <c r="BY104" s="107" t="e">
        <f t="shared" si="10"/>
        <v>#DIV/0!</v>
      </c>
      <c r="BZ104" s="108">
        <f t="shared" si="11"/>
        <v>0</v>
      </c>
      <c r="CA104" s="109">
        <f t="shared" si="12"/>
        <v>0</v>
      </c>
      <c r="CB104" s="314" t="e">
        <f t="shared" si="13"/>
        <v>#DIV/0!</v>
      </c>
      <c r="CC104" s="111">
        <f t="shared" si="14"/>
        <v>0</v>
      </c>
      <c r="CD104" s="315">
        <f t="shared" si="15"/>
        <v>0</v>
      </c>
      <c r="CE104" s="113" t="e">
        <f t="shared" si="16"/>
        <v>#DIV/0!</v>
      </c>
      <c r="CF104" s="114">
        <f t="shared" si="17"/>
        <v>0</v>
      </c>
      <c r="CG104" s="115">
        <f t="shared" si="18"/>
        <v>0</v>
      </c>
      <c r="CH104" s="316"/>
      <c r="CI104" s="158"/>
      <c r="CJ104" s="159"/>
      <c r="CK104" s="119">
        <f t="shared" si="19"/>
        <v>0</v>
      </c>
    </row>
    <row r="105" spans="1:89" ht="17.25" customHeight="1">
      <c r="A105" s="303" t="s">
        <v>238</v>
      </c>
      <c r="B105" s="399" t="s">
        <v>105</v>
      </c>
      <c r="C105" s="400"/>
      <c r="D105" s="401"/>
      <c r="E105" s="401"/>
      <c r="F105" s="401"/>
      <c r="G105" s="401"/>
      <c r="H105" s="371"/>
      <c r="I105" s="372"/>
      <c r="J105" s="372"/>
      <c r="K105" s="393"/>
      <c r="L105" s="76"/>
      <c r="M105" s="76"/>
      <c r="N105" s="192"/>
      <c r="O105" s="78"/>
      <c r="P105" s="373"/>
      <c r="Q105" s="374"/>
      <c r="R105" s="374"/>
      <c r="S105" s="374"/>
      <c r="T105" s="374"/>
      <c r="U105" s="374"/>
      <c r="V105" s="374"/>
      <c r="W105" s="375"/>
      <c r="X105" s="376"/>
      <c r="Y105" s="377"/>
      <c r="Z105" s="377"/>
      <c r="AA105" s="378"/>
      <c r="AB105" s="254"/>
      <c r="AC105" s="254"/>
      <c r="AD105" s="254"/>
      <c r="AE105" s="255"/>
      <c r="AF105" s="254"/>
      <c r="AG105" s="254"/>
      <c r="AH105" s="256"/>
      <c r="AI105" s="308"/>
      <c r="AJ105" s="308"/>
      <c r="AK105" s="394"/>
      <c r="AL105" s="394"/>
      <c r="AM105" s="394"/>
      <c r="AN105" s="395"/>
      <c r="AO105" s="396"/>
      <c r="AP105" s="380"/>
      <c r="AQ105" s="381"/>
      <c r="AR105" s="381"/>
      <c r="AS105" s="381"/>
      <c r="AT105" s="76"/>
      <c r="AU105" s="76"/>
      <c r="AV105" s="76"/>
      <c r="AW105" s="76"/>
      <c r="AX105" s="76"/>
      <c r="AY105" s="76"/>
      <c r="AZ105" s="382"/>
      <c r="BA105" s="382"/>
      <c r="BB105" s="383"/>
      <c r="BC105" s="383"/>
      <c r="BD105" s="383"/>
      <c r="BE105" s="383"/>
      <c r="BF105" s="383"/>
      <c r="BG105" s="383"/>
      <c r="BH105" s="383"/>
      <c r="BI105" s="383"/>
      <c r="BJ105" s="383"/>
      <c r="BK105" s="385"/>
      <c r="BL105" s="386"/>
      <c r="BM105" s="387"/>
      <c r="BN105" s="387"/>
      <c r="BO105" s="387"/>
      <c r="BP105" s="387"/>
      <c r="BQ105" s="389"/>
      <c r="BR105" s="390"/>
      <c r="BS105" s="374"/>
      <c r="BT105" s="374"/>
      <c r="BU105" s="391"/>
      <c r="BV105" s="392"/>
      <c r="BW105" s="377"/>
      <c r="BX105" s="378"/>
      <c r="BY105" s="107" t="e">
        <f t="shared" si="10"/>
        <v>#DIV/0!</v>
      </c>
      <c r="BZ105" s="108">
        <f t="shared" si="11"/>
        <v>0</v>
      </c>
      <c r="CA105" s="109">
        <f t="shared" si="12"/>
        <v>0</v>
      </c>
      <c r="CB105" s="314" t="e">
        <f t="shared" si="13"/>
        <v>#DIV/0!</v>
      </c>
      <c r="CC105" s="111">
        <f t="shared" si="14"/>
        <v>0</v>
      </c>
      <c r="CD105" s="315">
        <f t="shared" si="15"/>
        <v>0</v>
      </c>
      <c r="CE105" s="113" t="e">
        <f t="shared" si="16"/>
        <v>#DIV/0!</v>
      </c>
      <c r="CF105" s="114">
        <f t="shared" si="17"/>
        <v>0</v>
      </c>
      <c r="CG105" s="115">
        <f t="shared" si="18"/>
        <v>0</v>
      </c>
      <c r="CH105" s="402"/>
      <c r="CI105" s="402"/>
      <c r="CJ105" s="159"/>
      <c r="CK105" s="119">
        <f t="shared" si="19"/>
        <v>0</v>
      </c>
    </row>
    <row r="106" spans="1:89" ht="17.25" customHeight="1">
      <c r="A106" s="303" t="s">
        <v>217</v>
      </c>
      <c r="B106" s="399" t="s">
        <v>105</v>
      </c>
      <c r="C106" s="400"/>
      <c r="D106" s="401"/>
      <c r="E106" s="401"/>
      <c r="F106" s="401"/>
      <c r="G106" s="401"/>
      <c r="H106" s="371"/>
      <c r="I106" s="372"/>
      <c r="J106" s="372"/>
      <c r="K106" s="393"/>
      <c r="L106" s="76"/>
      <c r="M106" s="76"/>
      <c r="N106" s="192"/>
      <c r="O106" s="78"/>
      <c r="P106" s="373"/>
      <c r="Q106" s="374"/>
      <c r="R106" s="374"/>
      <c r="S106" s="374"/>
      <c r="T106" s="374"/>
      <c r="U106" s="374"/>
      <c r="V106" s="374"/>
      <c r="W106" s="375"/>
      <c r="X106" s="376"/>
      <c r="Y106" s="377"/>
      <c r="Z106" s="377"/>
      <c r="AA106" s="378"/>
      <c r="AB106" s="254"/>
      <c r="AC106" s="254"/>
      <c r="AD106" s="254"/>
      <c r="AE106" s="255"/>
      <c r="AF106" s="254"/>
      <c r="AG106" s="254"/>
      <c r="AH106" s="256"/>
      <c r="AI106" s="308"/>
      <c r="AJ106" s="308"/>
      <c r="AK106" s="394"/>
      <c r="AL106" s="394"/>
      <c r="AM106" s="394"/>
      <c r="AN106" s="395"/>
      <c r="AO106" s="396"/>
      <c r="AP106" s="380"/>
      <c r="AQ106" s="381"/>
      <c r="AR106" s="381"/>
      <c r="AS106" s="381"/>
      <c r="AT106" s="76"/>
      <c r="AU106" s="76"/>
      <c r="AV106" s="76"/>
      <c r="AW106" s="76"/>
      <c r="AX106" s="76"/>
      <c r="AY106" s="76"/>
      <c r="AZ106" s="382"/>
      <c r="BA106" s="382"/>
      <c r="BB106" s="383"/>
      <c r="BC106" s="383"/>
      <c r="BD106" s="383"/>
      <c r="BE106" s="383"/>
      <c r="BF106" s="383"/>
      <c r="BG106" s="383"/>
      <c r="BH106" s="383"/>
      <c r="BI106" s="383"/>
      <c r="BJ106" s="383"/>
      <c r="BK106" s="385"/>
      <c r="BL106" s="386"/>
      <c r="BM106" s="387"/>
      <c r="BN106" s="387"/>
      <c r="BO106" s="387"/>
      <c r="BP106" s="387"/>
      <c r="BQ106" s="389"/>
      <c r="BR106" s="390"/>
      <c r="BS106" s="374"/>
      <c r="BT106" s="374"/>
      <c r="BU106" s="391"/>
      <c r="BV106" s="392"/>
      <c r="BW106" s="377"/>
      <c r="BX106" s="378"/>
      <c r="BY106" s="107" t="e">
        <f t="shared" si="10"/>
        <v>#DIV/0!</v>
      </c>
      <c r="BZ106" s="108">
        <f t="shared" si="11"/>
        <v>0</v>
      </c>
      <c r="CA106" s="109">
        <f t="shared" si="12"/>
        <v>0</v>
      </c>
      <c r="CB106" s="314" t="e">
        <f t="shared" si="13"/>
        <v>#DIV/0!</v>
      </c>
      <c r="CC106" s="111">
        <f t="shared" si="14"/>
        <v>0</v>
      </c>
      <c r="CD106" s="315">
        <f t="shared" si="15"/>
        <v>0</v>
      </c>
      <c r="CE106" s="113" t="e">
        <f t="shared" si="16"/>
        <v>#DIV/0!</v>
      </c>
      <c r="CF106" s="114">
        <f t="shared" si="17"/>
        <v>0</v>
      </c>
      <c r="CG106" s="115">
        <f t="shared" si="18"/>
        <v>0</v>
      </c>
      <c r="CH106" s="402"/>
      <c r="CI106" s="402"/>
      <c r="CJ106" s="159"/>
      <c r="CK106" s="119">
        <f t="shared" si="19"/>
        <v>0</v>
      </c>
    </row>
    <row r="107" spans="1:89" ht="17.25" customHeight="1">
      <c r="A107" s="303" t="s">
        <v>239</v>
      </c>
      <c r="B107" s="399" t="s">
        <v>105</v>
      </c>
      <c r="C107" s="400"/>
      <c r="D107" s="401"/>
      <c r="E107" s="401"/>
      <c r="F107" s="401"/>
      <c r="G107" s="401"/>
      <c r="H107" s="371"/>
      <c r="I107" s="372"/>
      <c r="J107" s="372"/>
      <c r="K107" s="393"/>
      <c r="L107" s="76"/>
      <c r="M107" s="76"/>
      <c r="N107" s="192"/>
      <c r="O107" s="78"/>
      <c r="P107" s="373"/>
      <c r="Q107" s="374"/>
      <c r="R107" s="374"/>
      <c r="S107" s="374"/>
      <c r="T107" s="374"/>
      <c r="U107" s="374"/>
      <c r="V107" s="374"/>
      <c r="W107" s="375"/>
      <c r="X107" s="376"/>
      <c r="Y107" s="377"/>
      <c r="Z107" s="377"/>
      <c r="AA107" s="378"/>
      <c r="AB107" s="254"/>
      <c r="AC107" s="254"/>
      <c r="AD107" s="254"/>
      <c r="AE107" s="255"/>
      <c r="AF107" s="254"/>
      <c r="AG107" s="254"/>
      <c r="AH107" s="256"/>
      <c r="AI107" s="308"/>
      <c r="AJ107" s="308"/>
      <c r="AK107" s="394"/>
      <c r="AL107" s="394"/>
      <c r="AM107" s="394"/>
      <c r="AN107" s="395"/>
      <c r="AO107" s="396"/>
      <c r="AP107" s="380"/>
      <c r="AQ107" s="381"/>
      <c r="AR107" s="381"/>
      <c r="AS107" s="381"/>
      <c r="AT107" s="76"/>
      <c r="AU107" s="76"/>
      <c r="AV107" s="76"/>
      <c r="AW107" s="76"/>
      <c r="AX107" s="76"/>
      <c r="AY107" s="76"/>
      <c r="AZ107" s="382"/>
      <c r="BA107" s="382"/>
      <c r="BB107" s="383"/>
      <c r="BC107" s="383"/>
      <c r="BD107" s="383"/>
      <c r="BE107" s="383"/>
      <c r="BF107" s="383"/>
      <c r="BG107" s="383"/>
      <c r="BH107" s="383"/>
      <c r="BI107" s="383"/>
      <c r="BJ107" s="383"/>
      <c r="BK107" s="385"/>
      <c r="BL107" s="386"/>
      <c r="BM107" s="387"/>
      <c r="BN107" s="387"/>
      <c r="BO107" s="387"/>
      <c r="BP107" s="387"/>
      <c r="BQ107" s="389"/>
      <c r="BR107" s="390"/>
      <c r="BS107" s="374"/>
      <c r="BT107" s="374"/>
      <c r="BU107" s="391"/>
      <c r="BV107" s="392"/>
      <c r="BW107" s="377"/>
      <c r="BX107" s="378"/>
      <c r="BY107" s="107" t="e">
        <f t="shared" si="10"/>
        <v>#DIV/0!</v>
      </c>
      <c r="BZ107" s="108">
        <f t="shared" si="11"/>
        <v>0</v>
      </c>
      <c r="CA107" s="109">
        <f t="shared" si="12"/>
        <v>0</v>
      </c>
      <c r="CB107" s="314" t="e">
        <f t="shared" si="13"/>
        <v>#DIV/0!</v>
      </c>
      <c r="CC107" s="111">
        <f t="shared" si="14"/>
        <v>0</v>
      </c>
      <c r="CD107" s="315">
        <f t="shared" si="15"/>
        <v>0</v>
      </c>
      <c r="CE107" s="113" t="e">
        <f t="shared" si="16"/>
        <v>#DIV/0!</v>
      </c>
      <c r="CF107" s="114">
        <f t="shared" si="17"/>
        <v>0</v>
      </c>
      <c r="CG107" s="115">
        <f t="shared" si="18"/>
        <v>0</v>
      </c>
      <c r="CH107" s="402"/>
      <c r="CI107" s="402"/>
      <c r="CJ107" s="159"/>
      <c r="CK107" s="119">
        <f t="shared" si="19"/>
        <v>0</v>
      </c>
    </row>
    <row r="108" spans="1:89" ht="17.25" customHeight="1">
      <c r="A108" s="303" t="s">
        <v>240</v>
      </c>
      <c r="B108" s="399" t="s">
        <v>105</v>
      </c>
      <c r="C108" s="400"/>
      <c r="D108" s="401"/>
      <c r="E108" s="401"/>
      <c r="F108" s="401"/>
      <c r="G108" s="401"/>
      <c r="H108" s="371"/>
      <c r="I108" s="372"/>
      <c r="J108" s="372"/>
      <c r="K108" s="393"/>
      <c r="L108" s="76"/>
      <c r="M108" s="76"/>
      <c r="N108" s="192"/>
      <c r="O108" s="78"/>
      <c r="P108" s="373"/>
      <c r="Q108" s="374"/>
      <c r="R108" s="374"/>
      <c r="S108" s="374"/>
      <c r="T108" s="374"/>
      <c r="U108" s="374"/>
      <c r="V108" s="374"/>
      <c r="W108" s="375"/>
      <c r="X108" s="376"/>
      <c r="Y108" s="377"/>
      <c r="Z108" s="377"/>
      <c r="AA108" s="378"/>
      <c r="AB108" s="254"/>
      <c r="AC108" s="254"/>
      <c r="AD108" s="254"/>
      <c r="AE108" s="255"/>
      <c r="AF108" s="254"/>
      <c r="AG108" s="254"/>
      <c r="AH108" s="256"/>
      <c r="AI108" s="308"/>
      <c r="AJ108" s="308"/>
      <c r="AK108" s="394"/>
      <c r="AL108" s="394"/>
      <c r="AM108" s="394"/>
      <c r="AN108" s="395"/>
      <c r="AO108" s="396"/>
      <c r="AP108" s="380"/>
      <c r="AQ108" s="381"/>
      <c r="AR108" s="381"/>
      <c r="AS108" s="381"/>
      <c r="AT108" s="76"/>
      <c r="AU108" s="76"/>
      <c r="AV108" s="76"/>
      <c r="AW108" s="76"/>
      <c r="AX108" s="76"/>
      <c r="AY108" s="76"/>
      <c r="AZ108" s="382"/>
      <c r="BA108" s="382"/>
      <c r="BB108" s="383"/>
      <c r="BC108" s="383"/>
      <c r="BD108" s="383"/>
      <c r="BE108" s="383"/>
      <c r="BF108" s="383"/>
      <c r="BG108" s="383"/>
      <c r="BH108" s="383"/>
      <c r="BI108" s="383"/>
      <c r="BJ108" s="383"/>
      <c r="BK108" s="385"/>
      <c r="BL108" s="386"/>
      <c r="BM108" s="387"/>
      <c r="BN108" s="387"/>
      <c r="BO108" s="387"/>
      <c r="BP108" s="387"/>
      <c r="BQ108" s="389"/>
      <c r="BR108" s="390"/>
      <c r="BS108" s="374"/>
      <c r="BT108" s="374"/>
      <c r="BU108" s="391"/>
      <c r="BV108" s="392"/>
      <c r="BW108" s="377"/>
      <c r="BX108" s="378"/>
      <c r="BY108" s="107" t="e">
        <f t="shared" si="10"/>
        <v>#DIV/0!</v>
      </c>
      <c r="BZ108" s="108">
        <f t="shared" si="11"/>
        <v>0</v>
      </c>
      <c r="CA108" s="109">
        <f t="shared" si="12"/>
        <v>0</v>
      </c>
      <c r="CB108" s="314" t="e">
        <f t="shared" si="13"/>
        <v>#DIV/0!</v>
      </c>
      <c r="CC108" s="111">
        <f t="shared" si="14"/>
        <v>0</v>
      </c>
      <c r="CD108" s="315">
        <f t="shared" si="15"/>
        <v>0</v>
      </c>
      <c r="CE108" s="113" t="e">
        <f t="shared" si="16"/>
        <v>#DIV/0!</v>
      </c>
      <c r="CF108" s="114">
        <f t="shared" si="17"/>
        <v>0</v>
      </c>
      <c r="CG108" s="115">
        <f t="shared" si="18"/>
        <v>0</v>
      </c>
      <c r="CH108" s="402"/>
      <c r="CI108" s="402"/>
      <c r="CJ108" s="159"/>
      <c r="CK108" s="119">
        <f t="shared" si="19"/>
        <v>0</v>
      </c>
    </row>
    <row r="109" spans="1:89" ht="17.25" customHeight="1">
      <c r="A109" s="303" t="s">
        <v>241</v>
      </c>
      <c r="B109" s="399" t="s">
        <v>105</v>
      </c>
      <c r="C109" s="400"/>
      <c r="D109" s="401"/>
      <c r="E109" s="401"/>
      <c r="F109" s="401"/>
      <c r="G109" s="401"/>
      <c r="H109" s="371"/>
      <c r="I109" s="372"/>
      <c r="J109" s="372"/>
      <c r="K109" s="393"/>
      <c r="L109" s="76"/>
      <c r="M109" s="76"/>
      <c r="N109" s="192"/>
      <c r="O109" s="78"/>
      <c r="P109" s="373"/>
      <c r="Q109" s="374"/>
      <c r="R109" s="374"/>
      <c r="S109" s="374"/>
      <c r="T109" s="374"/>
      <c r="U109" s="374"/>
      <c r="V109" s="374"/>
      <c r="W109" s="375"/>
      <c r="X109" s="376"/>
      <c r="Y109" s="377"/>
      <c r="Z109" s="377"/>
      <c r="AA109" s="378"/>
      <c r="AB109" s="254"/>
      <c r="AC109" s="254"/>
      <c r="AD109" s="254"/>
      <c r="AE109" s="255"/>
      <c r="AF109" s="254"/>
      <c r="AG109" s="254"/>
      <c r="AH109" s="256"/>
      <c r="AI109" s="308"/>
      <c r="AJ109" s="308"/>
      <c r="AK109" s="394"/>
      <c r="AL109" s="394"/>
      <c r="AM109" s="394"/>
      <c r="AN109" s="395"/>
      <c r="AO109" s="396"/>
      <c r="AP109" s="380"/>
      <c r="AQ109" s="381"/>
      <c r="AR109" s="381"/>
      <c r="AS109" s="381"/>
      <c r="AT109" s="76"/>
      <c r="AU109" s="76"/>
      <c r="AV109" s="76"/>
      <c r="AW109" s="76"/>
      <c r="AX109" s="76"/>
      <c r="AY109" s="76"/>
      <c r="AZ109" s="382"/>
      <c r="BA109" s="382"/>
      <c r="BB109" s="383"/>
      <c r="BC109" s="383"/>
      <c r="BD109" s="383"/>
      <c r="BE109" s="383"/>
      <c r="BF109" s="383"/>
      <c r="BG109" s="383"/>
      <c r="BH109" s="383"/>
      <c r="BI109" s="383"/>
      <c r="BJ109" s="383"/>
      <c r="BK109" s="385"/>
      <c r="BL109" s="386"/>
      <c r="BM109" s="387"/>
      <c r="BN109" s="387"/>
      <c r="BO109" s="387"/>
      <c r="BP109" s="387"/>
      <c r="BQ109" s="389"/>
      <c r="BR109" s="390"/>
      <c r="BS109" s="374"/>
      <c r="BT109" s="374"/>
      <c r="BU109" s="391"/>
      <c r="BV109" s="392"/>
      <c r="BW109" s="377"/>
      <c r="BX109" s="378"/>
      <c r="BY109" s="107" t="e">
        <f t="shared" si="10"/>
        <v>#DIV/0!</v>
      </c>
      <c r="BZ109" s="108">
        <f t="shared" si="11"/>
        <v>0</v>
      </c>
      <c r="CA109" s="109">
        <f t="shared" si="12"/>
        <v>0</v>
      </c>
      <c r="CB109" s="314" t="e">
        <f t="shared" si="13"/>
        <v>#DIV/0!</v>
      </c>
      <c r="CC109" s="111">
        <f t="shared" si="14"/>
        <v>0</v>
      </c>
      <c r="CD109" s="315">
        <f t="shared" si="15"/>
        <v>0</v>
      </c>
      <c r="CE109" s="113" t="e">
        <f t="shared" si="16"/>
        <v>#DIV/0!</v>
      </c>
      <c r="CF109" s="114">
        <f t="shared" si="17"/>
        <v>0</v>
      </c>
      <c r="CG109" s="115">
        <f t="shared" si="18"/>
        <v>0</v>
      </c>
      <c r="CH109" s="402"/>
      <c r="CI109" s="402"/>
      <c r="CJ109" s="159"/>
      <c r="CK109" s="119">
        <f t="shared" si="19"/>
        <v>0</v>
      </c>
    </row>
    <row r="110" spans="1:89" ht="17.25" customHeight="1">
      <c r="A110" s="303" t="s">
        <v>160</v>
      </c>
      <c r="B110" s="399" t="s">
        <v>108</v>
      </c>
      <c r="C110" s="400"/>
      <c r="D110" s="401"/>
      <c r="E110" s="401"/>
      <c r="F110" s="401"/>
      <c r="G110" s="401"/>
      <c r="H110" s="371"/>
      <c r="I110" s="372"/>
      <c r="J110" s="372"/>
      <c r="K110" s="393"/>
      <c r="L110" s="76"/>
      <c r="M110" s="76"/>
      <c r="N110" s="192"/>
      <c r="O110" s="78"/>
      <c r="P110" s="373"/>
      <c r="Q110" s="374"/>
      <c r="R110" s="374"/>
      <c r="S110" s="374"/>
      <c r="T110" s="374"/>
      <c r="U110" s="374"/>
      <c r="V110" s="374"/>
      <c r="W110" s="375"/>
      <c r="X110" s="376"/>
      <c r="Y110" s="377"/>
      <c r="Z110" s="377"/>
      <c r="AA110" s="378"/>
      <c r="AB110" s="254"/>
      <c r="AC110" s="254"/>
      <c r="AD110" s="254"/>
      <c r="AE110" s="255"/>
      <c r="AF110" s="254"/>
      <c r="AG110" s="254"/>
      <c r="AH110" s="256"/>
      <c r="AI110" s="308"/>
      <c r="AJ110" s="308"/>
      <c r="AK110" s="394"/>
      <c r="AL110" s="394"/>
      <c r="AM110" s="394"/>
      <c r="AN110" s="395"/>
      <c r="AO110" s="396"/>
      <c r="AP110" s="380"/>
      <c r="AQ110" s="381"/>
      <c r="AR110" s="381"/>
      <c r="AS110" s="381"/>
      <c r="AT110" s="76"/>
      <c r="AU110" s="76"/>
      <c r="AV110" s="76"/>
      <c r="AW110" s="76"/>
      <c r="AX110" s="76"/>
      <c r="AY110" s="76"/>
      <c r="AZ110" s="382"/>
      <c r="BA110" s="382"/>
      <c r="BB110" s="383"/>
      <c r="BC110" s="383"/>
      <c r="BD110" s="383"/>
      <c r="BE110" s="383"/>
      <c r="BF110" s="383"/>
      <c r="BG110" s="383"/>
      <c r="BH110" s="383"/>
      <c r="BI110" s="383"/>
      <c r="BJ110" s="383"/>
      <c r="BK110" s="385"/>
      <c r="BL110" s="386"/>
      <c r="BM110" s="387"/>
      <c r="BN110" s="387"/>
      <c r="BO110" s="387"/>
      <c r="BP110" s="387"/>
      <c r="BQ110" s="389"/>
      <c r="BR110" s="390"/>
      <c r="BS110" s="374"/>
      <c r="BT110" s="374"/>
      <c r="BU110" s="391"/>
      <c r="BV110" s="392"/>
      <c r="BW110" s="377"/>
      <c r="BX110" s="378"/>
      <c r="BY110" s="107" t="e">
        <f t="shared" si="10"/>
        <v>#DIV/0!</v>
      </c>
      <c r="BZ110" s="108">
        <f t="shared" si="11"/>
        <v>0</v>
      </c>
      <c r="CA110" s="109">
        <f t="shared" si="12"/>
        <v>0</v>
      </c>
      <c r="CB110" s="314" t="e">
        <f t="shared" si="13"/>
        <v>#DIV/0!</v>
      </c>
      <c r="CC110" s="111">
        <f t="shared" si="14"/>
        <v>0</v>
      </c>
      <c r="CD110" s="315">
        <f t="shared" si="15"/>
        <v>0</v>
      </c>
      <c r="CE110" s="113" t="e">
        <f t="shared" si="16"/>
        <v>#DIV/0!</v>
      </c>
      <c r="CF110" s="114">
        <f t="shared" si="17"/>
        <v>0</v>
      </c>
      <c r="CG110" s="115">
        <f t="shared" si="18"/>
        <v>0</v>
      </c>
      <c r="CH110" s="402"/>
      <c r="CI110" s="402"/>
      <c r="CJ110" s="159"/>
      <c r="CK110" s="119">
        <f t="shared" si="19"/>
        <v>0</v>
      </c>
    </row>
    <row r="111" spans="1:89" ht="17.25" customHeight="1">
      <c r="A111" s="303" t="s">
        <v>242</v>
      </c>
      <c r="B111" s="399" t="s">
        <v>108</v>
      </c>
      <c r="C111" s="400"/>
      <c r="D111" s="401"/>
      <c r="E111" s="401"/>
      <c r="F111" s="401"/>
      <c r="G111" s="401"/>
      <c r="H111" s="371"/>
      <c r="I111" s="372"/>
      <c r="J111" s="372"/>
      <c r="K111" s="393"/>
      <c r="L111" s="76"/>
      <c r="M111" s="76"/>
      <c r="N111" s="192"/>
      <c r="O111" s="78"/>
      <c r="P111" s="373"/>
      <c r="Q111" s="374"/>
      <c r="R111" s="374"/>
      <c r="S111" s="374"/>
      <c r="T111" s="374"/>
      <c r="U111" s="374"/>
      <c r="V111" s="374"/>
      <c r="W111" s="375"/>
      <c r="X111" s="376"/>
      <c r="Y111" s="377"/>
      <c r="Z111" s="377"/>
      <c r="AA111" s="378"/>
      <c r="AB111" s="254"/>
      <c r="AC111" s="254"/>
      <c r="AD111" s="254"/>
      <c r="AE111" s="255"/>
      <c r="AF111" s="254"/>
      <c r="AG111" s="254"/>
      <c r="AH111" s="256"/>
      <c r="AI111" s="308"/>
      <c r="AJ111" s="308"/>
      <c r="AK111" s="394"/>
      <c r="AL111" s="394"/>
      <c r="AM111" s="394"/>
      <c r="AN111" s="395"/>
      <c r="AO111" s="396"/>
      <c r="AP111" s="380"/>
      <c r="AQ111" s="381"/>
      <c r="AR111" s="381"/>
      <c r="AS111" s="381"/>
      <c r="AT111" s="76"/>
      <c r="AU111" s="76"/>
      <c r="AV111" s="76"/>
      <c r="AW111" s="76"/>
      <c r="AX111" s="76"/>
      <c r="AY111" s="76"/>
      <c r="AZ111" s="382"/>
      <c r="BA111" s="382"/>
      <c r="BB111" s="383"/>
      <c r="BC111" s="383"/>
      <c r="BD111" s="383"/>
      <c r="BE111" s="383"/>
      <c r="BF111" s="383"/>
      <c r="BG111" s="383"/>
      <c r="BH111" s="383"/>
      <c r="BI111" s="383"/>
      <c r="BJ111" s="383"/>
      <c r="BK111" s="385"/>
      <c r="BL111" s="386"/>
      <c r="BM111" s="387"/>
      <c r="BN111" s="387"/>
      <c r="BO111" s="387"/>
      <c r="BP111" s="387"/>
      <c r="BQ111" s="389"/>
      <c r="BR111" s="390"/>
      <c r="BS111" s="374"/>
      <c r="BT111" s="374"/>
      <c r="BU111" s="391"/>
      <c r="BV111" s="392"/>
      <c r="BW111" s="377"/>
      <c r="BX111" s="378"/>
      <c r="BY111" s="107" t="e">
        <f t="shared" si="10"/>
        <v>#DIV/0!</v>
      </c>
      <c r="BZ111" s="108">
        <f t="shared" si="11"/>
        <v>0</v>
      </c>
      <c r="CA111" s="109">
        <f t="shared" si="12"/>
        <v>0</v>
      </c>
      <c r="CB111" s="314" t="e">
        <f t="shared" si="13"/>
        <v>#DIV/0!</v>
      </c>
      <c r="CC111" s="111">
        <f t="shared" si="14"/>
        <v>0</v>
      </c>
      <c r="CD111" s="315">
        <f t="shared" si="15"/>
        <v>0</v>
      </c>
      <c r="CE111" s="113" t="e">
        <f t="shared" si="16"/>
        <v>#DIV/0!</v>
      </c>
      <c r="CF111" s="114">
        <f t="shared" si="17"/>
        <v>0</v>
      </c>
      <c r="CG111" s="115">
        <f t="shared" si="18"/>
        <v>0</v>
      </c>
      <c r="CH111" s="402"/>
      <c r="CI111" s="402"/>
      <c r="CJ111" s="159"/>
      <c r="CK111" s="119">
        <f t="shared" si="19"/>
        <v>0</v>
      </c>
    </row>
    <row r="112" spans="1:89" ht="17.25" customHeight="1">
      <c r="A112" s="303" t="s">
        <v>233</v>
      </c>
      <c r="B112" s="57" t="s">
        <v>105</v>
      </c>
      <c r="C112" s="400"/>
      <c r="D112" s="401"/>
      <c r="E112" s="401"/>
      <c r="F112" s="401"/>
      <c r="G112" s="401"/>
      <c r="H112" s="371"/>
      <c r="I112" s="372"/>
      <c r="J112" s="372"/>
      <c r="K112" s="393"/>
      <c r="L112" s="76"/>
      <c r="M112" s="76"/>
      <c r="N112" s="192"/>
      <c r="O112" s="78"/>
      <c r="P112" s="373"/>
      <c r="Q112" s="374"/>
      <c r="R112" s="374"/>
      <c r="S112" s="374"/>
      <c r="T112" s="374"/>
      <c r="U112" s="374"/>
      <c r="V112" s="374"/>
      <c r="W112" s="375"/>
      <c r="X112" s="376"/>
      <c r="Y112" s="377"/>
      <c r="Z112" s="377"/>
      <c r="AA112" s="378"/>
      <c r="AB112" s="254"/>
      <c r="AC112" s="254"/>
      <c r="AD112" s="254"/>
      <c r="AE112" s="255"/>
      <c r="AF112" s="254"/>
      <c r="AG112" s="254"/>
      <c r="AH112" s="256"/>
      <c r="AI112" s="308"/>
      <c r="AJ112" s="308"/>
      <c r="AK112" s="394"/>
      <c r="AL112" s="394"/>
      <c r="AM112" s="394"/>
      <c r="AN112" s="395"/>
      <c r="AO112" s="396"/>
      <c r="AP112" s="380"/>
      <c r="AQ112" s="381"/>
      <c r="AR112" s="381"/>
      <c r="AS112" s="381"/>
      <c r="AT112" s="76"/>
      <c r="AU112" s="76"/>
      <c r="AV112" s="76"/>
      <c r="AW112" s="76"/>
      <c r="AX112" s="76"/>
      <c r="AY112" s="76"/>
      <c r="AZ112" s="382"/>
      <c r="BA112" s="382"/>
      <c r="BB112" s="383"/>
      <c r="BC112" s="383"/>
      <c r="BD112" s="383"/>
      <c r="BE112" s="383"/>
      <c r="BF112" s="383"/>
      <c r="BG112" s="383"/>
      <c r="BH112" s="383"/>
      <c r="BI112" s="383"/>
      <c r="BJ112" s="383"/>
      <c r="BK112" s="385"/>
      <c r="BL112" s="386"/>
      <c r="BM112" s="387"/>
      <c r="BN112" s="387"/>
      <c r="BO112" s="387"/>
      <c r="BP112" s="387"/>
      <c r="BQ112" s="389"/>
      <c r="BR112" s="390"/>
      <c r="BS112" s="374"/>
      <c r="BT112" s="374"/>
      <c r="BU112" s="391"/>
      <c r="BV112" s="392"/>
      <c r="BW112" s="377"/>
      <c r="BX112" s="378"/>
      <c r="BY112" s="107" t="e">
        <f t="shared" si="10"/>
        <v>#DIV/0!</v>
      </c>
      <c r="BZ112" s="108">
        <f t="shared" si="11"/>
        <v>0</v>
      </c>
      <c r="CA112" s="109">
        <f t="shared" si="12"/>
        <v>0</v>
      </c>
      <c r="CB112" s="314" t="e">
        <f t="shared" si="13"/>
        <v>#DIV/0!</v>
      </c>
      <c r="CC112" s="111">
        <f t="shared" si="14"/>
        <v>0</v>
      </c>
      <c r="CD112" s="315">
        <f t="shared" si="15"/>
        <v>0</v>
      </c>
      <c r="CE112" s="113" t="e">
        <f t="shared" si="16"/>
        <v>#DIV/0!</v>
      </c>
      <c r="CF112" s="114">
        <f t="shared" si="17"/>
        <v>0</v>
      </c>
      <c r="CG112" s="115">
        <f t="shared" si="18"/>
        <v>0</v>
      </c>
      <c r="CH112" s="402"/>
      <c r="CI112" s="402"/>
      <c r="CJ112" s="159"/>
      <c r="CK112" s="119">
        <f t="shared" si="19"/>
        <v>0</v>
      </c>
    </row>
    <row r="113" spans="1:89" ht="19.5" customHeight="1">
      <c r="A113" s="303" t="s">
        <v>243</v>
      </c>
      <c r="B113" s="57" t="s">
        <v>105</v>
      </c>
      <c r="C113" s="295"/>
      <c r="D113" s="295"/>
      <c r="E113" s="295"/>
      <c r="F113" s="295"/>
      <c r="G113" s="295"/>
      <c r="H113" s="371"/>
      <c r="I113" s="372"/>
      <c r="J113" s="372"/>
      <c r="K113" s="393"/>
      <c r="L113" s="76"/>
      <c r="M113" s="76"/>
      <c r="N113" s="192"/>
      <c r="O113" s="78"/>
      <c r="P113" s="373"/>
      <c r="Q113" s="374"/>
      <c r="R113" s="374"/>
      <c r="S113" s="374"/>
      <c r="T113" s="374"/>
      <c r="U113" s="374"/>
      <c r="V113" s="374"/>
      <c r="W113" s="375"/>
      <c r="X113" s="376"/>
      <c r="Y113" s="377"/>
      <c r="Z113" s="377"/>
      <c r="AA113" s="378"/>
      <c r="AB113" s="254"/>
      <c r="AC113" s="254"/>
      <c r="AD113" s="254"/>
      <c r="AE113" s="255"/>
      <c r="AF113" s="254"/>
      <c r="AG113" s="254"/>
      <c r="AH113" s="256"/>
      <c r="AI113" s="308"/>
      <c r="AJ113" s="308"/>
      <c r="AK113" s="394"/>
      <c r="AL113" s="394"/>
      <c r="AM113" s="394"/>
      <c r="AN113" s="395"/>
      <c r="AO113" s="396"/>
      <c r="AP113" s="380"/>
      <c r="AQ113" s="381"/>
      <c r="AR113" s="381"/>
      <c r="AS113" s="381"/>
      <c r="AT113" s="76"/>
      <c r="AU113" s="76"/>
      <c r="AV113" s="76"/>
      <c r="AW113" s="76"/>
      <c r="AX113" s="76"/>
      <c r="AY113" s="76"/>
      <c r="AZ113" s="382"/>
      <c r="BA113" s="382"/>
      <c r="BB113" s="383"/>
      <c r="BC113" s="383"/>
      <c r="BD113" s="383"/>
      <c r="BE113" s="383"/>
      <c r="BF113" s="383"/>
      <c r="BG113" s="383"/>
      <c r="BH113" s="383"/>
      <c r="BI113" s="383"/>
      <c r="BJ113" s="383"/>
      <c r="BK113" s="385"/>
      <c r="BL113" s="386"/>
      <c r="BM113" s="387"/>
      <c r="BN113" s="387"/>
      <c r="BO113" s="387"/>
      <c r="BP113" s="387"/>
      <c r="BQ113" s="389"/>
      <c r="BR113" s="390"/>
      <c r="BS113" s="374"/>
      <c r="BT113" s="374"/>
      <c r="BU113" s="391"/>
      <c r="BV113" s="392"/>
      <c r="BW113" s="377"/>
      <c r="BX113" s="378"/>
      <c r="BY113" s="107" t="e">
        <f t="shared" si="10"/>
        <v>#DIV/0!</v>
      </c>
      <c r="BZ113" s="108">
        <f t="shared" si="11"/>
        <v>0</v>
      </c>
      <c r="CA113" s="109">
        <f t="shared" si="12"/>
        <v>0</v>
      </c>
      <c r="CB113" s="314" t="e">
        <f t="shared" si="13"/>
        <v>#DIV/0!</v>
      </c>
      <c r="CC113" s="111">
        <f t="shared" si="14"/>
        <v>0</v>
      </c>
      <c r="CD113" s="315">
        <f t="shared" si="15"/>
        <v>0</v>
      </c>
      <c r="CE113" s="113" t="e">
        <f t="shared" si="16"/>
        <v>#DIV/0!</v>
      </c>
      <c r="CF113" s="114">
        <f t="shared" si="17"/>
        <v>0</v>
      </c>
      <c r="CG113" s="115">
        <f t="shared" si="18"/>
        <v>0</v>
      </c>
      <c r="CH113" s="404"/>
      <c r="CI113" s="405"/>
      <c r="CJ113" s="57"/>
      <c r="CK113" s="119">
        <f t="shared" si="19"/>
        <v>0</v>
      </c>
    </row>
    <row r="114" spans="1:89" ht="33" customHeight="1">
      <c r="A114" s="303" t="s">
        <v>244</v>
      </c>
      <c r="B114" s="399" t="s">
        <v>108</v>
      </c>
      <c r="C114" s="295"/>
      <c r="D114" s="295"/>
      <c r="E114" s="295"/>
      <c r="F114" s="295"/>
      <c r="G114" s="295"/>
      <c r="H114" s="371"/>
      <c r="I114" s="372"/>
      <c r="J114" s="372"/>
      <c r="K114" s="393"/>
      <c r="L114" s="178">
        <v>1</v>
      </c>
      <c r="M114" s="76"/>
      <c r="N114" s="187">
        <v>1.1000000000000001</v>
      </c>
      <c r="O114" s="78"/>
      <c r="P114" s="373"/>
      <c r="Q114" s="374"/>
      <c r="R114" s="374"/>
      <c r="S114" s="374"/>
      <c r="T114" s="374"/>
      <c r="U114" s="374"/>
      <c r="V114" s="374"/>
      <c r="W114" s="375"/>
      <c r="X114" s="376"/>
      <c r="Y114" s="377"/>
      <c r="Z114" s="377"/>
      <c r="AA114" s="378"/>
      <c r="AB114" s="253">
        <v>1.2</v>
      </c>
      <c r="AC114" s="254"/>
      <c r="AD114" s="254"/>
      <c r="AE114" s="255"/>
      <c r="AF114" s="254"/>
      <c r="AG114" s="254"/>
      <c r="AH114" s="256"/>
      <c r="AI114" s="308">
        <v>1.8</v>
      </c>
      <c r="AJ114" s="308">
        <v>1.8</v>
      </c>
      <c r="AK114" s="394">
        <v>1.5</v>
      </c>
      <c r="AL114" s="394">
        <v>1.5</v>
      </c>
      <c r="AM114" s="394"/>
      <c r="AN114" s="395"/>
      <c r="AO114" s="396"/>
      <c r="AP114" s="380"/>
      <c r="AQ114" s="381"/>
      <c r="AR114" s="381"/>
      <c r="AS114" s="381"/>
      <c r="AT114" s="168">
        <v>1</v>
      </c>
      <c r="AU114" s="76"/>
      <c r="AV114" s="76"/>
      <c r="AW114" s="168">
        <v>1</v>
      </c>
      <c r="AX114" s="76"/>
      <c r="AY114" s="76"/>
      <c r="AZ114" s="382"/>
      <c r="BA114" s="382"/>
      <c r="BB114" s="383"/>
      <c r="BC114" s="384">
        <v>1</v>
      </c>
      <c r="BD114" s="384">
        <v>1</v>
      </c>
      <c r="BE114" s="383"/>
      <c r="BF114" s="383"/>
      <c r="BG114" s="383"/>
      <c r="BH114" s="383"/>
      <c r="BI114" s="383"/>
      <c r="BJ114" s="383"/>
      <c r="BK114" s="385"/>
      <c r="BL114" s="386"/>
      <c r="BM114" s="387"/>
      <c r="BN114" s="387"/>
      <c r="BO114" s="387"/>
      <c r="BP114" s="387"/>
      <c r="BQ114" s="389"/>
      <c r="BR114" s="390"/>
      <c r="BS114" s="374"/>
      <c r="BT114" s="374"/>
      <c r="BU114" s="391"/>
      <c r="BV114" s="392"/>
      <c r="BW114" s="377"/>
      <c r="BX114" s="378"/>
      <c r="BY114" s="107">
        <f t="shared" si="10"/>
        <v>1.2</v>
      </c>
      <c r="BZ114" s="108">
        <f t="shared" si="11"/>
        <v>1</v>
      </c>
      <c r="CA114" s="109">
        <f t="shared" si="12"/>
        <v>1.8</v>
      </c>
      <c r="CB114" s="314">
        <f t="shared" si="13"/>
        <v>1.65</v>
      </c>
      <c r="CC114" s="111">
        <f t="shared" si="14"/>
        <v>1.5</v>
      </c>
      <c r="CD114" s="315">
        <f t="shared" si="15"/>
        <v>1.8</v>
      </c>
      <c r="CE114" s="113" t="e">
        <f t="shared" si="16"/>
        <v>#DIV/0!</v>
      </c>
      <c r="CF114" s="114">
        <f t="shared" si="17"/>
        <v>0</v>
      </c>
      <c r="CG114" s="115">
        <f t="shared" si="18"/>
        <v>0</v>
      </c>
      <c r="CH114" s="406">
        <v>0.99</v>
      </c>
      <c r="CI114" s="406" t="s">
        <v>301</v>
      </c>
      <c r="CJ114" s="57"/>
      <c r="CK114" s="119">
        <f t="shared" si="19"/>
        <v>11</v>
      </c>
    </row>
    <row r="115" spans="1:89" ht="19.5" customHeight="1">
      <c r="A115" s="303" t="s">
        <v>245</v>
      </c>
      <c r="B115" s="57" t="s">
        <v>246</v>
      </c>
      <c r="C115" s="295"/>
      <c r="D115" s="295"/>
      <c r="E115" s="295"/>
      <c r="F115" s="295"/>
      <c r="G115" s="295"/>
      <c r="H115" s="371"/>
      <c r="I115" s="372"/>
      <c r="J115" s="372"/>
      <c r="K115" s="393"/>
      <c r="L115" s="76"/>
      <c r="M115" s="76"/>
      <c r="N115" s="192"/>
      <c r="O115" s="78"/>
      <c r="P115" s="373"/>
      <c r="Q115" s="374"/>
      <c r="R115" s="374"/>
      <c r="S115" s="374"/>
      <c r="T115" s="374"/>
      <c r="U115" s="374"/>
      <c r="V115" s="374"/>
      <c r="W115" s="375"/>
      <c r="X115" s="376"/>
      <c r="Y115" s="377"/>
      <c r="Z115" s="377"/>
      <c r="AA115" s="378"/>
      <c r="AB115" s="254"/>
      <c r="AC115" s="254"/>
      <c r="AD115" s="254"/>
      <c r="AE115" s="255"/>
      <c r="AF115" s="254"/>
      <c r="AG115" s="254"/>
      <c r="AH115" s="256"/>
      <c r="AI115" s="308"/>
      <c r="AJ115" s="308"/>
      <c r="AK115" s="394"/>
      <c r="AL115" s="394"/>
      <c r="AM115" s="394"/>
      <c r="AN115" s="395"/>
      <c r="AO115" s="396"/>
      <c r="AP115" s="380"/>
      <c r="AQ115" s="381"/>
      <c r="AR115" s="381"/>
      <c r="AS115" s="381"/>
      <c r="AT115" s="76"/>
      <c r="AU115" s="76"/>
      <c r="AV115" s="76"/>
      <c r="AW115" s="76"/>
      <c r="AX115" s="76"/>
      <c r="AY115" s="76"/>
      <c r="AZ115" s="382"/>
      <c r="BA115" s="382"/>
      <c r="BB115" s="383"/>
      <c r="BC115" s="383"/>
      <c r="BD115" s="383"/>
      <c r="BE115" s="383"/>
      <c r="BF115" s="383"/>
      <c r="BG115" s="383"/>
      <c r="BH115" s="383"/>
      <c r="BI115" s="383"/>
      <c r="BJ115" s="383"/>
      <c r="BK115" s="385"/>
      <c r="BL115" s="386"/>
      <c r="BM115" s="387"/>
      <c r="BN115" s="387"/>
      <c r="BO115" s="387"/>
      <c r="BP115" s="387"/>
      <c r="BQ115" s="389"/>
      <c r="BR115" s="390"/>
      <c r="BS115" s="374"/>
      <c r="BT115" s="374"/>
      <c r="BU115" s="391"/>
      <c r="BV115" s="392"/>
      <c r="BW115" s="377"/>
      <c r="BX115" s="378"/>
      <c r="BY115" s="107" t="e">
        <f t="shared" si="10"/>
        <v>#DIV/0!</v>
      </c>
      <c r="BZ115" s="108">
        <f t="shared" si="11"/>
        <v>0</v>
      </c>
      <c r="CA115" s="109">
        <f t="shared" si="12"/>
        <v>0</v>
      </c>
      <c r="CB115" s="314" t="e">
        <f t="shared" si="13"/>
        <v>#DIV/0!</v>
      </c>
      <c r="CC115" s="111">
        <f t="shared" si="14"/>
        <v>0</v>
      </c>
      <c r="CD115" s="315">
        <f t="shared" si="15"/>
        <v>0</v>
      </c>
      <c r="CE115" s="113" t="e">
        <f t="shared" si="16"/>
        <v>#DIV/0!</v>
      </c>
      <c r="CF115" s="114">
        <f t="shared" si="17"/>
        <v>0</v>
      </c>
      <c r="CG115" s="115">
        <f t="shared" si="18"/>
        <v>0</v>
      </c>
      <c r="CH115" s="405"/>
      <c r="CI115" s="405"/>
      <c r="CJ115" s="57"/>
      <c r="CK115" s="119">
        <f t="shared" si="19"/>
        <v>0</v>
      </c>
    </row>
    <row r="116" spans="1:89" ht="19.5" customHeight="1">
      <c r="A116" s="303" t="s">
        <v>248</v>
      </c>
      <c r="B116" s="57"/>
      <c r="C116" s="295"/>
      <c r="D116" s="295"/>
      <c r="E116" s="295"/>
      <c r="F116" s="295"/>
      <c r="G116" s="295"/>
      <c r="H116" s="371"/>
      <c r="I116" s="372"/>
      <c r="J116" s="372"/>
      <c r="K116" s="393"/>
      <c r="L116" s="76"/>
      <c r="M116" s="76"/>
      <c r="N116" s="192"/>
      <c r="O116" s="78"/>
      <c r="P116" s="373"/>
      <c r="Q116" s="374"/>
      <c r="R116" s="374"/>
      <c r="S116" s="374"/>
      <c r="T116" s="374"/>
      <c r="U116" s="374"/>
      <c r="V116" s="374"/>
      <c r="W116" s="375"/>
      <c r="X116" s="376"/>
      <c r="Y116" s="377"/>
      <c r="Z116" s="377"/>
      <c r="AA116" s="378"/>
      <c r="AB116" s="254"/>
      <c r="AC116" s="254"/>
      <c r="AD116" s="254"/>
      <c r="AE116" s="255"/>
      <c r="AF116" s="254"/>
      <c r="AG116" s="254"/>
      <c r="AH116" s="256"/>
      <c r="AI116" s="308"/>
      <c r="AJ116" s="308"/>
      <c r="AK116" s="394"/>
      <c r="AL116" s="394"/>
      <c r="AM116" s="394"/>
      <c r="AN116" s="395"/>
      <c r="AO116" s="396"/>
      <c r="AP116" s="380"/>
      <c r="AQ116" s="381"/>
      <c r="AR116" s="381"/>
      <c r="AS116" s="381"/>
      <c r="AT116" s="76"/>
      <c r="AU116" s="76"/>
      <c r="AV116" s="76"/>
      <c r="AW116" s="76"/>
      <c r="AX116" s="76"/>
      <c r="AY116" s="76"/>
      <c r="AZ116" s="382"/>
      <c r="BA116" s="382"/>
      <c r="BB116" s="383"/>
      <c r="BC116" s="383"/>
      <c r="BD116" s="383"/>
      <c r="BE116" s="383"/>
      <c r="BF116" s="383"/>
      <c r="BG116" s="383"/>
      <c r="BH116" s="383"/>
      <c r="BI116" s="383"/>
      <c r="BJ116" s="383"/>
      <c r="BK116" s="385"/>
      <c r="BL116" s="386"/>
      <c r="BM116" s="387"/>
      <c r="BN116" s="387"/>
      <c r="BO116" s="387"/>
      <c r="BP116" s="387"/>
      <c r="BQ116" s="389"/>
      <c r="BR116" s="390"/>
      <c r="BS116" s="374"/>
      <c r="BT116" s="374"/>
      <c r="BU116" s="391"/>
      <c r="BV116" s="392"/>
      <c r="BW116" s="377"/>
      <c r="BX116" s="378"/>
      <c r="BY116" s="107" t="e">
        <f t="shared" si="10"/>
        <v>#DIV/0!</v>
      </c>
      <c r="BZ116" s="108">
        <f t="shared" si="11"/>
        <v>0</v>
      </c>
      <c r="CA116" s="109">
        <f t="shared" si="12"/>
        <v>0</v>
      </c>
      <c r="CB116" s="314" t="e">
        <f t="shared" si="13"/>
        <v>#DIV/0!</v>
      </c>
      <c r="CC116" s="111">
        <f t="shared" si="14"/>
        <v>0</v>
      </c>
      <c r="CD116" s="315">
        <f t="shared" si="15"/>
        <v>0</v>
      </c>
      <c r="CE116" s="113" t="e">
        <f t="shared" si="16"/>
        <v>#DIV/0!</v>
      </c>
      <c r="CF116" s="114">
        <f t="shared" si="17"/>
        <v>0</v>
      </c>
      <c r="CG116" s="115">
        <f t="shared" si="18"/>
        <v>0</v>
      </c>
      <c r="CH116" s="405"/>
      <c r="CI116" s="405"/>
      <c r="CJ116" s="57"/>
      <c r="CK116" s="119">
        <f t="shared" si="19"/>
        <v>0</v>
      </c>
    </row>
    <row r="117" spans="1:89" ht="19.5" customHeight="1">
      <c r="A117" s="303" t="s">
        <v>249</v>
      </c>
      <c r="B117" s="57" t="s">
        <v>246</v>
      </c>
      <c r="C117" s="295"/>
      <c r="D117" s="295"/>
      <c r="E117" s="295"/>
      <c r="F117" s="295"/>
      <c r="G117" s="295"/>
      <c r="H117" s="371"/>
      <c r="I117" s="372"/>
      <c r="J117" s="372"/>
      <c r="K117" s="393"/>
      <c r="L117" s="76"/>
      <c r="M117" s="76"/>
      <c r="N117" s="192"/>
      <c r="O117" s="78"/>
      <c r="P117" s="373"/>
      <c r="Q117" s="374"/>
      <c r="R117" s="374"/>
      <c r="S117" s="374"/>
      <c r="T117" s="374"/>
      <c r="U117" s="374"/>
      <c r="V117" s="374"/>
      <c r="W117" s="375"/>
      <c r="X117" s="376"/>
      <c r="Y117" s="377"/>
      <c r="Z117" s="377"/>
      <c r="AA117" s="378"/>
      <c r="AB117" s="254"/>
      <c r="AC117" s="254"/>
      <c r="AD117" s="254"/>
      <c r="AE117" s="255"/>
      <c r="AF117" s="254"/>
      <c r="AG117" s="254"/>
      <c r="AH117" s="256"/>
      <c r="AI117" s="308"/>
      <c r="AJ117" s="308"/>
      <c r="AK117" s="394"/>
      <c r="AL117" s="394"/>
      <c r="AM117" s="394"/>
      <c r="AN117" s="395"/>
      <c r="AO117" s="396"/>
      <c r="AP117" s="380"/>
      <c r="AQ117" s="381"/>
      <c r="AR117" s="381"/>
      <c r="AS117" s="381"/>
      <c r="AT117" s="76"/>
      <c r="AU117" s="76"/>
      <c r="AV117" s="76"/>
      <c r="AW117" s="76"/>
      <c r="AX117" s="76"/>
      <c r="AY117" s="76"/>
      <c r="AZ117" s="382"/>
      <c r="BA117" s="382"/>
      <c r="BB117" s="383"/>
      <c r="BC117" s="383"/>
      <c r="BD117" s="383"/>
      <c r="BE117" s="383"/>
      <c r="BF117" s="383"/>
      <c r="BG117" s="383"/>
      <c r="BH117" s="383"/>
      <c r="BI117" s="383"/>
      <c r="BJ117" s="383"/>
      <c r="BK117" s="385"/>
      <c r="BL117" s="386"/>
      <c r="BM117" s="387"/>
      <c r="BN117" s="387"/>
      <c r="BO117" s="387"/>
      <c r="BP117" s="387"/>
      <c r="BQ117" s="389"/>
      <c r="BR117" s="390"/>
      <c r="BS117" s="374"/>
      <c r="BT117" s="374"/>
      <c r="BU117" s="391"/>
      <c r="BV117" s="392"/>
      <c r="BW117" s="377"/>
      <c r="BX117" s="378"/>
      <c r="BY117" s="107" t="e">
        <f t="shared" si="10"/>
        <v>#DIV/0!</v>
      </c>
      <c r="BZ117" s="108">
        <f t="shared" si="11"/>
        <v>0</v>
      </c>
      <c r="CA117" s="109">
        <f t="shared" si="12"/>
        <v>0</v>
      </c>
      <c r="CB117" s="314" t="e">
        <f t="shared" si="13"/>
        <v>#DIV/0!</v>
      </c>
      <c r="CC117" s="111">
        <f t="shared" si="14"/>
        <v>0</v>
      </c>
      <c r="CD117" s="315">
        <f t="shared" si="15"/>
        <v>0</v>
      </c>
      <c r="CE117" s="113" t="e">
        <f t="shared" si="16"/>
        <v>#DIV/0!</v>
      </c>
      <c r="CF117" s="114">
        <f t="shared" si="17"/>
        <v>0</v>
      </c>
      <c r="CG117" s="115">
        <f t="shared" si="18"/>
        <v>0</v>
      </c>
      <c r="CH117" s="405"/>
      <c r="CI117" s="405"/>
      <c r="CJ117" s="57"/>
      <c r="CK117" s="119">
        <f t="shared" si="19"/>
        <v>0</v>
      </c>
    </row>
    <row r="118" spans="1:89" ht="19.5" customHeight="1">
      <c r="A118" s="303" t="s">
        <v>250</v>
      </c>
      <c r="B118" s="57" t="s">
        <v>251</v>
      </c>
      <c r="C118" s="295"/>
      <c r="D118" s="295"/>
      <c r="E118" s="295"/>
      <c r="F118" s="295"/>
      <c r="G118" s="295"/>
      <c r="H118" s="371"/>
      <c r="I118" s="372"/>
      <c r="J118" s="372"/>
      <c r="K118" s="393"/>
      <c r="L118" s="76"/>
      <c r="M118" s="76"/>
      <c r="N118" s="192"/>
      <c r="O118" s="78"/>
      <c r="P118" s="373"/>
      <c r="Q118" s="374"/>
      <c r="R118" s="374"/>
      <c r="S118" s="374"/>
      <c r="T118" s="374"/>
      <c r="U118" s="374"/>
      <c r="V118" s="374"/>
      <c r="W118" s="375"/>
      <c r="X118" s="376"/>
      <c r="Y118" s="377"/>
      <c r="Z118" s="377"/>
      <c r="AA118" s="378"/>
      <c r="AB118" s="254"/>
      <c r="AC118" s="254"/>
      <c r="AD118" s="254"/>
      <c r="AE118" s="255"/>
      <c r="AF118" s="254"/>
      <c r="AG118" s="254"/>
      <c r="AH118" s="256"/>
      <c r="AI118" s="308"/>
      <c r="AJ118" s="308"/>
      <c r="AK118" s="394"/>
      <c r="AL118" s="394"/>
      <c r="AM118" s="394"/>
      <c r="AN118" s="395"/>
      <c r="AO118" s="396"/>
      <c r="AP118" s="380"/>
      <c r="AQ118" s="381"/>
      <c r="AR118" s="381"/>
      <c r="AS118" s="381"/>
      <c r="AT118" s="76"/>
      <c r="AU118" s="76"/>
      <c r="AV118" s="76"/>
      <c r="AW118" s="76"/>
      <c r="AX118" s="76"/>
      <c r="AY118" s="76"/>
      <c r="AZ118" s="382"/>
      <c r="BA118" s="382"/>
      <c r="BB118" s="383"/>
      <c r="BC118" s="383"/>
      <c r="BD118" s="383"/>
      <c r="BE118" s="383"/>
      <c r="BF118" s="383"/>
      <c r="BG118" s="383"/>
      <c r="BH118" s="383"/>
      <c r="BI118" s="383"/>
      <c r="BJ118" s="383"/>
      <c r="BK118" s="385"/>
      <c r="BL118" s="386"/>
      <c r="BM118" s="387"/>
      <c r="BN118" s="387"/>
      <c r="BO118" s="387"/>
      <c r="BP118" s="387"/>
      <c r="BQ118" s="389"/>
      <c r="BR118" s="390"/>
      <c r="BS118" s="374"/>
      <c r="BT118" s="374"/>
      <c r="BU118" s="391"/>
      <c r="BV118" s="392"/>
      <c r="BW118" s="377"/>
      <c r="BX118" s="378"/>
      <c r="BY118" s="107" t="e">
        <f t="shared" si="10"/>
        <v>#DIV/0!</v>
      </c>
      <c r="BZ118" s="108">
        <f t="shared" si="11"/>
        <v>0</v>
      </c>
      <c r="CA118" s="109">
        <f t="shared" si="12"/>
        <v>0</v>
      </c>
      <c r="CB118" s="314" t="e">
        <f t="shared" si="13"/>
        <v>#DIV/0!</v>
      </c>
      <c r="CC118" s="111">
        <f t="shared" si="14"/>
        <v>0</v>
      </c>
      <c r="CD118" s="315">
        <f t="shared" si="15"/>
        <v>0</v>
      </c>
      <c r="CE118" s="113" t="e">
        <f t="shared" si="16"/>
        <v>#DIV/0!</v>
      </c>
      <c r="CF118" s="114">
        <f t="shared" si="17"/>
        <v>0</v>
      </c>
      <c r="CG118" s="115">
        <f t="shared" si="18"/>
        <v>0</v>
      </c>
      <c r="CH118" s="405"/>
      <c r="CI118" s="405"/>
      <c r="CJ118" s="57"/>
      <c r="CK118" s="119">
        <f t="shared" si="19"/>
        <v>0</v>
      </c>
    </row>
    <row r="119" spans="1:89" ht="19.5" customHeight="1">
      <c r="A119" s="303" t="s">
        <v>252</v>
      </c>
      <c r="B119" s="57" t="s">
        <v>253</v>
      </c>
      <c r="C119" s="295"/>
      <c r="D119" s="295"/>
      <c r="E119" s="295"/>
      <c r="F119" s="295"/>
      <c r="G119" s="295"/>
      <c r="H119" s="371"/>
      <c r="I119" s="372"/>
      <c r="J119" s="372"/>
      <c r="K119" s="393"/>
      <c r="L119" s="76"/>
      <c r="M119" s="76"/>
      <c r="N119" s="192"/>
      <c r="O119" s="78"/>
      <c r="P119" s="373"/>
      <c r="Q119" s="374"/>
      <c r="R119" s="374"/>
      <c r="S119" s="374"/>
      <c r="T119" s="374"/>
      <c r="U119" s="374"/>
      <c r="V119" s="374"/>
      <c r="W119" s="375"/>
      <c r="X119" s="376"/>
      <c r="Y119" s="377"/>
      <c r="Z119" s="377"/>
      <c r="AA119" s="378"/>
      <c r="AB119" s="254"/>
      <c r="AC119" s="254"/>
      <c r="AD119" s="254"/>
      <c r="AE119" s="255"/>
      <c r="AF119" s="254"/>
      <c r="AG119" s="254"/>
      <c r="AH119" s="256"/>
      <c r="AI119" s="308"/>
      <c r="AJ119" s="308"/>
      <c r="AK119" s="394"/>
      <c r="AL119" s="394"/>
      <c r="AM119" s="394"/>
      <c r="AN119" s="395"/>
      <c r="AO119" s="396"/>
      <c r="AP119" s="380"/>
      <c r="AQ119" s="381"/>
      <c r="AR119" s="381"/>
      <c r="AS119" s="381"/>
      <c r="AT119" s="76"/>
      <c r="AU119" s="76"/>
      <c r="AV119" s="76"/>
      <c r="AW119" s="76"/>
      <c r="AX119" s="76"/>
      <c r="AY119" s="76"/>
      <c r="AZ119" s="382"/>
      <c r="BA119" s="382"/>
      <c r="BB119" s="383"/>
      <c r="BC119" s="383"/>
      <c r="BD119" s="383"/>
      <c r="BE119" s="383"/>
      <c r="BF119" s="383"/>
      <c r="BG119" s="383"/>
      <c r="BH119" s="383"/>
      <c r="BI119" s="383"/>
      <c r="BJ119" s="383"/>
      <c r="BK119" s="385"/>
      <c r="BL119" s="386"/>
      <c r="BM119" s="387"/>
      <c r="BN119" s="387"/>
      <c r="BO119" s="387"/>
      <c r="BP119" s="387"/>
      <c r="BQ119" s="389"/>
      <c r="BR119" s="390"/>
      <c r="BS119" s="374"/>
      <c r="BT119" s="374"/>
      <c r="BU119" s="391"/>
      <c r="BV119" s="392"/>
      <c r="BW119" s="377"/>
      <c r="BX119" s="378"/>
      <c r="BY119" s="107" t="e">
        <f t="shared" si="10"/>
        <v>#DIV/0!</v>
      </c>
      <c r="BZ119" s="108">
        <f t="shared" si="11"/>
        <v>0</v>
      </c>
      <c r="CA119" s="109">
        <f t="shared" si="12"/>
        <v>0</v>
      </c>
      <c r="CB119" s="314" t="e">
        <f t="shared" si="13"/>
        <v>#DIV/0!</v>
      </c>
      <c r="CC119" s="111">
        <f t="shared" si="14"/>
        <v>0</v>
      </c>
      <c r="CD119" s="315">
        <f t="shared" si="15"/>
        <v>0</v>
      </c>
      <c r="CE119" s="113" t="e">
        <f t="shared" si="16"/>
        <v>#DIV/0!</v>
      </c>
      <c r="CF119" s="114">
        <f t="shared" si="17"/>
        <v>0</v>
      </c>
      <c r="CG119" s="115">
        <f t="shared" si="18"/>
        <v>0</v>
      </c>
      <c r="CH119" s="405"/>
      <c r="CI119" s="405"/>
      <c r="CJ119" s="57"/>
      <c r="CK119" s="119">
        <f t="shared" si="19"/>
        <v>0</v>
      </c>
    </row>
    <row r="120" spans="1:89" ht="19.5" customHeight="1">
      <c r="A120" s="303" t="s">
        <v>254</v>
      </c>
      <c r="B120" s="57" t="s">
        <v>246</v>
      </c>
      <c r="C120" s="295"/>
      <c r="D120" s="295"/>
      <c r="E120" s="295"/>
      <c r="F120" s="295"/>
      <c r="G120" s="295"/>
      <c r="H120" s="371"/>
      <c r="I120" s="372"/>
      <c r="J120" s="372"/>
      <c r="K120" s="393"/>
      <c r="L120" s="76"/>
      <c r="M120" s="76"/>
      <c r="N120" s="192"/>
      <c r="O120" s="78"/>
      <c r="P120" s="373"/>
      <c r="Q120" s="374"/>
      <c r="R120" s="374"/>
      <c r="S120" s="374"/>
      <c r="T120" s="374"/>
      <c r="U120" s="374"/>
      <c r="V120" s="374"/>
      <c r="W120" s="375"/>
      <c r="X120" s="376"/>
      <c r="Y120" s="377"/>
      <c r="Z120" s="377"/>
      <c r="AA120" s="378"/>
      <c r="AB120" s="254"/>
      <c r="AC120" s="254"/>
      <c r="AD120" s="254"/>
      <c r="AE120" s="255"/>
      <c r="AF120" s="254"/>
      <c r="AG120" s="254"/>
      <c r="AH120" s="256"/>
      <c r="AI120" s="308"/>
      <c r="AJ120" s="308"/>
      <c r="AK120" s="394"/>
      <c r="AL120" s="394"/>
      <c r="AM120" s="394"/>
      <c r="AN120" s="395"/>
      <c r="AO120" s="396"/>
      <c r="AP120" s="380"/>
      <c r="AQ120" s="381"/>
      <c r="AR120" s="381"/>
      <c r="AS120" s="381"/>
      <c r="AT120" s="76"/>
      <c r="AU120" s="76"/>
      <c r="AV120" s="76"/>
      <c r="AW120" s="168">
        <v>0.8</v>
      </c>
      <c r="AX120" s="76"/>
      <c r="AY120" s="76"/>
      <c r="AZ120" s="382"/>
      <c r="BA120" s="382"/>
      <c r="BB120" s="383"/>
      <c r="BC120" s="383"/>
      <c r="BD120" s="383"/>
      <c r="BE120" s="383"/>
      <c r="BF120" s="383"/>
      <c r="BG120" s="383"/>
      <c r="BH120" s="383"/>
      <c r="BI120" s="383"/>
      <c r="BJ120" s="383"/>
      <c r="BK120" s="385"/>
      <c r="BL120" s="386"/>
      <c r="BM120" s="387"/>
      <c r="BN120" s="387"/>
      <c r="BO120" s="387"/>
      <c r="BP120" s="387"/>
      <c r="BQ120" s="389"/>
      <c r="BR120" s="390"/>
      <c r="BS120" s="374"/>
      <c r="BT120" s="374"/>
      <c r="BU120" s="391"/>
      <c r="BV120" s="392"/>
      <c r="BW120" s="377"/>
      <c r="BX120" s="378"/>
      <c r="BY120" s="107">
        <f t="shared" si="10"/>
        <v>0.8</v>
      </c>
      <c r="BZ120" s="108">
        <f t="shared" si="11"/>
        <v>0.8</v>
      </c>
      <c r="CA120" s="109">
        <f t="shared" si="12"/>
        <v>0.8</v>
      </c>
      <c r="CB120" s="314" t="e">
        <f t="shared" si="13"/>
        <v>#DIV/0!</v>
      </c>
      <c r="CC120" s="111">
        <f t="shared" si="14"/>
        <v>0</v>
      </c>
      <c r="CD120" s="315">
        <f t="shared" si="15"/>
        <v>0</v>
      </c>
      <c r="CE120" s="113" t="e">
        <f t="shared" si="16"/>
        <v>#DIV/0!</v>
      </c>
      <c r="CF120" s="114">
        <f t="shared" si="17"/>
        <v>0</v>
      </c>
      <c r="CG120" s="115">
        <f t="shared" si="18"/>
        <v>0</v>
      </c>
      <c r="CH120" s="405"/>
      <c r="CI120" s="405"/>
      <c r="CJ120" s="57"/>
      <c r="CK120" s="119">
        <f t="shared" si="19"/>
        <v>1</v>
      </c>
    </row>
    <row r="121" spans="1:89" ht="19.5" customHeight="1">
      <c r="A121" s="407" t="s">
        <v>255</v>
      </c>
      <c r="B121" s="57"/>
      <c r="C121" s="295"/>
      <c r="D121" s="295"/>
      <c r="E121" s="295"/>
      <c r="F121" s="295"/>
      <c r="G121" s="295"/>
      <c r="H121" s="295"/>
      <c r="I121" s="295"/>
      <c r="J121" s="295"/>
      <c r="K121" s="295"/>
      <c r="L121" s="294"/>
      <c r="M121" s="294"/>
      <c r="N121" s="295"/>
      <c r="O121" s="295"/>
      <c r="P121" s="295"/>
      <c r="Q121" s="295"/>
      <c r="R121" s="295"/>
      <c r="S121" s="295"/>
      <c r="T121" s="295"/>
      <c r="U121" s="295"/>
      <c r="V121" s="295"/>
      <c r="W121" s="295"/>
      <c r="X121" s="295"/>
      <c r="Y121" s="295"/>
      <c r="Z121" s="295"/>
      <c r="AA121" s="295"/>
      <c r="AB121" s="408"/>
      <c r="AC121" s="408"/>
      <c r="AD121" s="408"/>
      <c r="AE121" s="409"/>
      <c r="AF121" s="409"/>
      <c r="AG121" s="409"/>
      <c r="AH121" s="409"/>
      <c r="AI121" s="409"/>
      <c r="AJ121" s="409"/>
      <c r="AK121" s="409"/>
      <c r="AL121" s="409"/>
      <c r="AM121" s="409"/>
      <c r="AN121" s="409"/>
      <c r="AO121" s="409"/>
      <c r="AP121" s="409"/>
      <c r="AQ121" s="409"/>
      <c r="AR121" s="409"/>
      <c r="AS121" s="409"/>
      <c r="AT121" s="409"/>
      <c r="AU121" s="409"/>
      <c r="AV121" s="409"/>
      <c r="AW121" s="409"/>
      <c r="AX121" s="409"/>
      <c r="AY121" s="409"/>
      <c r="AZ121" s="409"/>
      <c r="BA121" s="409"/>
      <c r="BB121" s="409"/>
      <c r="BC121" s="409"/>
      <c r="BD121" s="409"/>
      <c r="BE121" s="409"/>
      <c r="BF121" s="409"/>
      <c r="BG121" s="410"/>
      <c r="BH121" s="409"/>
      <c r="BI121" s="409"/>
      <c r="BJ121" s="409"/>
      <c r="BK121" s="409"/>
      <c r="BL121" s="409"/>
      <c r="BM121" s="409"/>
      <c r="BN121" s="409"/>
      <c r="BO121" s="409"/>
      <c r="BP121" s="409"/>
      <c r="BQ121" s="409"/>
      <c r="BR121" s="409"/>
      <c r="BS121" s="409"/>
      <c r="BT121" s="409"/>
      <c r="BU121" s="409"/>
      <c r="BV121" s="409"/>
      <c r="BW121" s="409"/>
      <c r="BX121" s="295"/>
      <c r="BY121" s="411"/>
      <c r="BZ121" s="405"/>
      <c r="CA121" s="412"/>
      <c r="CB121" s="411"/>
      <c r="CC121" s="405"/>
      <c r="CD121" s="405"/>
      <c r="CE121" s="405"/>
      <c r="CF121" s="405"/>
      <c r="CG121" s="405"/>
      <c r="CH121" s="405"/>
      <c r="CI121" s="405"/>
      <c r="CJ121" s="57"/>
      <c r="CK121" s="57">
        <f>SUM(CK4:CK120)</f>
        <v>487</v>
      </c>
    </row>
    <row r="122" spans="1:89" ht="16.5" customHeight="1">
      <c r="A122" s="222" t="s">
        <v>256</v>
      </c>
      <c r="B122" s="67" t="s">
        <v>105</v>
      </c>
      <c r="C122" s="319"/>
      <c r="D122" s="320"/>
      <c r="E122" s="320"/>
      <c r="F122" s="320"/>
      <c r="G122" s="320"/>
      <c r="H122" s="413"/>
      <c r="I122" s="321"/>
      <c r="J122" s="321"/>
      <c r="K122" s="322"/>
      <c r="L122" s="76"/>
      <c r="M122" s="76"/>
      <c r="N122" s="414"/>
      <c r="O122" s="78"/>
      <c r="P122" s="325"/>
      <c r="Q122" s="326"/>
      <c r="R122" s="326"/>
      <c r="S122" s="326"/>
      <c r="T122" s="326"/>
      <c r="U122" s="326"/>
      <c r="V122" s="326"/>
      <c r="W122" s="415"/>
      <c r="X122" s="328"/>
      <c r="Y122" s="329"/>
      <c r="Z122" s="330"/>
      <c r="AA122" s="416"/>
      <c r="AB122" s="417"/>
      <c r="AC122" s="331"/>
      <c r="AD122" s="331"/>
      <c r="AE122" s="331"/>
      <c r="AF122" s="331"/>
      <c r="AG122" s="331"/>
      <c r="AH122" s="418"/>
      <c r="AI122" s="419"/>
      <c r="AJ122" s="420"/>
      <c r="AK122" s="335"/>
      <c r="AL122" s="335"/>
      <c r="AM122" s="421"/>
      <c r="AN122" s="336"/>
      <c r="AO122" s="337"/>
      <c r="AP122" s="338"/>
      <c r="AQ122" s="339"/>
      <c r="AR122" s="339"/>
      <c r="AS122" s="339"/>
      <c r="AT122" s="422"/>
      <c r="AU122" s="423"/>
      <c r="AV122" s="424"/>
      <c r="AW122" s="424"/>
      <c r="AX122" s="425"/>
      <c r="AY122" s="425"/>
      <c r="AZ122" s="340"/>
      <c r="BA122" s="340"/>
      <c r="BB122" s="341"/>
      <c r="BC122" s="341"/>
      <c r="BD122" s="341"/>
      <c r="BE122" s="341"/>
      <c r="BF122" s="340"/>
      <c r="BG122" s="341"/>
      <c r="BH122" s="341"/>
      <c r="BI122" s="341"/>
      <c r="BJ122" s="341"/>
      <c r="BK122" s="342"/>
      <c r="BL122" s="343"/>
      <c r="BM122" s="344"/>
      <c r="BN122" s="344"/>
      <c r="BO122" s="344"/>
      <c r="BP122" s="344"/>
      <c r="BQ122" s="345"/>
      <c r="BR122" s="346"/>
      <c r="BS122" s="326"/>
      <c r="BT122" s="326"/>
      <c r="BU122" s="327"/>
      <c r="BV122" s="328"/>
      <c r="BW122" s="329"/>
      <c r="BX122" s="330"/>
      <c r="BY122" s="426"/>
      <c r="BZ122" s="427"/>
      <c r="CA122" s="428"/>
      <c r="CB122" s="110"/>
      <c r="CC122" s="111"/>
      <c r="CD122" s="315"/>
      <c r="CE122" s="429"/>
      <c r="CF122" s="114"/>
      <c r="CG122" s="430"/>
      <c r="CH122" s="316"/>
      <c r="CI122" s="158"/>
      <c r="CJ122" s="349"/>
      <c r="CK122" s="3"/>
    </row>
    <row r="123" spans="1:89" ht="16.5" customHeight="1">
      <c r="A123" s="431" t="s">
        <v>257</v>
      </c>
      <c r="B123" s="67" t="s">
        <v>105</v>
      </c>
      <c r="C123" s="350"/>
      <c r="D123" s="351"/>
      <c r="E123" s="351"/>
      <c r="F123" s="351"/>
      <c r="G123" s="351"/>
      <c r="H123" s="125"/>
      <c r="I123" s="126"/>
      <c r="J123" s="126"/>
      <c r="K123" s="127"/>
      <c r="L123" s="76"/>
      <c r="M123" s="76"/>
      <c r="N123" s="432"/>
      <c r="O123" s="78"/>
      <c r="P123" s="130"/>
      <c r="Q123" s="131"/>
      <c r="R123" s="131"/>
      <c r="S123" s="131"/>
      <c r="T123" s="131"/>
      <c r="U123" s="131"/>
      <c r="V123" s="131"/>
      <c r="W123" s="132"/>
      <c r="X123" s="154"/>
      <c r="Y123" s="155"/>
      <c r="Z123" s="165"/>
      <c r="AA123" s="433"/>
      <c r="AB123" s="360"/>
      <c r="AC123" s="138"/>
      <c r="AD123" s="138"/>
      <c r="AE123" s="138"/>
      <c r="AF123" s="138"/>
      <c r="AG123" s="138"/>
      <c r="AH123" s="139"/>
      <c r="AI123" s="434"/>
      <c r="AJ123" s="435"/>
      <c r="AK123" s="356"/>
      <c r="AL123" s="356"/>
      <c r="AM123" s="436"/>
      <c r="AN123" s="357"/>
      <c r="AO123" s="362"/>
      <c r="AP123" s="144"/>
      <c r="AQ123" s="359"/>
      <c r="AR123" s="359"/>
      <c r="AS123" s="359"/>
      <c r="AT123" s="437"/>
      <c r="AU123" s="438"/>
      <c r="AV123" s="78"/>
      <c r="AW123" s="78"/>
      <c r="AX123" s="439"/>
      <c r="AY123" s="439"/>
      <c r="AZ123" s="146"/>
      <c r="BA123" s="146"/>
      <c r="BB123" s="148"/>
      <c r="BC123" s="148"/>
      <c r="BD123" s="148"/>
      <c r="BE123" s="148"/>
      <c r="BF123" s="146"/>
      <c r="BG123" s="148"/>
      <c r="BH123" s="148"/>
      <c r="BI123" s="148"/>
      <c r="BJ123" s="148"/>
      <c r="BK123" s="149"/>
      <c r="BL123" s="150"/>
      <c r="BM123" s="151"/>
      <c r="BN123" s="151"/>
      <c r="BO123" s="151"/>
      <c r="BP123" s="151"/>
      <c r="BQ123" s="152"/>
      <c r="BR123" s="153"/>
      <c r="BS123" s="131"/>
      <c r="BT123" s="131"/>
      <c r="BU123" s="352"/>
      <c r="BV123" s="154"/>
      <c r="BW123" s="155"/>
      <c r="BX123" s="165"/>
      <c r="BY123" s="426"/>
      <c r="BZ123" s="427"/>
      <c r="CA123" s="428"/>
      <c r="CB123" s="110"/>
      <c r="CC123" s="111"/>
      <c r="CD123" s="315"/>
      <c r="CE123" s="429"/>
      <c r="CF123" s="114"/>
      <c r="CG123" s="430"/>
      <c r="CH123" s="316"/>
      <c r="CI123" s="158"/>
      <c r="CJ123" s="159"/>
      <c r="CK123" s="3"/>
    </row>
    <row r="124" spans="1:89" ht="16.5" customHeight="1">
      <c r="A124" s="219" t="s">
        <v>258</v>
      </c>
      <c r="B124" s="67" t="s">
        <v>105</v>
      </c>
      <c r="C124" s="350"/>
      <c r="D124" s="351"/>
      <c r="E124" s="351"/>
      <c r="F124" s="351"/>
      <c r="G124" s="351"/>
      <c r="H124" s="125"/>
      <c r="I124" s="126"/>
      <c r="J124" s="126"/>
      <c r="K124" s="127"/>
      <c r="L124" s="76"/>
      <c r="M124" s="76"/>
      <c r="N124" s="432"/>
      <c r="O124" s="78"/>
      <c r="P124" s="130"/>
      <c r="Q124" s="131"/>
      <c r="R124" s="131"/>
      <c r="S124" s="131"/>
      <c r="T124" s="131"/>
      <c r="U124" s="131"/>
      <c r="V124" s="131"/>
      <c r="W124" s="132"/>
      <c r="X124" s="154"/>
      <c r="Y124" s="155"/>
      <c r="Z124" s="165"/>
      <c r="AA124" s="433"/>
      <c r="AB124" s="360"/>
      <c r="AC124" s="138"/>
      <c r="AD124" s="138"/>
      <c r="AE124" s="138"/>
      <c r="AF124" s="138"/>
      <c r="AG124" s="138"/>
      <c r="AH124" s="139"/>
      <c r="AI124" s="434"/>
      <c r="AJ124" s="435"/>
      <c r="AK124" s="356"/>
      <c r="AL124" s="356"/>
      <c r="AM124" s="436"/>
      <c r="AN124" s="357"/>
      <c r="AO124" s="362"/>
      <c r="AP124" s="144"/>
      <c r="AQ124" s="359"/>
      <c r="AR124" s="359"/>
      <c r="AS124" s="359"/>
      <c r="AT124" s="437"/>
      <c r="AU124" s="438"/>
      <c r="AV124" s="78"/>
      <c r="AW124" s="78"/>
      <c r="AX124" s="439"/>
      <c r="AY124" s="439"/>
      <c r="AZ124" s="146"/>
      <c r="BA124" s="146"/>
      <c r="BB124" s="148"/>
      <c r="BC124" s="148"/>
      <c r="BD124" s="148"/>
      <c r="BE124" s="148"/>
      <c r="BF124" s="146"/>
      <c r="BG124" s="148"/>
      <c r="BH124" s="148"/>
      <c r="BI124" s="148"/>
      <c r="BJ124" s="148"/>
      <c r="BK124" s="149"/>
      <c r="BL124" s="150"/>
      <c r="BM124" s="151"/>
      <c r="BN124" s="151"/>
      <c r="BO124" s="151"/>
      <c r="BP124" s="440"/>
      <c r="BQ124" s="152"/>
      <c r="BR124" s="153"/>
      <c r="BS124" s="131"/>
      <c r="BT124" s="131"/>
      <c r="BU124" s="352"/>
      <c r="BV124" s="154"/>
      <c r="BW124" s="155"/>
      <c r="BX124" s="165"/>
      <c r="BY124" s="426"/>
      <c r="BZ124" s="427"/>
      <c r="CA124" s="428"/>
      <c r="CB124" s="110"/>
      <c r="CC124" s="111"/>
      <c r="CD124" s="315"/>
      <c r="CE124" s="429"/>
      <c r="CF124" s="114"/>
      <c r="CG124" s="430"/>
      <c r="CH124" s="316"/>
      <c r="CI124" s="158"/>
      <c r="CJ124" s="159"/>
      <c r="CK124" s="3"/>
    </row>
    <row r="125" spans="1:89" ht="16.5" customHeight="1">
      <c r="A125" s="163" t="s">
        <v>259</v>
      </c>
      <c r="B125" s="67" t="s">
        <v>105</v>
      </c>
      <c r="C125" s="350"/>
      <c r="D125" s="351"/>
      <c r="E125" s="351"/>
      <c r="F125" s="351"/>
      <c r="G125" s="351"/>
      <c r="H125" s="125"/>
      <c r="I125" s="126"/>
      <c r="J125" s="126"/>
      <c r="K125" s="127"/>
      <c r="L125" s="178">
        <v>3.5</v>
      </c>
      <c r="M125" s="76"/>
      <c r="N125" s="432"/>
      <c r="O125" s="78"/>
      <c r="P125" s="130"/>
      <c r="Q125" s="131"/>
      <c r="R125" s="131"/>
      <c r="S125" s="131"/>
      <c r="T125" s="131"/>
      <c r="U125" s="131"/>
      <c r="V125" s="131"/>
      <c r="W125" s="132"/>
      <c r="X125" s="154"/>
      <c r="Y125" s="155"/>
      <c r="Z125" s="165"/>
      <c r="AA125" s="433"/>
      <c r="AB125" s="360"/>
      <c r="AC125" s="138"/>
      <c r="AD125" s="138"/>
      <c r="AE125" s="138"/>
      <c r="AF125" s="138"/>
      <c r="AG125" s="138"/>
      <c r="AH125" s="139"/>
      <c r="AI125" s="434"/>
      <c r="AJ125" s="435"/>
      <c r="AK125" s="356"/>
      <c r="AL125" s="356"/>
      <c r="AM125" s="436"/>
      <c r="AN125" s="357"/>
      <c r="AO125" s="362"/>
      <c r="AP125" s="144"/>
      <c r="AQ125" s="359"/>
      <c r="AR125" s="359"/>
      <c r="AS125" s="359"/>
      <c r="AT125" s="437"/>
      <c r="AU125" s="438"/>
      <c r="AV125" s="78"/>
      <c r="AW125" s="78"/>
      <c r="AX125" s="439"/>
      <c r="AY125" s="439"/>
      <c r="AZ125" s="146"/>
      <c r="BA125" s="146"/>
      <c r="BB125" s="148"/>
      <c r="BC125" s="148"/>
      <c r="BD125" s="148"/>
      <c r="BE125" s="148"/>
      <c r="BF125" s="146"/>
      <c r="BG125" s="148"/>
      <c r="BH125" s="148"/>
      <c r="BI125" s="148"/>
      <c r="BJ125" s="148"/>
      <c r="BK125" s="149"/>
      <c r="BL125" s="150"/>
      <c r="BM125" s="151"/>
      <c r="BN125" s="151"/>
      <c r="BO125" s="151"/>
      <c r="BP125" s="151"/>
      <c r="BQ125" s="152"/>
      <c r="BR125" s="153"/>
      <c r="BS125" s="131"/>
      <c r="BT125" s="131"/>
      <c r="BU125" s="352"/>
      <c r="BV125" s="154"/>
      <c r="BW125" s="155"/>
      <c r="BX125" s="165"/>
      <c r="BY125" s="426"/>
      <c r="BZ125" s="427"/>
      <c r="CA125" s="428"/>
      <c r="CB125" s="110"/>
      <c r="CC125" s="111"/>
      <c r="CD125" s="315"/>
      <c r="CE125" s="429"/>
      <c r="CF125" s="114"/>
      <c r="CG125" s="430"/>
      <c r="CH125" s="316"/>
      <c r="CI125" s="158"/>
      <c r="CJ125" s="159"/>
      <c r="CK125" s="3"/>
    </row>
    <row r="126" spans="1:89" ht="16.5" customHeight="1">
      <c r="A126" s="238" t="s">
        <v>260</v>
      </c>
      <c r="B126" s="67" t="s">
        <v>105</v>
      </c>
      <c r="C126" s="350"/>
      <c r="D126" s="351"/>
      <c r="E126" s="351"/>
      <c r="F126" s="351"/>
      <c r="G126" s="351"/>
      <c r="H126" s="125"/>
      <c r="I126" s="126"/>
      <c r="J126" s="126"/>
      <c r="K126" s="127"/>
      <c r="L126" s="76"/>
      <c r="M126" s="76"/>
      <c r="N126" s="432"/>
      <c r="O126" s="78"/>
      <c r="P126" s="130"/>
      <c r="Q126" s="131"/>
      <c r="R126" s="131"/>
      <c r="S126" s="131"/>
      <c r="T126" s="131"/>
      <c r="U126" s="131"/>
      <c r="V126" s="131"/>
      <c r="W126" s="132"/>
      <c r="X126" s="154"/>
      <c r="Y126" s="155"/>
      <c r="Z126" s="165"/>
      <c r="AA126" s="433"/>
      <c r="AB126" s="360"/>
      <c r="AC126" s="138"/>
      <c r="AD126" s="138"/>
      <c r="AE126" s="138"/>
      <c r="AF126" s="138"/>
      <c r="AG126" s="138"/>
      <c r="AH126" s="139"/>
      <c r="AI126" s="434"/>
      <c r="AJ126" s="435"/>
      <c r="AK126" s="356"/>
      <c r="AL126" s="356"/>
      <c r="AM126" s="436"/>
      <c r="AN126" s="357"/>
      <c r="AO126" s="362"/>
      <c r="AP126" s="144"/>
      <c r="AQ126" s="359"/>
      <c r="AR126" s="359"/>
      <c r="AS126" s="359"/>
      <c r="AT126" s="437"/>
      <c r="AU126" s="438"/>
      <c r="AV126" s="78"/>
      <c r="AW126" s="78"/>
      <c r="AX126" s="439"/>
      <c r="AY126" s="439"/>
      <c r="AZ126" s="146"/>
      <c r="BA126" s="146"/>
      <c r="BB126" s="148"/>
      <c r="BC126" s="148"/>
      <c r="BD126" s="148"/>
      <c r="BE126" s="148"/>
      <c r="BF126" s="146"/>
      <c r="BG126" s="383"/>
      <c r="BH126" s="148"/>
      <c r="BI126" s="148"/>
      <c r="BJ126" s="148"/>
      <c r="BK126" s="149"/>
      <c r="BL126" s="150"/>
      <c r="BM126" s="151"/>
      <c r="BN126" s="151"/>
      <c r="BO126" s="151"/>
      <c r="BP126" s="151"/>
      <c r="BQ126" s="152"/>
      <c r="BR126" s="153"/>
      <c r="BS126" s="131"/>
      <c r="BT126" s="131"/>
      <c r="BU126" s="441"/>
      <c r="BV126" s="154"/>
      <c r="BW126" s="155"/>
      <c r="BX126" s="165"/>
      <c r="BY126" s="426"/>
      <c r="BZ126" s="427"/>
      <c r="CA126" s="428"/>
      <c r="CB126" s="110"/>
      <c r="CC126" s="111"/>
      <c r="CD126" s="315"/>
      <c r="CE126" s="429"/>
      <c r="CF126" s="114"/>
      <c r="CG126" s="430"/>
      <c r="CH126" s="316"/>
      <c r="CI126" s="158"/>
      <c r="CJ126" s="159"/>
      <c r="CK126" s="3" t="s">
        <v>302</v>
      </c>
    </row>
    <row r="127" spans="1:89" ht="16.5" customHeight="1">
      <c r="A127" s="238" t="s">
        <v>261</v>
      </c>
      <c r="B127" s="67" t="s">
        <v>105</v>
      </c>
      <c r="C127" s="350"/>
      <c r="D127" s="351"/>
      <c r="E127" s="351"/>
      <c r="F127" s="351"/>
      <c r="G127" s="351"/>
      <c r="H127" s="125"/>
      <c r="I127" s="126"/>
      <c r="J127" s="126"/>
      <c r="K127" s="127"/>
      <c r="L127" s="76"/>
      <c r="M127" s="76"/>
      <c r="N127" s="432"/>
      <c r="O127" s="78"/>
      <c r="P127" s="130"/>
      <c r="Q127" s="131"/>
      <c r="R127" s="131"/>
      <c r="S127" s="131"/>
      <c r="T127" s="131"/>
      <c r="U127" s="131"/>
      <c r="V127" s="131"/>
      <c r="W127" s="132"/>
      <c r="X127" s="154"/>
      <c r="Y127" s="155"/>
      <c r="Z127" s="165"/>
      <c r="AA127" s="433"/>
      <c r="AB127" s="360"/>
      <c r="AC127" s="138"/>
      <c r="AD127" s="138"/>
      <c r="AE127" s="138"/>
      <c r="AF127" s="138"/>
      <c r="AG127" s="138"/>
      <c r="AH127" s="139"/>
      <c r="AI127" s="434"/>
      <c r="AJ127" s="435"/>
      <c r="AK127" s="356"/>
      <c r="AL127" s="356"/>
      <c r="AM127" s="436"/>
      <c r="AN127" s="357"/>
      <c r="AO127" s="362"/>
      <c r="AP127" s="144"/>
      <c r="AQ127" s="359"/>
      <c r="AR127" s="359"/>
      <c r="AS127" s="359"/>
      <c r="AT127" s="437"/>
      <c r="AU127" s="438"/>
      <c r="AV127" s="78"/>
      <c r="AW127" s="78"/>
      <c r="AX127" s="439"/>
      <c r="AY127" s="439"/>
      <c r="AZ127" s="146"/>
      <c r="BA127" s="146"/>
      <c r="BB127" s="148"/>
      <c r="BC127" s="148"/>
      <c r="BD127" s="148"/>
      <c r="BE127" s="148"/>
      <c r="BF127" s="146"/>
      <c r="BG127" s="383"/>
      <c r="BH127" s="148"/>
      <c r="BI127" s="148"/>
      <c r="BJ127" s="148"/>
      <c r="BK127" s="149"/>
      <c r="BL127" s="150"/>
      <c r="BM127" s="151"/>
      <c r="BN127" s="151"/>
      <c r="BO127" s="151"/>
      <c r="BP127" s="151"/>
      <c r="BQ127" s="152"/>
      <c r="BR127" s="153"/>
      <c r="BS127" s="131"/>
      <c r="BT127" s="131"/>
      <c r="BU127" s="441"/>
      <c r="BV127" s="154"/>
      <c r="BW127" s="155"/>
      <c r="BX127" s="165"/>
      <c r="BY127" s="426"/>
      <c r="BZ127" s="427"/>
      <c r="CA127" s="428"/>
      <c r="CB127" s="110"/>
      <c r="CC127" s="111"/>
      <c r="CD127" s="315"/>
      <c r="CE127" s="429"/>
      <c r="CF127" s="114"/>
      <c r="CG127" s="430"/>
      <c r="CH127" s="316"/>
      <c r="CI127" s="158"/>
      <c r="CJ127" s="159"/>
      <c r="CK127" s="3"/>
    </row>
    <row r="128" spans="1:89" ht="16.5" customHeight="1">
      <c r="A128" s="238" t="s">
        <v>262</v>
      </c>
      <c r="B128" s="67" t="s">
        <v>105</v>
      </c>
      <c r="C128" s="350"/>
      <c r="D128" s="351"/>
      <c r="E128" s="351"/>
      <c r="F128" s="351"/>
      <c r="G128" s="351"/>
      <c r="H128" s="125"/>
      <c r="I128" s="126"/>
      <c r="J128" s="126"/>
      <c r="K128" s="127"/>
      <c r="L128" s="76"/>
      <c r="M128" s="76"/>
      <c r="N128" s="432"/>
      <c r="O128" s="78"/>
      <c r="P128" s="130"/>
      <c r="Q128" s="131"/>
      <c r="R128" s="131"/>
      <c r="S128" s="131"/>
      <c r="T128" s="131"/>
      <c r="U128" s="131"/>
      <c r="V128" s="131"/>
      <c r="W128" s="132"/>
      <c r="X128" s="154"/>
      <c r="Y128" s="155"/>
      <c r="Z128" s="165"/>
      <c r="AA128" s="433"/>
      <c r="AB128" s="360"/>
      <c r="AC128" s="138"/>
      <c r="AD128" s="138"/>
      <c r="AE128" s="138"/>
      <c r="AF128" s="138"/>
      <c r="AG128" s="138"/>
      <c r="AH128" s="139"/>
      <c r="AI128" s="434"/>
      <c r="AJ128" s="435"/>
      <c r="AK128" s="356"/>
      <c r="AL128" s="356"/>
      <c r="AM128" s="436"/>
      <c r="AN128" s="357"/>
      <c r="AO128" s="362"/>
      <c r="AP128" s="144"/>
      <c r="AQ128" s="359"/>
      <c r="AR128" s="359"/>
      <c r="AS128" s="359"/>
      <c r="AT128" s="437"/>
      <c r="AU128" s="438"/>
      <c r="AV128" s="78"/>
      <c r="AW128" s="78"/>
      <c r="AX128" s="439"/>
      <c r="AY128" s="439"/>
      <c r="AZ128" s="146"/>
      <c r="BA128" s="146"/>
      <c r="BB128" s="148"/>
      <c r="BC128" s="148"/>
      <c r="BD128" s="148"/>
      <c r="BE128" s="148"/>
      <c r="BF128" s="146"/>
      <c r="BG128" s="148"/>
      <c r="BH128" s="383"/>
      <c r="BI128" s="383"/>
      <c r="BJ128" s="383"/>
      <c r="BK128" s="442"/>
      <c r="BL128" s="150"/>
      <c r="BM128" s="151"/>
      <c r="BN128" s="151"/>
      <c r="BO128" s="151"/>
      <c r="BP128" s="151"/>
      <c r="BQ128" s="152"/>
      <c r="BR128" s="153"/>
      <c r="BS128" s="131"/>
      <c r="BT128" s="131"/>
      <c r="BU128" s="441"/>
      <c r="BV128" s="154"/>
      <c r="BW128" s="155"/>
      <c r="BX128" s="165"/>
      <c r="BY128" s="426"/>
      <c r="BZ128" s="427"/>
      <c r="CA128" s="428"/>
      <c r="CB128" s="110"/>
      <c r="CC128" s="111"/>
      <c r="CD128" s="315"/>
      <c r="CE128" s="429"/>
      <c r="CF128" s="114"/>
      <c r="CG128" s="430"/>
      <c r="CH128" s="316"/>
      <c r="CI128" s="158"/>
      <c r="CJ128" s="159"/>
      <c r="CK128" s="3" t="s">
        <v>302</v>
      </c>
    </row>
    <row r="129" spans="1:89" ht="16.5" customHeight="1">
      <c r="A129" s="238" t="s">
        <v>263</v>
      </c>
      <c r="B129" s="67" t="s">
        <v>105</v>
      </c>
      <c r="C129" s="350"/>
      <c r="D129" s="351"/>
      <c r="E129" s="351"/>
      <c r="F129" s="351"/>
      <c r="G129" s="351"/>
      <c r="H129" s="125"/>
      <c r="I129" s="126"/>
      <c r="J129" s="126"/>
      <c r="K129" s="127"/>
      <c r="L129" s="76"/>
      <c r="M129" s="76"/>
      <c r="N129" s="432"/>
      <c r="O129" s="78"/>
      <c r="P129" s="130"/>
      <c r="Q129" s="131"/>
      <c r="R129" s="131"/>
      <c r="S129" s="131"/>
      <c r="T129" s="131"/>
      <c r="U129" s="131"/>
      <c r="V129" s="131"/>
      <c r="W129" s="132"/>
      <c r="X129" s="154"/>
      <c r="Y129" s="155"/>
      <c r="Z129" s="165"/>
      <c r="AA129" s="433"/>
      <c r="AB129" s="360"/>
      <c r="AC129" s="138"/>
      <c r="AD129" s="138"/>
      <c r="AE129" s="138"/>
      <c r="AF129" s="138"/>
      <c r="AG129" s="138"/>
      <c r="AH129" s="139"/>
      <c r="AI129" s="434"/>
      <c r="AJ129" s="435"/>
      <c r="AK129" s="356"/>
      <c r="AL129" s="356"/>
      <c r="AM129" s="436"/>
      <c r="AN129" s="357"/>
      <c r="AO129" s="362"/>
      <c r="AP129" s="144"/>
      <c r="AQ129" s="359"/>
      <c r="AR129" s="359"/>
      <c r="AS129" s="359"/>
      <c r="AT129" s="437"/>
      <c r="AU129" s="438"/>
      <c r="AV129" s="78"/>
      <c r="AW129" s="78"/>
      <c r="AX129" s="439"/>
      <c r="AY129" s="439"/>
      <c r="AZ129" s="146"/>
      <c r="BA129" s="146"/>
      <c r="BB129" s="148"/>
      <c r="BC129" s="148"/>
      <c r="BD129" s="148"/>
      <c r="BE129" s="148"/>
      <c r="BF129" s="146"/>
      <c r="BG129" s="148"/>
      <c r="BH129" s="383"/>
      <c r="BI129" s="383"/>
      <c r="BJ129" s="383"/>
      <c r="BK129" s="442"/>
      <c r="BL129" s="150"/>
      <c r="BM129" s="151"/>
      <c r="BN129" s="151"/>
      <c r="BO129" s="151"/>
      <c r="BP129" s="151"/>
      <c r="BQ129" s="152"/>
      <c r="BR129" s="153"/>
      <c r="BS129" s="131"/>
      <c r="BT129" s="131"/>
      <c r="BU129" s="441"/>
      <c r="BV129" s="154"/>
      <c r="BW129" s="155"/>
      <c r="BX129" s="165"/>
      <c r="BY129" s="426"/>
      <c r="BZ129" s="427"/>
      <c r="CA129" s="428"/>
      <c r="CB129" s="110"/>
      <c r="CC129" s="111"/>
      <c r="CD129" s="315"/>
      <c r="CE129" s="429"/>
      <c r="CF129" s="114"/>
      <c r="CG129" s="430"/>
      <c r="CH129" s="316"/>
      <c r="CI129" s="158"/>
      <c r="CJ129" s="159"/>
      <c r="CK129" s="3"/>
    </row>
    <row r="130" spans="1:89" ht="16.5" customHeight="1">
      <c r="A130" s="238" t="s">
        <v>264</v>
      </c>
      <c r="B130" s="67" t="s">
        <v>105</v>
      </c>
      <c r="C130" s="350"/>
      <c r="D130" s="351"/>
      <c r="E130" s="351"/>
      <c r="F130" s="351"/>
      <c r="G130" s="351"/>
      <c r="H130" s="125"/>
      <c r="I130" s="126"/>
      <c r="J130" s="126"/>
      <c r="K130" s="127"/>
      <c r="L130" s="76"/>
      <c r="M130" s="76"/>
      <c r="N130" s="432"/>
      <c r="O130" s="78"/>
      <c r="P130" s="130"/>
      <c r="Q130" s="131"/>
      <c r="R130" s="131"/>
      <c r="S130" s="131"/>
      <c r="T130" s="131"/>
      <c r="U130" s="131"/>
      <c r="V130" s="131"/>
      <c r="W130" s="132"/>
      <c r="X130" s="154"/>
      <c r="Y130" s="155"/>
      <c r="Z130" s="165"/>
      <c r="AA130" s="433"/>
      <c r="AB130" s="360"/>
      <c r="AC130" s="138"/>
      <c r="AD130" s="138"/>
      <c r="AE130" s="138"/>
      <c r="AF130" s="138"/>
      <c r="AG130" s="138"/>
      <c r="AH130" s="139"/>
      <c r="AI130" s="434"/>
      <c r="AJ130" s="435"/>
      <c r="AK130" s="356"/>
      <c r="AL130" s="356"/>
      <c r="AM130" s="436"/>
      <c r="AN130" s="357"/>
      <c r="AO130" s="362"/>
      <c r="AP130" s="144"/>
      <c r="AQ130" s="359"/>
      <c r="AR130" s="359"/>
      <c r="AS130" s="359"/>
      <c r="AT130" s="437"/>
      <c r="AU130" s="438"/>
      <c r="AV130" s="78"/>
      <c r="AW130" s="78"/>
      <c r="AX130" s="439"/>
      <c r="AY130" s="439"/>
      <c r="AZ130" s="146"/>
      <c r="BA130" s="146"/>
      <c r="BB130" s="148"/>
      <c r="BC130" s="148"/>
      <c r="BD130" s="148"/>
      <c r="BE130" s="148"/>
      <c r="BF130" s="146"/>
      <c r="BG130" s="148"/>
      <c r="BH130" s="148"/>
      <c r="BI130" s="148"/>
      <c r="BJ130" s="148"/>
      <c r="BK130" s="149"/>
      <c r="BL130" s="150"/>
      <c r="BM130" s="151"/>
      <c r="BN130" s="151"/>
      <c r="BO130" s="151"/>
      <c r="BP130" s="151"/>
      <c r="BQ130" s="152"/>
      <c r="BR130" s="153"/>
      <c r="BS130" s="131"/>
      <c r="BT130" s="131"/>
      <c r="BU130" s="441"/>
      <c r="BV130" s="154"/>
      <c r="BW130" s="155"/>
      <c r="BX130" s="165"/>
      <c r="BY130" s="426"/>
      <c r="BZ130" s="427"/>
      <c r="CA130" s="428"/>
      <c r="CB130" s="110"/>
      <c r="CC130" s="111"/>
      <c r="CD130" s="315"/>
      <c r="CE130" s="429"/>
      <c r="CF130" s="114"/>
      <c r="CG130" s="430"/>
      <c r="CH130" s="316"/>
      <c r="CI130" s="158"/>
      <c r="CJ130" s="159"/>
      <c r="CK130" s="3"/>
    </row>
    <row r="131" spans="1:89" ht="16.5" customHeight="1">
      <c r="A131" s="238" t="s">
        <v>265</v>
      </c>
      <c r="B131" s="67" t="s">
        <v>105</v>
      </c>
      <c r="C131" s="350"/>
      <c r="D131" s="351"/>
      <c r="E131" s="351"/>
      <c r="F131" s="351"/>
      <c r="G131" s="351"/>
      <c r="H131" s="125"/>
      <c r="I131" s="126"/>
      <c r="J131" s="126"/>
      <c r="K131" s="127"/>
      <c r="L131" s="76"/>
      <c r="M131" s="76"/>
      <c r="N131" s="432"/>
      <c r="O131" s="78"/>
      <c r="P131" s="130"/>
      <c r="Q131" s="131"/>
      <c r="R131" s="131"/>
      <c r="S131" s="131"/>
      <c r="T131" s="131"/>
      <c r="U131" s="131"/>
      <c r="V131" s="131"/>
      <c r="W131" s="132"/>
      <c r="X131" s="154"/>
      <c r="Y131" s="155"/>
      <c r="Z131" s="165"/>
      <c r="AA131" s="433"/>
      <c r="AB131" s="360"/>
      <c r="AC131" s="138"/>
      <c r="AD131" s="138"/>
      <c r="AE131" s="138"/>
      <c r="AF131" s="138"/>
      <c r="AG131" s="138"/>
      <c r="AH131" s="139"/>
      <c r="AI131" s="434"/>
      <c r="AJ131" s="435"/>
      <c r="AK131" s="356"/>
      <c r="AL131" s="356"/>
      <c r="AM131" s="436"/>
      <c r="AN131" s="357"/>
      <c r="AO131" s="362"/>
      <c r="AP131" s="144"/>
      <c r="AQ131" s="359"/>
      <c r="AR131" s="359"/>
      <c r="AS131" s="359"/>
      <c r="AT131" s="437"/>
      <c r="AU131" s="438"/>
      <c r="AV131" s="78"/>
      <c r="AW131" s="78"/>
      <c r="AX131" s="439"/>
      <c r="AY131" s="439"/>
      <c r="AZ131" s="146"/>
      <c r="BA131" s="146"/>
      <c r="BB131" s="148"/>
      <c r="BC131" s="148"/>
      <c r="BD131" s="148"/>
      <c r="BE131" s="148"/>
      <c r="BF131" s="146"/>
      <c r="BG131" s="148"/>
      <c r="BH131" s="148"/>
      <c r="BI131" s="148"/>
      <c r="BJ131" s="148"/>
      <c r="BK131" s="149"/>
      <c r="BL131" s="150"/>
      <c r="BM131" s="151"/>
      <c r="BN131" s="151"/>
      <c r="BO131" s="151"/>
      <c r="BP131" s="151"/>
      <c r="BQ131" s="152"/>
      <c r="BR131" s="153"/>
      <c r="BS131" s="131"/>
      <c r="BT131" s="131"/>
      <c r="BU131" s="441"/>
      <c r="BV131" s="154"/>
      <c r="BW131" s="155"/>
      <c r="BX131" s="165"/>
      <c r="BY131" s="426"/>
      <c r="BZ131" s="427"/>
      <c r="CA131" s="428"/>
      <c r="CB131" s="110"/>
      <c r="CC131" s="111"/>
      <c r="CD131" s="315"/>
      <c r="CE131" s="429"/>
      <c r="CF131" s="114"/>
      <c r="CG131" s="430"/>
      <c r="CH131" s="316"/>
      <c r="CI131" s="158"/>
      <c r="CJ131" s="159"/>
      <c r="CK131" s="3"/>
    </row>
    <row r="132" spans="1:89" ht="16.5" customHeight="1">
      <c r="A132" s="238" t="s">
        <v>266</v>
      </c>
      <c r="B132" s="67" t="s">
        <v>105</v>
      </c>
      <c r="C132" s="350"/>
      <c r="D132" s="351"/>
      <c r="E132" s="351"/>
      <c r="F132" s="351"/>
      <c r="G132" s="351"/>
      <c r="H132" s="125"/>
      <c r="I132" s="126"/>
      <c r="J132" s="126"/>
      <c r="K132" s="127"/>
      <c r="L132" s="76"/>
      <c r="M132" s="76"/>
      <c r="N132" s="432"/>
      <c r="O132" s="78"/>
      <c r="P132" s="130"/>
      <c r="Q132" s="131"/>
      <c r="R132" s="131"/>
      <c r="S132" s="131"/>
      <c r="T132" s="131"/>
      <c r="U132" s="131"/>
      <c r="V132" s="131"/>
      <c r="W132" s="132"/>
      <c r="X132" s="154"/>
      <c r="Y132" s="155"/>
      <c r="Z132" s="165"/>
      <c r="AA132" s="433"/>
      <c r="AB132" s="360"/>
      <c r="AC132" s="138"/>
      <c r="AD132" s="138"/>
      <c r="AE132" s="138"/>
      <c r="AF132" s="138"/>
      <c r="AG132" s="138"/>
      <c r="AH132" s="139"/>
      <c r="AI132" s="434"/>
      <c r="AJ132" s="435"/>
      <c r="AK132" s="356"/>
      <c r="AL132" s="356"/>
      <c r="AM132" s="436"/>
      <c r="AN132" s="357"/>
      <c r="AO132" s="362"/>
      <c r="AP132" s="144"/>
      <c r="AQ132" s="359"/>
      <c r="AR132" s="359"/>
      <c r="AS132" s="359"/>
      <c r="AT132" s="437"/>
      <c r="AU132" s="438"/>
      <c r="AV132" s="78"/>
      <c r="AW132" s="78"/>
      <c r="AX132" s="439"/>
      <c r="AY132" s="439"/>
      <c r="AZ132" s="146"/>
      <c r="BA132" s="146"/>
      <c r="BB132" s="148"/>
      <c r="BC132" s="148"/>
      <c r="BD132" s="148"/>
      <c r="BE132" s="148"/>
      <c r="BF132" s="146"/>
      <c r="BG132" s="148"/>
      <c r="BH132" s="148"/>
      <c r="BI132" s="148"/>
      <c r="BJ132" s="148"/>
      <c r="BK132" s="149"/>
      <c r="BL132" s="150"/>
      <c r="BM132" s="151"/>
      <c r="BN132" s="151"/>
      <c r="BO132" s="151"/>
      <c r="BP132" s="151"/>
      <c r="BQ132" s="152"/>
      <c r="BR132" s="153"/>
      <c r="BS132" s="131"/>
      <c r="BT132" s="131"/>
      <c r="BU132" s="441"/>
      <c r="BV132" s="154"/>
      <c r="BW132" s="155"/>
      <c r="BX132" s="165"/>
      <c r="BY132" s="426"/>
      <c r="BZ132" s="427"/>
      <c r="CA132" s="428"/>
      <c r="CB132" s="110"/>
      <c r="CC132" s="111"/>
      <c r="CD132" s="315"/>
      <c r="CE132" s="429"/>
      <c r="CF132" s="114"/>
      <c r="CG132" s="430"/>
      <c r="CH132" s="316"/>
      <c r="CI132" s="158"/>
      <c r="CJ132" s="159"/>
      <c r="CK132" s="3"/>
    </row>
    <row r="133" spans="1:89" ht="16.5" customHeight="1">
      <c r="A133" s="238" t="s">
        <v>267</v>
      </c>
      <c r="B133" s="67" t="s">
        <v>105</v>
      </c>
      <c r="C133" s="350"/>
      <c r="D133" s="351"/>
      <c r="E133" s="351"/>
      <c r="F133" s="351"/>
      <c r="G133" s="351"/>
      <c r="H133" s="125"/>
      <c r="I133" s="126"/>
      <c r="J133" s="126"/>
      <c r="K133" s="127"/>
      <c r="L133" s="76"/>
      <c r="M133" s="76"/>
      <c r="N133" s="432"/>
      <c r="O133" s="78"/>
      <c r="P133" s="130"/>
      <c r="Q133" s="131"/>
      <c r="R133" s="131"/>
      <c r="S133" s="131"/>
      <c r="T133" s="131"/>
      <c r="U133" s="131"/>
      <c r="V133" s="131"/>
      <c r="W133" s="132"/>
      <c r="X133" s="154"/>
      <c r="Y133" s="155"/>
      <c r="Z133" s="165"/>
      <c r="AA133" s="433"/>
      <c r="AB133" s="360"/>
      <c r="AC133" s="138"/>
      <c r="AD133" s="138"/>
      <c r="AE133" s="138"/>
      <c r="AF133" s="138"/>
      <c r="AG133" s="138"/>
      <c r="AH133" s="139"/>
      <c r="AI133" s="434"/>
      <c r="AJ133" s="435"/>
      <c r="AK133" s="356"/>
      <c r="AL133" s="356"/>
      <c r="AM133" s="436"/>
      <c r="AN133" s="357"/>
      <c r="AO133" s="362"/>
      <c r="AP133" s="144"/>
      <c r="AQ133" s="359"/>
      <c r="AR133" s="359"/>
      <c r="AS133" s="359"/>
      <c r="AT133" s="437"/>
      <c r="AU133" s="438"/>
      <c r="AV133" s="78"/>
      <c r="AW133" s="78"/>
      <c r="AX133" s="439"/>
      <c r="AY133" s="439"/>
      <c r="AZ133" s="146"/>
      <c r="BA133" s="146"/>
      <c r="BB133" s="148"/>
      <c r="BC133" s="148"/>
      <c r="BD133" s="148"/>
      <c r="BE133" s="148"/>
      <c r="BF133" s="146"/>
      <c r="BG133" s="148"/>
      <c r="BH133" s="148"/>
      <c r="BI133" s="148"/>
      <c r="BJ133" s="148"/>
      <c r="BK133" s="149"/>
      <c r="BL133" s="150"/>
      <c r="BM133" s="151"/>
      <c r="BN133" s="151"/>
      <c r="BO133" s="151"/>
      <c r="BP133" s="151"/>
      <c r="BQ133" s="152"/>
      <c r="BR133" s="153"/>
      <c r="BS133" s="131"/>
      <c r="BT133" s="131"/>
      <c r="BU133" s="441"/>
      <c r="BV133" s="154"/>
      <c r="BW133" s="155"/>
      <c r="BX133" s="165"/>
      <c r="BY133" s="426"/>
      <c r="BZ133" s="427"/>
      <c r="CA133" s="428"/>
      <c r="CB133" s="110"/>
      <c r="CC133" s="111"/>
      <c r="CD133" s="315"/>
      <c r="CE133" s="429"/>
      <c r="CF133" s="114"/>
      <c r="CG133" s="430"/>
      <c r="CH133" s="316"/>
      <c r="CI133" s="158"/>
      <c r="CJ133" s="159"/>
      <c r="CK133" s="3"/>
    </row>
    <row r="134" spans="1:89" ht="16.5" customHeight="1">
      <c r="A134" s="443" t="s">
        <v>268</v>
      </c>
      <c r="B134" s="67" t="s">
        <v>105</v>
      </c>
      <c r="C134" s="350"/>
      <c r="D134" s="351"/>
      <c r="E134" s="351"/>
      <c r="F134" s="351"/>
      <c r="G134" s="351"/>
      <c r="H134" s="125"/>
      <c r="I134" s="126"/>
      <c r="J134" s="126"/>
      <c r="K134" s="127"/>
      <c r="L134" s="76"/>
      <c r="M134" s="76"/>
      <c r="N134" s="432"/>
      <c r="O134" s="78"/>
      <c r="P134" s="130"/>
      <c r="Q134" s="131"/>
      <c r="R134" s="131"/>
      <c r="S134" s="131"/>
      <c r="T134" s="131"/>
      <c r="U134" s="131"/>
      <c r="V134" s="131"/>
      <c r="W134" s="132"/>
      <c r="X134" s="154"/>
      <c r="Y134" s="155"/>
      <c r="Z134" s="165"/>
      <c r="AA134" s="433"/>
      <c r="AB134" s="360"/>
      <c r="AC134" s="138"/>
      <c r="AD134" s="138"/>
      <c r="AE134" s="138"/>
      <c r="AF134" s="138"/>
      <c r="AG134" s="138"/>
      <c r="AH134" s="139"/>
      <c r="AI134" s="434"/>
      <c r="AJ134" s="435"/>
      <c r="AK134" s="356"/>
      <c r="AL134" s="356"/>
      <c r="AM134" s="436"/>
      <c r="AN134" s="357"/>
      <c r="AO134" s="362"/>
      <c r="AP134" s="144"/>
      <c r="AQ134" s="359"/>
      <c r="AR134" s="359"/>
      <c r="AS134" s="359"/>
      <c r="AT134" s="437"/>
      <c r="AU134" s="438"/>
      <c r="AV134" s="78"/>
      <c r="AW134" s="78"/>
      <c r="AX134" s="439"/>
      <c r="AY134" s="439"/>
      <c r="AZ134" s="146"/>
      <c r="BA134" s="146"/>
      <c r="BB134" s="148"/>
      <c r="BC134" s="148"/>
      <c r="BD134" s="148"/>
      <c r="BE134" s="148"/>
      <c r="BF134" s="146"/>
      <c r="BG134" s="148"/>
      <c r="BH134" s="148"/>
      <c r="BI134" s="148"/>
      <c r="BJ134" s="148"/>
      <c r="BK134" s="149"/>
      <c r="BL134" s="150"/>
      <c r="BM134" s="151"/>
      <c r="BN134" s="151"/>
      <c r="BO134" s="151"/>
      <c r="BP134" s="151"/>
      <c r="BQ134" s="152"/>
      <c r="BR134" s="153"/>
      <c r="BS134" s="131"/>
      <c r="BT134" s="131"/>
      <c r="BU134" s="441"/>
      <c r="BV134" s="154"/>
      <c r="BW134" s="155"/>
      <c r="BX134" s="165"/>
      <c r="BY134" s="426"/>
      <c r="BZ134" s="427"/>
      <c r="CA134" s="428"/>
      <c r="CB134" s="110"/>
      <c r="CC134" s="111"/>
      <c r="CD134" s="315"/>
      <c r="CE134" s="429"/>
      <c r="CF134" s="114"/>
      <c r="CG134" s="430"/>
      <c r="CH134" s="316"/>
      <c r="CI134" s="158"/>
      <c r="CJ134" s="159"/>
      <c r="CK134" s="3"/>
    </row>
    <row r="135" spans="1:89" ht="16.5" customHeight="1">
      <c r="A135" s="443" t="s">
        <v>269</v>
      </c>
      <c r="B135" s="67" t="s">
        <v>105</v>
      </c>
      <c r="C135" s="350"/>
      <c r="D135" s="351"/>
      <c r="E135" s="351"/>
      <c r="F135" s="351"/>
      <c r="G135" s="351"/>
      <c r="H135" s="125"/>
      <c r="I135" s="126"/>
      <c r="J135" s="126"/>
      <c r="K135" s="127"/>
      <c r="L135" s="76"/>
      <c r="M135" s="76"/>
      <c r="N135" s="432"/>
      <c r="O135" s="78"/>
      <c r="P135" s="130"/>
      <c r="Q135" s="131"/>
      <c r="R135" s="131"/>
      <c r="S135" s="131"/>
      <c r="T135" s="131"/>
      <c r="U135" s="131"/>
      <c r="V135" s="131"/>
      <c r="W135" s="132"/>
      <c r="X135" s="154"/>
      <c r="Y135" s="155"/>
      <c r="Z135" s="165"/>
      <c r="AA135" s="433"/>
      <c r="AB135" s="360"/>
      <c r="AC135" s="138"/>
      <c r="AD135" s="138"/>
      <c r="AE135" s="138"/>
      <c r="AF135" s="138"/>
      <c r="AG135" s="138"/>
      <c r="AH135" s="139"/>
      <c r="AI135" s="434"/>
      <c r="AJ135" s="435"/>
      <c r="AK135" s="356"/>
      <c r="AL135" s="356"/>
      <c r="AM135" s="436"/>
      <c r="AN135" s="357"/>
      <c r="AO135" s="362"/>
      <c r="AP135" s="144"/>
      <c r="AQ135" s="359"/>
      <c r="AR135" s="359"/>
      <c r="AS135" s="359"/>
      <c r="AT135" s="437"/>
      <c r="AU135" s="438"/>
      <c r="AV135" s="78"/>
      <c r="AW135" s="78"/>
      <c r="AX135" s="439"/>
      <c r="AY135" s="439"/>
      <c r="AZ135" s="146"/>
      <c r="BA135" s="146"/>
      <c r="BB135" s="148"/>
      <c r="BC135" s="148"/>
      <c r="BD135" s="148"/>
      <c r="BE135" s="148"/>
      <c r="BF135" s="146"/>
      <c r="BG135" s="148"/>
      <c r="BH135" s="148"/>
      <c r="BI135" s="148"/>
      <c r="BJ135" s="148"/>
      <c r="BK135" s="149"/>
      <c r="BL135" s="150"/>
      <c r="BM135" s="151"/>
      <c r="BN135" s="151"/>
      <c r="BO135" s="151"/>
      <c r="BP135" s="151"/>
      <c r="BQ135" s="152"/>
      <c r="BR135" s="153"/>
      <c r="BS135" s="131"/>
      <c r="BT135" s="131"/>
      <c r="BU135" s="441"/>
      <c r="BV135" s="154"/>
      <c r="BW135" s="155"/>
      <c r="BX135" s="165"/>
      <c r="BY135" s="426"/>
      <c r="BZ135" s="427"/>
      <c r="CA135" s="428"/>
      <c r="CB135" s="110"/>
      <c r="CC135" s="111"/>
      <c r="CD135" s="315"/>
      <c r="CE135" s="429"/>
      <c r="CF135" s="114"/>
      <c r="CG135" s="430"/>
      <c r="CH135" s="316"/>
      <c r="CJ135" s="159"/>
      <c r="CK135" s="3"/>
    </row>
    <row r="136" spans="1:89" ht="16.5" customHeight="1">
      <c r="A136" s="220" t="s">
        <v>270</v>
      </c>
      <c r="B136" s="67" t="s">
        <v>105</v>
      </c>
      <c r="C136" s="350"/>
      <c r="D136" s="351"/>
      <c r="E136" s="351"/>
      <c r="F136" s="351"/>
      <c r="G136" s="351"/>
      <c r="H136" s="125"/>
      <c r="I136" s="126"/>
      <c r="J136" s="126"/>
      <c r="K136" s="127"/>
      <c r="L136" s="178">
        <v>2</v>
      </c>
      <c r="M136" s="76"/>
      <c r="N136" s="432"/>
      <c r="O136" s="78"/>
      <c r="P136" s="130"/>
      <c r="Q136" s="131"/>
      <c r="R136" s="131"/>
      <c r="S136" s="131"/>
      <c r="T136" s="131"/>
      <c r="U136" s="131"/>
      <c r="V136" s="131"/>
      <c r="W136" s="132"/>
      <c r="X136" s="154"/>
      <c r="Y136" s="155"/>
      <c r="Z136" s="165"/>
      <c r="AA136" s="433"/>
      <c r="AB136" s="360"/>
      <c r="AC136" s="138"/>
      <c r="AD136" s="138"/>
      <c r="AE136" s="138"/>
      <c r="AF136" s="138"/>
      <c r="AG136" s="138"/>
      <c r="AH136" s="139"/>
      <c r="AI136" s="434"/>
      <c r="AJ136" s="435"/>
      <c r="AK136" s="356"/>
      <c r="AL136" s="356"/>
      <c r="AM136" s="436"/>
      <c r="AN136" s="357"/>
      <c r="AO136" s="362"/>
      <c r="AP136" s="144"/>
      <c r="AQ136" s="359"/>
      <c r="AR136" s="359"/>
      <c r="AS136" s="359"/>
      <c r="AT136" s="444">
        <v>2.6</v>
      </c>
      <c r="AU136" s="438"/>
      <c r="AV136" s="78"/>
      <c r="AW136" s="78"/>
      <c r="AX136" s="439"/>
      <c r="AY136" s="439"/>
      <c r="AZ136" s="146"/>
      <c r="BA136" s="146"/>
      <c r="BB136" s="148"/>
      <c r="BC136" s="148"/>
      <c r="BD136" s="148"/>
      <c r="BE136" s="148"/>
      <c r="BF136" s="146"/>
      <c r="BG136" s="148"/>
      <c r="BH136" s="148"/>
      <c r="BI136" s="148"/>
      <c r="BJ136" s="148"/>
      <c r="BK136" s="180">
        <v>2.5</v>
      </c>
      <c r="BL136" s="150"/>
      <c r="BM136" s="151"/>
      <c r="BN136" s="151"/>
      <c r="BO136" s="151"/>
      <c r="BP136" s="151"/>
      <c r="BQ136" s="152"/>
      <c r="BR136" s="153"/>
      <c r="BS136" s="131"/>
      <c r="BT136" s="131"/>
      <c r="BU136" s="441"/>
      <c r="BV136" s="154"/>
      <c r="BW136" s="155"/>
      <c r="BX136" s="165"/>
      <c r="BY136" s="426"/>
      <c r="BZ136" s="427"/>
      <c r="CA136" s="428"/>
      <c r="CB136" s="110"/>
      <c r="CC136" s="111"/>
      <c r="CD136" s="315"/>
      <c r="CE136" s="429"/>
      <c r="CF136" s="114"/>
      <c r="CG136" s="430"/>
      <c r="CH136" s="316"/>
      <c r="CI136" s="158"/>
      <c r="CJ136" s="159"/>
      <c r="CK136" s="3"/>
    </row>
    <row r="137" spans="1:89" ht="16.5" customHeight="1">
      <c r="A137" s="220" t="s">
        <v>271</v>
      </c>
      <c r="B137" s="67" t="s">
        <v>105</v>
      </c>
      <c r="C137" s="350"/>
      <c r="D137" s="351"/>
      <c r="E137" s="351"/>
      <c r="F137" s="351"/>
      <c r="G137" s="351"/>
      <c r="H137" s="125"/>
      <c r="I137" s="126"/>
      <c r="J137" s="126"/>
      <c r="K137" s="127"/>
      <c r="L137" s="76"/>
      <c r="M137" s="76"/>
      <c r="N137" s="432"/>
      <c r="O137" s="78"/>
      <c r="P137" s="130"/>
      <c r="Q137" s="131"/>
      <c r="R137" s="131"/>
      <c r="S137" s="131"/>
      <c r="T137" s="131"/>
      <c r="U137" s="131"/>
      <c r="V137" s="131"/>
      <c r="W137" s="132"/>
      <c r="X137" s="154"/>
      <c r="Y137" s="155"/>
      <c r="Z137" s="165"/>
      <c r="AA137" s="433"/>
      <c r="AB137" s="360"/>
      <c r="AC137" s="138"/>
      <c r="AD137" s="138"/>
      <c r="AE137" s="138"/>
      <c r="AF137" s="138"/>
      <c r="AG137" s="138"/>
      <c r="AH137" s="139"/>
      <c r="AI137" s="434"/>
      <c r="AJ137" s="435"/>
      <c r="AK137" s="356"/>
      <c r="AL137" s="356"/>
      <c r="AM137" s="436"/>
      <c r="AN137" s="357"/>
      <c r="AO137" s="362"/>
      <c r="AP137" s="144"/>
      <c r="AQ137" s="359"/>
      <c r="AR137" s="359"/>
      <c r="AS137" s="359"/>
      <c r="AT137" s="437"/>
      <c r="AU137" s="438"/>
      <c r="AV137" s="78"/>
      <c r="AW137" s="78"/>
      <c r="AX137" s="439"/>
      <c r="AY137" s="439"/>
      <c r="AZ137" s="146"/>
      <c r="BA137" s="146"/>
      <c r="BB137" s="148"/>
      <c r="BC137" s="148"/>
      <c r="BD137" s="148"/>
      <c r="BE137" s="148"/>
      <c r="BF137" s="146"/>
      <c r="BG137" s="148"/>
      <c r="BH137" s="148"/>
      <c r="BI137" s="148"/>
      <c r="BJ137" s="148"/>
      <c r="BK137" s="149"/>
      <c r="BL137" s="150"/>
      <c r="BM137" s="151"/>
      <c r="BN137" s="151"/>
      <c r="BO137" s="151"/>
      <c r="BP137" s="151"/>
      <c r="BQ137" s="152"/>
      <c r="BR137" s="153"/>
      <c r="BS137" s="131"/>
      <c r="BT137" s="131"/>
      <c r="BU137" s="441"/>
      <c r="BV137" s="154"/>
      <c r="BW137" s="155"/>
      <c r="BX137" s="165"/>
      <c r="BY137" s="426"/>
      <c r="BZ137" s="427"/>
      <c r="CA137" s="428"/>
      <c r="CB137" s="110"/>
      <c r="CC137" s="111"/>
      <c r="CD137" s="315"/>
      <c r="CE137" s="429"/>
      <c r="CF137" s="114"/>
      <c r="CG137" s="430"/>
      <c r="CI137" s="158"/>
      <c r="CJ137" s="159"/>
      <c r="CK137" s="3"/>
    </row>
    <row r="138" spans="1:89" ht="16.5" customHeight="1">
      <c r="A138" s="220" t="s">
        <v>272</v>
      </c>
      <c r="B138" s="67" t="s">
        <v>105</v>
      </c>
      <c r="C138" s="350"/>
      <c r="D138" s="351"/>
      <c r="E138" s="351"/>
      <c r="F138" s="351"/>
      <c r="G138" s="351"/>
      <c r="H138" s="125"/>
      <c r="I138" s="126"/>
      <c r="J138" s="126"/>
      <c r="K138" s="127"/>
      <c r="L138" s="76"/>
      <c r="M138" s="76"/>
      <c r="N138" s="432"/>
      <c r="O138" s="78"/>
      <c r="P138" s="130"/>
      <c r="Q138" s="131"/>
      <c r="R138" s="131"/>
      <c r="S138" s="131"/>
      <c r="T138" s="131"/>
      <c r="U138" s="131"/>
      <c r="V138" s="131"/>
      <c r="W138" s="132"/>
      <c r="X138" s="154"/>
      <c r="Y138" s="155"/>
      <c r="Z138" s="165"/>
      <c r="AA138" s="433"/>
      <c r="AB138" s="360"/>
      <c r="AC138" s="138"/>
      <c r="AD138" s="138"/>
      <c r="AE138" s="138"/>
      <c r="AF138" s="138"/>
      <c r="AG138" s="138"/>
      <c r="AH138" s="139"/>
      <c r="AI138" s="434"/>
      <c r="AJ138" s="435"/>
      <c r="AK138" s="356"/>
      <c r="AL138" s="356"/>
      <c r="AM138" s="436"/>
      <c r="AN138" s="357"/>
      <c r="AO138" s="362"/>
      <c r="AP138" s="144"/>
      <c r="AQ138" s="359"/>
      <c r="AR138" s="359"/>
      <c r="AS138" s="359"/>
      <c r="AT138" s="437"/>
      <c r="AU138" s="438"/>
      <c r="AV138" s="78"/>
      <c r="AW138" s="78"/>
      <c r="AX138" s="439"/>
      <c r="AY138" s="439"/>
      <c r="AZ138" s="146"/>
      <c r="BA138" s="146"/>
      <c r="BB138" s="148"/>
      <c r="BC138" s="148"/>
      <c r="BD138" s="148"/>
      <c r="BE138" s="148"/>
      <c r="BF138" s="146"/>
      <c r="BG138" s="148"/>
      <c r="BH138" s="148"/>
      <c r="BI138" s="148"/>
      <c r="BJ138" s="148"/>
      <c r="BK138" s="149"/>
      <c r="BL138" s="150"/>
      <c r="BM138" s="151"/>
      <c r="BN138" s="151"/>
      <c r="BO138" s="151"/>
      <c r="BP138" s="151"/>
      <c r="BQ138" s="152"/>
      <c r="BR138" s="153"/>
      <c r="BS138" s="131"/>
      <c r="BT138" s="131"/>
      <c r="BU138" s="441"/>
      <c r="BV138" s="154"/>
      <c r="BW138" s="155"/>
      <c r="BX138" s="165"/>
      <c r="BY138" s="426"/>
      <c r="BZ138" s="427"/>
      <c r="CA138" s="428"/>
      <c r="CB138" s="110"/>
      <c r="CC138" s="111"/>
      <c r="CD138" s="315"/>
      <c r="CE138" s="429"/>
      <c r="CF138" s="114"/>
      <c r="CG138" s="430"/>
      <c r="CH138" s="316"/>
      <c r="CI138" s="158"/>
      <c r="CJ138" s="159"/>
      <c r="CK138" s="3" t="s">
        <v>302</v>
      </c>
    </row>
    <row r="139" spans="1:89" ht="16.5" customHeight="1">
      <c r="A139" s="220" t="s">
        <v>273</v>
      </c>
      <c r="B139" s="67" t="s">
        <v>105</v>
      </c>
      <c r="C139" s="350"/>
      <c r="D139" s="351"/>
      <c r="E139" s="351"/>
      <c r="F139" s="351"/>
      <c r="G139" s="351"/>
      <c r="H139" s="125"/>
      <c r="I139" s="126"/>
      <c r="J139" s="126"/>
      <c r="K139" s="127"/>
      <c r="L139" s="76"/>
      <c r="M139" s="76"/>
      <c r="N139" s="432"/>
      <c r="O139" s="78"/>
      <c r="P139" s="130"/>
      <c r="Q139" s="131"/>
      <c r="R139" s="131"/>
      <c r="S139" s="131"/>
      <c r="T139" s="131"/>
      <c r="U139" s="131"/>
      <c r="V139" s="131"/>
      <c r="W139" s="132"/>
      <c r="X139" s="154"/>
      <c r="Y139" s="155"/>
      <c r="Z139" s="165"/>
      <c r="AA139" s="433"/>
      <c r="AB139" s="360"/>
      <c r="AC139" s="138"/>
      <c r="AD139" s="138"/>
      <c r="AE139" s="138"/>
      <c r="AF139" s="138"/>
      <c r="AG139" s="138"/>
      <c r="AH139" s="139"/>
      <c r="AI139" s="434"/>
      <c r="AJ139" s="435"/>
      <c r="AK139" s="356"/>
      <c r="AL139" s="356"/>
      <c r="AM139" s="436"/>
      <c r="AN139" s="357"/>
      <c r="AO139" s="362"/>
      <c r="AP139" s="144"/>
      <c r="AQ139" s="359"/>
      <c r="AR139" s="359"/>
      <c r="AS139" s="359"/>
      <c r="AT139" s="437"/>
      <c r="AU139" s="438"/>
      <c r="AV139" s="78"/>
      <c r="AW139" s="78"/>
      <c r="AX139" s="439"/>
      <c r="AY139" s="439"/>
      <c r="AZ139" s="146"/>
      <c r="BA139" s="146"/>
      <c r="BB139" s="148"/>
      <c r="BC139" s="148"/>
      <c r="BD139" s="148"/>
      <c r="BE139" s="148"/>
      <c r="BF139" s="146"/>
      <c r="BG139" s="148"/>
      <c r="BH139" s="148"/>
      <c r="BI139" s="148"/>
      <c r="BJ139" s="148"/>
      <c r="BK139" s="149"/>
      <c r="BL139" s="150"/>
      <c r="BM139" s="151"/>
      <c r="BN139" s="151"/>
      <c r="BO139" s="151"/>
      <c r="BP139" s="151"/>
      <c r="BQ139" s="152"/>
      <c r="BR139" s="153"/>
      <c r="BS139" s="131"/>
      <c r="BT139" s="131"/>
      <c r="BU139" s="441"/>
      <c r="BV139" s="154"/>
      <c r="BW139" s="155"/>
      <c r="BX139" s="165"/>
      <c r="BY139" s="426"/>
      <c r="BZ139" s="427"/>
      <c r="CA139" s="428"/>
      <c r="CB139" s="110"/>
      <c r="CC139" s="111"/>
      <c r="CD139" s="315"/>
      <c r="CE139" s="429"/>
      <c r="CF139" s="114"/>
      <c r="CG139" s="430"/>
      <c r="CH139" s="316"/>
      <c r="CI139" s="158"/>
      <c r="CJ139" s="159"/>
      <c r="CK139" s="3"/>
    </row>
    <row r="140" spans="1:89" ht="16.5" customHeight="1">
      <c r="A140" s="220" t="s">
        <v>274</v>
      </c>
      <c r="B140" s="67" t="s">
        <v>105</v>
      </c>
      <c r="C140" s="350"/>
      <c r="D140" s="351"/>
      <c r="E140" s="351"/>
      <c r="F140" s="351"/>
      <c r="G140" s="351"/>
      <c r="H140" s="125"/>
      <c r="I140" s="126"/>
      <c r="J140" s="126"/>
      <c r="K140" s="127"/>
      <c r="L140" s="76"/>
      <c r="M140" s="76"/>
      <c r="N140" s="432"/>
      <c r="O140" s="78"/>
      <c r="P140" s="130"/>
      <c r="Q140" s="131"/>
      <c r="R140" s="131"/>
      <c r="S140" s="131"/>
      <c r="T140" s="131"/>
      <c r="U140" s="131"/>
      <c r="V140" s="131"/>
      <c r="W140" s="132"/>
      <c r="X140" s="154"/>
      <c r="Y140" s="155"/>
      <c r="Z140" s="165"/>
      <c r="AA140" s="433"/>
      <c r="AB140" s="360"/>
      <c r="AC140" s="138"/>
      <c r="AD140" s="138"/>
      <c r="AE140" s="138"/>
      <c r="AF140" s="138"/>
      <c r="AG140" s="138"/>
      <c r="AH140" s="139"/>
      <c r="AI140" s="434"/>
      <c r="AJ140" s="435"/>
      <c r="AK140" s="356"/>
      <c r="AL140" s="356"/>
      <c r="AM140" s="436"/>
      <c r="AN140" s="357"/>
      <c r="AO140" s="362"/>
      <c r="AP140" s="144"/>
      <c r="AQ140" s="359"/>
      <c r="AR140" s="359"/>
      <c r="AS140" s="359"/>
      <c r="AT140" s="444">
        <v>2.6</v>
      </c>
      <c r="AU140" s="438"/>
      <c r="AV140" s="78"/>
      <c r="AW140" s="78"/>
      <c r="AX140" s="439"/>
      <c r="AY140" s="439"/>
      <c r="AZ140" s="146"/>
      <c r="BA140" s="146"/>
      <c r="BB140" s="148"/>
      <c r="BC140" s="148"/>
      <c r="BD140" s="148"/>
      <c r="BE140" s="148"/>
      <c r="BF140" s="146"/>
      <c r="BG140" s="148"/>
      <c r="BH140" s="148"/>
      <c r="BI140" s="148"/>
      <c r="BJ140" s="148"/>
      <c r="BK140" s="149"/>
      <c r="BL140" s="150"/>
      <c r="BM140" s="151"/>
      <c r="BN140" s="151"/>
      <c r="BO140" s="151"/>
      <c r="BP140" s="151"/>
      <c r="BQ140" s="152"/>
      <c r="BR140" s="153"/>
      <c r="BS140" s="131"/>
      <c r="BT140" s="131"/>
      <c r="BU140" s="441"/>
      <c r="BV140" s="154"/>
      <c r="BW140" s="155"/>
      <c r="BX140" s="165"/>
      <c r="BY140" s="426"/>
      <c r="BZ140" s="427"/>
      <c r="CA140" s="428"/>
      <c r="CB140" s="110"/>
      <c r="CC140" s="111"/>
      <c r="CD140" s="315"/>
      <c r="CE140" s="429"/>
      <c r="CF140" s="114"/>
      <c r="CG140" s="430"/>
      <c r="CI140" s="158"/>
      <c r="CJ140" s="159"/>
      <c r="CK140" s="3"/>
    </row>
    <row r="141" spans="1:89" ht="16.5" customHeight="1">
      <c r="A141" s="220" t="s">
        <v>275</v>
      </c>
      <c r="B141" s="67" t="s">
        <v>105</v>
      </c>
      <c r="C141" s="350"/>
      <c r="D141" s="351"/>
      <c r="E141" s="351"/>
      <c r="F141" s="351"/>
      <c r="G141" s="351"/>
      <c r="H141" s="125"/>
      <c r="I141" s="126"/>
      <c r="J141" s="126"/>
      <c r="K141" s="127"/>
      <c r="L141" s="76"/>
      <c r="M141" s="76"/>
      <c r="N141" s="432"/>
      <c r="O141" s="78"/>
      <c r="P141" s="130"/>
      <c r="Q141" s="131"/>
      <c r="R141" s="131"/>
      <c r="S141" s="131"/>
      <c r="T141" s="131"/>
      <c r="U141" s="131"/>
      <c r="V141" s="131"/>
      <c r="W141" s="132"/>
      <c r="X141" s="154"/>
      <c r="Y141" s="155"/>
      <c r="Z141" s="165"/>
      <c r="AA141" s="433"/>
      <c r="AB141" s="360"/>
      <c r="AC141" s="138"/>
      <c r="AD141" s="138"/>
      <c r="AE141" s="138"/>
      <c r="AF141" s="138"/>
      <c r="AG141" s="138"/>
      <c r="AH141" s="139"/>
      <c r="AI141" s="434"/>
      <c r="AJ141" s="435"/>
      <c r="AK141" s="356"/>
      <c r="AL141" s="356"/>
      <c r="AM141" s="436"/>
      <c r="AN141" s="357"/>
      <c r="AO141" s="362"/>
      <c r="AP141" s="144"/>
      <c r="AQ141" s="359"/>
      <c r="AR141" s="359"/>
      <c r="AS141" s="359"/>
      <c r="AT141" s="437"/>
      <c r="AU141" s="438"/>
      <c r="AV141" s="78"/>
      <c r="AW141" s="78"/>
      <c r="AX141" s="439"/>
      <c r="AY141" s="439"/>
      <c r="AZ141" s="146"/>
      <c r="BA141" s="146"/>
      <c r="BB141" s="148"/>
      <c r="BC141" s="148"/>
      <c r="BD141" s="148"/>
      <c r="BE141" s="148"/>
      <c r="BF141" s="146"/>
      <c r="BG141" s="148"/>
      <c r="BH141" s="148"/>
      <c r="BI141" s="148"/>
      <c r="BJ141" s="148"/>
      <c r="BK141" s="149"/>
      <c r="BL141" s="150"/>
      <c r="BM141" s="151"/>
      <c r="BN141" s="151"/>
      <c r="BO141" s="151"/>
      <c r="BP141" s="151"/>
      <c r="BQ141" s="152"/>
      <c r="BR141" s="153"/>
      <c r="BS141" s="131"/>
      <c r="BT141" s="131"/>
      <c r="BU141" s="441"/>
      <c r="BV141" s="154"/>
      <c r="BW141" s="155"/>
      <c r="BX141" s="165"/>
      <c r="BY141" s="426"/>
      <c r="BZ141" s="427"/>
      <c r="CA141" s="428"/>
      <c r="CB141" s="110"/>
      <c r="CC141" s="111"/>
      <c r="CD141" s="315"/>
      <c r="CE141" s="429"/>
      <c r="CF141" s="114"/>
      <c r="CG141" s="430"/>
      <c r="CH141" s="316"/>
      <c r="CI141" s="158"/>
      <c r="CJ141" s="159"/>
      <c r="CK141" s="3"/>
    </row>
    <row r="142" spans="1:89" ht="16.5" customHeight="1">
      <c r="A142" s="220" t="s">
        <v>276</v>
      </c>
      <c r="B142" s="67" t="s">
        <v>105</v>
      </c>
      <c r="C142" s="350"/>
      <c r="D142" s="351"/>
      <c r="E142" s="351"/>
      <c r="F142" s="351"/>
      <c r="G142" s="351"/>
      <c r="H142" s="125"/>
      <c r="I142" s="126"/>
      <c r="J142" s="126"/>
      <c r="K142" s="127"/>
      <c r="L142" s="76"/>
      <c r="M142" s="76"/>
      <c r="N142" s="432"/>
      <c r="O142" s="78"/>
      <c r="P142" s="130"/>
      <c r="Q142" s="131"/>
      <c r="R142" s="131"/>
      <c r="S142" s="131"/>
      <c r="T142" s="131"/>
      <c r="U142" s="131"/>
      <c r="V142" s="131"/>
      <c r="W142" s="132"/>
      <c r="X142" s="154"/>
      <c r="Y142" s="155"/>
      <c r="Z142" s="165"/>
      <c r="AA142" s="433"/>
      <c r="AB142" s="360"/>
      <c r="AC142" s="138"/>
      <c r="AD142" s="138"/>
      <c r="AE142" s="138"/>
      <c r="AF142" s="138"/>
      <c r="AG142" s="138"/>
      <c r="AH142" s="139"/>
      <c r="AI142" s="434"/>
      <c r="AJ142" s="435"/>
      <c r="AK142" s="356"/>
      <c r="AL142" s="356"/>
      <c r="AM142" s="436"/>
      <c r="AN142" s="357"/>
      <c r="AO142" s="362"/>
      <c r="AP142" s="144"/>
      <c r="AQ142" s="359"/>
      <c r="AR142" s="359"/>
      <c r="AS142" s="359"/>
      <c r="AT142" s="437"/>
      <c r="AU142" s="438"/>
      <c r="AV142" s="78"/>
      <c r="AW142" s="78"/>
      <c r="AX142" s="439"/>
      <c r="AY142" s="439"/>
      <c r="AZ142" s="146"/>
      <c r="BA142" s="146"/>
      <c r="BB142" s="148"/>
      <c r="BC142" s="148"/>
      <c r="BD142" s="148"/>
      <c r="BE142" s="148"/>
      <c r="BF142" s="146"/>
      <c r="BG142" s="148"/>
      <c r="BH142" s="148"/>
      <c r="BI142" s="148"/>
      <c r="BJ142" s="148"/>
      <c r="BK142" s="149"/>
      <c r="BL142" s="150"/>
      <c r="BM142" s="151"/>
      <c r="BN142" s="151"/>
      <c r="BO142" s="151"/>
      <c r="BP142" s="151"/>
      <c r="BQ142" s="152"/>
      <c r="BR142" s="153"/>
      <c r="BS142" s="131"/>
      <c r="BT142" s="131"/>
      <c r="BU142" s="441"/>
      <c r="BV142" s="154"/>
      <c r="BW142" s="155"/>
      <c r="BX142" s="165"/>
      <c r="BY142" s="426"/>
      <c r="BZ142" s="427"/>
      <c r="CA142" s="428"/>
      <c r="CB142" s="110"/>
      <c r="CC142" s="111"/>
      <c r="CD142" s="315"/>
      <c r="CE142" s="429"/>
      <c r="CF142" s="114"/>
      <c r="CG142" s="430"/>
      <c r="CH142" s="316"/>
      <c r="CI142" s="158"/>
      <c r="CJ142" s="159"/>
      <c r="CK142" s="3" t="s">
        <v>303</v>
      </c>
    </row>
    <row r="143" spans="1:89" ht="16.5" customHeight="1">
      <c r="A143" s="220" t="s">
        <v>277</v>
      </c>
      <c r="B143" s="67" t="s">
        <v>105</v>
      </c>
      <c r="C143" s="350"/>
      <c r="D143" s="351"/>
      <c r="E143" s="351"/>
      <c r="F143" s="351"/>
      <c r="G143" s="351"/>
      <c r="H143" s="125"/>
      <c r="I143" s="126"/>
      <c r="J143" s="126"/>
      <c r="K143" s="127"/>
      <c r="L143" s="76"/>
      <c r="M143" s="76"/>
      <c r="N143" s="432"/>
      <c r="O143" s="78"/>
      <c r="P143" s="130"/>
      <c r="Q143" s="131"/>
      <c r="R143" s="131"/>
      <c r="S143" s="131"/>
      <c r="T143" s="131"/>
      <c r="U143" s="131"/>
      <c r="V143" s="131"/>
      <c r="W143" s="132"/>
      <c r="X143" s="154"/>
      <c r="Y143" s="155"/>
      <c r="Z143" s="165"/>
      <c r="AA143" s="433"/>
      <c r="AB143" s="360"/>
      <c r="AC143" s="138"/>
      <c r="AD143" s="138"/>
      <c r="AE143" s="138"/>
      <c r="AF143" s="138"/>
      <c r="AG143" s="138"/>
      <c r="AH143" s="139"/>
      <c r="AI143" s="434"/>
      <c r="AJ143" s="435"/>
      <c r="AK143" s="356"/>
      <c r="AL143" s="356"/>
      <c r="AM143" s="436"/>
      <c r="AN143" s="357"/>
      <c r="AO143" s="362"/>
      <c r="AP143" s="144"/>
      <c r="AQ143" s="359"/>
      <c r="AR143" s="359"/>
      <c r="AS143" s="359"/>
      <c r="AT143" s="437"/>
      <c r="AU143" s="438"/>
      <c r="AV143" s="78"/>
      <c r="AW143" s="78"/>
      <c r="AX143" s="439"/>
      <c r="AY143" s="439"/>
      <c r="AZ143" s="146"/>
      <c r="BA143" s="146"/>
      <c r="BB143" s="148"/>
      <c r="BC143" s="148"/>
      <c r="BD143" s="148"/>
      <c r="BE143" s="148"/>
      <c r="BF143" s="146"/>
      <c r="BG143" s="148"/>
      <c r="BH143" s="148"/>
      <c r="BI143" s="148"/>
      <c r="BJ143" s="148"/>
      <c r="BK143" s="149"/>
      <c r="BL143" s="150"/>
      <c r="BM143" s="151"/>
      <c r="BN143" s="151"/>
      <c r="BO143" s="151"/>
      <c r="BP143" s="151"/>
      <c r="BQ143" s="152"/>
      <c r="BR143" s="153"/>
      <c r="BS143" s="131"/>
      <c r="BT143" s="131"/>
      <c r="BU143" s="441"/>
      <c r="BV143" s="154"/>
      <c r="BW143" s="155"/>
      <c r="BX143" s="165"/>
      <c r="BY143" s="426"/>
      <c r="BZ143" s="427"/>
      <c r="CA143" s="428"/>
      <c r="CB143" s="110"/>
      <c r="CC143" s="111"/>
      <c r="CD143" s="315"/>
      <c r="CE143" s="429"/>
      <c r="CF143" s="114"/>
      <c r="CG143" s="430"/>
      <c r="CH143" s="316"/>
      <c r="CI143" s="158"/>
      <c r="CJ143" s="159"/>
      <c r="CK143" s="3"/>
    </row>
    <row r="144" spans="1:89" ht="16.5" customHeight="1">
      <c r="A144" s="445" t="s">
        <v>278</v>
      </c>
      <c r="B144" s="67" t="s">
        <v>105</v>
      </c>
      <c r="C144" s="350"/>
      <c r="D144" s="351"/>
      <c r="E144" s="351"/>
      <c r="F144" s="351"/>
      <c r="G144" s="351"/>
      <c r="H144" s="125"/>
      <c r="I144" s="126"/>
      <c r="J144" s="126"/>
      <c r="K144" s="127"/>
      <c r="L144" s="76"/>
      <c r="M144" s="76"/>
      <c r="N144" s="432"/>
      <c r="O144" s="78"/>
      <c r="P144" s="130"/>
      <c r="Q144" s="131"/>
      <c r="R144" s="131"/>
      <c r="S144" s="131"/>
      <c r="T144" s="131"/>
      <c r="U144" s="131"/>
      <c r="V144" s="131"/>
      <c r="W144" s="132"/>
      <c r="X144" s="154"/>
      <c r="Y144" s="155"/>
      <c r="Z144" s="165"/>
      <c r="AA144" s="433"/>
      <c r="AB144" s="360"/>
      <c r="AC144" s="138"/>
      <c r="AD144" s="138"/>
      <c r="AE144" s="138"/>
      <c r="AF144" s="138"/>
      <c r="AG144" s="138"/>
      <c r="AH144" s="139"/>
      <c r="AI144" s="434"/>
      <c r="AJ144" s="435"/>
      <c r="AK144" s="356"/>
      <c r="AL144" s="356"/>
      <c r="AM144" s="436"/>
      <c r="AN144" s="357"/>
      <c r="AO144" s="362"/>
      <c r="AP144" s="144"/>
      <c r="AQ144" s="359"/>
      <c r="AR144" s="359"/>
      <c r="AS144" s="359"/>
      <c r="AT144" s="437"/>
      <c r="AU144" s="438"/>
      <c r="AV144" s="78"/>
      <c r="AW144" s="78"/>
      <c r="AX144" s="439"/>
      <c r="AY144" s="439"/>
      <c r="AZ144" s="146"/>
      <c r="BA144" s="146"/>
      <c r="BB144" s="148"/>
      <c r="BC144" s="148"/>
      <c r="BD144" s="148"/>
      <c r="BE144" s="148"/>
      <c r="BF144" s="146"/>
      <c r="BG144" s="148"/>
      <c r="BH144" s="148"/>
      <c r="BI144" s="148"/>
      <c r="BJ144" s="148"/>
      <c r="BK144" s="149"/>
      <c r="BL144" s="150"/>
      <c r="BM144" s="151"/>
      <c r="BN144" s="151"/>
      <c r="BO144" s="151"/>
      <c r="BP144" s="151"/>
      <c r="BQ144" s="152"/>
      <c r="BR144" s="153"/>
      <c r="BS144" s="131"/>
      <c r="BT144" s="131"/>
      <c r="BU144" s="441"/>
      <c r="BV144" s="154"/>
      <c r="BW144" s="155"/>
      <c r="BX144" s="165"/>
      <c r="BY144" s="426"/>
      <c r="BZ144" s="427"/>
      <c r="CA144" s="428"/>
      <c r="CB144" s="110"/>
      <c r="CC144" s="111"/>
      <c r="CD144" s="315"/>
      <c r="CE144" s="429"/>
      <c r="CF144" s="114"/>
      <c r="CG144" s="430"/>
      <c r="CH144" s="316"/>
      <c r="CI144" s="158"/>
      <c r="CJ144" s="159"/>
      <c r="CK144" s="3"/>
    </row>
    <row r="145" spans="1:89" ht="16.5" customHeight="1">
      <c r="A145" s="446" t="s">
        <v>279</v>
      </c>
      <c r="B145" s="67" t="s">
        <v>105</v>
      </c>
      <c r="C145" s="350"/>
      <c r="D145" s="351"/>
      <c r="E145" s="351"/>
      <c r="F145" s="351"/>
      <c r="G145" s="351"/>
      <c r="H145" s="125"/>
      <c r="I145" s="126"/>
      <c r="J145" s="126"/>
      <c r="K145" s="127"/>
      <c r="L145" s="76"/>
      <c r="M145" s="76"/>
      <c r="N145" s="432"/>
      <c r="O145" s="78"/>
      <c r="P145" s="130"/>
      <c r="Q145" s="131"/>
      <c r="R145" s="131"/>
      <c r="S145" s="131"/>
      <c r="T145" s="131"/>
      <c r="U145" s="131"/>
      <c r="V145" s="131"/>
      <c r="W145" s="132"/>
      <c r="X145" s="154"/>
      <c r="Y145" s="155"/>
      <c r="Z145" s="165"/>
      <c r="AA145" s="433"/>
      <c r="AB145" s="360"/>
      <c r="AC145" s="138"/>
      <c r="AD145" s="138"/>
      <c r="AE145" s="138"/>
      <c r="AF145" s="138"/>
      <c r="AG145" s="138"/>
      <c r="AH145" s="139"/>
      <c r="AI145" s="434"/>
      <c r="AJ145" s="435"/>
      <c r="AK145" s="356"/>
      <c r="AL145" s="356"/>
      <c r="AM145" s="436"/>
      <c r="AN145" s="357"/>
      <c r="AO145" s="362"/>
      <c r="AP145" s="144"/>
      <c r="AQ145" s="359"/>
      <c r="AR145" s="359"/>
      <c r="AS145" s="359"/>
      <c r="AT145" s="437"/>
      <c r="AU145" s="438"/>
      <c r="AV145" s="78"/>
      <c r="AW145" s="78"/>
      <c r="AX145" s="439"/>
      <c r="AY145" s="439"/>
      <c r="AZ145" s="146"/>
      <c r="BA145" s="146"/>
      <c r="BB145" s="148"/>
      <c r="BC145" s="148"/>
      <c r="BD145" s="148"/>
      <c r="BE145" s="148"/>
      <c r="BF145" s="146"/>
      <c r="BG145" s="383"/>
      <c r="BH145" s="148"/>
      <c r="BI145" s="148"/>
      <c r="BJ145" s="148"/>
      <c r="BK145" s="149"/>
      <c r="BL145" s="150"/>
      <c r="BM145" s="151"/>
      <c r="BN145" s="151"/>
      <c r="BO145" s="151"/>
      <c r="BP145" s="151"/>
      <c r="BQ145" s="152"/>
      <c r="BR145" s="153"/>
      <c r="BS145" s="131"/>
      <c r="BT145" s="131"/>
      <c r="BU145" s="441"/>
      <c r="BV145" s="154"/>
      <c r="BW145" s="155"/>
      <c r="BX145" s="165"/>
      <c r="BY145" s="426"/>
      <c r="BZ145" s="427"/>
      <c r="CA145" s="428"/>
      <c r="CB145" s="110"/>
      <c r="CC145" s="111"/>
      <c r="CD145" s="315"/>
      <c r="CE145" s="429"/>
      <c r="CF145" s="114"/>
      <c r="CG145" s="430"/>
      <c r="CH145" s="316"/>
      <c r="CI145" s="158"/>
      <c r="CJ145" s="159"/>
      <c r="CK145" s="3"/>
    </row>
    <row r="146" spans="1:89" ht="16.5" customHeight="1">
      <c r="A146" s="447" t="s">
        <v>280</v>
      </c>
      <c r="B146" s="67" t="s">
        <v>105</v>
      </c>
      <c r="C146" s="350"/>
      <c r="D146" s="351"/>
      <c r="E146" s="351"/>
      <c r="F146" s="351"/>
      <c r="G146" s="351"/>
      <c r="H146" s="125"/>
      <c r="I146" s="126"/>
      <c r="J146" s="126"/>
      <c r="K146" s="127"/>
      <c r="L146" s="178">
        <v>3.5</v>
      </c>
      <c r="M146" s="76"/>
      <c r="N146" s="432"/>
      <c r="O146" s="78"/>
      <c r="P146" s="130"/>
      <c r="Q146" s="131"/>
      <c r="R146" s="131"/>
      <c r="S146" s="131"/>
      <c r="T146" s="131"/>
      <c r="U146" s="131"/>
      <c r="V146" s="131"/>
      <c r="W146" s="132"/>
      <c r="X146" s="154"/>
      <c r="Y146" s="155"/>
      <c r="Z146" s="165"/>
      <c r="AA146" s="433"/>
      <c r="AB146" s="360"/>
      <c r="AC146" s="138"/>
      <c r="AD146" s="138"/>
      <c r="AE146" s="138"/>
      <c r="AF146" s="138"/>
      <c r="AG146" s="138"/>
      <c r="AH146" s="139"/>
      <c r="AI146" s="434"/>
      <c r="AJ146" s="435"/>
      <c r="AK146" s="356"/>
      <c r="AL146" s="356"/>
      <c r="AM146" s="436"/>
      <c r="AN146" s="357"/>
      <c r="AO146" s="362"/>
      <c r="AP146" s="144"/>
      <c r="AQ146" s="359"/>
      <c r="AR146" s="359"/>
      <c r="AS146" s="359"/>
      <c r="AT146" s="437"/>
      <c r="AU146" s="438"/>
      <c r="AV146" s="78"/>
      <c r="AW146" s="78"/>
      <c r="AX146" s="439"/>
      <c r="AY146" s="439"/>
      <c r="AZ146" s="146"/>
      <c r="BA146" s="146"/>
      <c r="BB146" s="148"/>
      <c r="BC146" s="148"/>
      <c r="BD146" s="148"/>
      <c r="BE146" s="148"/>
      <c r="BF146" s="146"/>
      <c r="BG146" s="297"/>
      <c r="BH146" s="148"/>
      <c r="BI146" s="148"/>
      <c r="BJ146" s="148"/>
      <c r="BK146" s="149"/>
      <c r="BL146" s="150"/>
      <c r="BM146" s="151"/>
      <c r="BN146" s="151"/>
      <c r="BO146" s="151"/>
      <c r="BP146" s="151"/>
      <c r="BQ146" s="152"/>
      <c r="BR146" s="175">
        <v>3.2</v>
      </c>
      <c r="BS146" s="131"/>
      <c r="BT146" s="131"/>
      <c r="BU146" s="441"/>
      <c r="BV146" s="154"/>
      <c r="BW146" s="155"/>
      <c r="BX146" s="165"/>
      <c r="BY146" s="426"/>
      <c r="BZ146" s="427"/>
      <c r="CA146" s="428"/>
      <c r="CB146" s="110"/>
      <c r="CC146" s="111"/>
      <c r="CD146" s="315"/>
      <c r="CE146" s="429"/>
      <c r="CF146" s="114"/>
      <c r="CG146" s="430"/>
      <c r="CH146" s="448">
        <v>4.05</v>
      </c>
      <c r="CI146" s="158"/>
      <c r="CJ146" s="159"/>
      <c r="CK146" s="3"/>
    </row>
    <row r="147" spans="1:89" ht="17.25" customHeight="1">
      <c r="A147" s="447" t="s">
        <v>281</v>
      </c>
      <c r="B147" s="67" t="s">
        <v>105</v>
      </c>
      <c r="C147" s="397"/>
      <c r="D147" s="398"/>
      <c r="E147" s="398"/>
      <c r="F147" s="398"/>
      <c r="G147" s="398"/>
      <c r="H147" s="261"/>
      <c r="I147" s="262"/>
      <c r="J147" s="262"/>
      <c r="K147" s="263"/>
      <c r="L147" s="76"/>
      <c r="M147" s="76"/>
      <c r="N147" s="449"/>
      <c r="O147" s="78"/>
      <c r="P147" s="267"/>
      <c r="Q147" s="268"/>
      <c r="R147" s="268"/>
      <c r="S147" s="268"/>
      <c r="T147" s="268"/>
      <c r="U147" s="268"/>
      <c r="V147" s="268"/>
      <c r="W147" s="269"/>
      <c r="X147" s="286"/>
      <c r="Y147" s="287"/>
      <c r="Z147" s="288"/>
      <c r="AA147" s="450"/>
      <c r="AB147" s="451"/>
      <c r="AC147" s="271"/>
      <c r="AD147" s="271"/>
      <c r="AE147" s="271"/>
      <c r="AF147" s="271"/>
      <c r="AG147" s="271"/>
      <c r="AH147" s="273"/>
      <c r="AI147" s="434"/>
      <c r="AJ147" s="435"/>
      <c r="AK147" s="356"/>
      <c r="AL147" s="356"/>
      <c r="AM147" s="452"/>
      <c r="AN147" s="453"/>
      <c r="AO147" s="454"/>
      <c r="AP147" s="277"/>
      <c r="AQ147" s="455"/>
      <c r="AR147" s="455"/>
      <c r="AS147" s="455"/>
      <c r="AT147" s="456"/>
      <c r="AU147" s="457"/>
      <c r="AV147" s="458"/>
      <c r="AW147" s="458"/>
      <c r="AX147" s="459"/>
      <c r="AY147" s="459"/>
      <c r="AZ147" s="279"/>
      <c r="BA147" s="279"/>
      <c r="BB147" s="280"/>
      <c r="BC147" s="280"/>
      <c r="BD147" s="280"/>
      <c r="BE147" s="280"/>
      <c r="BF147" s="279"/>
      <c r="BG147" s="460"/>
      <c r="BH147" s="280"/>
      <c r="BI147" s="280"/>
      <c r="BJ147" s="280"/>
      <c r="BK147" s="281"/>
      <c r="BL147" s="282"/>
      <c r="BM147" s="283"/>
      <c r="BN147" s="283"/>
      <c r="BO147" s="283"/>
      <c r="BP147" s="283"/>
      <c r="BQ147" s="284"/>
      <c r="BR147" s="285"/>
      <c r="BS147" s="268"/>
      <c r="BT147" s="268"/>
      <c r="BU147" s="461"/>
      <c r="BV147" s="286"/>
      <c r="BW147" s="287"/>
      <c r="BX147" s="378"/>
      <c r="BY147" s="426"/>
      <c r="BZ147" s="427"/>
      <c r="CA147" s="428"/>
      <c r="CB147" s="110"/>
      <c r="CC147" s="111"/>
      <c r="CD147" s="315"/>
      <c r="CE147" s="429"/>
      <c r="CF147" s="114"/>
      <c r="CG147" s="430"/>
      <c r="CH147" s="462"/>
      <c r="CI147" s="290"/>
      <c r="CJ147" s="291"/>
      <c r="CK147" s="3"/>
    </row>
    <row r="148" spans="1:89" ht="19.5" customHeight="1">
      <c r="A148" s="53" t="s">
        <v>282</v>
      </c>
      <c r="B148" s="54"/>
      <c r="C148" s="292"/>
      <c r="D148" s="292"/>
      <c r="E148" s="292"/>
      <c r="F148" s="292"/>
      <c r="G148" s="292"/>
      <c r="H148" s="292"/>
      <c r="I148" s="292"/>
      <c r="J148" s="292"/>
      <c r="K148" s="293"/>
      <c r="L148" s="294"/>
      <c r="M148" s="294"/>
      <c r="N148" s="293"/>
      <c r="O148" s="295"/>
      <c r="P148" s="292"/>
      <c r="Q148" s="292"/>
      <c r="R148" s="292"/>
      <c r="S148" s="293"/>
      <c r="T148" s="292"/>
      <c r="U148" s="292"/>
      <c r="V148" s="292"/>
      <c r="W148" s="292"/>
      <c r="X148" s="293"/>
      <c r="Y148" s="293"/>
      <c r="Z148" s="293"/>
      <c r="AA148" s="293"/>
      <c r="AB148" s="296"/>
      <c r="AC148" s="296"/>
      <c r="AD148" s="296"/>
      <c r="AE148" s="296"/>
      <c r="AF148" s="296"/>
      <c r="AG148" s="296"/>
      <c r="AH148" s="296"/>
      <c r="AI148" s="296"/>
      <c r="AJ148" s="296"/>
      <c r="AK148" s="296"/>
      <c r="AL148" s="296"/>
      <c r="AM148" s="296"/>
      <c r="AN148" s="296"/>
      <c r="AO148" s="296"/>
      <c r="AP148" s="296"/>
      <c r="AQ148" s="297"/>
      <c r="AR148" s="297"/>
      <c r="AS148" s="297"/>
      <c r="AT148" s="297"/>
      <c r="AU148" s="297"/>
      <c r="AV148" s="297"/>
      <c r="AW148" s="297"/>
      <c r="AX148" s="297"/>
      <c r="AY148" s="297"/>
      <c r="AZ148" s="297"/>
      <c r="BA148" s="297"/>
      <c r="BB148" s="297"/>
      <c r="BC148" s="297"/>
      <c r="BD148" s="297"/>
      <c r="BE148" s="297"/>
      <c r="BF148" s="297"/>
      <c r="BG148" s="297"/>
      <c r="BH148" s="297"/>
      <c r="BI148" s="297"/>
      <c r="BJ148" s="297"/>
      <c r="BK148" s="297"/>
      <c r="BL148" s="297"/>
      <c r="BM148" s="297"/>
      <c r="BN148" s="297"/>
      <c r="BO148" s="297"/>
      <c r="BP148" s="297"/>
      <c r="BQ148" s="297"/>
      <c r="BR148" s="297"/>
      <c r="BS148" s="297"/>
      <c r="BT148" s="297"/>
      <c r="BU148" s="463"/>
      <c r="BV148" s="297"/>
      <c r="BW148" s="297"/>
      <c r="BX148" s="301"/>
      <c r="BY148" s="464"/>
      <c r="BZ148" s="465"/>
      <c r="CA148" s="465"/>
      <c r="CB148" s="464"/>
      <c r="CC148" s="466"/>
      <c r="CD148" s="466"/>
      <c r="CE148" s="466"/>
      <c r="CF148" s="466"/>
      <c r="CG148" s="466"/>
      <c r="CH148" s="466"/>
      <c r="CI148" s="466"/>
      <c r="CJ148" s="3"/>
      <c r="CK148" s="3"/>
    </row>
    <row r="149" spans="1:89" ht="16.5" customHeight="1">
      <c r="A149" s="467" t="s">
        <v>283</v>
      </c>
      <c r="B149" s="67" t="s">
        <v>284</v>
      </c>
      <c r="C149" s="304"/>
      <c r="D149" s="305"/>
      <c r="E149" s="305"/>
      <c r="F149" s="305"/>
      <c r="G149" s="305"/>
      <c r="H149" s="72"/>
      <c r="I149" s="73"/>
      <c r="J149" s="73"/>
      <c r="K149" s="306"/>
      <c r="L149" s="76"/>
      <c r="M149" s="76"/>
      <c r="N149" s="468"/>
      <c r="O149" s="78"/>
      <c r="P149" s="80"/>
      <c r="Q149" s="81"/>
      <c r="R149" s="81"/>
      <c r="S149" s="81"/>
      <c r="T149" s="81"/>
      <c r="U149" s="81"/>
      <c r="V149" s="81"/>
      <c r="W149" s="82"/>
      <c r="X149" s="313"/>
      <c r="Y149" s="105"/>
      <c r="Z149" s="105"/>
      <c r="AA149" s="105"/>
      <c r="AB149" s="87"/>
      <c r="AC149" s="87"/>
      <c r="AD149" s="87"/>
      <c r="AE149" s="87"/>
      <c r="AF149" s="87"/>
      <c r="AG149" s="87"/>
      <c r="AH149" s="88"/>
      <c r="AI149" s="469"/>
      <c r="AJ149" s="470"/>
      <c r="AK149" s="309"/>
      <c r="AL149" s="309"/>
      <c r="AM149" s="471"/>
      <c r="AN149" s="310"/>
      <c r="AO149" s="311"/>
      <c r="AP149" s="93"/>
      <c r="AQ149" s="93"/>
      <c r="AR149" s="93"/>
      <c r="AS149" s="93"/>
      <c r="AT149" s="472"/>
      <c r="AU149" s="472"/>
      <c r="AV149" s="472"/>
      <c r="AW149" s="472"/>
      <c r="AX149" s="473"/>
      <c r="AY149" s="473"/>
      <c r="AZ149" s="146"/>
      <c r="BA149" s="146"/>
      <c r="BB149" s="148"/>
      <c r="BC149" s="148"/>
      <c r="BD149" s="148"/>
      <c r="BE149" s="148"/>
      <c r="BF149" s="148"/>
      <c r="BG149" s="474"/>
      <c r="BH149" s="474"/>
      <c r="BI149" s="474"/>
      <c r="BJ149" s="474"/>
      <c r="BK149" s="342"/>
      <c r="BL149" s="475"/>
      <c r="BM149" s="476"/>
      <c r="BN149" s="476"/>
      <c r="BO149" s="476"/>
      <c r="BP149" s="476"/>
      <c r="BQ149" s="477"/>
      <c r="BR149" s="103"/>
      <c r="BS149" s="81"/>
      <c r="BT149" s="81"/>
      <c r="BU149" s="478"/>
      <c r="BV149" s="479"/>
      <c r="BW149" s="480"/>
      <c r="BX149" s="481"/>
      <c r="BY149" s="482"/>
      <c r="BZ149" s="483"/>
      <c r="CA149" s="484"/>
      <c r="CB149" s="485"/>
      <c r="CC149" s="486"/>
      <c r="CD149" s="487"/>
      <c r="CE149" s="488"/>
      <c r="CF149" s="489"/>
      <c r="CG149" s="490"/>
      <c r="CH149" s="316"/>
      <c r="CI149" s="491"/>
      <c r="CJ149" s="118"/>
      <c r="CK149" s="3"/>
    </row>
    <row r="150" spans="1:89" ht="16.5" customHeight="1">
      <c r="A150" s="492" t="s">
        <v>285</v>
      </c>
      <c r="B150" s="67"/>
      <c r="C150" s="350"/>
      <c r="D150" s="351"/>
      <c r="E150" s="351"/>
      <c r="F150" s="351"/>
      <c r="G150" s="351"/>
      <c r="H150" s="125"/>
      <c r="I150" s="126"/>
      <c r="J150" s="126"/>
      <c r="K150" s="127"/>
      <c r="L150" s="76"/>
      <c r="M150" s="76"/>
      <c r="N150" s="432"/>
      <c r="O150" s="78"/>
      <c r="P150" s="130"/>
      <c r="Q150" s="131"/>
      <c r="R150" s="131"/>
      <c r="S150" s="131"/>
      <c r="T150" s="131"/>
      <c r="U150" s="131"/>
      <c r="V150" s="131"/>
      <c r="W150" s="132"/>
      <c r="X150" s="363"/>
      <c r="Y150" s="155"/>
      <c r="Z150" s="155"/>
      <c r="AA150" s="155"/>
      <c r="AB150" s="138"/>
      <c r="AC150" s="138"/>
      <c r="AD150" s="138"/>
      <c r="AE150" s="138"/>
      <c r="AF150" s="138"/>
      <c r="AG150" s="138"/>
      <c r="AH150" s="139"/>
      <c r="AI150" s="434"/>
      <c r="AJ150" s="435"/>
      <c r="AK150" s="356"/>
      <c r="AL150" s="356"/>
      <c r="AM150" s="436"/>
      <c r="AN150" s="357"/>
      <c r="AO150" s="362"/>
      <c r="AP150" s="144"/>
      <c r="AQ150" s="144"/>
      <c r="AR150" s="144"/>
      <c r="AS150" s="144"/>
      <c r="AT150" s="78"/>
      <c r="AU150" s="78"/>
      <c r="AV150" s="78"/>
      <c r="AW150" s="78"/>
      <c r="AX150" s="439"/>
      <c r="AY150" s="439"/>
      <c r="AZ150" s="146"/>
      <c r="BA150" s="146"/>
      <c r="BB150" s="148"/>
      <c r="BC150" s="148"/>
      <c r="BD150" s="148"/>
      <c r="BE150" s="148"/>
      <c r="BF150" s="148"/>
      <c r="BG150" s="148"/>
      <c r="BH150" s="148"/>
      <c r="BI150" s="148"/>
      <c r="BJ150" s="148"/>
      <c r="BK150" s="149"/>
      <c r="BL150" s="493"/>
      <c r="BM150" s="494"/>
      <c r="BN150" s="494"/>
      <c r="BO150" s="494"/>
      <c r="BP150" s="494"/>
      <c r="BQ150" s="495"/>
      <c r="BR150" s="153"/>
      <c r="BS150" s="131"/>
      <c r="BT150" s="131"/>
      <c r="BU150" s="441"/>
      <c r="BV150" s="496"/>
      <c r="BW150" s="497"/>
      <c r="BX150" s="498"/>
      <c r="BY150" s="426"/>
      <c r="BZ150" s="427"/>
      <c r="CA150" s="428"/>
      <c r="CB150" s="110"/>
      <c r="CC150" s="111"/>
      <c r="CD150" s="315"/>
      <c r="CE150" s="429"/>
      <c r="CF150" s="114"/>
      <c r="CG150" s="430"/>
      <c r="CH150" s="316"/>
      <c r="CI150" s="499"/>
      <c r="CJ150" s="159"/>
      <c r="CK150" s="3"/>
    </row>
    <row r="151" spans="1:89" ht="16.5" customHeight="1">
      <c r="A151" s="500" t="s">
        <v>286</v>
      </c>
      <c r="B151" s="67"/>
      <c r="C151" s="350"/>
      <c r="D151" s="351"/>
      <c r="E151" s="351"/>
      <c r="F151" s="351"/>
      <c r="G151" s="351"/>
      <c r="H151" s="125"/>
      <c r="I151" s="126"/>
      <c r="J151" s="126"/>
      <c r="K151" s="127"/>
      <c r="L151" s="76"/>
      <c r="M151" s="76"/>
      <c r="N151" s="432"/>
      <c r="O151" s="78"/>
      <c r="P151" s="130"/>
      <c r="Q151" s="131"/>
      <c r="R151" s="131"/>
      <c r="S151" s="131"/>
      <c r="T151" s="131"/>
      <c r="U151" s="131"/>
      <c r="V151" s="131"/>
      <c r="W151" s="132"/>
      <c r="X151" s="363"/>
      <c r="Y151" s="155"/>
      <c r="Z151" s="155"/>
      <c r="AA151" s="155"/>
      <c r="AB151" s="138"/>
      <c r="AC151" s="138"/>
      <c r="AD151" s="138"/>
      <c r="AE151" s="138"/>
      <c r="AF151" s="138"/>
      <c r="AG151" s="138"/>
      <c r="AH151" s="139"/>
      <c r="AI151" s="434"/>
      <c r="AJ151" s="435"/>
      <c r="AK151" s="356"/>
      <c r="AL151" s="356"/>
      <c r="AM151" s="436"/>
      <c r="AN151" s="357"/>
      <c r="AO151" s="362"/>
      <c r="AP151" s="144"/>
      <c r="AQ151" s="144"/>
      <c r="AR151" s="144"/>
      <c r="AS151" s="144"/>
      <c r="AT151" s="78"/>
      <c r="AU151" s="78"/>
      <c r="AV151" s="78"/>
      <c r="AW151" s="78"/>
      <c r="AX151" s="439"/>
      <c r="AY151" s="439"/>
      <c r="AZ151" s="146"/>
      <c r="BA151" s="146"/>
      <c r="BB151" s="148"/>
      <c r="BC151" s="148"/>
      <c r="BD151" s="148"/>
      <c r="BE151" s="148"/>
      <c r="BF151" s="148"/>
      <c r="BG151" s="148"/>
      <c r="BH151" s="148"/>
      <c r="BI151" s="148"/>
      <c r="BJ151" s="148"/>
      <c r="BK151" s="149"/>
      <c r="BL151" s="493"/>
      <c r="BM151" s="494"/>
      <c r="BN151" s="494"/>
      <c r="BO151" s="494"/>
      <c r="BP151" s="494"/>
      <c r="BQ151" s="495"/>
      <c r="BR151" s="153"/>
      <c r="BS151" s="131"/>
      <c r="BT151" s="131"/>
      <c r="BU151" s="441"/>
      <c r="BV151" s="496"/>
      <c r="BW151" s="497"/>
      <c r="BX151" s="498"/>
      <c r="BY151" s="426"/>
      <c r="BZ151" s="427"/>
      <c r="CA151" s="428"/>
      <c r="CB151" s="110"/>
      <c r="CC151" s="111"/>
      <c r="CD151" s="315"/>
      <c r="CE151" s="429"/>
      <c r="CF151" s="114"/>
      <c r="CG151" s="430"/>
      <c r="CH151" s="316"/>
      <c r="CI151" s="499"/>
      <c r="CJ151" s="159"/>
      <c r="CK151" s="3"/>
    </row>
    <row r="152" spans="1:89" ht="16.5" customHeight="1">
      <c r="A152" s="467" t="s">
        <v>287</v>
      </c>
      <c r="B152" s="67"/>
      <c r="C152" s="350"/>
      <c r="D152" s="351"/>
      <c r="E152" s="351"/>
      <c r="F152" s="351"/>
      <c r="G152" s="351"/>
      <c r="H152" s="125"/>
      <c r="I152" s="126"/>
      <c r="J152" s="126"/>
      <c r="K152" s="127"/>
      <c r="L152" s="76"/>
      <c r="M152" s="76"/>
      <c r="N152" s="432"/>
      <c r="O152" s="78"/>
      <c r="P152" s="130"/>
      <c r="Q152" s="131"/>
      <c r="R152" s="131"/>
      <c r="S152" s="131"/>
      <c r="T152" s="131"/>
      <c r="U152" s="131"/>
      <c r="V152" s="131"/>
      <c r="W152" s="132"/>
      <c r="X152" s="363"/>
      <c r="Y152" s="155"/>
      <c r="Z152" s="155"/>
      <c r="AA152" s="155"/>
      <c r="AB152" s="138"/>
      <c r="AC152" s="138"/>
      <c r="AD152" s="138"/>
      <c r="AE152" s="138"/>
      <c r="AF152" s="138"/>
      <c r="AG152" s="138"/>
      <c r="AH152" s="139"/>
      <c r="AI152" s="434"/>
      <c r="AJ152" s="435"/>
      <c r="AK152" s="356"/>
      <c r="AL152" s="356"/>
      <c r="AM152" s="436"/>
      <c r="AN152" s="357"/>
      <c r="AO152" s="362"/>
      <c r="AP152" s="144"/>
      <c r="AQ152" s="144"/>
      <c r="AR152" s="144"/>
      <c r="AS152" s="144"/>
      <c r="AT152" s="78"/>
      <c r="AU152" s="78"/>
      <c r="AV152" s="78"/>
      <c r="AW152" s="78"/>
      <c r="AX152" s="439"/>
      <c r="AY152" s="439"/>
      <c r="AZ152" s="146"/>
      <c r="BA152" s="146"/>
      <c r="BB152" s="383"/>
      <c r="BC152" s="383"/>
      <c r="BD152" s="383"/>
      <c r="BE152" s="383"/>
      <c r="BF152" s="383"/>
      <c r="BG152" s="383"/>
      <c r="BH152" s="148"/>
      <c r="BI152" s="148"/>
      <c r="BJ152" s="148"/>
      <c r="BK152" s="149"/>
      <c r="BL152" s="493"/>
      <c r="BM152" s="494"/>
      <c r="BN152" s="494"/>
      <c r="BO152" s="494"/>
      <c r="BP152" s="494"/>
      <c r="BQ152" s="495"/>
      <c r="BR152" s="153"/>
      <c r="BS152" s="131"/>
      <c r="BT152" s="131"/>
      <c r="BU152" s="441"/>
      <c r="BV152" s="496"/>
      <c r="BW152" s="497"/>
      <c r="BX152" s="498"/>
      <c r="BY152" s="426"/>
      <c r="BZ152" s="427"/>
      <c r="CA152" s="428"/>
      <c r="CB152" s="110"/>
      <c r="CC152" s="111"/>
      <c r="CD152" s="315"/>
      <c r="CE152" s="429"/>
      <c r="CF152" s="114"/>
      <c r="CG152" s="430"/>
      <c r="CH152" s="316"/>
      <c r="CI152" s="499"/>
      <c r="CJ152" s="159"/>
      <c r="CK152" s="3"/>
    </row>
    <row r="153" spans="1:89" ht="16.5" customHeight="1">
      <c r="A153" s="446" t="s">
        <v>288</v>
      </c>
      <c r="B153" s="67"/>
      <c r="C153" s="350"/>
      <c r="D153" s="351"/>
      <c r="E153" s="351"/>
      <c r="F153" s="351"/>
      <c r="G153" s="351"/>
      <c r="H153" s="125"/>
      <c r="I153" s="126"/>
      <c r="J153" s="126"/>
      <c r="K153" s="127"/>
      <c r="L153" s="76"/>
      <c r="M153" s="76"/>
      <c r="N153" s="432"/>
      <c r="O153" s="78"/>
      <c r="P153" s="130"/>
      <c r="Q153" s="131"/>
      <c r="R153" s="131"/>
      <c r="S153" s="131"/>
      <c r="T153" s="131"/>
      <c r="U153" s="131"/>
      <c r="V153" s="131"/>
      <c r="W153" s="132"/>
      <c r="X153" s="363"/>
      <c r="Y153" s="155"/>
      <c r="Z153" s="155"/>
      <c r="AA153" s="155"/>
      <c r="AB153" s="138"/>
      <c r="AC153" s="138"/>
      <c r="AD153" s="138"/>
      <c r="AE153" s="138"/>
      <c r="AF153" s="138"/>
      <c r="AG153" s="138"/>
      <c r="AH153" s="139"/>
      <c r="AI153" s="434"/>
      <c r="AJ153" s="435"/>
      <c r="AK153" s="356"/>
      <c r="AL153" s="356"/>
      <c r="AM153" s="436"/>
      <c r="AN153" s="357"/>
      <c r="AO153" s="362"/>
      <c r="AP153" s="144"/>
      <c r="AQ153" s="144"/>
      <c r="AR153" s="144"/>
      <c r="AS153" s="144"/>
      <c r="AT153" s="78"/>
      <c r="AU153" s="78"/>
      <c r="AV153" s="78"/>
      <c r="AW153" s="78"/>
      <c r="AX153" s="439"/>
      <c r="AY153" s="439"/>
      <c r="AZ153" s="146"/>
      <c r="BA153" s="146"/>
      <c r="BB153" s="146"/>
      <c r="BC153" s="146"/>
      <c r="BD153" s="146"/>
      <c r="BE153" s="146"/>
      <c r="BF153" s="146"/>
      <c r="BG153" s="148"/>
      <c r="BH153" s="148"/>
      <c r="BI153" s="148"/>
      <c r="BJ153" s="148"/>
      <c r="BK153" s="149"/>
      <c r="BL153" s="493"/>
      <c r="BM153" s="494"/>
      <c r="BN153" s="494"/>
      <c r="BO153" s="494"/>
      <c r="BP153" s="494"/>
      <c r="BQ153" s="495"/>
      <c r="BR153" s="153"/>
      <c r="BS153" s="131"/>
      <c r="BT153" s="131"/>
      <c r="BU153" s="441"/>
      <c r="BV153" s="496"/>
      <c r="BW153" s="497"/>
      <c r="BX153" s="498"/>
      <c r="BY153" s="426"/>
      <c r="BZ153" s="427"/>
      <c r="CA153" s="428"/>
      <c r="CB153" s="110"/>
      <c r="CC153" s="111"/>
      <c r="CD153" s="315"/>
      <c r="CE153" s="429"/>
      <c r="CF153" s="114"/>
      <c r="CG153" s="430"/>
      <c r="CH153" s="316"/>
      <c r="CI153" s="499"/>
      <c r="CJ153" s="159"/>
      <c r="CK153" s="3"/>
    </row>
    <row r="154" spans="1:89" ht="17.25" customHeight="1">
      <c r="A154" s="501" t="s">
        <v>289</v>
      </c>
      <c r="B154" s="502"/>
      <c r="C154" s="369"/>
      <c r="D154" s="370"/>
      <c r="E154" s="370"/>
      <c r="F154" s="370"/>
      <c r="G154" s="370"/>
      <c r="H154" s="371"/>
      <c r="I154" s="372"/>
      <c r="J154" s="372"/>
      <c r="K154" s="263"/>
      <c r="L154" s="76"/>
      <c r="M154" s="76"/>
      <c r="N154" s="503"/>
      <c r="O154" s="78"/>
      <c r="P154" s="373"/>
      <c r="Q154" s="374"/>
      <c r="R154" s="374"/>
      <c r="S154" s="374"/>
      <c r="T154" s="374"/>
      <c r="U154" s="374"/>
      <c r="V154" s="374"/>
      <c r="W154" s="391"/>
      <c r="X154" s="392"/>
      <c r="Y154" s="377"/>
      <c r="Z154" s="377"/>
      <c r="AA154" s="377"/>
      <c r="AB154" s="254"/>
      <c r="AC154" s="254"/>
      <c r="AD154" s="254"/>
      <c r="AE154" s="254"/>
      <c r="AF154" s="254"/>
      <c r="AG154" s="254"/>
      <c r="AH154" s="255"/>
      <c r="AI154" s="504"/>
      <c r="AJ154" s="505"/>
      <c r="AK154" s="506"/>
      <c r="AL154" s="506"/>
      <c r="AM154" s="452"/>
      <c r="AN154" s="453"/>
      <c r="AO154" s="396"/>
      <c r="AP154" s="380"/>
      <c r="AQ154" s="380"/>
      <c r="AR154" s="380"/>
      <c r="AS154" s="380"/>
      <c r="AT154" s="507"/>
      <c r="AU154" s="507"/>
      <c r="AV154" s="507"/>
      <c r="AW154" s="507"/>
      <c r="AX154" s="508"/>
      <c r="AY154" s="508"/>
      <c r="AZ154" s="146"/>
      <c r="BA154" s="146"/>
      <c r="BB154" s="146"/>
      <c r="BC154" s="146"/>
      <c r="BD154" s="146"/>
      <c r="BE154" s="146"/>
      <c r="BF154" s="146"/>
      <c r="BG154" s="383"/>
      <c r="BH154" s="383"/>
      <c r="BI154" s="383"/>
      <c r="BJ154" s="383"/>
      <c r="BK154" s="385"/>
      <c r="BL154" s="509"/>
      <c r="BM154" s="510"/>
      <c r="BN154" s="510"/>
      <c r="BO154" s="510"/>
      <c r="BP154" s="510"/>
      <c r="BQ154" s="511"/>
      <c r="BR154" s="390"/>
      <c r="BS154" s="374"/>
      <c r="BT154" s="374"/>
      <c r="BU154" s="512"/>
      <c r="BV154" s="513"/>
      <c r="BW154" s="514"/>
      <c r="BX154" s="515"/>
      <c r="BY154" s="516"/>
      <c r="BZ154" s="517"/>
      <c r="CA154" s="518"/>
      <c r="CB154" s="519"/>
      <c r="CC154" s="520"/>
      <c r="CD154" s="521"/>
      <c r="CE154" s="522"/>
      <c r="CF154" s="523"/>
      <c r="CG154" s="524"/>
      <c r="CH154" s="462"/>
      <c r="CI154" s="525"/>
      <c r="CJ154" s="159"/>
      <c r="CK154" s="3"/>
    </row>
    <row r="155" spans="1:89" ht="14.25" customHeight="1">
      <c r="A155" s="526" t="s">
        <v>290</v>
      </c>
      <c r="B155" s="526" t="s">
        <v>105</v>
      </c>
      <c r="C155" s="527"/>
      <c r="D155" s="528"/>
      <c r="E155" s="528"/>
      <c r="F155" s="528"/>
      <c r="G155" s="528"/>
      <c r="H155" s="527"/>
      <c r="I155" s="528"/>
      <c r="J155" s="528"/>
      <c r="K155" s="529"/>
      <c r="L155" s="530"/>
      <c r="M155" s="531"/>
      <c r="N155" s="528"/>
      <c r="O155" s="532"/>
      <c r="P155" s="528"/>
      <c r="Q155" s="528"/>
      <c r="R155" s="528"/>
      <c r="S155" s="528"/>
      <c r="T155" s="528"/>
      <c r="U155" s="528"/>
      <c r="V155" s="528"/>
      <c r="W155" s="533"/>
      <c r="X155" s="528"/>
      <c r="Y155" s="528"/>
      <c r="Z155" s="528"/>
      <c r="AA155" s="528"/>
      <c r="AB155" s="528"/>
      <c r="AC155" s="528"/>
      <c r="AD155" s="528"/>
      <c r="AE155" s="528"/>
      <c r="AF155" s="528"/>
      <c r="AG155" s="528"/>
      <c r="AH155" s="528"/>
      <c r="AI155" s="534"/>
      <c r="AJ155" s="535"/>
      <c r="AK155" s="535"/>
      <c r="AL155" s="535"/>
      <c r="AM155" s="535"/>
      <c r="AN155" s="529"/>
      <c r="AO155" s="536"/>
      <c r="AP155" s="528"/>
      <c r="AQ155" s="528"/>
      <c r="AR155" s="528"/>
      <c r="AS155" s="528"/>
      <c r="AT155" s="528"/>
      <c r="AU155" s="528"/>
      <c r="AV155" s="528"/>
      <c r="AW155" s="528"/>
      <c r="AX155" s="528"/>
      <c r="AY155" s="528"/>
      <c r="AZ155" s="537"/>
      <c r="BA155" s="537"/>
      <c r="BB155" s="537"/>
      <c r="BC155" s="537"/>
      <c r="BD155" s="537"/>
      <c r="BE155" s="537"/>
      <c r="BF155" s="537"/>
      <c r="BG155" s="527"/>
      <c r="BH155" s="527"/>
      <c r="BI155" s="527"/>
      <c r="BJ155" s="527"/>
      <c r="BK155" s="527"/>
      <c r="BL155" s="527"/>
      <c r="BM155" s="528"/>
      <c r="BN155" s="528"/>
      <c r="BO155" s="528"/>
      <c r="BP155" s="528"/>
      <c r="BQ155" s="528"/>
      <c r="BR155" s="527"/>
      <c r="BS155" s="528"/>
      <c r="BT155" s="528"/>
      <c r="BU155" s="528"/>
      <c r="BV155" s="527"/>
      <c r="BW155" s="528"/>
      <c r="BX155" s="533"/>
      <c r="BY155" s="534"/>
      <c r="BZ155" s="535"/>
      <c r="CA155" s="529"/>
      <c r="CB155" s="534"/>
      <c r="CC155" s="535"/>
      <c r="CD155" s="529"/>
      <c r="CE155" s="534"/>
      <c r="CF155" s="535"/>
      <c r="CG155" s="529"/>
      <c r="CH155" s="527"/>
      <c r="CI155" s="528"/>
      <c r="CJ155" s="538"/>
      <c r="CK155" s="3"/>
    </row>
    <row r="156" spans="1:89" ht="14.25" customHeight="1">
      <c r="A156" s="526" t="s">
        <v>291</v>
      </c>
      <c r="B156" s="526" t="s">
        <v>105</v>
      </c>
      <c r="C156" s="527"/>
      <c r="D156" s="528"/>
      <c r="E156" s="528"/>
      <c r="F156" s="528"/>
      <c r="G156" s="528"/>
      <c r="H156" s="527"/>
      <c r="I156" s="528"/>
      <c r="J156" s="528"/>
      <c r="K156" s="529"/>
      <c r="L156" s="530"/>
      <c r="M156" s="530"/>
      <c r="N156" s="528"/>
      <c r="O156" s="532"/>
      <c r="P156" s="528"/>
      <c r="Q156" s="528"/>
      <c r="R156" s="528"/>
      <c r="S156" s="528"/>
      <c r="T156" s="528"/>
      <c r="U156" s="528"/>
      <c r="V156" s="528"/>
      <c r="W156" s="533"/>
      <c r="X156" s="528"/>
      <c r="Y156" s="528"/>
      <c r="Z156" s="528"/>
      <c r="AA156" s="528"/>
      <c r="AB156" s="528"/>
      <c r="AC156" s="528"/>
      <c r="AD156" s="528"/>
      <c r="AE156" s="528"/>
      <c r="AF156" s="528"/>
      <c r="AG156" s="528"/>
      <c r="AH156" s="528"/>
      <c r="AI156" s="534"/>
      <c r="AJ156" s="535"/>
      <c r="AK156" s="535"/>
      <c r="AL156" s="535"/>
      <c r="AM156" s="535"/>
      <c r="AN156" s="529"/>
      <c r="AO156" s="536"/>
      <c r="AP156" s="528"/>
      <c r="AQ156" s="528"/>
      <c r="AR156" s="528"/>
      <c r="AS156" s="528"/>
      <c r="AT156" s="528"/>
      <c r="AU156" s="528"/>
      <c r="AV156" s="528"/>
      <c r="AW156" s="528"/>
      <c r="AX156" s="528"/>
      <c r="AY156" s="528"/>
      <c r="AZ156" s="537"/>
      <c r="BA156" s="537"/>
      <c r="BB156" s="537"/>
      <c r="BC156" s="537"/>
      <c r="BD156" s="537"/>
      <c r="BE156" s="537"/>
      <c r="BF156" s="537"/>
      <c r="BG156" s="527"/>
      <c r="BH156" s="527"/>
      <c r="BI156" s="527"/>
      <c r="BJ156" s="527"/>
      <c r="BK156" s="527"/>
      <c r="BL156" s="527"/>
      <c r="BM156" s="528"/>
      <c r="BN156" s="528"/>
      <c r="BO156" s="528"/>
      <c r="BP156" s="528"/>
      <c r="BQ156" s="528"/>
      <c r="BR156" s="527"/>
      <c r="BS156" s="528"/>
      <c r="BT156" s="528"/>
      <c r="BU156" s="528"/>
      <c r="BV156" s="527"/>
      <c r="BW156" s="528"/>
      <c r="BX156" s="533"/>
      <c r="BY156" s="534"/>
      <c r="BZ156" s="535"/>
      <c r="CA156" s="529"/>
      <c r="CB156" s="534"/>
      <c r="CC156" s="535"/>
      <c r="CD156" s="529"/>
      <c r="CE156" s="534"/>
      <c r="CF156" s="535"/>
      <c r="CG156" s="529"/>
      <c r="CH156" s="527"/>
      <c r="CI156" s="528"/>
      <c r="CJ156" s="291"/>
      <c r="CK156" s="3"/>
    </row>
    <row r="157" spans="1:89" ht="14.25" customHeight="1">
      <c r="A157" s="701" t="s">
        <v>292</v>
      </c>
      <c r="B157" s="702"/>
      <c r="C157" s="702"/>
      <c r="D157" s="702"/>
      <c r="E157" s="702"/>
      <c r="F157" s="702"/>
      <c r="G157" s="702"/>
      <c r="H157" s="702"/>
      <c r="I157" s="702"/>
      <c r="J157" s="702"/>
      <c r="K157" s="702"/>
      <c r="L157" s="702"/>
      <c r="M157" s="702"/>
      <c r="N157" s="702"/>
      <c r="O157" s="702"/>
      <c r="P157" s="702"/>
      <c r="Q157" s="702"/>
      <c r="R157" s="702"/>
      <c r="S157" s="702"/>
      <c r="T157" s="702"/>
      <c r="U157" s="702"/>
      <c r="V157" s="702"/>
      <c r="W157" s="702"/>
      <c r="X157" s="702"/>
      <c r="Y157" s="702"/>
      <c r="Z157" s="702"/>
      <c r="AA157" s="702"/>
      <c r="AB157" s="702"/>
      <c r="AC157" s="702"/>
      <c r="AD157" s="702"/>
      <c r="AE157" s="702"/>
      <c r="AF157" s="702"/>
      <c r="AG157" s="702"/>
      <c r="AH157" s="702"/>
      <c r="AI157" s="702"/>
      <c r="AJ157" s="702"/>
      <c r="AK157" s="702"/>
      <c r="AL157" s="702"/>
      <c r="AM157" s="702"/>
      <c r="AN157" s="702"/>
      <c r="AO157" s="702"/>
      <c r="AP157" s="702"/>
      <c r="AQ157" s="702"/>
      <c r="AR157" s="702"/>
      <c r="AS157" s="702"/>
      <c r="AT157" s="702"/>
      <c r="AU157" s="702"/>
      <c r="AV157" s="702"/>
      <c r="AW157" s="702"/>
      <c r="AX157" s="702"/>
      <c r="AY157" s="702"/>
      <c r="AZ157" s="702"/>
      <c r="BA157" s="702"/>
      <c r="BB157" s="702"/>
      <c r="BC157" s="702"/>
      <c r="BD157" s="702"/>
      <c r="BE157" s="702"/>
      <c r="BF157" s="702"/>
      <c r="BG157" s="702"/>
      <c r="BH157" s="702"/>
      <c r="BI157" s="702"/>
      <c r="BJ157" s="702"/>
      <c r="BK157" s="702"/>
      <c r="BL157" s="702"/>
      <c r="BM157" s="702"/>
      <c r="BN157" s="702"/>
      <c r="BO157" s="702"/>
      <c r="BP157" s="702"/>
      <c r="BQ157" s="702"/>
      <c r="BR157" s="702"/>
      <c r="BS157" s="702"/>
      <c r="BT157" s="702"/>
      <c r="BU157" s="702"/>
      <c r="BV157" s="702"/>
      <c r="BW157" s="702"/>
      <c r="BX157" s="702"/>
      <c r="BY157" s="702"/>
      <c r="BZ157" s="702"/>
      <c r="CA157" s="702"/>
      <c r="CB157" s="702"/>
      <c r="CC157" s="702"/>
      <c r="CD157" s="702"/>
      <c r="CE157" s="702"/>
      <c r="CF157" s="702"/>
      <c r="CG157" s="702"/>
      <c r="CH157" s="702"/>
      <c r="CI157" s="703"/>
      <c r="CJ157" s="3"/>
      <c r="CK157" s="3"/>
    </row>
    <row r="158" spans="1:89" ht="49.5" customHeight="1">
      <c r="A158" s="704"/>
      <c r="B158" s="705"/>
      <c r="C158" s="705"/>
      <c r="D158" s="705"/>
      <c r="E158" s="705"/>
      <c r="F158" s="705"/>
      <c r="G158" s="705"/>
      <c r="H158" s="705"/>
      <c r="I158" s="705"/>
      <c r="J158" s="705"/>
      <c r="K158" s="705"/>
      <c r="L158" s="705"/>
      <c r="M158" s="705"/>
      <c r="N158" s="705"/>
      <c r="O158" s="705"/>
      <c r="P158" s="705"/>
      <c r="Q158" s="705"/>
      <c r="R158" s="705"/>
      <c r="S158" s="705"/>
      <c r="T158" s="705"/>
      <c r="U158" s="705"/>
      <c r="V158" s="705"/>
      <c r="W158" s="705"/>
      <c r="X158" s="705"/>
      <c r="Y158" s="705"/>
      <c r="Z158" s="705"/>
      <c r="AA158" s="705"/>
      <c r="AB158" s="705"/>
      <c r="AC158" s="705"/>
      <c r="AD158" s="705"/>
      <c r="AE158" s="705"/>
      <c r="AF158" s="705"/>
      <c r="AG158" s="705"/>
      <c r="AH158" s="705"/>
      <c r="AI158" s="705"/>
      <c r="AJ158" s="705"/>
      <c r="AK158" s="705"/>
      <c r="AL158" s="705"/>
      <c r="AM158" s="705"/>
      <c r="AN158" s="705"/>
      <c r="AO158" s="705"/>
      <c r="AP158" s="705"/>
      <c r="AQ158" s="705"/>
      <c r="AR158" s="705"/>
      <c r="AS158" s="705"/>
      <c r="AT158" s="705"/>
      <c r="AU158" s="705"/>
      <c r="AV158" s="705"/>
      <c r="AW158" s="705"/>
      <c r="AX158" s="705"/>
      <c r="AY158" s="705"/>
      <c r="AZ158" s="705"/>
      <c r="BA158" s="705"/>
      <c r="BB158" s="705"/>
      <c r="BC158" s="705"/>
      <c r="BD158" s="705"/>
      <c r="BE158" s="705"/>
      <c r="BF158" s="705"/>
      <c r="BG158" s="705"/>
      <c r="BH158" s="705"/>
      <c r="BI158" s="705"/>
      <c r="BJ158" s="705"/>
      <c r="BK158" s="705"/>
      <c r="BL158" s="705"/>
      <c r="BM158" s="705"/>
      <c r="BN158" s="705"/>
      <c r="BO158" s="705"/>
      <c r="BP158" s="705"/>
      <c r="BQ158" s="705"/>
      <c r="BR158" s="705"/>
      <c r="BS158" s="705"/>
      <c r="BT158" s="705"/>
      <c r="BU158" s="705"/>
      <c r="BV158" s="705"/>
      <c r="BW158" s="705"/>
      <c r="BX158" s="705"/>
      <c r="BY158" s="705"/>
      <c r="BZ158" s="705"/>
      <c r="CA158" s="705"/>
      <c r="CB158" s="705"/>
      <c r="CC158" s="705"/>
      <c r="CD158" s="705"/>
      <c r="CE158" s="705"/>
      <c r="CF158" s="705"/>
      <c r="CG158" s="705"/>
      <c r="CH158" s="705"/>
      <c r="CI158" s="706"/>
      <c r="CJ158" s="3"/>
      <c r="CK158" s="3"/>
    </row>
    <row r="159" spans="1:89" ht="16.5" customHeight="1">
      <c r="A159" s="59"/>
      <c r="B159" s="59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539"/>
      <c r="N159" s="3"/>
      <c r="O159" s="57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62"/>
      <c r="AP159" s="63"/>
      <c r="AQ159" s="63"/>
      <c r="AR159" s="63"/>
      <c r="AS159" s="6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540"/>
      <c r="BN159" s="540"/>
      <c r="BO159" s="540"/>
      <c r="BP159" s="540"/>
      <c r="BQ159" s="540"/>
      <c r="BR159" s="3"/>
      <c r="BS159" s="3"/>
      <c r="BT159" s="3"/>
      <c r="BU159" s="540"/>
      <c r="BV159" s="540"/>
      <c r="BW159" s="540"/>
      <c r="BX159" s="540"/>
      <c r="BY159" s="63"/>
      <c r="BZ159" s="55"/>
      <c r="CA159" s="55"/>
      <c r="CB159" s="63"/>
      <c r="CC159" s="3"/>
      <c r="CD159" s="3"/>
      <c r="CE159" s="63"/>
      <c r="CF159" s="3"/>
      <c r="CG159" s="3"/>
      <c r="CH159" s="3"/>
      <c r="CI159" s="3"/>
      <c r="CJ159" s="3"/>
      <c r="CK159" s="3"/>
    </row>
    <row r="160" spans="1:89" ht="16.5" customHeight="1">
      <c r="A160" s="58" t="s">
        <v>304</v>
      </c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539"/>
      <c r="N160" s="3"/>
      <c r="O160" s="57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62"/>
      <c r="AP160" s="63"/>
      <c r="AQ160" s="63"/>
      <c r="AR160" s="63"/>
      <c r="AS160" s="6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540"/>
      <c r="BN160" s="540"/>
      <c r="BO160" s="540"/>
      <c r="BP160" s="540"/>
      <c r="BQ160" s="540"/>
      <c r="BR160" s="58">
        <v>3.2</v>
      </c>
      <c r="BS160" s="3"/>
      <c r="BT160" s="3"/>
      <c r="BU160" s="540"/>
      <c r="BV160" s="540"/>
      <c r="BW160" s="540"/>
      <c r="BX160" s="540"/>
      <c r="BY160" s="63"/>
      <c r="BZ160" s="55"/>
      <c r="CA160" s="55"/>
      <c r="CB160" s="63"/>
      <c r="CC160" s="3"/>
      <c r="CD160" s="3"/>
      <c r="CE160" s="63"/>
      <c r="CF160" s="3"/>
      <c r="CG160" s="3"/>
      <c r="CH160" s="3"/>
      <c r="CI160" s="3"/>
      <c r="CJ160" s="3"/>
      <c r="CK160" s="3"/>
    </row>
    <row r="161" spans="1:89" ht="16.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539"/>
      <c r="N161" s="3"/>
      <c r="O161" s="57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62"/>
      <c r="AP161" s="63"/>
      <c r="AQ161" s="63"/>
      <c r="AR161" s="63"/>
      <c r="AS161" s="6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540"/>
      <c r="BN161" s="540"/>
      <c r="BO161" s="540"/>
      <c r="BP161" s="540"/>
      <c r="BQ161" s="540"/>
      <c r="BR161" s="3"/>
      <c r="BS161" s="3"/>
      <c r="BT161" s="3"/>
      <c r="BU161" s="541"/>
      <c r="BV161" s="540"/>
      <c r="BW161" s="540"/>
      <c r="BX161" s="540"/>
      <c r="BY161" s="63"/>
      <c r="BZ161" s="55"/>
      <c r="CA161" s="55"/>
      <c r="CB161" s="63"/>
      <c r="CC161" s="3"/>
      <c r="CD161" s="3"/>
      <c r="CE161" s="63"/>
      <c r="CF161" s="3"/>
      <c r="CG161" s="3"/>
      <c r="CH161" s="3"/>
      <c r="CI161" s="3"/>
      <c r="CJ161" s="3"/>
      <c r="CK161" s="3"/>
    </row>
    <row r="162" spans="1:89" ht="16.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539"/>
      <c r="N162" s="3"/>
      <c r="O162" s="57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62"/>
      <c r="AP162" s="63"/>
      <c r="AQ162" s="63"/>
      <c r="AR162" s="63"/>
      <c r="AS162" s="6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540"/>
      <c r="BN162" s="540"/>
      <c r="BO162" s="540"/>
      <c r="BP162" s="540"/>
      <c r="BQ162" s="540"/>
      <c r="BR162" s="3"/>
      <c r="BS162" s="3"/>
      <c r="BT162" s="3"/>
      <c r="BU162" s="540"/>
      <c r="BV162" s="540"/>
      <c r="BW162" s="540"/>
      <c r="BX162" s="540"/>
      <c r="BY162" s="63"/>
      <c r="BZ162" s="55"/>
      <c r="CA162" s="55"/>
      <c r="CB162" s="63"/>
      <c r="CC162" s="3"/>
      <c r="CD162" s="3"/>
      <c r="CE162" s="63"/>
      <c r="CF162" s="3"/>
      <c r="CG162" s="3"/>
      <c r="CH162" s="3"/>
      <c r="CI162" s="3"/>
      <c r="CJ162" s="3"/>
      <c r="CK162" s="3"/>
    </row>
    <row r="163" spans="1:89" ht="16.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539"/>
      <c r="N163" s="3"/>
      <c r="O163" s="57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62"/>
      <c r="AP163" s="63"/>
      <c r="AQ163" s="63"/>
      <c r="AR163" s="63"/>
      <c r="AS163" s="6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540"/>
      <c r="BN163" s="540"/>
      <c r="BO163" s="540"/>
      <c r="BP163" s="540"/>
      <c r="BQ163" s="540"/>
      <c r="BR163" s="3"/>
      <c r="BS163" s="3"/>
      <c r="BT163" s="3"/>
      <c r="BU163" s="540"/>
      <c r="BV163" s="540"/>
      <c r="BW163" s="540"/>
      <c r="BX163" s="540"/>
      <c r="BY163" s="63"/>
      <c r="BZ163" s="55"/>
      <c r="CA163" s="55"/>
      <c r="CB163" s="63"/>
      <c r="CC163" s="3"/>
      <c r="CD163" s="3"/>
      <c r="CE163" s="63"/>
      <c r="CF163" s="3"/>
      <c r="CG163" s="3"/>
      <c r="CH163" s="3"/>
      <c r="CI163" s="3"/>
      <c r="CJ163" s="3"/>
      <c r="CK163" s="3"/>
    </row>
    <row r="164" spans="1:89" ht="16.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539"/>
      <c r="N164" s="3"/>
      <c r="O164" s="57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62"/>
      <c r="AP164" s="63"/>
      <c r="AQ164" s="63"/>
      <c r="AR164" s="63"/>
      <c r="AS164" s="6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540"/>
      <c r="BN164" s="540"/>
      <c r="BO164" s="540"/>
      <c r="BP164" s="540"/>
      <c r="BQ164" s="540"/>
      <c r="BR164" s="3"/>
      <c r="BS164" s="3"/>
      <c r="BT164" s="3"/>
      <c r="BU164" s="540"/>
      <c r="BV164" s="540"/>
      <c r="BW164" s="540"/>
      <c r="BX164" s="540"/>
      <c r="BY164" s="63"/>
      <c r="BZ164" s="55"/>
      <c r="CA164" s="55"/>
      <c r="CB164" s="63"/>
      <c r="CC164" s="3"/>
      <c r="CD164" s="3"/>
      <c r="CE164" s="63"/>
      <c r="CF164" s="3"/>
      <c r="CG164" s="3"/>
      <c r="CH164" s="3"/>
      <c r="CI164" s="3"/>
      <c r="CJ164" s="3"/>
      <c r="CK164" s="3"/>
    </row>
    <row r="165" spans="1:89" ht="16.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539"/>
      <c r="N165" s="3"/>
      <c r="O165" s="57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62"/>
      <c r="AP165" s="63"/>
      <c r="AQ165" s="63"/>
      <c r="AR165" s="63"/>
      <c r="AS165" s="6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540"/>
      <c r="BN165" s="540"/>
      <c r="BO165" s="540"/>
      <c r="BP165" s="540"/>
      <c r="BQ165" s="540"/>
      <c r="BR165" s="3"/>
      <c r="BS165" s="3"/>
      <c r="BT165" s="3"/>
      <c r="BU165" s="540"/>
      <c r="BV165" s="540"/>
      <c r="BW165" s="540"/>
      <c r="BX165" s="540"/>
      <c r="BY165" s="63"/>
      <c r="BZ165" s="55"/>
      <c r="CA165" s="55"/>
      <c r="CB165" s="63"/>
      <c r="CC165" s="3"/>
      <c r="CD165" s="3"/>
      <c r="CE165" s="63"/>
      <c r="CF165" s="3"/>
      <c r="CG165" s="3"/>
      <c r="CH165" s="3"/>
      <c r="CI165" s="3"/>
      <c r="CJ165" s="3"/>
      <c r="CK165" s="3"/>
    </row>
    <row r="166" spans="1:89" ht="16.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539"/>
      <c r="N166" s="3"/>
      <c r="O166" s="57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62"/>
      <c r="AP166" s="63"/>
      <c r="AQ166" s="63"/>
      <c r="AR166" s="63"/>
      <c r="AS166" s="6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540"/>
      <c r="BN166" s="540"/>
      <c r="BO166" s="540"/>
      <c r="BP166" s="540"/>
      <c r="BQ166" s="540"/>
      <c r="BR166" s="3"/>
      <c r="BS166" s="3"/>
      <c r="BT166" s="3"/>
      <c r="BU166" s="540"/>
      <c r="BV166" s="540"/>
      <c r="BW166" s="540"/>
      <c r="BX166" s="540"/>
      <c r="BY166" s="63"/>
      <c r="BZ166" s="55"/>
      <c r="CA166" s="55"/>
      <c r="CB166" s="63"/>
      <c r="CC166" s="3"/>
      <c r="CD166" s="3"/>
      <c r="CE166" s="63"/>
      <c r="CF166" s="3"/>
      <c r="CG166" s="3"/>
      <c r="CH166" s="3"/>
      <c r="CI166" s="3"/>
      <c r="CJ166" s="3"/>
      <c r="CK166" s="3"/>
    </row>
    <row r="167" spans="1:89" ht="16.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539"/>
      <c r="N167" s="3"/>
      <c r="O167" s="57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62"/>
      <c r="AP167" s="63"/>
      <c r="AQ167" s="63"/>
      <c r="AR167" s="63"/>
      <c r="AS167" s="6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540"/>
      <c r="BN167" s="540"/>
      <c r="BO167" s="540"/>
      <c r="BP167" s="540"/>
      <c r="BQ167" s="540"/>
      <c r="BR167" s="3"/>
      <c r="BS167" s="3"/>
      <c r="BT167" s="3"/>
      <c r="BU167" s="540"/>
      <c r="BV167" s="540"/>
      <c r="BW167" s="540"/>
      <c r="BX167" s="540"/>
      <c r="BY167" s="63"/>
      <c r="BZ167" s="55"/>
      <c r="CA167" s="55"/>
      <c r="CB167" s="63"/>
      <c r="CC167" s="3"/>
      <c r="CD167" s="3"/>
      <c r="CE167" s="63"/>
      <c r="CF167" s="3"/>
      <c r="CG167" s="3"/>
      <c r="CH167" s="3"/>
      <c r="CI167" s="3"/>
      <c r="CJ167" s="3"/>
      <c r="CK167" s="3"/>
    </row>
    <row r="168" spans="1:89" ht="16.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539"/>
      <c r="N168" s="3"/>
      <c r="O168" s="57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62"/>
      <c r="AP168" s="63"/>
      <c r="AQ168" s="63"/>
      <c r="AR168" s="63"/>
      <c r="AS168" s="6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540"/>
      <c r="BN168" s="540"/>
      <c r="BO168" s="540"/>
      <c r="BP168" s="540"/>
      <c r="BQ168" s="540"/>
      <c r="BR168" s="3"/>
      <c r="BS168" s="3"/>
      <c r="BT168" s="3"/>
      <c r="BU168" s="540"/>
      <c r="BV168" s="540"/>
      <c r="BW168" s="540"/>
      <c r="BX168" s="540"/>
      <c r="BY168" s="63"/>
      <c r="BZ168" s="55"/>
      <c r="CA168" s="55"/>
      <c r="CB168" s="63"/>
      <c r="CC168" s="3"/>
      <c r="CD168" s="3"/>
      <c r="CE168" s="63"/>
      <c r="CF168" s="3"/>
      <c r="CG168" s="3"/>
      <c r="CH168" s="3"/>
      <c r="CI168" s="3"/>
      <c r="CJ168" s="3"/>
      <c r="CK168" s="3"/>
    </row>
    <row r="169" spans="1:89" ht="16.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539"/>
      <c r="N169" s="3"/>
      <c r="O169" s="57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62"/>
      <c r="AP169" s="63"/>
      <c r="AQ169" s="63"/>
      <c r="AR169" s="63"/>
      <c r="AS169" s="6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540"/>
      <c r="BN169" s="540"/>
      <c r="BO169" s="540"/>
      <c r="BP169" s="540"/>
      <c r="BQ169" s="540"/>
      <c r="BR169" s="3"/>
      <c r="BS169" s="3"/>
      <c r="BT169" s="3"/>
      <c r="BU169" s="540"/>
      <c r="BV169" s="540"/>
      <c r="BW169" s="540"/>
      <c r="BX169" s="540"/>
      <c r="BY169" s="63"/>
      <c r="BZ169" s="55"/>
      <c r="CA169" s="55"/>
      <c r="CB169" s="63"/>
      <c r="CC169" s="3"/>
      <c r="CD169" s="3"/>
      <c r="CE169" s="63"/>
      <c r="CF169" s="3"/>
      <c r="CG169" s="3"/>
      <c r="CH169" s="3"/>
      <c r="CI169" s="3"/>
      <c r="CJ169" s="3"/>
      <c r="CK169" s="3"/>
    </row>
    <row r="170" spans="1:89" ht="16.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539"/>
      <c r="N170" s="3"/>
      <c r="O170" s="57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62"/>
      <c r="AP170" s="63"/>
      <c r="AQ170" s="63"/>
      <c r="AR170" s="63"/>
      <c r="AS170" s="6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540"/>
      <c r="BN170" s="540"/>
      <c r="BO170" s="540"/>
      <c r="BP170" s="540"/>
      <c r="BQ170" s="540"/>
      <c r="BR170" s="3"/>
      <c r="BS170" s="3"/>
      <c r="BT170" s="3"/>
      <c r="BU170" s="540"/>
      <c r="BV170" s="540"/>
      <c r="BW170" s="540"/>
      <c r="BX170" s="540"/>
      <c r="BY170" s="63"/>
      <c r="BZ170" s="55"/>
      <c r="CA170" s="55"/>
      <c r="CB170" s="63"/>
      <c r="CC170" s="3"/>
      <c r="CD170" s="3"/>
      <c r="CE170" s="63"/>
      <c r="CF170" s="3"/>
      <c r="CG170" s="3"/>
      <c r="CH170" s="3"/>
      <c r="CI170" s="3"/>
      <c r="CJ170" s="3"/>
      <c r="CK170" s="3"/>
    </row>
    <row r="171" spans="1:89" ht="16.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539"/>
      <c r="N171" s="3"/>
      <c r="O171" s="57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62"/>
      <c r="AP171" s="63"/>
      <c r="AQ171" s="63"/>
      <c r="AR171" s="63"/>
      <c r="AS171" s="6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540"/>
      <c r="BM171" s="540"/>
      <c r="BN171" s="540"/>
      <c r="BO171" s="540"/>
      <c r="BP171" s="540"/>
      <c r="BQ171" s="540"/>
      <c r="BR171" s="3"/>
      <c r="BS171" s="3"/>
      <c r="BT171" s="3"/>
      <c r="BU171" s="540"/>
      <c r="BV171" s="540"/>
      <c r="BW171" s="540"/>
      <c r="BX171" s="540"/>
      <c r="BY171" s="63"/>
      <c r="BZ171" s="55"/>
      <c r="CA171" s="55"/>
      <c r="CB171" s="63"/>
      <c r="CC171" s="3"/>
      <c r="CD171" s="3"/>
      <c r="CE171" s="63"/>
      <c r="CF171" s="3"/>
      <c r="CG171" s="3"/>
      <c r="CH171" s="3"/>
      <c r="CI171" s="3"/>
      <c r="CJ171" s="3"/>
      <c r="CK171" s="3"/>
    </row>
    <row r="172" spans="1:89" ht="16.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539"/>
      <c r="N172" s="3"/>
      <c r="O172" s="57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62"/>
      <c r="AP172" s="63"/>
      <c r="AQ172" s="63"/>
      <c r="AR172" s="63"/>
      <c r="AS172" s="6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540"/>
      <c r="BM172" s="540"/>
      <c r="BN172" s="540"/>
      <c r="BO172" s="540"/>
      <c r="BP172" s="540"/>
      <c r="BQ172" s="540"/>
      <c r="BR172" s="3"/>
      <c r="BS172" s="3"/>
      <c r="BT172" s="3"/>
      <c r="BU172" s="540"/>
      <c r="BV172" s="540"/>
      <c r="BW172" s="540"/>
      <c r="BX172" s="540"/>
      <c r="BY172" s="63"/>
      <c r="BZ172" s="55"/>
      <c r="CA172" s="55"/>
      <c r="CB172" s="63"/>
      <c r="CC172" s="3"/>
      <c r="CD172" s="3"/>
      <c r="CE172" s="63"/>
      <c r="CF172" s="3"/>
      <c r="CG172" s="3"/>
      <c r="CH172" s="3"/>
      <c r="CI172" s="3"/>
      <c r="CJ172" s="3"/>
      <c r="CK172" s="3"/>
    </row>
    <row r="173" spans="1:89" ht="16.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539"/>
      <c r="N173" s="3"/>
      <c r="O173" s="57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62"/>
      <c r="AP173" s="63"/>
      <c r="AQ173" s="63"/>
      <c r="AR173" s="63"/>
      <c r="AS173" s="6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540"/>
      <c r="BM173" s="540"/>
      <c r="BN173" s="540"/>
      <c r="BO173" s="540"/>
      <c r="BP173" s="540"/>
      <c r="BQ173" s="540"/>
      <c r="BR173" s="3"/>
      <c r="BS173" s="3"/>
      <c r="BT173" s="3"/>
      <c r="BU173" s="540"/>
      <c r="BV173" s="540"/>
      <c r="BW173" s="540"/>
      <c r="BX173" s="540"/>
      <c r="BY173" s="63"/>
      <c r="BZ173" s="55"/>
      <c r="CA173" s="55"/>
      <c r="CB173" s="63"/>
      <c r="CC173" s="3"/>
      <c r="CD173" s="3"/>
      <c r="CE173" s="63"/>
      <c r="CF173" s="3"/>
      <c r="CG173" s="3"/>
      <c r="CH173" s="3"/>
      <c r="CI173" s="3"/>
      <c r="CJ173" s="3"/>
      <c r="CK173" s="3"/>
    </row>
    <row r="174" spans="1:89" ht="16.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539"/>
      <c r="N174" s="3"/>
      <c r="O174" s="57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62"/>
      <c r="AP174" s="63"/>
      <c r="AQ174" s="63"/>
      <c r="AR174" s="63"/>
      <c r="AS174" s="6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540"/>
      <c r="BM174" s="540"/>
      <c r="BN174" s="540"/>
      <c r="BO174" s="540"/>
      <c r="BP174" s="540"/>
      <c r="BQ174" s="540"/>
      <c r="BR174" s="3"/>
      <c r="BS174" s="3"/>
      <c r="BT174" s="3"/>
      <c r="BU174" s="540"/>
      <c r="BV174" s="540"/>
      <c r="BW174" s="540"/>
      <c r="BX174" s="540"/>
      <c r="BY174" s="63"/>
      <c r="BZ174" s="55"/>
      <c r="CA174" s="55"/>
      <c r="CB174" s="63"/>
      <c r="CC174" s="3"/>
      <c r="CD174" s="3"/>
      <c r="CE174" s="63"/>
      <c r="CF174" s="3"/>
      <c r="CG174" s="3"/>
      <c r="CH174" s="3"/>
      <c r="CI174" s="3"/>
      <c r="CJ174" s="3"/>
      <c r="CK174" s="3"/>
    </row>
    <row r="175" spans="1:89" ht="16.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539"/>
      <c r="N175" s="3"/>
      <c r="O175" s="57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62"/>
      <c r="AP175" s="63"/>
      <c r="AQ175" s="63"/>
      <c r="AR175" s="63"/>
      <c r="AS175" s="6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540"/>
      <c r="BM175" s="540"/>
      <c r="BN175" s="540"/>
      <c r="BO175" s="540"/>
      <c r="BP175" s="540"/>
      <c r="BQ175" s="540"/>
      <c r="BR175" s="3"/>
      <c r="BS175" s="3"/>
      <c r="BT175" s="3"/>
      <c r="BU175" s="540"/>
      <c r="BV175" s="540"/>
      <c r="BW175" s="540"/>
      <c r="BX175" s="540"/>
      <c r="BY175" s="63"/>
      <c r="BZ175" s="55"/>
      <c r="CA175" s="55"/>
      <c r="CB175" s="63"/>
      <c r="CC175" s="3"/>
      <c r="CD175" s="3"/>
      <c r="CE175" s="63"/>
      <c r="CF175" s="3"/>
      <c r="CG175" s="3"/>
      <c r="CH175" s="3"/>
      <c r="CI175" s="3"/>
      <c r="CJ175" s="3"/>
      <c r="CK175" s="3"/>
    </row>
    <row r="176" spans="1:89" ht="16.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539"/>
      <c r="N176" s="3"/>
      <c r="O176" s="57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62"/>
      <c r="AP176" s="63"/>
      <c r="AQ176" s="63"/>
      <c r="AR176" s="63"/>
      <c r="AS176" s="6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540"/>
      <c r="BM176" s="540"/>
      <c r="BN176" s="540"/>
      <c r="BO176" s="540"/>
      <c r="BP176" s="540"/>
      <c r="BQ176" s="540"/>
      <c r="BR176" s="3"/>
      <c r="BS176" s="3"/>
      <c r="BT176" s="3"/>
      <c r="BU176" s="540"/>
      <c r="BV176" s="540"/>
      <c r="BW176" s="540"/>
      <c r="BX176" s="540"/>
      <c r="BY176" s="63"/>
      <c r="BZ176" s="55"/>
      <c r="CA176" s="55"/>
      <c r="CB176" s="63"/>
      <c r="CC176" s="3"/>
      <c r="CD176" s="3"/>
      <c r="CE176" s="63"/>
      <c r="CF176" s="3"/>
      <c r="CG176" s="3"/>
      <c r="CH176" s="3"/>
      <c r="CI176" s="3"/>
      <c r="CJ176" s="3"/>
      <c r="CK176" s="3"/>
    </row>
    <row r="177" spans="1:89" ht="16.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539"/>
      <c r="N177" s="3"/>
      <c r="O177" s="57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62"/>
      <c r="AP177" s="63"/>
      <c r="AQ177" s="63"/>
      <c r="AR177" s="63"/>
      <c r="AS177" s="6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540"/>
      <c r="BM177" s="540"/>
      <c r="BN177" s="540"/>
      <c r="BO177" s="540"/>
      <c r="BP177" s="540"/>
      <c r="BQ177" s="540"/>
      <c r="BR177" s="3"/>
      <c r="BS177" s="3"/>
      <c r="BT177" s="3"/>
      <c r="BU177" s="540"/>
      <c r="BV177" s="540"/>
      <c r="BW177" s="540"/>
      <c r="BX177" s="540"/>
      <c r="BY177" s="63"/>
      <c r="BZ177" s="55"/>
      <c r="CA177" s="55"/>
      <c r="CB177" s="63"/>
      <c r="CC177" s="3"/>
      <c r="CD177" s="3"/>
      <c r="CE177" s="63"/>
      <c r="CF177" s="3"/>
      <c r="CG177" s="3"/>
      <c r="CH177" s="3"/>
      <c r="CI177" s="3"/>
      <c r="CJ177" s="3"/>
      <c r="CK177" s="3"/>
    </row>
    <row r="178" spans="1:89" ht="16.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539"/>
      <c r="N178" s="3"/>
      <c r="O178" s="57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62"/>
      <c r="AP178" s="63"/>
      <c r="AQ178" s="63"/>
      <c r="AR178" s="63"/>
      <c r="AS178" s="6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540"/>
      <c r="BM178" s="540"/>
      <c r="BN178" s="540"/>
      <c r="BO178" s="540"/>
      <c r="BP178" s="540"/>
      <c r="BQ178" s="540"/>
      <c r="BR178" s="3"/>
      <c r="BS178" s="3"/>
      <c r="BT178" s="3"/>
      <c r="BU178" s="540"/>
      <c r="BV178" s="540"/>
      <c r="BW178" s="540"/>
      <c r="BX178" s="540"/>
      <c r="BY178" s="63"/>
      <c r="BZ178" s="55"/>
      <c r="CA178" s="55"/>
      <c r="CB178" s="63"/>
      <c r="CC178" s="3"/>
      <c r="CD178" s="3"/>
      <c r="CE178" s="63"/>
      <c r="CF178" s="3"/>
      <c r="CG178" s="3"/>
      <c r="CH178" s="3"/>
      <c r="CI178" s="3"/>
      <c r="CJ178" s="3"/>
      <c r="CK178" s="3"/>
    </row>
    <row r="179" spans="1:89" ht="16.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539"/>
      <c r="N179" s="3"/>
      <c r="O179" s="57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62"/>
      <c r="AP179" s="63"/>
      <c r="AQ179" s="63"/>
      <c r="AR179" s="63"/>
      <c r="AS179" s="6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540"/>
      <c r="BM179" s="540"/>
      <c r="BN179" s="540"/>
      <c r="BO179" s="540"/>
      <c r="BP179" s="540"/>
      <c r="BQ179" s="540"/>
      <c r="BR179" s="3"/>
      <c r="BS179" s="3"/>
      <c r="BT179" s="3"/>
      <c r="BU179" s="540"/>
      <c r="BV179" s="540"/>
      <c r="BW179" s="540"/>
      <c r="BX179" s="540"/>
      <c r="BY179" s="63"/>
      <c r="BZ179" s="55"/>
      <c r="CA179" s="55"/>
      <c r="CB179" s="63"/>
      <c r="CC179" s="3"/>
      <c r="CD179" s="3"/>
      <c r="CE179" s="63"/>
      <c r="CF179" s="3"/>
      <c r="CG179" s="3"/>
      <c r="CH179" s="3"/>
      <c r="CI179" s="3"/>
      <c r="CJ179" s="3"/>
      <c r="CK179" s="3"/>
    </row>
    <row r="180" spans="1:89" ht="16.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539"/>
      <c r="N180" s="3"/>
      <c r="O180" s="57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62"/>
      <c r="AP180" s="63"/>
      <c r="AQ180" s="63"/>
      <c r="AR180" s="63"/>
      <c r="AS180" s="6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540"/>
      <c r="BM180" s="540"/>
      <c r="BN180" s="540"/>
      <c r="BO180" s="540"/>
      <c r="BP180" s="540"/>
      <c r="BQ180" s="540"/>
      <c r="BR180" s="3"/>
      <c r="BS180" s="3"/>
      <c r="BT180" s="3"/>
      <c r="BU180" s="540"/>
      <c r="BV180" s="540"/>
      <c r="BW180" s="540"/>
      <c r="BX180" s="540"/>
      <c r="BY180" s="63"/>
      <c r="BZ180" s="55"/>
      <c r="CA180" s="55"/>
      <c r="CB180" s="63"/>
      <c r="CC180" s="3"/>
      <c r="CD180" s="3"/>
      <c r="CE180" s="63"/>
      <c r="CF180" s="3"/>
      <c r="CG180" s="3"/>
      <c r="CH180" s="3"/>
      <c r="CI180" s="3"/>
      <c r="CJ180" s="3"/>
      <c r="CK180" s="3"/>
    </row>
    <row r="181" spans="1:89" ht="16.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539"/>
      <c r="N181" s="3"/>
      <c r="O181" s="57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62"/>
      <c r="AP181" s="63"/>
      <c r="AQ181" s="63"/>
      <c r="AR181" s="63"/>
      <c r="AS181" s="6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540"/>
      <c r="BM181" s="540"/>
      <c r="BN181" s="540"/>
      <c r="BO181" s="540"/>
      <c r="BP181" s="540"/>
      <c r="BQ181" s="540"/>
      <c r="BR181" s="3"/>
      <c r="BS181" s="3"/>
      <c r="BT181" s="3"/>
      <c r="BU181" s="540"/>
      <c r="BV181" s="540"/>
      <c r="BW181" s="540"/>
      <c r="BX181" s="540"/>
      <c r="BY181" s="63"/>
      <c r="BZ181" s="55"/>
      <c r="CA181" s="55"/>
      <c r="CB181" s="63"/>
      <c r="CC181" s="3"/>
      <c r="CD181" s="3"/>
      <c r="CE181" s="63"/>
      <c r="CF181" s="3"/>
      <c r="CG181" s="3"/>
      <c r="CH181" s="3"/>
      <c r="CI181" s="3"/>
      <c r="CJ181" s="3"/>
      <c r="CK181" s="3"/>
    </row>
    <row r="182" spans="1:89" ht="16.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539"/>
      <c r="N182" s="3"/>
      <c r="O182" s="57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62"/>
      <c r="AP182" s="63"/>
      <c r="AQ182" s="63"/>
      <c r="AR182" s="63"/>
      <c r="AS182" s="6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540"/>
      <c r="BM182" s="540"/>
      <c r="BN182" s="540"/>
      <c r="BO182" s="540"/>
      <c r="BP182" s="540"/>
      <c r="BQ182" s="540"/>
      <c r="BR182" s="3"/>
      <c r="BS182" s="3"/>
      <c r="BT182" s="3"/>
      <c r="BU182" s="540"/>
      <c r="BV182" s="540"/>
      <c r="BW182" s="540"/>
      <c r="BX182" s="540"/>
      <c r="BY182" s="63"/>
      <c r="BZ182" s="55"/>
      <c r="CA182" s="55"/>
      <c r="CB182" s="63"/>
      <c r="CC182" s="3"/>
      <c r="CD182" s="3"/>
      <c r="CE182" s="63"/>
      <c r="CF182" s="3"/>
      <c r="CG182" s="3"/>
      <c r="CH182" s="3"/>
      <c r="CI182" s="3"/>
      <c r="CJ182" s="3"/>
      <c r="CK182" s="3"/>
    </row>
    <row r="183" spans="1:89" ht="16.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539"/>
      <c r="N183" s="3"/>
      <c r="O183" s="57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62"/>
      <c r="AP183" s="63"/>
      <c r="AQ183" s="63"/>
      <c r="AR183" s="63"/>
      <c r="AS183" s="6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540"/>
      <c r="BM183" s="540"/>
      <c r="BN183" s="540"/>
      <c r="BO183" s="540"/>
      <c r="BP183" s="540"/>
      <c r="BQ183" s="540"/>
      <c r="BR183" s="3"/>
      <c r="BS183" s="3"/>
      <c r="BT183" s="3"/>
      <c r="BU183" s="540"/>
      <c r="BV183" s="540"/>
      <c r="BW183" s="540"/>
      <c r="BX183" s="540"/>
      <c r="BY183" s="63"/>
      <c r="BZ183" s="55"/>
      <c r="CA183" s="55"/>
      <c r="CB183" s="63"/>
      <c r="CC183" s="3"/>
      <c r="CD183" s="3"/>
      <c r="CE183" s="63"/>
      <c r="CF183" s="3"/>
      <c r="CG183" s="3"/>
      <c r="CH183" s="3"/>
      <c r="CI183" s="3"/>
      <c r="CJ183" s="3"/>
      <c r="CK183" s="3"/>
    </row>
    <row r="184" spans="1:89" ht="16.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539"/>
      <c r="N184" s="3"/>
      <c r="O184" s="57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62"/>
      <c r="AP184" s="63"/>
      <c r="AQ184" s="63"/>
      <c r="AR184" s="63"/>
      <c r="AS184" s="6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540"/>
      <c r="BM184" s="540"/>
      <c r="BN184" s="540"/>
      <c r="BO184" s="540"/>
      <c r="BP184" s="540"/>
      <c r="BQ184" s="540"/>
      <c r="BR184" s="3"/>
      <c r="BS184" s="3"/>
      <c r="BT184" s="3"/>
      <c r="BU184" s="540"/>
      <c r="BV184" s="540"/>
      <c r="BW184" s="540"/>
      <c r="BX184" s="540"/>
      <c r="BY184" s="63"/>
      <c r="BZ184" s="55"/>
      <c r="CA184" s="55"/>
      <c r="CB184" s="63"/>
      <c r="CC184" s="3"/>
      <c r="CD184" s="3"/>
      <c r="CE184" s="63"/>
      <c r="CF184" s="3"/>
      <c r="CG184" s="3"/>
      <c r="CH184" s="3"/>
      <c r="CI184" s="3"/>
      <c r="CJ184" s="3"/>
      <c r="CK184" s="3"/>
    </row>
    <row r="185" spans="1:89" ht="16.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539"/>
      <c r="N185" s="3"/>
      <c r="O185" s="57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62"/>
      <c r="AP185" s="63"/>
      <c r="AQ185" s="63"/>
      <c r="AR185" s="63"/>
      <c r="AS185" s="6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540"/>
      <c r="BM185" s="540"/>
      <c r="BN185" s="540"/>
      <c r="BO185" s="540"/>
      <c r="BP185" s="540"/>
      <c r="BQ185" s="540"/>
      <c r="BR185" s="3"/>
      <c r="BS185" s="3"/>
      <c r="BT185" s="3"/>
      <c r="BU185" s="540"/>
      <c r="BV185" s="540"/>
      <c r="BW185" s="540"/>
      <c r="BX185" s="540"/>
      <c r="BY185" s="63"/>
      <c r="BZ185" s="55"/>
      <c r="CA185" s="55"/>
      <c r="CB185" s="63"/>
      <c r="CC185" s="3"/>
      <c r="CD185" s="3"/>
      <c r="CE185" s="63"/>
      <c r="CF185" s="3"/>
      <c r="CG185" s="3"/>
      <c r="CH185" s="3"/>
      <c r="CI185" s="3"/>
      <c r="CJ185" s="3"/>
      <c r="CK185" s="3"/>
    </row>
    <row r="186" spans="1:89" ht="16.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539"/>
      <c r="N186" s="3"/>
      <c r="O186" s="57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62"/>
      <c r="AP186" s="63"/>
      <c r="AQ186" s="63"/>
      <c r="AR186" s="63"/>
      <c r="AS186" s="6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540"/>
      <c r="BM186" s="540"/>
      <c r="BN186" s="540"/>
      <c r="BO186" s="540"/>
      <c r="BP186" s="540"/>
      <c r="BQ186" s="540"/>
      <c r="BR186" s="3"/>
      <c r="BS186" s="3"/>
      <c r="BT186" s="3"/>
      <c r="BU186" s="540"/>
      <c r="BV186" s="540"/>
      <c r="BW186" s="540"/>
      <c r="BX186" s="540"/>
      <c r="BY186" s="63"/>
      <c r="BZ186" s="55"/>
      <c r="CA186" s="55"/>
      <c r="CB186" s="63"/>
      <c r="CC186" s="3"/>
      <c r="CD186" s="3"/>
      <c r="CE186" s="63"/>
      <c r="CF186" s="3"/>
      <c r="CG186" s="3"/>
      <c r="CH186" s="3"/>
      <c r="CI186" s="3"/>
      <c r="CJ186" s="3"/>
      <c r="CK186" s="3"/>
    </row>
    <row r="187" spans="1:89" ht="16.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539"/>
      <c r="N187" s="3"/>
      <c r="O187" s="57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62"/>
      <c r="AP187" s="63"/>
      <c r="AQ187" s="63"/>
      <c r="AR187" s="63"/>
      <c r="AS187" s="6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540"/>
      <c r="BM187" s="540"/>
      <c r="BN187" s="540"/>
      <c r="BO187" s="540"/>
      <c r="BP187" s="540"/>
      <c r="BQ187" s="540"/>
      <c r="BR187" s="3"/>
      <c r="BS187" s="3"/>
      <c r="BT187" s="3"/>
      <c r="BU187" s="540"/>
      <c r="BV187" s="540"/>
      <c r="BW187" s="540"/>
      <c r="BX187" s="540"/>
      <c r="BY187" s="63"/>
      <c r="BZ187" s="55"/>
      <c r="CA187" s="55"/>
      <c r="CB187" s="63"/>
      <c r="CC187" s="3"/>
      <c r="CD187" s="3"/>
      <c r="CE187" s="63"/>
      <c r="CF187" s="3"/>
      <c r="CG187" s="3"/>
      <c r="CH187" s="3"/>
      <c r="CI187" s="3"/>
      <c r="CJ187" s="3"/>
      <c r="CK187" s="3"/>
    </row>
    <row r="188" spans="1:89" ht="16.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539"/>
      <c r="N188" s="3"/>
      <c r="O188" s="57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62"/>
      <c r="AP188" s="63"/>
      <c r="AQ188" s="63"/>
      <c r="AR188" s="63"/>
      <c r="AS188" s="6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540"/>
      <c r="BM188" s="540"/>
      <c r="BN188" s="540"/>
      <c r="BO188" s="540"/>
      <c r="BP188" s="540"/>
      <c r="BQ188" s="540"/>
      <c r="BR188" s="3"/>
      <c r="BS188" s="3"/>
      <c r="BT188" s="3"/>
      <c r="BU188" s="540"/>
      <c r="BV188" s="540"/>
      <c r="BW188" s="540"/>
      <c r="BX188" s="540"/>
      <c r="BY188" s="63"/>
      <c r="BZ188" s="55"/>
      <c r="CA188" s="55"/>
      <c r="CB188" s="63"/>
      <c r="CC188" s="3"/>
      <c r="CD188" s="3"/>
      <c r="CE188" s="63"/>
      <c r="CF188" s="3"/>
      <c r="CG188" s="3"/>
      <c r="CH188" s="3"/>
      <c r="CI188" s="3"/>
      <c r="CJ188" s="3"/>
      <c r="CK188" s="3"/>
    </row>
    <row r="189" spans="1:89" ht="16.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539"/>
      <c r="N189" s="3"/>
      <c r="O189" s="57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62"/>
      <c r="AP189" s="63"/>
      <c r="AQ189" s="63"/>
      <c r="AR189" s="63"/>
      <c r="AS189" s="6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540"/>
      <c r="BM189" s="540"/>
      <c r="BN189" s="540"/>
      <c r="BO189" s="540"/>
      <c r="BP189" s="540"/>
      <c r="BQ189" s="540"/>
      <c r="BR189" s="3"/>
      <c r="BS189" s="3"/>
      <c r="BT189" s="3"/>
      <c r="BU189" s="540"/>
      <c r="BV189" s="540"/>
      <c r="BW189" s="540"/>
      <c r="BX189" s="540"/>
      <c r="BY189" s="63"/>
      <c r="BZ189" s="55"/>
      <c r="CA189" s="55"/>
      <c r="CB189" s="63"/>
      <c r="CC189" s="3"/>
      <c r="CD189" s="3"/>
      <c r="CE189" s="63"/>
      <c r="CF189" s="3"/>
      <c r="CG189" s="3"/>
      <c r="CH189" s="3"/>
      <c r="CI189" s="3"/>
      <c r="CJ189" s="3"/>
      <c r="CK189" s="3"/>
    </row>
    <row r="190" spans="1:89" ht="16.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539"/>
      <c r="N190" s="3"/>
      <c r="O190" s="57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62"/>
      <c r="AP190" s="63"/>
      <c r="AQ190" s="63"/>
      <c r="AR190" s="63"/>
      <c r="AS190" s="6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540"/>
      <c r="BM190" s="540"/>
      <c r="BN190" s="540"/>
      <c r="BO190" s="540"/>
      <c r="BP190" s="540"/>
      <c r="BQ190" s="540"/>
      <c r="BR190" s="3"/>
      <c r="BS190" s="3"/>
      <c r="BT190" s="3"/>
      <c r="BU190" s="540"/>
      <c r="BV190" s="540"/>
      <c r="BW190" s="540"/>
      <c r="BX190" s="540"/>
      <c r="BY190" s="63"/>
      <c r="BZ190" s="55"/>
      <c r="CA190" s="55"/>
      <c r="CB190" s="63"/>
      <c r="CC190" s="3"/>
      <c r="CD190" s="3"/>
      <c r="CE190" s="63"/>
      <c r="CF190" s="3"/>
      <c r="CG190" s="3"/>
      <c r="CH190" s="3"/>
      <c r="CI190" s="3"/>
      <c r="CJ190" s="3"/>
      <c r="CK190" s="3"/>
    </row>
    <row r="191" spans="1:89" ht="16.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539"/>
      <c r="N191" s="3"/>
      <c r="O191" s="57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62"/>
      <c r="AP191" s="63"/>
      <c r="AQ191" s="63"/>
      <c r="AR191" s="63"/>
      <c r="AS191" s="6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540"/>
      <c r="BM191" s="540"/>
      <c r="BN191" s="540"/>
      <c r="BO191" s="540"/>
      <c r="BP191" s="540"/>
      <c r="BQ191" s="540"/>
      <c r="BR191" s="3"/>
      <c r="BS191" s="3"/>
      <c r="BT191" s="3"/>
      <c r="BU191" s="540"/>
      <c r="BV191" s="540"/>
      <c r="BW191" s="540"/>
      <c r="BX191" s="540"/>
      <c r="BY191" s="63"/>
      <c r="BZ191" s="55"/>
      <c r="CA191" s="55"/>
      <c r="CB191" s="63"/>
      <c r="CC191" s="3"/>
      <c r="CD191" s="3"/>
      <c r="CE191" s="63"/>
      <c r="CF191" s="3"/>
      <c r="CG191" s="3"/>
      <c r="CH191" s="3"/>
      <c r="CI191" s="3"/>
      <c r="CJ191" s="3"/>
      <c r="CK191" s="3"/>
    </row>
    <row r="192" spans="1:89" ht="16.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539"/>
      <c r="N192" s="3"/>
      <c r="O192" s="57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62"/>
      <c r="AP192" s="63"/>
      <c r="AQ192" s="63"/>
      <c r="AR192" s="63"/>
      <c r="AS192" s="6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540"/>
      <c r="BM192" s="540"/>
      <c r="BN192" s="540"/>
      <c r="BO192" s="540"/>
      <c r="BP192" s="540"/>
      <c r="BQ192" s="540"/>
      <c r="BR192" s="3"/>
      <c r="BS192" s="3"/>
      <c r="BT192" s="3"/>
      <c r="BU192" s="540"/>
      <c r="BV192" s="540"/>
      <c r="BW192" s="540"/>
      <c r="BX192" s="540"/>
      <c r="BY192" s="63"/>
      <c r="BZ192" s="55"/>
      <c r="CA192" s="55"/>
      <c r="CB192" s="63"/>
      <c r="CC192" s="3"/>
      <c r="CD192" s="3"/>
      <c r="CE192" s="63"/>
      <c r="CF192" s="3"/>
      <c r="CG192" s="3"/>
      <c r="CH192" s="3"/>
      <c r="CI192" s="3"/>
      <c r="CJ192" s="3"/>
      <c r="CK192" s="3"/>
    </row>
    <row r="193" spans="1:89" ht="16.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539"/>
      <c r="N193" s="3"/>
      <c r="O193" s="57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62"/>
      <c r="AP193" s="63"/>
      <c r="AQ193" s="63"/>
      <c r="AR193" s="63"/>
      <c r="AS193" s="6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540"/>
      <c r="BM193" s="540"/>
      <c r="BN193" s="540"/>
      <c r="BO193" s="540"/>
      <c r="BP193" s="540"/>
      <c r="BQ193" s="540"/>
      <c r="BR193" s="3"/>
      <c r="BS193" s="3"/>
      <c r="BT193" s="3"/>
      <c r="BU193" s="540"/>
      <c r="BV193" s="540"/>
      <c r="BW193" s="540"/>
      <c r="BX193" s="540"/>
      <c r="BY193" s="63"/>
      <c r="BZ193" s="55"/>
      <c r="CA193" s="55"/>
      <c r="CB193" s="63"/>
      <c r="CC193" s="3"/>
      <c r="CD193" s="3"/>
      <c r="CE193" s="63"/>
      <c r="CF193" s="3"/>
      <c r="CG193" s="3"/>
      <c r="CH193" s="3"/>
      <c r="CI193" s="3"/>
      <c r="CJ193" s="3"/>
      <c r="CK193" s="3"/>
    </row>
    <row r="194" spans="1:89" ht="16.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539"/>
      <c r="N194" s="3"/>
      <c r="O194" s="57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62"/>
      <c r="AP194" s="63"/>
      <c r="AQ194" s="63"/>
      <c r="AR194" s="63"/>
      <c r="AS194" s="6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540"/>
      <c r="BM194" s="540"/>
      <c r="BN194" s="540"/>
      <c r="BO194" s="540"/>
      <c r="BP194" s="540"/>
      <c r="BQ194" s="540"/>
      <c r="BR194" s="3"/>
      <c r="BS194" s="3"/>
      <c r="BT194" s="3"/>
      <c r="BU194" s="540"/>
      <c r="BV194" s="540"/>
      <c r="BW194" s="540"/>
      <c r="BX194" s="540"/>
      <c r="BY194" s="63"/>
      <c r="BZ194" s="55"/>
      <c r="CA194" s="55"/>
      <c r="CB194" s="63"/>
      <c r="CC194" s="3"/>
      <c r="CD194" s="3"/>
      <c r="CE194" s="63"/>
      <c r="CF194" s="3"/>
      <c r="CG194" s="3"/>
      <c r="CH194" s="3"/>
      <c r="CI194" s="3"/>
      <c r="CJ194" s="3"/>
      <c r="CK194" s="3"/>
    </row>
    <row r="195" spans="1:89" ht="16.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539"/>
      <c r="N195" s="3"/>
      <c r="O195" s="57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62"/>
      <c r="AP195" s="63"/>
      <c r="AQ195" s="63"/>
      <c r="AR195" s="63"/>
      <c r="AS195" s="6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540"/>
      <c r="BM195" s="540"/>
      <c r="BN195" s="540"/>
      <c r="BO195" s="540"/>
      <c r="BP195" s="540"/>
      <c r="BQ195" s="540"/>
      <c r="BR195" s="3"/>
      <c r="BS195" s="3"/>
      <c r="BT195" s="3"/>
      <c r="BU195" s="540"/>
      <c r="BV195" s="540"/>
      <c r="BW195" s="540"/>
      <c r="BX195" s="540"/>
      <c r="BY195" s="63"/>
      <c r="BZ195" s="55"/>
      <c r="CA195" s="55"/>
      <c r="CB195" s="63"/>
      <c r="CC195" s="3"/>
      <c r="CD195" s="3"/>
      <c r="CE195" s="63"/>
      <c r="CF195" s="3"/>
      <c r="CG195" s="3"/>
      <c r="CH195" s="3"/>
      <c r="CI195" s="3"/>
      <c r="CJ195" s="3"/>
      <c r="CK195" s="3"/>
    </row>
    <row r="196" spans="1:89" ht="16.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539"/>
      <c r="N196" s="3"/>
      <c r="O196" s="57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62"/>
      <c r="AP196" s="63"/>
      <c r="AQ196" s="63"/>
      <c r="AR196" s="63"/>
      <c r="AS196" s="6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540"/>
      <c r="BM196" s="540"/>
      <c r="BN196" s="540"/>
      <c r="BO196" s="540"/>
      <c r="BP196" s="540"/>
      <c r="BQ196" s="540"/>
      <c r="BR196" s="3"/>
      <c r="BS196" s="3"/>
      <c r="BT196" s="3"/>
      <c r="BU196" s="540"/>
      <c r="BV196" s="540"/>
      <c r="BW196" s="540"/>
      <c r="BX196" s="540"/>
      <c r="BY196" s="63"/>
      <c r="BZ196" s="55"/>
      <c r="CA196" s="55"/>
      <c r="CB196" s="63"/>
      <c r="CC196" s="3"/>
      <c r="CD196" s="3"/>
      <c r="CE196" s="63"/>
      <c r="CF196" s="3"/>
      <c r="CG196" s="3"/>
      <c r="CH196" s="3"/>
      <c r="CI196" s="3"/>
      <c r="CJ196" s="3"/>
      <c r="CK196" s="3"/>
    </row>
    <row r="197" spans="1:89" ht="16.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539"/>
      <c r="N197" s="3"/>
      <c r="O197" s="57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62"/>
      <c r="AP197" s="63"/>
      <c r="AQ197" s="63"/>
      <c r="AR197" s="63"/>
      <c r="AS197" s="6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540"/>
      <c r="BM197" s="540"/>
      <c r="BN197" s="540"/>
      <c r="BO197" s="540"/>
      <c r="BP197" s="540"/>
      <c r="BQ197" s="540"/>
      <c r="BR197" s="3"/>
      <c r="BS197" s="3"/>
      <c r="BT197" s="3"/>
      <c r="BU197" s="540"/>
      <c r="BV197" s="540"/>
      <c r="BW197" s="540"/>
      <c r="BX197" s="540"/>
      <c r="BY197" s="63"/>
      <c r="BZ197" s="55"/>
      <c r="CA197" s="55"/>
      <c r="CB197" s="63"/>
      <c r="CC197" s="3"/>
      <c r="CD197" s="3"/>
      <c r="CE197" s="63"/>
      <c r="CF197" s="3"/>
      <c r="CG197" s="3"/>
      <c r="CH197" s="3"/>
      <c r="CI197" s="3"/>
      <c r="CJ197" s="3"/>
      <c r="CK197" s="3"/>
    </row>
    <row r="198" spans="1:89" ht="16.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539"/>
      <c r="N198" s="3"/>
      <c r="O198" s="57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62"/>
      <c r="AP198" s="63"/>
      <c r="AQ198" s="63"/>
      <c r="AR198" s="63"/>
      <c r="AS198" s="6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540"/>
      <c r="BM198" s="540"/>
      <c r="BN198" s="540"/>
      <c r="BO198" s="540"/>
      <c r="BP198" s="540"/>
      <c r="BQ198" s="540"/>
      <c r="BR198" s="3"/>
      <c r="BS198" s="3"/>
      <c r="BT198" s="3"/>
      <c r="BU198" s="540"/>
      <c r="BV198" s="540"/>
      <c r="BW198" s="540"/>
      <c r="BX198" s="540"/>
      <c r="BY198" s="63"/>
      <c r="BZ198" s="55"/>
      <c r="CA198" s="55"/>
      <c r="CB198" s="63"/>
      <c r="CC198" s="3"/>
      <c r="CD198" s="3"/>
      <c r="CE198" s="63"/>
      <c r="CF198" s="3"/>
      <c r="CG198" s="3"/>
      <c r="CH198" s="3"/>
      <c r="CI198" s="3"/>
      <c r="CJ198" s="3"/>
      <c r="CK198" s="3"/>
    </row>
    <row r="199" spans="1:89" ht="16.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539"/>
      <c r="N199" s="3"/>
      <c r="O199" s="57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62"/>
      <c r="AP199" s="63"/>
      <c r="AQ199" s="63"/>
      <c r="AR199" s="63"/>
      <c r="AS199" s="6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540"/>
      <c r="BM199" s="540"/>
      <c r="BN199" s="540"/>
      <c r="BO199" s="540"/>
      <c r="BP199" s="540"/>
      <c r="BQ199" s="540"/>
      <c r="BR199" s="3"/>
      <c r="BS199" s="3"/>
      <c r="BT199" s="3"/>
      <c r="BU199" s="540"/>
      <c r="BV199" s="540"/>
      <c r="BW199" s="540"/>
      <c r="BX199" s="540"/>
      <c r="BY199" s="63"/>
      <c r="BZ199" s="55"/>
      <c r="CA199" s="55"/>
      <c r="CB199" s="63"/>
      <c r="CC199" s="3"/>
      <c r="CD199" s="3"/>
      <c r="CE199" s="63"/>
      <c r="CF199" s="3"/>
      <c r="CG199" s="3"/>
      <c r="CH199" s="3"/>
      <c r="CI199" s="3"/>
      <c r="CJ199" s="3"/>
      <c r="CK199" s="3"/>
    </row>
    <row r="200" spans="1:89" ht="16.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539"/>
      <c r="N200" s="3"/>
      <c r="O200" s="57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62"/>
      <c r="AP200" s="63"/>
      <c r="AQ200" s="63"/>
      <c r="AR200" s="63"/>
      <c r="AS200" s="6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540"/>
      <c r="BM200" s="540"/>
      <c r="BN200" s="540"/>
      <c r="BO200" s="540"/>
      <c r="BP200" s="540"/>
      <c r="BQ200" s="540"/>
      <c r="BR200" s="3"/>
      <c r="BS200" s="3"/>
      <c r="BT200" s="3"/>
      <c r="BU200" s="540"/>
      <c r="BV200" s="540"/>
      <c r="BW200" s="540"/>
      <c r="BX200" s="540"/>
      <c r="BY200" s="63"/>
      <c r="BZ200" s="55"/>
      <c r="CA200" s="55"/>
      <c r="CB200" s="63"/>
      <c r="CC200" s="3"/>
      <c r="CD200" s="3"/>
      <c r="CE200" s="63"/>
      <c r="CF200" s="3"/>
      <c r="CG200" s="3"/>
      <c r="CH200" s="3"/>
      <c r="CI200" s="3"/>
      <c r="CJ200" s="3"/>
      <c r="CK200" s="3"/>
    </row>
    <row r="201" spans="1:89" ht="16.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539"/>
      <c r="N201" s="3"/>
      <c r="O201" s="57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62"/>
      <c r="AP201" s="63"/>
      <c r="AQ201" s="63"/>
      <c r="AR201" s="63"/>
      <c r="AS201" s="6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540"/>
      <c r="BM201" s="540"/>
      <c r="BN201" s="540"/>
      <c r="BO201" s="540"/>
      <c r="BP201" s="540"/>
      <c r="BQ201" s="540"/>
      <c r="BR201" s="3"/>
      <c r="BS201" s="3"/>
      <c r="BT201" s="3"/>
      <c r="BU201" s="540"/>
      <c r="BV201" s="540"/>
      <c r="BW201" s="540"/>
      <c r="BX201" s="540"/>
      <c r="BY201" s="63"/>
      <c r="BZ201" s="55"/>
      <c r="CA201" s="55"/>
      <c r="CB201" s="63"/>
      <c r="CC201" s="3"/>
      <c r="CD201" s="3"/>
      <c r="CE201" s="63"/>
      <c r="CF201" s="3"/>
      <c r="CG201" s="3"/>
      <c r="CH201" s="3"/>
      <c r="CI201" s="3"/>
      <c r="CJ201" s="3"/>
      <c r="CK201" s="3"/>
    </row>
    <row r="202" spans="1:89" ht="16.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539"/>
      <c r="N202" s="3"/>
      <c r="O202" s="57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62"/>
      <c r="AP202" s="63"/>
      <c r="AQ202" s="63"/>
      <c r="AR202" s="63"/>
      <c r="AS202" s="6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540"/>
      <c r="BM202" s="540"/>
      <c r="BN202" s="540"/>
      <c r="BO202" s="540"/>
      <c r="BP202" s="540"/>
      <c r="BQ202" s="540"/>
      <c r="BR202" s="3"/>
      <c r="BS202" s="3"/>
      <c r="BT202" s="3"/>
      <c r="BU202" s="540"/>
      <c r="BV202" s="540"/>
      <c r="BW202" s="540"/>
      <c r="BX202" s="540"/>
      <c r="BY202" s="63"/>
      <c r="BZ202" s="55"/>
      <c r="CA202" s="55"/>
      <c r="CB202" s="63"/>
      <c r="CC202" s="3"/>
      <c r="CD202" s="3"/>
      <c r="CE202" s="63"/>
      <c r="CF202" s="3"/>
      <c r="CG202" s="3"/>
      <c r="CH202" s="3"/>
      <c r="CI202" s="3"/>
      <c r="CJ202" s="3"/>
      <c r="CK202" s="3"/>
    </row>
    <row r="203" spans="1:89" ht="16.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539"/>
      <c r="N203" s="3"/>
      <c r="O203" s="57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62"/>
      <c r="AP203" s="63"/>
      <c r="AQ203" s="63"/>
      <c r="AR203" s="63"/>
      <c r="AS203" s="6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540"/>
      <c r="BM203" s="540"/>
      <c r="BN203" s="540"/>
      <c r="BO203" s="540"/>
      <c r="BP203" s="540"/>
      <c r="BQ203" s="540"/>
      <c r="BR203" s="3"/>
      <c r="BS203" s="3"/>
      <c r="BT203" s="3"/>
      <c r="BU203" s="540"/>
      <c r="BV203" s="540"/>
      <c r="BW203" s="540"/>
      <c r="BX203" s="540"/>
      <c r="BY203" s="63"/>
      <c r="BZ203" s="55"/>
      <c r="CA203" s="55"/>
      <c r="CB203" s="63"/>
      <c r="CC203" s="3"/>
      <c r="CD203" s="3"/>
      <c r="CE203" s="63"/>
      <c r="CF203" s="3"/>
      <c r="CG203" s="3"/>
      <c r="CH203" s="3"/>
      <c r="CI203" s="3"/>
      <c r="CJ203" s="3"/>
      <c r="CK203" s="3"/>
    </row>
    <row r="204" spans="1:89" ht="16.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539"/>
      <c r="N204" s="3"/>
      <c r="O204" s="57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62"/>
      <c r="AP204" s="63"/>
      <c r="AQ204" s="63"/>
      <c r="AR204" s="63"/>
      <c r="AS204" s="6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540"/>
      <c r="BM204" s="540"/>
      <c r="BN204" s="540"/>
      <c r="BO204" s="540"/>
      <c r="BP204" s="540"/>
      <c r="BQ204" s="540"/>
      <c r="BR204" s="3"/>
      <c r="BS204" s="3"/>
      <c r="BT204" s="3"/>
      <c r="BU204" s="540"/>
      <c r="BV204" s="540"/>
      <c r="BW204" s="540"/>
      <c r="BX204" s="540"/>
      <c r="BY204" s="63"/>
      <c r="BZ204" s="55"/>
      <c r="CA204" s="55"/>
      <c r="CB204" s="63"/>
      <c r="CC204" s="3"/>
      <c r="CD204" s="3"/>
      <c r="CE204" s="63"/>
      <c r="CF204" s="3"/>
      <c r="CG204" s="3"/>
      <c r="CH204" s="3"/>
      <c r="CI204" s="3"/>
      <c r="CJ204" s="3"/>
      <c r="CK204" s="3"/>
    </row>
    <row r="205" spans="1:89" ht="16.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539"/>
      <c r="N205" s="3"/>
      <c r="O205" s="57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62"/>
      <c r="AP205" s="63"/>
      <c r="AQ205" s="63"/>
      <c r="AR205" s="63"/>
      <c r="AS205" s="6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540"/>
      <c r="BM205" s="540"/>
      <c r="BN205" s="540"/>
      <c r="BO205" s="540"/>
      <c r="BP205" s="540"/>
      <c r="BQ205" s="540"/>
      <c r="BR205" s="3"/>
      <c r="BS205" s="3"/>
      <c r="BT205" s="3"/>
      <c r="BU205" s="540"/>
      <c r="BV205" s="540"/>
      <c r="BW205" s="540"/>
      <c r="BX205" s="540"/>
      <c r="BY205" s="63"/>
      <c r="BZ205" s="55"/>
      <c r="CA205" s="55"/>
      <c r="CB205" s="63"/>
      <c r="CC205" s="3"/>
      <c r="CD205" s="3"/>
      <c r="CE205" s="63"/>
      <c r="CF205" s="3"/>
      <c r="CG205" s="3"/>
      <c r="CH205" s="3"/>
      <c r="CI205" s="3"/>
      <c r="CJ205" s="3"/>
      <c r="CK205" s="3"/>
    </row>
    <row r="206" spans="1:89" ht="16.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539"/>
      <c r="N206" s="3"/>
      <c r="O206" s="57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62"/>
      <c r="AP206" s="63"/>
      <c r="AQ206" s="63"/>
      <c r="AR206" s="63"/>
      <c r="AS206" s="6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540"/>
      <c r="BM206" s="540"/>
      <c r="BN206" s="540"/>
      <c r="BO206" s="540"/>
      <c r="BP206" s="540"/>
      <c r="BQ206" s="540"/>
      <c r="BR206" s="3"/>
      <c r="BS206" s="3"/>
      <c r="BT206" s="3"/>
      <c r="BU206" s="540"/>
      <c r="BV206" s="540"/>
      <c r="BW206" s="540"/>
      <c r="BX206" s="540"/>
      <c r="BY206" s="63"/>
      <c r="BZ206" s="55"/>
      <c r="CA206" s="55"/>
      <c r="CB206" s="63"/>
      <c r="CC206" s="3"/>
      <c r="CD206" s="3"/>
      <c r="CE206" s="63"/>
      <c r="CF206" s="3"/>
      <c r="CG206" s="3"/>
      <c r="CH206" s="3"/>
      <c r="CI206" s="3"/>
      <c r="CJ206" s="3"/>
      <c r="CK206" s="3"/>
    </row>
    <row r="207" spans="1:89" ht="16.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539"/>
      <c r="N207" s="3"/>
      <c r="O207" s="57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62"/>
      <c r="AP207" s="63"/>
      <c r="AQ207" s="63"/>
      <c r="AR207" s="63"/>
      <c r="AS207" s="6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540"/>
      <c r="BM207" s="540"/>
      <c r="BN207" s="540"/>
      <c r="BO207" s="540"/>
      <c r="BP207" s="540"/>
      <c r="BQ207" s="540"/>
      <c r="BR207" s="3"/>
      <c r="BS207" s="3"/>
      <c r="BT207" s="3"/>
      <c r="BU207" s="540"/>
      <c r="BV207" s="540"/>
      <c r="BW207" s="540"/>
      <c r="BX207" s="540"/>
      <c r="BY207" s="63"/>
      <c r="BZ207" s="55"/>
      <c r="CA207" s="55"/>
      <c r="CB207" s="63"/>
      <c r="CC207" s="3"/>
      <c r="CD207" s="3"/>
      <c r="CE207" s="63"/>
      <c r="CF207" s="3"/>
      <c r="CG207" s="3"/>
      <c r="CH207" s="3"/>
      <c r="CI207" s="3"/>
      <c r="CJ207" s="3"/>
      <c r="CK207" s="3"/>
    </row>
    <row r="208" spans="1:89" ht="16.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539"/>
      <c r="N208" s="3"/>
      <c r="O208" s="57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62"/>
      <c r="AP208" s="63"/>
      <c r="AQ208" s="63"/>
      <c r="AR208" s="63"/>
      <c r="AS208" s="6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540"/>
      <c r="BM208" s="540"/>
      <c r="BN208" s="540"/>
      <c r="BO208" s="540"/>
      <c r="BP208" s="540"/>
      <c r="BQ208" s="540"/>
      <c r="BR208" s="3"/>
      <c r="BS208" s="3"/>
      <c r="BT208" s="3"/>
      <c r="BU208" s="540"/>
      <c r="BV208" s="540"/>
      <c r="BW208" s="540"/>
      <c r="BX208" s="540"/>
      <c r="BY208" s="63"/>
      <c r="BZ208" s="55"/>
      <c r="CA208" s="55"/>
      <c r="CB208" s="63"/>
      <c r="CC208" s="3"/>
      <c r="CD208" s="3"/>
      <c r="CE208" s="63"/>
      <c r="CF208" s="3"/>
      <c r="CG208" s="3"/>
      <c r="CH208" s="3"/>
      <c r="CI208" s="3"/>
      <c r="CJ208" s="3"/>
      <c r="CK208" s="3"/>
    </row>
    <row r="209" spans="1:89" ht="16.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539"/>
      <c r="N209" s="3"/>
      <c r="O209" s="57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62"/>
      <c r="AP209" s="63"/>
      <c r="AQ209" s="63"/>
      <c r="AR209" s="63"/>
      <c r="AS209" s="6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540"/>
      <c r="BM209" s="540"/>
      <c r="BN209" s="540"/>
      <c r="BO209" s="540"/>
      <c r="BP209" s="540"/>
      <c r="BQ209" s="540"/>
      <c r="BR209" s="3"/>
      <c r="BS209" s="3"/>
      <c r="BT209" s="3"/>
      <c r="BU209" s="540"/>
      <c r="BV209" s="540"/>
      <c r="BW209" s="540"/>
      <c r="BX209" s="540"/>
      <c r="BY209" s="63"/>
      <c r="BZ209" s="55"/>
      <c r="CA209" s="55"/>
      <c r="CB209" s="63"/>
      <c r="CC209" s="3"/>
      <c r="CD209" s="3"/>
      <c r="CE209" s="63"/>
      <c r="CF209" s="3"/>
      <c r="CG209" s="3"/>
      <c r="CH209" s="3"/>
      <c r="CI209" s="3"/>
      <c r="CJ209" s="3"/>
      <c r="CK209" s="3"/>
    </row>
    <row r="210" spans="1:89" ht="16.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539"/>
      <c r="N210" s="3"/>
      <c r="O210" s="57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62"/>
      <c r="AP210" s="63"/>
      <c r="AQ210" s="63"/>
      <c r="AR210" s="63"/>
      <c r="AS210" s="6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540"/>
      <c r="BM210" s="540"/>
      <c r="BN210" s="540"/>
      <c r="BO210" s="540"/>
      <c r="BP210" s="540"/>
      <c r="BQ210" s="540"/>
      <c r="BR210" s="3"/>
      <c r="BS210" s="3"/>
      <c r="BT210" s="3"/>
      <c r="BU210" s="540"/>
      <c r="BV210" s="540"/>
      <c r="BW210" s="540"/>
      <c r="BX210" s="540"/>
      <c r="BY210" s="63"/>
      <c r="BZ210" s="55"/>
      <c r="CA210" s="55"/>
      <c r="CB210" s="63"/>
      <c r="CC210" s="3"/>
      <c r="CD210" s="3"/>
      <c r="CE210" s="63"/>
      <c r="CF210" s="3"/>
      <c r="CG210" s="3"/>
      <c r="CH210" s="3"/>
      <c r="CI210" s="3"/>
      <c r="CJ210" s="3"/>
      <c r="CK210" s="3"/>
    </row>
    <row r="211" spans="1:89" ht="16.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539"/>
      <c r="N211" s="3"/>
      <c r="O211" s="57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62"/>
      <c r="AP211" s="63"/>
      <c r="AQ211" s="63"/>
      <c r="AR211" s="63"/>
      <c r="AS211" s="6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540"/>
      <c r="BM211" s="540"/>
      <c r="BN211" s="540"/>
      <c r="BO211" s="540"/>
      <c r="BP211" s="540"/>
      <c r="BQ211" s="540"/>
      <c r="BR211" s="3"/>
      <c r="BS211" s="3"/>
      <c r="BT211" s="3"/>
      <c r="BU211" s="540"/>
      <c r="BV211" s="540"/>
      <c r="BW211" s="540"/>
      <c r="BX211" s="540"/>
      <c r="BY211" s="63"/>
      <c r="BZ211" s="55"/>
      <c r="CA211" s="55"/>
      <c r="CB211" s="63"/>
      <c r="CC211" s="3"/>
      <c r="CD211" s="3"/>
      <c r="CE211" s="63"/>
      <c r="CF211" s="3"/>
      <c r="CG211" s="3"/>
      <c r="CH211" s="3"/>
      <c r="CI211" s="3"/>
      <c r="CJ211" s="3"/>
      <c r="CK211" s="3"/>
    </row>
    <row r="212" spans="1:89" ht="16.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539"/>
      <c r="N212" s="3"/>
      <c r="O212" s="57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62"/>
      <c r="AP212" s="63"/>
      <c r="AQ212" s="63"/>
      <c r="AR212" s="63"/>
      <c r="AS212" s="6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540"/>
      <c r="BM212" s="540"/>
      <c r="BN212" s="540"/>
      <c r="BO212" s="540"/>
      <c r="BP212" s="540"/>
      <c r="BQ212" s="540"/>
      <c r="BR212" s="3"/>
      <c r="BS212" s="3"/>
      <c r="BT212" s="3"/>
      <c r="BU212" s="540"/>
      <c r="BV212" s="540"/>
      <c r="BW212" s="540"/>
      <c r="BX212" s="540"/>
      <c r="BY212" s="63"/>
      <c r="BZ212" s="55"/>
      <c r="CA212" s="55"/>
      <c r="CB212" s="63"/>
      <c r="CC212" s="3"/>
      <c r="CD212" s="3"/>
      <c r="CE212" s="63"/>
      <c r="CF212" s="3"/>
      <c r="CG212" s="3"/>
      <c r="CH212" s="3"/>
      <c r="CI212" s="3"/>
      <c r="CJ212" s="3"/>
      <c r="CK212" s="3"/>
    </row>
    <row r="213" spans="1:89" ht="16.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539"/>
      <c r="N213" s="3"/>
      <c r="O213" s="57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62"/>
      <c r="AP213" s="63"/>
      <c r="AQ213" s="63"/>
      <c r="AR213" s="63"/>
      <c r="AS213" s="6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540"/>
      <c r="BM213" s="540"/>
      <c r="BN213" s="540"/>
      <c r="BO213" s="540"/>
      <c r="BP213" s="540"/>
      <c r="BQ213" s="540"/>
      <c r="BR213" s="3"/>
      <c r="BS213" s="3"/>
      <c r="BT213" s="3"/>
      <c r="BU213" s="540"/>
      <c r="BV213" s="540"/>
      <c r="BW213" s="540"/>
      <c r="BX213" s="540"/>
      <c r="BY213" s="63"/>
      <c r="BZ213" s="55"/>
      <c r="CA213" s="55"/>
      <c r="CB213" s="63"/>
      <c r="CC213" s="3"/>
      <c r="CD213" s="3"/>
      <c r="CE213" s="63"/>
      <c r="CF213" s="3"/>
      <c r="CG213" s="3"/>
      <c r="CH213" s="3"/>
      <c r="CI213" s="3"/>
      <c r="CJ213" s="3"/>
      <c r="CK213" s="3"/>
    </row>
    <row r="214" spans="1:89" ht="16.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539"/>
      <c r="N214" s="3"/>
      <c r="O214" s="57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62"/>
      <c r="AP214" s="63"/>
      <c r="AQ214" s="63"/>
      <c r="AR214" s="63"/>
      <c r="AS214" s="6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540"/>
      <c r="BM214" s="540"/>
      <c r="BN214" s="540"/>
      <c r="BO214" s="540"/>
      <c r="BP214" s="540"/>
      <c r="BQ214" s="540"/>
      <c r="BR214" s="3"/>
      <c r="BS214" s="3"/>
      <c r="BT214" s="3"/>
      <c r="BU214" s="540"/>
      <c r="BV214" s="540"/>
      <c r="BW214" s="540"/>
      <c r="BX214" s="540"/>
      <c r="BY214" s="63"/>
      <c r="BZ214" s="55"/>
      <c r="CA214" s="55"/>
      <c r="CB214" s="63"/>
      <c r="CC214" s="3"/>
      <c r="CD214" s="3"/>
      <c r="CE214" s="63"/>
      <c r="CF214" s="3"/>
      <c r="CG214" s="3"/>
      <c r="CH214" s="3"/>
      <c r="CI214" s="3"/>
      <c r="CJ214" s="3"/>
      <c r="CK214" s="3"/>
    </row>
    <row r="215" spans="1:89" ht="16.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539"/>
      <c r="N215" s="3"/>
      <c r="O215" s="57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62"/>
      <c r="AP215" s="63"/>
      <c r="AQ215" s="63"/>
      <c r="AR215" s="63"/>
      <c r="AS215" s="6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540"/>
      <c r="BM215" s="540"/>
      <c r="BN215" s="540"/>
      <c r="BO215" s="540"/>
      <c r="BP215" s="540"/>
      <c r="BQ215" s="540"/>
      <c r="BR215" s="3"/>
      <c r="BS215" s="3"/>
      <c r="BT215" s="3"/>
      <c r="BU215" s="540"/>
      <c r="BV215" s="540"/>
      <c r="BW215" s="540"/>
      <c r="BX215" s="540"/>
      <c r="BY215" s="63"/>
      <c r="BZ215" s="55"/>
      <c r="CA215" s="55"/>
      <c r="CB215" s="63"/>
      <c r="CC215" s="3"/>
      <c r="CD215" s="3"/>
      <c r="CE215" s="63"/>
      <c r="CF215" s="3"/>
      <c r="CG215" s="3"/>
      <c r="CH215" s="3"/>
      <c r="CI215" s="3"/>
      <c r="CJ215" s="3"/>
      <c r="CK215" s="3"/>
    </row>
    <row r="216" spans="1:89" ht="16.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539"/>
      <c r="N216" s="3"/>
      <c r="O216" s="57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62"/>
      <c r="AP216" s="63"/>
      <c r="AQ216" s="63"/>
      <c r="AR216" s="63"/>
      <c r="AS216" s="6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540"/>
      <c r="BM216" s="540"/>
      <c r="BN216" s="540"/>
      <c r="BO216" s="540"/>
      <c r="BP216" s="540"/>
      <c r="BQ216" s="540"/>
      <c r="BR216" s="3"/>
      <c r="BS216" s="3"/>
      <c r="BT216" s="3"/>
      <c r="BU216" s="540"/>
      <c r="BV216" s="540"/>
      <c r="BW216" s="540"/>
      <c r="BX216" s="540"/>
      <c r="BY216" s="63"/>
      <c r="BZ216" s="55"/>
      <c r="CA216" s="55"/>
      <c r="CB216" s="63"/>
      <c r="CC216" s="3"/>
      <c r="CD216" s="3"/>
      <c r="CE216" s="63"/>
      <c r="CF216" s="3"/>
      <c r="CG216" s="3"/>
      <c r="CH216" s="3"/>
      <c r="CI216" s="3"/>
      <c r="CJ216" s="3"/>
      <c r="CK216" s="3"/>
    </row>
    <row r="217" spans="1:89" ht="16.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539"/>
      <c r="N217" s="3"/>
      <c r="O217" s="57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62"/>
      <c r="AP217" s="63"/>
      <c r="AQ217" s="63"/>
      <c r="AR217" s="63"/>
      <c r="AS217" s="6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540"/>
      <c r="BM217" s="540"/>
      <c r="BN217" s="540"/>
      <c r="BO217" s="540"/>
      <c r="BP217" s="540"/>
      <c r="BQ217" s="540"/>
      <c r="BR217" s="3"/>
      <c r="BS217" s="3"/>
      <c r="BT217" s="3"/>
      <c r="BU217" s="540"/>
      <c r="BV217" s="540"/>
      <c r="BW217" s="540"/>
      <c r="BX217" s="540"/>
      <c r="BY217" s="63"/>
      <c r="BZ217" s="55"/>
      <c r="CA217" s="55"/>
      <c r="CB217" s="63"/>
      <c r="CC217" s="3"/>
      <c r="CD217" s="3"/>
      <c r="CE217" s="63"/>
      <c r="CF217" s="3"/>
      <c r="CG217" s="3"/>
      <c r="CH217" s="3"/>
      <c r="CI217" s="3"/>
      <c r="CJ217" s="3"/>
      <c r="CK217" s="3"/>
    </row>
    <row r="218" spans="1:89" ht="16.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539"/>
      <c r="N218" s="3"/>
      <c r="O218" s="57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62"/>
      <c r="AP218" s="63"/>
      <c r="AQ218" s="63"/>
      <c r="AR218" s="63"/>
      <c r="AS218" s="6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540"/>
      <c r="BM218" s="540"/>
      <c r="BN218" s="540"/>
      <c r="BO218" s="540"/>
      <c r="BP218" s="540"/>
      <c r="BQ218" s="540"/>
      <c r="BR218" s="3"/>
      <c r="BS218" s="3"/>
      <c r="BT218" s="3"/>
      <c r="BU218" s="540"/>
      <c r="BV218" s="540"/>
      <c r="BW218" s="540"/>
      <c r="BX218" s="540"/>
      <c r="BY218" s="63"/>
      <c r="BZ218" s="55"/>
      <c r="CA218" s="55"/>
      <c r="CB218" s="63"/>
      <c r="CC218" s="3"/>
      <c r="CD218" s="3"/>
      <c r="CE218" s="63"/>
      <c r="CF218" s="3"/>
      <c r="CG218" s="3"/>
      <c r="CH218" s="3"/>
      <c r="CI218" s="3"/>
      <c r="CJ218" s="3"/>
      <c r="CK218" s="3"/>
    </row>
    <row r="219" spans="1:89" ht="16.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539"/>
      <c r="N219" s="3"/>
      <c r="O219" s="57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62"/>
      <c r="AP219" s="63"/>
      <c r="AQ219" s="63"/>
      <c r="AR219" s="63"/>
      <c r="AS219" s="6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540"/>
      <c r="BM219" s="540"/>
      <c r="BN219" s="540"/>
      <c r="BO219" s="540"/>
      <c r="BP219" s="540"/>
      <c r="BQ219" s="540"/>
      <c r="BR219" s="3"/>
      <c r="BS219" s="3"/>
      <c r="BT219" s="3"/>
      <c r="BU219" s="540"/>
      <c r="BV219" s="540"/>
      <c r="BW219" s="540"/>
      <c r="BX219" s="540"/>
      <c r="BY219" s="63"/>
      <c r="BZ219" s="55"/>
      <c r="CA219" s="55"/>
      <c r="CB219" s="63"/>
      <c r="CC219" s="3"/>
      <c r="CD219" s="3"/>
      <c r="CE219" s="63"/>
      <c r="CF219" s="3"/>
      <c r="CG219" s="3"/>
      <c r="CH219" s="3"/>
      <c r="CI219" s="3"/>
      <c r="CJ219" s="3"/>
      <c r="CK219" s="3"/>
    </row>
    <row r="220" spans="1:89" ht="16.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539"/>
      <c r="N220" s="3"/>
      <c r="O220" s="57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62"/>
      <c r="AP220" s="63"/>
      <c r="AQ220" s="63"/>
      <c r="AR220" s="63"/>
      <c r="AS220" s="6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540"/>
      <c r="BM220" s="540"/>
      <c r="BN220" s="540"/>
      <c r="BO220" s="540"/>
      <c r="BP220" s="540"/>
      <c r="BQ220" s="540"/>
      <c r="BR220" s="3"/>
      <c r="BS220" s="3"/>
      <c r="BT220" s="3"/>
      <c r="BU220" s="540"/>
      <c r="BV220" s="540"/>
      <c r="BW220" s="540"/>
      <c r="BX220" s="540"/>
      <c r="BY220" s="63"/>
      <c r="BZ220" s="55"/>
      <c r="CA220" s="55"/>
      <c r="CB220" s="63"/>
      <c r="CC220" s="3"/>
      <c r="CD220" s="3"/>
      <c r="CE220" s="63"/>
      <c r="CF220" s="3"/>
      <c r="CG220" s="3"/>
      <c r="CH220" s="3"/>
      <c r="CI220" s="3"/>
      <c r="CJ220" s="3"/>
      <c r="CK220" s="3"/>
    </row>
    <row r="221" spans="1:89" ht="16.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539"/>
      <c r="N221" s="3"/>
      <c r="O221" s="57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62"/>
      <c r="AP221" s="63"/>
      <c r="AQ221" s="63"/>
      <c r="AR221" s="63"/>
      <c r="AS221" s="6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540"/>
      <c r="BM221" s="540"/>
      <c r="BN221" s="540"/>
      <c r="BO221" s="540"/>
      <c r="BP221" s="540"/>
      <c r="BQ221" s="540"/>
      <c r="BR221" s="3"/>
      <c r="BS221" s="3"/>
      <c r="BT221" s="3"/>
      <c r="BU221" s="540"/>
      <c r="BV221" s="540"/>
      <c r="BW221" s="540"/>
      <c r="BX221" s="540"/>
      <c r="BY221" s="63"/>
      <c r="BZ221" s="55"/>
      <c r="CA221" s="55"/>
      <c r="CB221" s="63"/>
      <c r="CC221" s="3"/>
      <c r="CD221" s="3"/>
      <c r="CE221" s="63"/>
      <c r="CF221" s="3"/>
      <c r="CG221" s="3"/>
      <c r="CH221" s="3"/>
      <c r="CI221" s="3"/>
      <c r="CJ221" s="3"/>
      <c r="CK221" s="3"/>
    </row>
    <row r="222" spans="1:89" ht="16.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539"/>
      <c r="N222" s="3"/>
      <c r="O222" s="57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62"/>
      <c r="AP222" s="63"/>
      <c r="AQ222" s="63"/>
      <c r="AR222" s="63"/>
      <c r="AS222" s="6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540"/>
      <c r="BM222" s="540"/>
      <c r="BN222" s="540"/>
      <c r="BO222" s="540"/>
      <c r="BP222" s="540"/>
      <c r="BQ222" s="540"/>
      <c r="BR222" s="3"/>
      <c r="BS222" s="3"/>
      <c r="BT222" s="3"/>
      <c r="BU222" s="540"/>
      <c r="BV222" s="540"/>
      <c r="BW222" s="540"/>
      <c r="BX222" s="540"/>
      <c r="BY222" s="63"/>
      <c r="BZ222" s="55"/>
      <c r="CA222" s="55"/>
      <c r="CB222" s="63"/>
      <c r="CC222" s="3"/>
      <c r="CD222" s="3"/>
      <c r="CE222" s="63"/>
      <c r="CF222" s="3"/>
      <c r="CG222" s="3"/>
      <c r="CH222" s="3"/>
      <c r="CI222" s="3"/>
      <c r="CJ222" s="3"/>
      <c r="CK222" s="3"/>
    </row>
    <row r="223" spans="1:89" ht="16.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539"/>
      <c r="N223" s="3"/>
      <c r="O223" s="57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62"/>
      <c r="AP223" s="63"/>
      <c r="AQ223" s="63"/>
      <c r="AR223" s="63"/>
      <c r="AS223" s="6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540"/>
      <c r="BM223" s="540"/>
      <c r="BN223" s="540"/>
      <c r="BO223" s="540"/>
      <c r="BP223" s="540"/>
      <c r="BQ223" s="540"/>
      <c r="BR223" s="3"/>
      <c r="BS223" s="3"/>
      <c r="BT223" s="3"/>
      <c r="BU223" s="540"/>
      <c r="BV223" s="540"/>
      <c r="BW223" s="540"/>
      <c r="BX223" s="540"/>
      <c r="BY223" s="63"/>
      <c r="BZ223" s="55"/>
      <c r="CA223" s="55"/>
      <c r="CB223" s="63"/>
      <c r="CC223" s="3"/>
      <c r="CD223" s="3"/>
      <c r="CE223" s="63"/>
      <c r="CF223" s="3"/>
      <c r="CG223" s="3"/>
      <c r="CH223" s="3"/>
      <c r="CI223" s="3"/>
      <c r="CJ223" s="3"/>
      <c r="CK223" s="3"/>
    </row>
    <row r="224" spans="1:89" ht="16.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539"/>
      <c r="N224" s="3"/>
      <c r="O224" s="57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62"/>
      <c r="AP224" s="63"/>
      <c r="AQ224" s="63"/>
      <c r="AR224" s="63"/>
      <c r="AS224" s="6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540"/>
      <c r="BM224" s="540"/>
      <c r="BN224" s="540"/>
      <c r="BO224" s="540"/>
      <c r="BP224" s="540"/>
      <c r="BQ224" s="540"/>
      <c r="BR224" s="3"/>
      <c r="BS224" s="3"/>
      <c r="BT224" s="3"/>
      <c r="BU224" s="540"/>
      <c r="BV224" s="540"/>
      <c r="BW224" s="540"/>
      <c r="BX224" s="540"/>
      <c r="BY224" s="63"/>
      <c r="BZ224" s="55"/>
      <c r="CA224" s="55"/>
      <c r="CB224" s="63"/>
      <c r="CC224" s="3"/>
      <c r="CD224" s="3"/>
      <c r="CE224" s="63"/>
      <c r="CF224" s="3"/>
      <c r="CG224" s="3"/>
      <c r="CH224" s="3"/>
      <c r="CI224" s="3"/>
      <c r="CJ224" s="3"/>
      <c r="CK224" s="3"/>
    </row>
    <row r="225" spans="1:89" ht="16.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539"/>
      <c r="N225" s="3"/>
      <c r="O225" s="57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62"/>
      <c r="AP225" s="63"/>
      <c r="AQ225" s="63"/>
      <c r="AR225" s="63"/>
      <c r="AS225" s="6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540"/>
      <c r="BM225" s="540"/>
      <c r="BN225" s="540"/>
      <c r="BO225" s="540"/>
      <c r="BP225" s="540"/>
      <c r="BQ225" s="540"/>
      <c r="BR225" s="3"/>
      <c r="BS225" s="3"/>
      <c r="BT225" s="3"/>
      <c r="BU225" s="540"/>
      <c r="BV225" s="540"/>
      <c r="BW225" s="540"/>
      <c r="BX225" s="540"/>
      <c r="BY225" s="63"/>
      <c r="BZ225" s="55"/>
      <c r="CA225" s="55"/>
      <c r="CB225" s="63"/>
      <c r="CC225" s="3"/>
      <c r="CD225" s="3"/>
      <c r="CE225" s="63"/>
      <c r="CF225" s="3"/>
      <c r="CG225" s="3"/>
      <c r="CH225" s="3"/>
      <c r="CI225" s="3"/>
      <c r="CJ225" s="3"/>
      <c r="CK225" s="3"/>
    </row>
    <row r="226" spans="1:89" ht="16.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539"/>
      <c r="N226" s="3"/>
      <c r="O226" s="57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62"/>
      <c r="AP226" s="63"/>
      <c r="AQ226" s="63"/>
      <c r="AR226" s="63"/>
      <c r="AS226" s="6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540"/>
      <c r="BM226" s="540"/>
      <c r="BN226" s="540"/>
      <c r="BO226" s="540"/>
      <c r="BP226" s="540"/>
      <c r="BQ226" s="540"/>
      <c r="BR226" s="3"/>
      <c r="BS226" s="3"/>
      <c r="BT226" s="3"/>
      <c r="BU226" s="540"/>
      <c r="BV226" s="540"/>
      <c r="BW226" s="540"/>
      <c r="BX226" s="540"/>
      <c r="BY226" s="63"/>
      <c r="BZ226" s="55"/>
      <c r="CA226" s="55"/>
      <c r="CB226" s="63"/>
      <c r="CC226" s="3"/>
      <c r="CD226" s="3"/>
      <c r="CE226" s="63"/>
      <c r="CF226" s="3"/>
      <c r="CG226" s="3"/>
      <c r="CH226" s="3"/>
      <c r="CI226" s="3"/>
      <c r="CJ226" s="3"/>
      <c r="CK226" s="3"/>
    </row>
    <row r="227" spans="1:89" ht="16.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539"/>
      <c r="N227" s="3"/>
      <c r="O227" s="57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62"/>
      <c r="AP227" s="63"/>
      <c r="AQ227" s="63"/>
      <c r="AR227" s="63"/>
      <c r="AS227" s="6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540"/>
      <c r="BM227" s="540"/>
      <c r="BN227" s="540"/>
      <c r="BO227" s="540"/>
      <c r="BP227" s="540"/>
      <c r="BQ227" s="540"/>
      <c r="BR227" s="3"/>
      <c r="BS227" s="3"/>
      <c r="BT227" s="3"/>
      <c r="BU227" s="540"/>
      <c r="BV227" s="540"/>
      <c r="BW227" s="540"/>
      <c r="BX227" s="540"/>
      <c r="BY227" s="63"/>
      <c r="BZ227" s="55"/>
      <c r="CA227" s="55"/>
      <c r="CB227" s="63"/>
      <c r="CC227" s="3"/>
      <c r="CD227" s="3"/>
      <c r="CE227" s="63"/>
      <c r="CF227" s="3"/>
      <c r="CG227" s="3"/>
      <c r="CH227" s="3"/>
      <c r="CI227" s="3"/>
      <c r="CJ227" s="3"/>
      <c r="CK227" s="3"/>
    </row>
    <row r="228" spans="1:89" ht="16.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539"/>
      <c r="N228" s="3"/>
      <c r="O228" s="57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62"/>
      <c r="AP228" s="63"/>
      <c r="AQ228" s="63"/>
      <c r="AR228" s="63"/>
      <c r="AS228" s="6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540"/>
      <c r="BM228" s="540"/>
      <c r="BN228" s="540"/>
      <c r="BO228" s="540"/>
      <c r="BP228" s="540"/>
      <c r="BQ228" s="540"/>
      <c r="BR228" s="3"/>
      <c r="BS228" s="3"/>
      <c r="BT228" s="3"/>
      <c r="BU228" s="540"/>
      <c r="BV228" s="540"/>
      <c r="BW228" s="540"/>
      <c r="BX228" s="540"/>
      <c r="BY228" s="63"/>
      <c r="BZ228" s="55"/>
      <c r="CA228" s="55"/>
      <c r="CB228" s="63"/>
      <c r="CC228" s="3"/>
      <c r="CD228" s="3"/>
      <c r="CE228" s="63"/>
      <c r="CF228" s="3"/>
      <c r="CG228" s="3"/>
      <c r="CH228" s="3"/>
      <c r="CI228" s="3"/>
      <c r="CJ228" s="3"/>
      <c r="CK228" s="3"/>
    </row>
    <row r="229" spans="1:89" ht="16.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539"/>
      <c r="N229" s="3"/>
      <c r="O229" s="57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62"/>
      <c r="AP229" s="63"/>
      <c r="AQ229" s="63"/>
      <c r="AR229" s="63"/>
      <c r="AS229" s="6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540"/>
      <c r="BM229" s="540"/>
      <c r="BN229" s="540"/>
      <c r="BO229" s="540"/>
      <c r="BP229" s="540"/>
      <c r="BQ229" s="540"/>
      <c r="BR229" s="3"/>
      <c r="BS229" s="3"/>
      <c r="BT229" s="3"/>
      <c r="BU229" s="540"/>
      <c r="BV229" s="540"/>
      <c r="BW229" s="540"/>
      <c r="BX229" s="540"/>
      <c r="BY229" s="63"/>
      <c r="BZ229" s="55"/>
      <c r="CA229" s="55"/>
      <c r="CB229" s="63"/>
      <c r="CC229" s="3"/>
      <c r="CD229" s="3"/>
      <c r="CE229" s="63"/>
      <c r="CF229" s="3"/>
      <c r="CG229" s="3"/>
      <c r="CH229" s="3"/>
      <c r="CI229" s="3"/>
      <c r="CJ229" s="3"/>
      <c r="CK229" s="3"/>
    </row>
    <row r="230" spans="1:89" ht="16.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539"/>
      <c r="N230" s="3"/>
      <c r="O230" s="57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62"/>
      <c r="AP230" s="63"/>
      <c r="AQ230" s="63"/>
      <c r="AR230" s="63"/>
      <c r="AS230" s="6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540"/>
      <c r="BM230" s="540"/>
      <c r="BN230" s="540"/>
      <c r="BO230" s="540"/>
      <c r="BP230" s="540"/>
      <c r="BQ230" s="540"/>
      <c r="BR230" s="3"/>
      <c r="BS230" s="3"/>
      <c r="BT230" s="3"/>
      <c r="BU230" s="540"/>
      <c r="BV230" s="540"/>
      <c r="BW230" s="540"/>
      <c r="BX230" s="540"/>
      <c r="BY230" s="63"/>
      <c r="BZ230" s="55"/>
      <c r="CA230" s="55"/>
      <c r="CB230" s="63"/>
      <c r="CC230" s="3"/>
      <c r="CD230" s="3"/>
      <c r="CE230" s="63"/>
      <c r="CF230" s="3"/>
      <c r="CG230" s="3"/>
      <c r="CH230" s="3"/>
      <c r="CI230" s="3"/>
      <c r="CJ230" s="3"/>
      <c r="CK230" s="3"/>
    </row>
    <row r="231" spans="1:89" ht="16.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539"/>
      <c r="N231" s="3"/>
      <c r="O231" s="57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62"/>
      <c r="AP231" s="63"/>
      <c r="AQ231" s="63"/>
      <c r="AR231" s="63"/>
      <c r="AS231" s="6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540"/>
      <c r="BM231" s="540"/>
      <c r="BN231" s="540"/>
      <c r="BO231" s="540"/>
      <c r="BP231" s="540"/>
      <c r="BQ231" s="540"/>
      <c r="BR231" s="3"/>
      <c r="BS231" s="3"/>
      <c r="BT231" s="3"/>
      <c r="BU231" s="540"/>
      <c r="BV231" s="540"/>
      <c r="BW231" s="540"/>
      <c r="BX231" s="540"/>
      <c r="BY231" s="63"/>
      <c r="BZ231" s="55"/>
      <c r="CA231" s="55"/>
      <c r="CB231" s="63"/>
      <c r="CC231" s="3"/>
      <c r="CD231" s="3"/>
      <c r="CE231" s="63"/>
      <c r="CF231" s="3"/>
      <c r="CG231" s="3"/>
      <c r="CH231" s="3"/>
      <c r="CI231" s="3"/>
      <c r="CJ231" s="3"/>
      <c r="CK231" s="3"/>
    </row>
    <row r="232" spans="1:89" ht="16.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539"/>
      <c r="N232" s="3"/>
      <c r="O232" s="57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62"/>
      <c r="AP232" s="63"/>
      <c r="AQ232" s="63"/>
      <c r="AR232" s="63"/>
      <c r="AS232" s="6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540"/>
      <c r="BM232" s="540"/>
      <c r="BN232" s="540"/>
      <c r="BO232" s="540"/>
      <c r="BP232" s="540"/>
      <c r="BQ232" s="540"/>
      <c r="BR232" s="3"/>
      <c r="BS232" s="3"/>
      <c r="BT232" s="3"/>
      <c r="BU232" s="540"/>
      <c r="BV232" s="540"/>
      <c r="BW232" s="540"/>
      <c r="BX232" s="540"/>
      <c r="BY232" s="63"/>
      <c r="BZ232" s="55"/>
      <c r="CA232" s="55"/>
      <c r="CB232" s="63"/>
      <c r="CC232" s="3"/>
      <c r="CD232" s="3"/>
      <c r="CE232" s="63"/>
      <c r="CF232" s="3"/>
      <c r="CG232" s="3"/>
      <c r="CH232" s="3"/>
      <c r="CI232" s="3"/>
      <c r="CJ232" s="3"/>
      <c r="CK232" s="3"/>
    </row>
    <row r="233" spans="1:89" ht="16.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539"/>
      <c r="N233" s="3"/>
      <c r="O233" s="57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62"/>
      <c r="AP233" s="63"/>
      <c r="AQ233" s="63"/>
      <c r="AR233" s="63"/>
      <c r="AS233" s="6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540"/>
      <c r="BM233" s="540"/>
      <c r="BN233" s="540"/>
      <c r="BO233" s="540"/>
      <c r="BP233" s="540"/>
      <c r="BQ233" s="540"/>
      <c r="BR233" s="3"/>
      <c r="BS233" s="3"/>
      <c r="BT233" s="3"/>
      <c r="BU233" s="540"/>
      <c r="BV233" s="540"/>
      <c r="BW233" s="540"/>
      <c r="BX233" s="540"/>
      <c r="BY233" s="63"/>
      <c r="BZ233" s="55"/>
      <c r="CA233" s="55"/>
      <c r="CB233" s="63"/>
      <c r="CC233" s="3"/>
      <c r="CD233" s="3"/>
      <c r="CE233" s="63"/>
      <c r="CF233" s="3"/>
      <c r="CG233" s="3"/>
      <c r="CH233" s="3"/>
      <c r="CI233" s="3"/>
      <c r="CJ233" s="3"/>
      <c r="CK233" s="3"/>
    </row>
    <row r="234" spans="1:89" ht="16.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539"/>
      <c r="N234" s="3"/>
      <c r="O234" s="57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62"/>
      <c r="AP234" s="63"/>
      <c r="AQ234" s="63"/>
      <c r="AR234" s="63"/>
      <c r="AS234" s="6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540"/>
      <c r="BM234" s="540"/>
      <c r="BN234" s="540"/>
      <c r="BO234" s="540"/>
      <c r="BP234" s="540"/>
      <c r="BQ234" s="540"/>
      <c r="BR234" s="3"/>
      <c r="BS234" s="3"/>
      <c r="BT234" s="3"/>
      <c r="BU234" s="540"/>
      <c r="BV234" s="540"/>
      <c r="BW234" s="540"/>
      <c r="BX234" s="540"/>
      <c r="BY234" s="63"/>
      <c r="BZ234" s="55"/>
      <c r="CA234" s="55"/>
      <c r="CB234" s="63"/>
      <c r="CC234" s="3"/>
      <c r="CD234" s="3"/>
      <c r="CE234" s="63"/>
      <c r="CF234" s="3"/>
      <c r="CG234" s="3"/>
      <c r="CH234" s="3"/>
      <c r="CI234" s="3"/>
      <c r="CJ234" s="3"/>
      <c r="CK234" s="3"/>
    </row>
    <row r="235" spans="1:89" ht="16.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539"/>
      <c r="N235" s="3"/>
      <c r="O235" s="57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62"/>
      <c r="AP235" s="63"/>
      <c r="AQ235" s="63"/>
      <c r="AR235" s="63"/>
      <c r="AS235" s="6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540"/>
      <c r="BM235" s="540"/>
      <c r="BN235" s="540"/>
      <c r="BO235" s="540"/>
      <c r="BP235" s="540"/>
      <c r="BQ235" s="540"/>
      <c r="BR235" s="3"/>
      <c r="BS235" s="3"/>
      <c r="BT235" s="3"/>
      <c r="BU235" s="540"/>
      <c r="BV235" s="540"/>
      <c r="BW235" s="540"/>
      <c r="BX235" s="540"/>
      <c r="BY235" s="63"/>
      <c r="BZ235" s="55"/>
      <c r="CA235" s="55"/>
      <c r="CB235" s="63"/>
      <c r="CC235" s="3"/>
      <c r="CD235" s="3"/>
      <c r="CE235" s="63"/>
      <c r="CF235" s="3"/>
      <c r="CG235" s="3"/>
      <c r="CH235" s="3"/>
      <c r="CI235" s="3"/>
      <c r="CJ235" s="3"/>
      <c r="CK235" s="3"/>
    </row>
    <row r="236" spans="1:89" ht="16.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539"/>
      <c r="N236" s="3"/>
      <c r="O236" s="57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62"/>
      <c r="AP236" s="63"/>
      <c r="AQ236" s="63"/>
      <c r="AR236" s="63"/>
      <c r="AS236" s="6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540"/>
      <c r="BM236" s="540"/>
      <c r="BN236" s="540"/>
      <c r="BO236" s="540"/>
      <c r="BP236" s="540"/>
      <c r="BQ236" s="540"/>
      <c r="BR236" s="3"/>
      <c r="BS236" s="3"/>
      <c r="BT236" s="3"/>
      <c r="BU236" s="540"/>
      <c r="BV236" s="540"/>
      <c r="BW236" s="540"/>
      <c r="BX236" s="540"/>
      <c r="BY236" s="63"/>
      <c r="BZ236" s="55"/>
      <c r="CA236" s="55"/>
      <c r="CB236" s="63"/>
      <c r="CC236" s="3"/>
      <c r="CD236" s="3"/>
      <c r="CE236" s="63"/>
      <c r="CF236" s="3"/>
      <c r="CG236" s="3"/>
      <c r="CH236" s="3"/>
      <c r="CI236" s="3"/>
      <c r="CJ236" s="3"/>
      <c r="CK236" s="3"/>
    </row>
    <row r="237" spans="1:89" ht="16.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539"/>
      <c r="N237" s="3"/>
      <c r="O237" s="57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62"/>
      <c r="AP237" s="63"/>
      <c r="AQ237" s="63"/>
      <c r="AR237" s="63"/>
      <c r="AS237" s="6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540"/>
      <c r="BM237" s="540"/>
      <c r="BN237" s="540"/>
      <c r="BO237" s="540"/>
      <c r="BP237" s="540"/>
      <c r="BQ237" s="540"/>
      <c r="BR237" s="3"/>
      <c r="BS237" s="3"/>
      <c r="BT237" s="3"/>
      <c r="BU237" s="540"/>
      <c r="BV237" s="540"/>
      <c r="BW237" s="540"/>
      <c r="BX237" s="540"/>
      <c r="BY237" s="63"/>
      <c r="BZ237" s="55"/>
      <c r="CA237" s="55"/>
      <c r="CB237" s="63"/>
      <c r="CC237" s="3"/>
      <c r="CD237" s="3"/>
      <c r="CE237" s="63"/>
      <c r="CF237" s="3"/>
      <c r="CG237" s="3"/>
      <c r="CH237" s="3"/>
      <c r="CI237" s="3"/>
      <c r="CJ237" s="3"/>
      <c r="CK237" s="3"/>
    </row>
    <row r="238" spans="1:89" ht="16.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539"/>
      <c r="N238" s="3"/>
      <c r="O238" s="57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62"/>
      <c r="AP238" s="63"/>
      <c r="AQ238" s="63"/>
      <c r="AR238" s="63"/>
      <c r="AS238" s="6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540"/>
      <c r="BM238" s="540"/>
      <c r="BN238" s="540"/>
      <c r="BO238" s="540"/>
      <c r="BP238" s="540"/>
      <c r="BQ238" s="540"/>
      <c r="BR238" s="3"/>
      <c r="BS238" s="3"/>
      <c r="BT238" s="3"/>
      <c r="BU238" s="540"/>
      <c r="BV238" s="540"/>
      <c r="BW238" s="540"/>
      <c r="BX238" s="540"/>
      <c r="BY238" s="63"/>
      <c r="BZ238" s="55"/>
      <c r="CA238" s="55"/>
      <c r="CB238" s="63"/>
      <c r="CC238" s="3"/>
      <c r="CD238" s="3"/>
      <c r="CE238" s="63"/>
      <c r="CF238" s="3"/>
      <c r="CG238" s="3"/>
      <c r="CH238" s="3"/>
      <c r="CI238" s="3"/>
      <c r="CJ238" s="3"/>
      <c r="CK238" s="3"/>
    </row>
    <row r="239" spans="1:89" ht="16.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539"/>
      <c r="N239" s="3"/>
      <c r="O239" s="57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62"/>
      <c r="AP239" s="63"/>
      <c r="AQ239" s="63"/>
      <c r="AR239" s="63"/>
      <c r="AS239" s="6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540"/>
      <c r="BM239" s="540"/>
      <c r="BN239" s="540"/>
      <c r="BO239" s="540"/>
      <c r="BP239" s="540"/>
      <c r="BQ239" s="540"/>
      <c r="BR239" s="3"/>
      <c r="BS239" s="3"/>
      <c r="BT239" s="3"/>
      <c r="BU239" s="540"/>
      <c r="BV239" s="540"/>
      <c r="BW239" s="540"/>
      <c r="BX239" s="540"/>
      <c r="BY239" s="63"/>
      <c r="BZ239" s="55"/>
      <c r="CA239" s="55"/>
      <c r="CB239" s="63"/>
      <c r="CC239" s="3"/>
      <c r="CD239" s="3"/>
      <c r="CE239" s="63"/>
      <c r="CF239" s="3"/>
      <c r="CG239" s="3"/>
      <c r="CH239" s="3"/>
      <c r="CI239" s="3"/>
      <c r="CJ239" s="3"/>
      <c r="CK239" s="3"/>
    </row>
    <row r="240" spans="1:89" ht="16.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539"/>
      <c r="N240" s="3"/>
      <c r="O240" s="57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62"/>
      <c r="AP240" s="63"/>
      <c r="AQ240" s="63"/>
      <c r="AR240" s="63"/>
      <c r="AS240" s="6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540"/>
      <c r="BM240" s="540"/>
      <c r="BN240" s="540"/>
      <c r="BO240" s="540"/>
      <c r="BP240" s="540"/>
      <c r="BQ240" s="540"/>
      <c r="BR240" s="3"/>
      <c r="BS240" s="3"/>
      <c r="BT240" s="3"/>
      <c r="BU240" s="540"/>
      <c r="BV240" s="540"/>
      <c r="BW240" s="540"/>
      <c r="BX240" s="540"/>
      <c r="BY240" s="63"/>
      <c r="BZ240" s="55"/>
      <c r="CA240" s="55"/>
      <c r="CB240" s="63"/>
      <c r="CC240" s="3"/>
      <c r="CD240" s="3"/>
      <c r="CE240" s="63"/>
      <c r="CF240" s="3"/>
      <c r="CG240" s="3"/>
      <c r="CH240" s="3"/>
      <c r="CI240" s="3"/>
      <c r="CJ240" s="3"/>
      <c r="CK240" s="3"/>
    </row>
    <row r="241" spans="1:89" ht="16.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539"/>
      <c r="N241" s="3"/>
      <c r="O241" s="57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62"/>
      <c r="AP241" s="63"/>
      <c r="AQ241" s="63"/>
      <c r="AR241" s="63"/>
      <c r="AS241" s="6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540"/>
      <c r="BM241" s="540"/>
      <c r="BN241" s="540"/>
      <c r="BO241" s="540"/>
      <c r="BP241" s="540"/>
      <c r="BQ241" s="540"/>
      <c r="BR241" s="3"/>
      <c r="BS241" s="3"/>
      <c r="BT241" s="3"/>
      <c r="BU241" s="540"/>
      <c r="BV241" s="540"/>
      <c r="BW241" s="540"/>
      <c r="BX241" s="540"/>
      <c r="BY241" s="63"/>
      <c r="BZ241" s="55"/>
      <c r="CA241" s="55"/>
      <c r="CB241" s="63"/>
      <c r="CC241" s="3"/>
      <c r="CD241" s="3"/>
      <c r="CE241" s="63"/>
      <c r="CF241" s="3"/>
      <c r="CG241" s="3"/>
      <c r="CH241" s="3"/>
      <c r="CI241" s="3"/>
      <c r="CJ241" s="3"/>
      <c r="CK241" s="3"/>
    </row>
    <row r="242" spans="1:89" ht="16.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539"/>
      <c r="N242" s="3"/>
      <c r="O242" s="57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62"/>
      <c r="AP242" s="63"/>
      <c r="AQ242" s="63"/>
      <c r="AR242" s="63"/>
      <c r="AS242" s="6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540"/>
      <c r="BM242" s="540"/>
      <c r="BN242" s="540"/>
      <c r="BO242" s="540"/>
      <c r="BP242" s="540"/>
      <c r="BQ242" s="540"/>
      <c r="BR242" s="3"/>
      <c r="BS242" s="3"/>
      <c r="BT242" s="3"/>
      <c r="BU242" s="540"/>
      <c r="BV242" s="540"/>
      <c r="BW242" s="540"/>
      <c r="BX242" s="540"/>
      <c r="BY242" s="63"/>
      <c r="BZ242" s="55"/>
      <c r="CA242" s="55"/>
      <c r="CB242" s="63"/>
      <c r="CC242" s="3"/>
      <c r="CD242" s="3"/>
      <c r="CE242" s="63"/>
      <c r="CF242" s="3"/>
      <c r="CG242" s="3"/>
      <c r="CH242" s="3"/>
      <c r="CI242" s="3"/>
      <c r="CJ242" s="3"/>
      <c r="CK242" s="3"/>
    </row>
    <row r="243" spans="1:89" ht="16.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539"/>
      <c r="N243" s="3"/>
      <c r="O243" s="57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62"/>
      <c r="AP243" s="63"/>
      <c r="AQ243" s="63"/>
      <c r="AR243" s="63"/>
      <c r="AS243" s="6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540"/>
      <c r="BM243" s="540"/>
      <c r="BN243" s="540"/>
      <c r="BO243" s="540"/>
      <c r="BP243" s="540"/>
      <c r="BQ243" s="540"/>
      <c r="BR243" s="3"/>
      <c r="BS243" s="3"/>
      <c r="BT243" s="3"/>
      <c r="BU243" s="540"/>
      <c r="BV243" s="540"/>
      <c r="BW243" s="540"/>
      <c r="BX243" s="540"/>
      <c r="BY243" s="63"/>
      <c r="BZ243" s="55"/>
      <c r="CA243" s="55"/>
      <c r="CB243" s="63"/>
      <c r="CC243" s="3"/>
      <c r="CD243" s="3"/>
      <c r="CE243" s="63"/>
      <c r="CF243" s="3"/>
      <c r="CG243" s="3"/>
      <c r="CH243" s="3"/>
      <c r="CI243" s="3"/>
      <c r="CJ243" s="3"/>
      <c r="CK243" s="3"/>
    </row>
    <row r="244" spans="1:89" ht="16.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539"/>
      <c r="N244" s="3"/>
      <c r="O244" s="57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62"/>
      <c r="AP244" s="63"/>
      <c r="AQ244" s="63"/>
      <c r="AR244" s="63"/>
      <c r="AS244" s="6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540"/>
      <c r="BM244" s="540"/>
      <c r="BN244" s="540"/>
      <c r="BO244" s="540"/>
      <c r="BP244" s="540"/>
      <c r="BQ244" s="540"/>
      <c r="BR244" s="3"/>
      <c r="BS244" s="3"/>
      <c r="BT244" s="3"/>
      <c r="BU244" s="540"/>
      <c r="BV244" s="540"/>
      <c r="BW244" s="540"/>
      <c r="BX244" s="540"/>
      <c r="BY244" s="63"/>
      <c r="BZ244" s="55"/>
      <c r="CA244" s="55"/>
      <c r="CB244" s="63"/>
      <c r="CC244" s="3"/>
      <c r="CD244" s="3"/>
      <c r="CE244" s="63"/>
      <c r="CF244" s="3"/>
      <c r="CG244" s="3"/>
      <c r="CH244" s="3"/>
      <c r="CI244" s="3"/>
      <c r="CJ244" s="3"/>
      <c r="CK244" s="3"/>
    </row>
    <row r="245" spans="1:89" ht="16.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539"/>
      <c r="N245" s="3"/>
      <c r="O245" s="57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62"/>
      <c r="AP245" s="63"/>
      <c r="AQ245" s="63"/>
      <c r="AR245" s="63"/>
      <c r="AS245" s="6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540"/>
      <c r="BM245" s="540"/>
      <c r="BN245" s="540"/>
      <c r="BO245" s="540"/>
      <c r="BP245" s="540"/>
      <c r="BQ245" s="540"/>
      <c r="BR245" s="3"/>
      <c r="BS245" s="3"/>
      <c r="BT245" s="3"/>
      <c r="BU245" s="540"/>
      <c r="BV245" s="540"/>
      <c r="BW245" s="540"/>
      <c r="BX245" s="540"/>
      <c r="BY245" s="63"/>
      <c r="BZ245" s="55"/>
      <c r="CA245" s="55"/>
      <c r="CB245" s="63"/>
      <c r="CC245" s="3"/>
      <c r="CD245" s="3"/>
      <c r="CE245" s="63"/>
      <c r="CF245" s="3"/>
      <c r="CG245" s="3"/>
      <c r="CH245" s="3"/>
      <c r="CI245" s="3"/>
      <c r="CJ245" s="3"/>
      <c r="CK245" s="3"/>
    </row>
    <row r="246" spans="1:89" ht="16.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539"/>
      <c r="N246" s="3"/>
      <c r="O246" s="57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62"/>
      <c r="AP246" s="63"/>
      <c r="AQ246" s="63"/>
      <c r="AR246" s="63"/>
      <c r="AS246" s="6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540"/>
      <c r="BM246" s="540"/>
      <c r="BN246" s="540"/>
      <c r="BO246" s="540"/>
      <c r="BP246" s="540"/>
      <c r="BQ246" s="540"/>
      <c r="BR246" s="3"/>
      <c r="BS246" s="3"/>
      <c r="BT246" s="3"/>
      <c r="BU246" s="540"/>
      <c r="BV246" s="540"/>
      <c r="BW246" s="540"/>
      <c r="BX246" s="540"/>
      <c r="BY246" s="63"/>
      <c r="BZ246" s="55"/>
      <c r="CA246" s="55"/>
      <c r="CB246" s="63"/>
      <c r="CC246" s="3"/>
      <c r="CD246" s="3"/>
      <c r="CE246" s="63"/>
      <c r="CF246" s="3"/>
      <c r="CG246" s="3"/>
      <c r="CH246" s="3"/>
      <c r="CI246" s="3"/>
      <c r="CJ246" s="3"/>
      <c r="CK246" s="3"/>
    </row>
    <row r="247" spans="1:89" ht="16.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539"/>
      <c r="N247" s="3"/>
      <c r="O247" s="57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62"/>
      <c r="AP247" s="63"/>
      <c r="AQ247" s="63"/>
      <c r="AR247" s="63"/>
      <c r="AS247" s="6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540"/>
      <c r="BM247" s="540"/>
      <c r="BN247" s="540"/>
      <c r="BO247" s="540"/>
      <c r="BP247" s="540"/>
      <c r="BQ247" s="540"/>
      <c r="BR247" s="3"/>
      <c r="BS247" s="3"/>
      <c r="BT247" s="3"/>
      <c r="BU247" s="540"/>
      <c r="BV247" s="540"/>
      <c r="BW247" s="540"/>
      <c r="BX247" s="540"/>
      <c r="BY247" s="63"/>
      <c r="BZ247" s="55"/>
      <c r="CA247" s="55"/>
      <c r="CB247" s="63"/>
      <c r="CC247" s="3"/>
      <c r="CD247" s="3"/>
      <c r="CE247" s="63"/>
      <c r="CF247" s="3"/>
      <c r="CG247" s="3"/>
      <c r="CH247" s="3"/>
      <c r="CI247" s="3"/>
      <c r="CJ247" s="3"/>
      <c r="CK247" s="3"/>
    </row>
    <row r="248" spans="1:89" ht="16.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539"/>
      <c r="N248" s="3"/>
      <c r="O248" s="57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62"/>
      <c r="AP248" s="63"/>
      <c r="AQ248" s="63"/>
      <c r="AR248" s="63"/>
      <c r="AS248" s="6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540"/>
      <c r="BM248" s="540"/>
      <c r="BN248" s="540"/>
      <c r="BO248" s="540"/>
      <c r="BP248" s="540"/>
      <c r="BQ248" s="540"/>
      <c r="BR248" s="3"/>
      <c r="BS248" s="3"/>
      <c r="BT248" s="3"/>
      <c r="BU248" s="540"/>
      <c r="BV248" s="540"/>
      <c r="BW248" s="540"/>
      <c r="BX248" s="540"/>
      <c r="BY248" s="63"/>
      <c r="BZ248" s="55"/>
      <c r="CA248" s="55"/>
      <c r="CB248" s="63"/>
      <c r="CC248" s="3"/>
      <c r="CD248" s="3"/>
      <c r="CE248" s="63"/>
      <c r="CF248" s="3"/>
      <c r="CG248" s="3"/>
      <c r="CH248" s="3"/>
      <c r="CI248" s="3"/>
      <c r="CJ248" s="3"/>
      <c r="CK248" s="3"/>
    </row>
    <row r="249" spans="1:89" ht="16.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539"/>
      <c r="N249" s="3"/>
      <c r="O249" s="57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62"/>
      <c r="AP249" s="63"/>
      <c r="AQ249" s="63"/>
      <c r="AR249" s="63"/>
      <c r="AS249" s="6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540"/>
      <c r="BM249" s="540"/>
      <c r="BN249" s="540"/>
      <c r="BO249" s="540"/>
      <c r="BP249" s="540"/>
      <c r="BQ249" s="540"/>
      <c r="BR249" s="3"/>
      <c r="BS249" s="3"/>
      <c r="BT249" s="3"/>
      <c r="BU249" s="540"/>
      <c r="BV249" s="540"/>
      <c r="BW249" s="540"/>
      <c r="BX249" s="540"/>
      <c r="BY249" s="63"/>
      <c r="BZ249" s="55"/>
      <c r="CA249" s="55"/>
      <c r="CB249" s="63"/>
      <c r="CC249" s="3"/>
      <c r="CD249" s="3"/>
      <c r="CE249" s="63"/>
      <c r="CF249" s="3"/>
      <c r="CG249" s="3"/>
      <c r="CH249" s="3"/>
      <c r="CI249" s="3"/>
      <c r="CJ249" s="3"/>
      <c r="CK249" s="3"/>
    </row>
    <row r="250" spans="1:89" ht="16.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539"/>
      <c r="N250" s="3"/>
      <c r="O250" s="57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62"/>
      <c r="AP250" s="63"/>
      <c r="AQ250" s="63"/>
      <c r="AR250" s="63"/>
      <c r="AS250" s="6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540"/>
      <c r="BM250" s="540"/>
      <c r="BN250" s="540"/>
      <c r="BO250" s="540"/>
      <c r="BP250" s="540"/>
      <c r="BQ250" s="540"/>
      <c r="BR250" s="3"/>
      <c r="BS250" s="3"/>
      <c r="BT250" s="3"/>
      <c r="BU250" s="540"/>
      <c r="BV250" s="540"/>
      <c r="BW250" s="540"/>
      <c r="BX250" s="540"/>
      <c r="BY250" s="63"/>
      <c r="BZ250" s="55"/>
      <c r="CA250" s="55"/>
      <c r="CB250" s="63"/>
      <c r="CC250" s="3"/>
      <c r="CD250" s="3"/>
      <c r="CE250" s="63"/>
      <c r="CF250" s="3"/>
      <c r="CG250" s="3"/>
      <c r="CH250" s="3"/>
      <c r="CI250" s="3"/>
      <c r="CJ250" s="3"/>
      <c r="CK250" s="3"/>
    </row>
    <row r="251" spans="1:89" ht="16.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539"/>
      <c r="N251" s="3"/>
      <c r="O251" s="57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62"/>
      <c r="AP251" s="63"/>
      <c r="AQ251" s="63"/>
      <c r="AR251" s="63"/>
      <c r="AS251" s="6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540"/>
      <c r="BM251" s="540"/>
      <c r="BN251" s="540"/>
      <c r="BO251" s="540"/>
      <c r="BP251" s="540"/>
      <c r="BQ251" s="540"/>
      <c r="BR251" s="3"/>
      <c r="BS251" s="3"/>
      <c r="BT251" s="3"/>
      <c r="BU251" s="540"/>
      <c r="BV251" s="540"/>
      <c r="BW251" s="540"/>
      <c r="BX251" s="540"/>
      <c r="BY251" s="63"/>
      <c r="BZ251" s="55"/>
      <c r="CA251" s="55"/>
      <c r="CB251" s="63"/>
      <c r="CC251" s="3"/>
      <c r="CD251" s="3"/>
      <c r="CE251" s="63"/>
      <c r="CF251" s="3"/>
      <c r="CG251" s="3"/>
      <c r="CH251" s="3"/>
      <c r="CI251" s="3"/>
      <c r="CJ251" s="3"/>
      <c r="CK251" s="3"/>
    </row>
    <row r="252" spans="1:89" ht="16.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539"/>
      <c r="N252" s="3"/>
      <c r="O252" s="57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62"/>
      <c r="AP252" s="63"/>
      <c r="AQ252" s="63"/>
      <c r="AR252" s="63"/>
      <c r="AS252" s="6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540"/>
      <c r="BM252" s="540"/>
      <c r="BN252" s="540"/>
      <c r="BO252" s="540"/>
      <c r="BP252" s="540"/>
      <c r="BQ252" s="540"/>
      <c r="BR252" s="3"/>
      <c r="BS252" s="3"/>
      <c r="BT252" s="3"/>
      <c r="BU252" s="540"/>
      <c r="BV252" s="540"/>
      <c r="BW252" s="540"/>
      <c r="BX252" s="540"/>
      <c r="BY252" s="63"/>
      <c r="BZ252" s="55"/>
      <c r="CA252" s="55"/>
      <c r="CB252" s="63"/>
      <c r="CC252" s="3"/>
      <c r="CD252" s="3"/>
      <c r="CE252" s="63"/>
      <c r="CF252" s="3"/>
      <c r="CG252" s="3"/>
      <c r="CH252" s="3"/>
      <c r="CI252" s="3"/>
      <c r="CJ252" s="3"/>
      <c r="CK252" s="3"/>
    </row>
    <row r="253" spans="1:89" ht="16.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539"/>
      <c r="N253" s="3"/>
      <c r="O253" s="57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62"/>
      <c r="AP253" s="63"/>
      <c r="AQ253" s="63"/>
      <c r="AR253" s="63"/>
      <c r="AS253" s="6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540"/>
      <c r="BM253" s="540"/>
      <c r="BN253" s="540"/>
      <c r="BO253" s="540"/>
      <c r="BP253" s="540"/>
      <c r="BQ253" s="540"/>
      <c r="BR253" s="3"/>
      <c r="BS253" s="3"/>
      <c r="BT253" s="3"/>
      <c r="BU253" s="540"/>
      <c r="BV253" s="540"/>
      <c r="BW253" s="540"/>
      <c r="BX253" s="540"/>
      <c r="BY253" s="63"/>
      <c r="BZ253" s="55"/>
      <c r="CA253" s="55"/>
      <c r="CB253" s="63"/>
      <c r="CC253" s="3"/>
      <c r="CD253" s="3"/>
      <c r="CE253" s="63"/>
      <c r="CF253" s="3"/>
      <c r="CG253" s="3"/>
      <c r="CH253" s="3"/>
      <c r="CI253" s="3"/>
      <c r="CJ253" s="3"/>
      <c r="CK253" s="3"/>
    </row>
    <row r="254" spans="1:89" ht="16.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539"/>
      <c r="N254" s="3"/>
      <c r="O254" s="57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62"/>
      <c r="AP254" s="63"/>
      <c r="AQ254" s="63"/>
      <c r="AR254" s="63"/>
      <c r="AS254" s="6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540"/>
      <c r="BM254" s="540"/>
      <c r="BN254" s="540"/>
      <c r="BO254" s="540"/>
      <c r="BP254" s="540"/>
      <c r="BQ254" s="540"/>
      <c r="BR254" s="3"/>
      <c r="BS254" s="3"/>
      <c r="BT254" s="3"/>
      <c r="BU254" s="540"/>
      <c r="BV254" s="540"/>
      <c r="BW254" s="540"/>
      <c r="BX254" s="540"/>
      <c r="BY254" s="63"/>
      <c r="BZ254" s="55"/>
      <c r="CA254" s="55"/>
      <c r="CB254" s="63"/>
      <c r="CC254" s="3"/>
      <c r="CD254" s="3"/>
      <c r="CE254" s="63"/>
      <c r="CF254" s="3"/>
      <c r="CG254" s="3"/>
      <c r="CH254" s="3"/>
      <c r="CI254" s="3"/>
      <c r="CJ254" s="3"/>
      <c r="CK254" s="3"/>
    </row>
    <row r="255" spans="1:89" ht="16.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539"/>
      <c r="N255" s="3"/>
      <c r="O255" s="57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62"/>
      <c r="AP255" s="63"/>
      <c r="AQ255" s="63"/>
      <c r="AR255" s="63"/>
      <c r="AS255" s="6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540"/>
      <c r="BM255" s="540"/>
      <c r="BN255" s="540"/>
      <c r="BO255" s="540"/>
      <c r="BP255" s="540"/>
      <c r="BQ255" s="540"/>
      <c r="BR255" s="3"/>
      <c r="BS255" s="3"/>
      <c r="BT255" s="3"/>
      <c r="BU255" s="540"/>
      <c r="BV255" s="540"/>
      <c r="BW255" s="540"/>
      <c r="BX255" s="540"/>
      <c r="BY255" s="63"/>
      <c r="BZ255" s="55"/>
      <c r="CA255" s="55"/>
      <c r="CB255" s="63"/>
      <c r="CC255" s="3"/>
      <c r="CD255" s="3"/>
      <c r="CE255" s="63"/>
      <c r="CF255" s="3"/>
      <c r="CG255" s="3"/>
      <c r="CH255" s="3"/>
      <c r="CI255" s="3"/>
      <c r="CJ255" s="3"/>
      <c r="CK255" s="3"/>
    </row>
    <row r="256" spans="1:89" ht="16.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539"/>
      <c r="N256" s="3"/>
      <c r="O256" s="57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62"/>
      <c r="AP256" s="63"/>
      <c r="AQ256" s="63"/>
      <c r="AR256" s="63"/>
      <c r="AS256" s="6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540"/>
      <c r="BM256" s="540"/>
      <c r="BN256" s="540"/>
      <c r="BO256" s="540"/>
      <c r="BP256" s="540"/>
      <c r="BQ256" s="540"/>
      <c r="BR256" s="3"/>
      <c r="BS256" s="3"/>
      <c r="BT256" s="3"/>
      <c r="BU256" s="540"/>
      <c r="BV256" s="540"/>
      <c r="BW256" s="540"/>
      <c r="BX256" s="540"/>
      <c r="BY256" s="63"/>
      <c r="BZ256" s="55"/>
      <c r="CA256" s="55"/>
      <c r="CB256" s="63"/>
      <c r="CC256" s="3"/>
      <c r="CD256" s="3"/>
      <c r="CE256" s="63"/>
      <c r="CF256" s="3"/>
      <c r="CG256" s="3"/>
      <c r="CH256" s="3"/>
      <c r="CI256" s="3"/>
      <c r="CJ256" s="3"/>
      <c r="CK256" s="3"/>
    </row>
    <row r="257" spans="1:89" ht="16.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539"/>
      <c r="N257" s="3"/>
      <c r="O257" s="57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62"/>
      <c r="AP257" s="63"/>
      <c r="AQ257" s="63"/>
      <c r="AR257" s="63"/>
      <c r="AS257" s="6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540"/>
      <c r="BM257" s="540"/>
      <c r="BN257" s="540"/>
      <c r="BO257" s="540"/>
      <c r="BP257" s="540"/>
      <c r="BQ257" s="540"/>
      <c r="BR257" s="3"/>
      <c r="BS257" s="3"/>
      <c r="BT257" s="3"/>
      <c r="BU257" s="540"/>
      <c r="BV257" s="540"/>
      <c r="BW257" s="540"/>
      <c r="BX257" s="540"/>
      <c r="BY257" s="63"/>
      <c r="BZ257" s="55"/>
      <c r="CA257" s="55"/>
      <c r="CB257" s="63"/>
      <c r="CC257" s="3"/>
      <c r="CD257" s="3"/>
      <c r="CE257" s="63"/>
      <c r="CF257" s="3"/>
      <c r="CG257" s="3"/>
      <c r="CH257" s="3"/>
      <c r="CI257" s="3"/>
      <c r="CJ257" s="3"/>
      <c r="CK257" s="3"/>
    </row>
    <row r="258" spans="1:89" ht="16.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539"/>
      <c r="N258" s="3"/>
      <c r="O258" s="57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62"/>
      <c r="AP258" s="63"/>
      <c r="AQ258" s="63"/>
      <c r="AR258" s="63"/>
      <c r="AS258" s="6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540"/>
      <c r="BM258" s="540"/>
      <c r="BN258" s="540"/>
      <c r="BO258" s="540"/>
      <c r="BP258" s="540"/>
      <c r="BQ258" s="540"/>
      <c r="BR258" s="3"/>
      <c r="BS258" s="3"/>
      <c r="BT258" s="3"/>
      <c r="BU258" s="540"/>
      <c r="BV258" s="540"/>
      <c r="BW258" s="540"/>
      <c r="BX258" s="540"/>
      <c r="BY258" s="63"/>
      <c r="BZ258" s="55"/>
      <c r="CA258" s="55"/>
      <c r="CB258" s="63"/>
      <c r="CC258" s="3"/>
      <c r="CD258" s="3"/>
      <c r="CE258" s="63"/>
      <c r="CF258" s="3"/>
      <c r="CG258" s="3"/>
      <c r="CH258" s="3"/>
      <c r="CI258" s="3"/>
      <c r="CJ258" s="3"/>
      <c r="CK258" s="3"/>
    </row>
    <row r="259" spans="1:89" ht="16.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539"/>
      <c r="N259" s="3"/>
      <c r="O259" s="57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62"/>
      <c r="AP259" s="63"/>
      <c r="AQ259" s="63"/>
      <c r="AR259" s="63"/>
      <c r="AS259" s="6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540"/>
      <c r="BM259" s="540"/>
      <c r="BN259" s="540"/>
      <c r="BO259" s="540"/>
      <c r="BP259" s="540"/>
      <c r="BQ259" s="540"/>
      <c r="BR259" s="3"/>
      <c r="BS259" s="3"/>
      <c r="BT259" s="3"/>
      <c r="BU259" s="540"/>
      <c r="BV259" s="540"/>
      <c r="BW259" s="540"/>
      <c r="BX259" s="540"/>
      <c r="BY259" s="63"/>
      <c r="BZ259" s="55"/>
      <c r="CA259" s="55"/>
      <c r="CB259" s="63"/>
      <c r="CC259" s="3"/>
      <c r="CD259" s="3"/>
      <c r="CE259" s="63"/>
      <c r="CF259" s="3"/>
      <c r="CG259" s="3"/>
      <c r="CH259" s="3"/>
      <c r="CI259" s="3"/>
      <c r="CJ259" s="3"/>
      <c r="CK259" s="3"/>
    </row>
    <row r="260" spans="1:89" ht="16.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539"/>
      <c r="N260" s="3"/>
      <c r="O260" s="57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62"/>
      <c r="AP260" s="63"/>
      <c r="AQ260" s="63"/>
      <c r="AR260" s="63"/>
      <c r="AS260" s="6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540"/>
      <c r="BM260" s="540"/>
      <c r="BN260" s="540"/>
      <c r="BO260" s="540"/>
      <c r="BP260" s="540"/>
      <c r="BQ260" s="540"/>
      <c r="BR260" s="3"/>
      <c r="BS260" s="3"/>
      <c r="BT260" s="3"/>
      <c r="BU260" s="540"/>
      <c r="BV260" s="540"/>
      <c r="BW260" s="540"/>
      <c r="BX260" s="540"/>
      <c r="BY260" s="63"/>
      <c r="BZ260" s="55"/>
      <c r="CA260" s="55"/>
      <c r="CB260" s="63"/>
      <c r="CC260" s="3"/>
      <c r="CD260" s="3"/>
      <c r="CE260" s="63"/>
      <c r="CF260" s="3"/>
      <c r="CG260" s="3"/>
      <c r="CH260" s="3"/>
      <c r="CI260" s="3"/>
      <c r="CJ260" s="3"/>
      <c r="CK260" s="3"/>
    </row>
    <row r="261" spans="1:89" ht="16.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539"/>
      <c r="N261" s="3"/>
      <c r="O261" s="57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62"/>
      <c r="AP261" s="63"/>
      <c r="AQ261" s="63"/>
      <c r="AR261" s="63"/>
      <c r="AS261" s="6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540"/>
      <c r="BM261" s="540"/>
      <c r="BN261" s="540"/>
      <c r="BO261" s="540"/>
      <c r="BP261" s="540"/>
      <c r="BQ261" s="540"/>
      <c r="BR261" s="3"/>
      <c r="BS261" s="3"/>
      <c r="BT261" s="3"/>
      <c r="BU261" s="540"/>
      <c r="BV261" s="540"/>
      <c r="BW261" s="540"/>
      <c r="BX261" s="540"/>
      <c r="BY261" s="63"/>
      <c r="BZ261" s="55"/>
      <c r="CA261" s="55"/>
      <c r="CB261" s="63"/>
      <c r="CC261" s="3"/>
      <c r="CD261" s="3"/>
      <c r="CE261" s="63"/>
      <c r="CF261" s="3"/>
      <c r="CG261" s="3"/>
      <c r="CH261" s="3"/>
      <c r="CI261" s="3"/>
      <c r="CJ261" s="3"/>
      <c r="CK261" s="3"/>
    </row>
    <row r="262" spans="1:89" ht="16.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539"/>
      <c r="N262" s="3"/>
      <c r="O262" s="57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62"/>
      <c r="AP262" s="63"/>
      <c r="AQ262" s="63"/>
      <c r="AR262" s="63"/>
      <c r="AS262" s="6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540"/>
      <c r="BM262" s="540"/>
      <c r="BN262" s="540"/>
      <c r="BO262" s="540"/>
      <c r="BP262" s="540"/>
      <c r="BQ262" s="540"/>
      <c r="BR262" s="3"/>
      <c r="BS262" s="3"/>
      <c r="BT262" s="3"/>
      <c r="BU262" s="540"/>
      <c r="BV262" s="540"/>
      <c r="BW262" s="540"/>
      <c r="BX262" s="540"/>
      <c r="BY262" s="63"/>
      <c r="BZ262" s="55"/>
      <c r="CA262" s="55"/>
      <c r="CB262" s="63"/>
      <c r="CC262" s="3"/>
      <c r="CD262" s="3"/>
      <c r="CE262" s="63"/>
      <c r="CF262" s="3"/>
      <c r="CG262" s="3"/>
      <c r="CH262" s="3"/>
      <c r="CI262" s="3"/>
      <c r="CJ262" s="3"/>
      <c r="CK262" s="3"/>
    </row>
    <row r="263" spans="1:89" ht="16.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539"/>
      <c r="N263" s="3"/>
      <c r="O263" s="57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62"/>
      <c r="AP263" s="63"/>
      <c r="AQ263" s="63"/>
      <c r="AR263" s="63"/>
      <c r="AS263" s="6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540"/>
      <c r="BM263" s="540"/>
      <c r="BN263" s="540"/>
      <c r="BO263" s="540"/>
      <c r="BP263" s="540"/>
      <c r="BQ263" s="540"/>
      <c r="BR263" s="3"/>
      <c r="BS263" s="3"/>
      <c r="BT263" s="3"/>
      <c r="BU263" s="540"/>
      <c r="BV263" s="540"/>
      <c r="BW263" s="540"/>
      <c r="BX263" s="540"/>
      <c r="BY263" s="63"/>
      <c r="BZ263" s="55"/>
      <c r="CA263" s="55"/>
      <c r="CB263" s="63"/>
      <c r="CC263" s="3"/>
      <c r="CD263" s="3"/>
      <c r="CE263" s="63"/>
      <c r="CF263" s="3"/>
      <c r="CG263" s="3"/>
      <c r="CH263" s="3"/>
      <c r="CI263" s="3"/>
      <c r="CJ263" s="3"/>
      <c r="CK263" s="3"/>
    </row>
    <row r="264" spans="1:89" ht="16.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539"/>
      <c r="N264" s="3"/>
      <c r="O264" s="57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62"/>
      <c r="AP264" s="63"/>
      <c r="AQ264" s="63"/>
      <c r="AR264" s="63"/>
      <c r="AS264" s="6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540"/>
      <c r="BM264" s="540"/>
      <c r="BN264" s="540"/>
      <c r="BO264" s="540"/>
      <c r="BP264" s="540"/>
      <c r="BQ264" s="540"/>
      <c r="BR264" s="3"/>
      <c r="BS264" s="3"/>
      <c r="BT264" s="3"/>
      <c r="BU264" s="540"/>
      <c r="BV264" s="540"/>
      <c r="BW264" s="540"/>
      <c r="BX264" s="540"/>
      <c r="BY264" s="63"/>
      <c r="BZ264" s="55"/>
      <c r="CA264" s="55"/>
      <c r="CB264" s="63"/>
      <c r="CC264" s="3"/>
      <c r="CD264" s="3"/>
      <c r="CE264" s="63"/>
      <c r="CF264" s="3"/>
      <c r="CG264" s="3"/>
      <c r="CH264" s="3"/>
      <c r="CI264" s="3"/>
      <c r="CJ264" s="3"/>
      <c r="CK264" s="3"/>
    </row>
    <row r="265" spans="1:89" ht="16.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539"/>
      <c r="N265" s="3"/>
      <c r="O265" s="57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62"/>
      <c r="AP265" s="63"/>
      <c r="AQ265" s="63"/>
      <c r="AR265" s="63"/>
      <c r="AS265" s="6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540"/>
      <c r="BM265" s="540"/>
      <c r="BN265" s="540"/>
      <c r="BO265" s="540"/>
      <c r="BP265" s="540"/>
      <c r="BQ265" s="540"/>
      <c r="BR265" s="3"/>
      <c r="BS265" s="3"/>
      <c r="BT265" s="3"/>
      <c r="BU265" s="540"/>
      <c r="BV265" s="540"/>
      <c r="BW265" s="540"/>
      <c r="BX265" s="540"/>
      <c r="BY265" s="63"/>
      <c r="BZ265" s="55"/>
      <c r="CA265" s="55"/>
      <c r="CB265" s="63"/>
      <c r="CC265" s="3"/>
      <c r="CD265" s="3"/>
      <c r="CE265" s="63"/>
      <c r="CF265" s="3"/>
      <c r="CG265" s="3"/>
      <c r="CH265" s="3"/>
      <c r="CI265" s="3"/>
      <c r="CJ265" s="3"/>
      <c r="CK265" s="3"/>
    </row>
    <row r="266" spans="1:89" ht="16.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539"/>
      <c r="N266" s="3"/>
      <c r="O266" s="57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62"/>
      <c r="AP266" s="63"/>
      <c r="AQ266" s="63"/>
      <c r="AR266" s="63"/>
      <c r="AS266" s="6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540"/>
      <c r="BM266" s="540"/>
      <c r="BN266" s="540"/>
      <c r="BO266" s="540"/>
      <c r="BP266" s="540"/>
      <c r="BQ266" s="540"/>
      <c r="BR266" s="3"/>
      <c r="BS266" s="3"/>
      <c r="BT266" s="3"/>
      <c r="BU266" s="540"/>
      <c r="BV266" s="540"/>
      <c r="BW266" s="540"/>
      <c r="BX266" s="540"/>
      <c r="BY266" s="63"/>
      <c r="BZ266" s="55"/>
      <c r="CA266" s="55"/>
      <c r="CB266" s="63"/>
      <c r="CC266" s="3"/>
      <c r="CD266" s="3"/>
      <c r="CE266" s="63"/>
      <c r="CF266" s="3"/>
      <c r="CG266" s="3"/>
      <c r="CH266" s="3"/>
      <c r="CI266" s="3"/>
      <c r="CJ266" s="3"/>
      <c r="CK266" s="3"/>
    </row>
    <row r="267" spans="1:89" ht="16.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539"/>
      <c r="N267" s="3"/>
      <c r="O267" s="57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62"/>
      <c r="AP267" s="63"/>
      <c r="AQ267" s="63"/>
      <c r="AR267" s="63"/>
      <c r="AS267" s="6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540"/>
      <c r="BM267" s="540"/>
      <c r="BN267" s="540"/>
      <c r="BO267" s="540"/>
      <c r="BP267" s="540"/>
      <c r="BQ267" s="540"/>
      <c r="BR267" s="3"/>
      <c r="BS267" s="3"/>
      <c r="BT267" s="3"/>
      <c r="BU267" s="540"/>
      <c r="BV267" s="540"/>
      <c r="BW267" s="540"/>
      <c r="BX267" s="540"/>
      <c r="BY267" s="63"/>
      <c r="BZ267" s="55"/>
      <c r="CA267" s="55"/>
      <c r="CB267" s="63"/>
      <c r="CC267" s="3"/>
      <c r="CD267" s="3"/>
      <c r="CE267" s="63"/>
      <c r="CF267" s="3"/>
      <c r="CG267" s="3"/>
      <c r="CH267" s="3"/>
      <c r="CI267" s="3"/>
      <c r="CJ267" s="3"/>
      <c r="CK267" s="3"/>
    </row>
    <row r="268" spans="1:89" ht="16.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539"/>
      <c r="N268" s="3"/>
      <c r="O268" s="57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62"/>
      <c r="AP268" s="63"/>
      <c r="AQ268" s="63"/>
      <c r="AR268" s="63"/>
      <c r="AS268" s="6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540"/>
      <c r="BM268" s="540"/>
      <c r="BN268" s="540"/>
      <c r="BO268" s="540"/>
      <c r="BP268" s="540"/>
      <c r="BQ268" s="540"/>
      <c r="BR268" s="3"/>
      <c r="BS268" s="3"/>
      <c r="BT268" s="3"/>
      <c r="BU268" s="540"/>
      <c r="BV268" s="540"/>
      <c r="BW268" s="540"/>
      <c r="BX268" s="540"/>
      <c r="BY268" s="63"/>
      <c r="BZ268" s="55"/>
      <c r="CA268" s="55"/>
      <c r="CB268" s="63"/>
      <c r="CC268" s="3"/>
      <c r="CD268" s="3"/>
      <c r="CE268" s="63"/>
      <c r="CF268" s="3"/>
      <c r="CG268" s="3"/>
      <c r="CH268" s="3"/>
      <c r="CI268" s="3"/>
      <c r="CJ268" s="3"/>
      <c r="CK268" s="3"/>
    </row>
    <row r="269" spans="1:89" ht="16.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539"/>
      <c r="N269" s="3"/>
      <c r="O269" s="57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62"/>
      <c r="AP269" s="63"/>
      <c r="AQ269" s="63"/>
      <c r="AR269" s="63"/>
      <c r="AS269" s="6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540"/>
      <c r="BM269" s="540"/>
      <c r="BN269" s="540"/>
      <c r="BO269" s="540"/>
      <c r="BP269" s="540"/>
      <c r="BQ269" s="540"/>
      <c r="BR269" s="3"/>
      <c r="BS269" s="3"/>
      <c r="BT269" s="3"/>
      <c r="BU269" s="540"/>
      <c r="BV269" s="540"/>
      <c r="BW269" s="540"/>
      <c r="BX269" s="540"/>
      <c r="BY269" s="63"/>
      <c r="BZ269" s="55"/>
      <c r="CA269" s="55"/>
      <c r="CB269" s="63"/>
      <c r="CC269" s="3"/>
      <c r="CD269" s="3"/>
      <c r="CE269" s="63"/>
      <c r="CF269" s="3"/>
      <c r="CG269" s="3"/>
      <c r="CH269" s="3"/>
      <c r="CI269" s="3"/>
      <c r="CJ269" s="3"/>
      <c r="CK269" s="3"/>
    </row>
    <row r="270" spans="1:89" ht="16.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539"/>
      <c r="N270" s="3"/>
      <c r="O270" s="57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62"/>
      <c r="AP270" s="63"/>
      <c r="AQ270" s="63"/>
      <c r="AR270" s="63"/>
      <c r="AS270" s="6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540"/>
      <c r="BM270" s="540"/>
      <c r="BN270" s="540"/>
      <c r="BO270" s="540"/>
      <c r="BP270" s="540"/>
      <c r="BQ270" s="540"/>
      <c r="BR270" s="3"/>
      <c r="BS270" s="3"/>
      <c r="BT270" s="3"/>
      <c r="BU270" s="540"/>
      <c r="BV270" s="540"/>
      <c r="BW270" s="540"/>
      <c r="BX270" s="540"/>
      <c r="BY270" s="63"/>
      <c r="BZ270" s="55"/>
      <c r="CA270" s="55"/>
      <c r="CB270" s="63"/>
      <c r="CC270" s="3"/>
      <c r="CD270" s="3"/>
      <c r="CE270" s="63"/>
      <c r="CF270" s="3"/>
      <c r="CG270" s="3"/>
      <c r="CH270" s="3"/>
      <c r="CI270" s="3"/>
      <c r="CJ270" s="3"/>
      <c r="CK270" s="3"/>
    </row>
    <row r="271" spans="1:89" ht="16.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539"/>
      <c r="N271" s="3"/>
      <c r="O271" s="57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62"/>
      <c r="AP271" s="63"/>
      <c r="AQ271" s="63"/>
      <c r="AR271" s="63"/>
      <c r="AS271" s="6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540"/>
      <c r="BM271" s="540"/>
      <c r="BN271" s="540"/>
      <c r="BO271" s="540"/>
      <c r="BP271" s="540"/>
      <c r="BQ271" s="540"/>
      <c r="BR271" s="3"/>
      <c r="BS271" s="3"/>
      <c r="BT271" s="3"/>
      <c r="BU271" s="540"/>
      <c r="BV271" s="540"/>
      <c r="BW271" s="540"/>
      <c r="BX271" s="540"/>
      <c r="BY271" s="63"/>
      <c r="BZ271" s="55"/>
      <c r="CA271" s="55"/>
      <c r="CB271" s="63"/>
      <c r="CC271" s="3"/>
      <c r="CD271" s="3"/>
      <c r="CE271" s="63"/>
      <c r="CF271" s="3"/>
      <c r="CG271" s="3"/>
      <c r="CH271" s="3"/>
      <c r="CI271" s="3"/>
      <c r="CJ271" s="3"/>
      <c r="CK271" s="3"/>
    </row>
    <row r="272" spans="1:89" ht="16.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539"/>
      <c r="N272" s="3"/>
      <c r="O272" s="57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62"/>
      <c r="AP272" s="63"/>
      <c r="AQ272" s="63"/>
      <c r="AR272" s="63"/>
      <c r="AS272" s="6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540"/>
      <c r="BM272" s="540"/>
      <c r="BN272" s="540"/>
      <c r="BO272" s="540"/>
      <c r="BP272" s="540"/>
      <c r="BQ272" s="540"/>
      <c r="BR272" s="3"/>
      <c r="BS272" s="3"/>
      <c r="BT272" s="3"/>
      <c r="BU272" s="540"/>
      <c r="BV272" s="540"/>
      <c r="BW272" s="540"/>
      <c r="BX272" s="540"/>
      <c r="BY272" s="63"/>
      <c r="BZ272" s="55"/>
      <c r="CA272" s="55"/>
      <c r="CB272" s="63"/>
      <c r="CC272" s="3"/>
      <c r="CD272" s="3"/>
      <c r="CE272" s="63"/>
      <c r="CF272" s="3"/>
      <c r="CG272" s="3"/>
      <c r="CH272" s="3"/>
      <c r="CI272" s="3"/>
      <c r="CJ272" s="3"/>
      <c r="CK272" s="3"/>
    </row>
    <row r="273" spans="1:89" ht="16.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539"/>
      <c r="N273" s="3"/>
      <c r="O273" s="57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62"/>
      <c r="AP273" s="63"/>
      <c r="AQ273" s="63"/>
      <c r="AR273" s="63"/>
      <c r="AS273" s="6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540"/>
      <c r="BM273" s="540"/>
      <c r="BN273" s="540"/>
      <c r="BO273" s="540"/>
      <c r="BP273" s="540"/>
      <c r="BQ273" s="540"/>
      <c r="BR273" s="3"/>
      <c r="BS273" s="3"/>
      <c r="BT273" s="3"/>
      <c r="BU273" s="540"/>
      <c r="BV273" s="540"/>
      <c r="BW273" s="540"/>
      <c r="BX273" s="540"/>
      <c r="BY273" s="63"/>
      <c r="BZ273" s="55"/>
      <c r="CA273" s="55"/>
      <c r="CB273" s="63"/>
      <c r="CC273" s="3"/>
      <c r="CD273" s="3"/>
      <c r="CE273" s="63"/>
      <c r="CF273" s="3"/>
      <c r="CG273" s="3"/>
      <c r="CH273" s="3"/>
      <c r="CI273" s="3"/>
      <c r="CJ273" s="3"/>
      <c r="CK273" s="3"/>
    </row>
    <row r="274" spans="1:89" ht="16.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539"/>
      <c r="N274" s="3"/>
      <c r="O274" s="57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62"/>
      <c r="AP274" s="63"/>
      <c r="AQ274" s="63"/>
      <c r="AR274" s="63"/>
      <c r="AS274" s="6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540"/>
      <c r="BM274" s="540"/>
      <c r="BN274" s="540"/>
      <c r="BO274" s="540"/>
      <c r="BP274" s="540"/>
      <c r="BQ274" s="540"/>
      <c r="BR274" s="3"/>
      <c r="BS274" s="3"/>
      <c r="BT274" s="3"/>
      <c r="BU274" s="540"/>
      <c r="BV274" s="540"/>
      <c r="BW274" s="540"/>
      <c r="BX274" s="540"/>
      <c r="BY274" s="63"/>
      <c r="BZ274" s="55"/>
      <c r="CA274" s="55"/>
      <c r="CB274" s="63"/>
      <c r="CC274" s="3"/>
      <c r="CD274" s="3"/>
      <c r="CE274" s="63"/>
      <c r="CF274" s="3"/>
      <c r="CG274" s="3"/>
      <c r="CH274" s="3"/>
      <c r="CI274" s="3"/>
      <c r="CJ274" s="3"/>
      <c r="CK274" s="3"/>
    </row>
    <row r="275" spans="1:89" ht="16.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539"/>
      <c r="N275" s="3"/>
      <c r="O275" s="57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62"/>
      <c r="AP275" s="63"/>
      <c r="AQ275" s="63"/>
      <c r="AR275" s="63"/>
      <c r="AS275" s="6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540"/>
      <c r="BM275" s="540"/>
      <c r="BN275" s="540"/>
      <c r="BO275" s="540"/>
      <c r="BP275" s="540"/>
      <c r="BQ275" s="540"/>
      <c r="BR275" s="3"/>
      <c r="BS275" s="3"/>
      <c r="BT275" s="3"/>
      <c r="BU275" s="540"/>
      <c r="BV275" s="540"/>
      <c r="BW275" s="540"/>
      <c r="BX275" s="540"/>
      <c r="BY275" s="63"/>
      <c r="BZ275" s="55"/>
      <c r="CA275" s="55"/>
      <c r="CB275" s="63"/>
      <c r="CC275" s="3"/>
      <c r="CD275" s="3"/>
      <c r="CE275" s="63"/>
      <c r="CF275" s="3"/>
      <c r="CG275" s="3"/>
      <c r="CH275" s="3"/>
      <c r="CI275" s="3"/>
      <c r="CJ275" s="3"/>
      <c r="CK275" s="3"/>
    </row>
    <row r="276" spans="1:89" ht="16.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539"/>
      <c r="N276" s="3"/>
      <c r="O276" s="57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62"/>
      <c r="AP276" s="63"/>
      <c r="AQ276" s="63"/>
      <c r="AR276" s="63"/>
      <c r="AS276" s="6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540"/>
      <c r="BM276" s="540"/>
      <c r="BN276" s="540"/>
      <c r="BO276" s="540"/>
      <c r="BP276" s="540"/>
      <c r="BQ276" s="540"/>
      <c r="BR276" s="3"/>
      <c r="BS276" s="3"/>
      <c r="BT276" s="3"/>
      <c r="BU276" s="540"/>
      <c r="BV276" s="540"/>
      <c r="BW276" s="540"/>
      <c r="BX276" s="540"/>
      <c r="BY276" s="63"/>
      <c r="BZ276" s="55"/>
      <c r="CA276" s="55"/>
      <c r="CB276" s="63"/>
      <c r="CC276" s="3"/>
      <c r="CD276" s="3"/>
      <c r="CE276" s="63"/>
      <c r="CF276" s="3"/>
      <c r="CG276" s="3"/>
      <c r="CH276" s="3"/>
      <c r="CI276" s="3"/>
      <c r="CJ276" s="3"/>
      <c r="CK276" s="3"/>
    </row>
    <row r="277" spans="1:89" ht="16.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539"/>
      <c r="N277" s="3"/>
      <c r="O277" s="57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62"/>
      <c r="AP277" s="63"/>
      <c r="AQ277" s="63"/>
      <c r="AR277" s="63"/>
      <c r="AS277" s="6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540"/>
      <c r="BM277" s="540"/>
      <c r="BN277" s="540"/>
      <c r="BO277" s="540"/>
      <c r="BP277" s="540"/>
      <c r="BQ277" s="540"/>
      <c r="BR277" s="3"/>
      <c r="BS277" s="3"/>
      <c r="BT277" s="3"/>
      <c r="BU277" s="540"/>
      <c r="BV277" s="540"/>
      <c r="BW277" s="540"/>
      <c r="BX277" s="540"/>
      <c r="BY277" s="63"/>
      <c r="BZ277" s="55"/>
      <c r="CA277" s="55"/>
      <c r="CB277" s="63"/>
      <c r="CC277" s="3"/>
      <c r="CD277" s="3"/>
      <c r="CE277" s="63"/>
      <c r="CF277" s="3"/>
      <c r="CG277" s="3"/>
      <c r="CH277" s="3"/>
      <c r="CI277" s="3"/>
      <c r="CJ277" s="3"/>
      <c r="CK277" s="3"/>
    </row>
    <row r="278" spans="1:89" ht="16.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539"/>
      <c r="N278" s="3"/>
      <c r="O278" s="57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62"/>
      <c r="AP278" s="63"/>
      <c r="AQ278" s="63"/>
      <c r="AR278" s="63"/>
      <c r="AS278" s="6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540"/>
      <c r="BM278" s="540"/>
      <c r="BN278" s="540"/>
      <c r="BO278" s="540"/>
      <c r="BP278" s="540"/>
      <c r="BQ278" s="540"/>
      <c r="BR278" s="3"/>
      <c r="BS278" s="3"/>
      <c r="BT278" s="3"/>
      <c r="BU278" s="540"/>
      <c r="BV278" s="540"/>
      <c r="BW278" s="540"/>
      <c r="BX278" s="540"/>
      <c r="BY278" s="63"/>
      <c r="BZ278" s="55"/>
      <c r="CA278" s="55"/>
      <c r="CB278" s="63"/>
      <c r="CC278" s="3"/>
      <c r="CD278" s="3"/>
      <c r="CE278" s="63"/>
      <c r="CF278" s="3"/>
      <c r="CG278" s="3"/>
      <c r="CH278" s="3"/>
      <c r="CI278" s="3"/>
      <c r="CJ278" s="3"/>
      <c r="CK278" s="3"/>
    </row>
    <row r="279" spans="1:89" ht="16.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539"/>
      <c r="N279" s="3"/>
      <c r="O279" s="57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62"/>
      <c r="AP279" s="63"/>
      <c r="AQ279" s="63"/>
      <c r="AR279" s="63"/>
      <c r="AS279" s="6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540"/>
      <c r="BM279" s="540"/>
      <c r="BN279" s="540"/>
      <c r="BO279" s="540"/>
      <c r="BP279" s="540"/>
      <c r="BQ279" s="540"/>
      <c r="BR279" s="3"/>
      <c r="BS279" s="3"/>
      <c r="BT279" s="3"/>
      <c r="BU279" s="540"/>
      <c r="BV279" s="540"/>
      <c r="BW279" s="540"/>
      <c r="BX279" s="540"/>
      <c r="BY279" s="63"/>
      <c r="BZ279" s="55"/>
      <c r="CA279" s="55"/>
      <c r="CB279" s="63"/>
      <c r="CC279" s="3"/>
      <c r="CD279" s="3"/>
      <c r="CE279" s="63"/>
      <c r="CF279" s="3"/>
      <c r="CG279" s="3"/>
      <c r="CH279" s="3"/>
      <c r="CI279" s="3"/>
      <c r="CJ279" s="3"/>
      <c r="CK279" s="3"/>
    </row>
    <row r="280" spans="1:89" ht="16.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539"/>
      <c r="N280" s="3"/>
      <c r="O280" s="57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62"/>
      <c r="AP280" s="63"/>
      <c r="AQ280" s="63"/>
      <c r="AR280" s="63"/>
      <c r="AS280" s="6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540"/>
      <c r="BM280" s="540"/>
      <c r="BN280" s="540"/>
      <c r="BO280" s="540"/>
      <c r="BP280" s="540"/>
      <c r="BQ280" s="540"/>
      <c r="BR280" s="3"/>
      <c r="BS280" s="3"/>
      <c r="BT280" s="3"/>
      <c r="BU280" s="540"/>
      <c r="BV280" s="540"/>
      <c r="BW280" s="540"/>
      <c r="BX280" s="540"/>
      <c r="BY280" s="63"/>
      <c r="BZ280" s="55"/>
      <c r="CA280" s="55"/>
      <c r="CB280" s="63"/>
      <c r="CC280" s="3"/>
      <c r="CD280" s="3"/>
      <c r="CE280" s="63"/>
      <c r="CF280" s="3"/>
      <c r="CG280" s="3"/>
      <c r="CH280" s="3"/>
      <c r="CI280" s="3"/>
      <c r="CJ280" s="3"/>
      <c r="CK280" s="3"/>
    </row>
    <row r="281" spans="1:89" ht="16.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539"/>
      <c r="N281" s="3"/>
      <c r="O281" s="57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62"/>
      <c r="AP281" s="63"/>
      <c r="AQ281" s="63"/>
      <c r="AR281" s="63"/>
      <c r="AS281" s="6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540"/>
      <c r="BM281" s="540"/>
      <c r="BN281" s="540"/>
      <c r="BO281" s="540"/>
      <c r="BP281" s="540"/>
      <c r="BQ281" s="540"/>
      <c r="BR281" s="3"/>
      <c r="BS281" s="3"/>
      <c r="BT281" s="3"/>
      <c r="BU281" s="540"/>
      <c r="BV281" s="540"/>
      <c r="BW281" s="540"/>
      <c r="BX281" s="540"/>
      <c r="BY281" s="63"/>
      <c r="BZ281" s="55"/>
      <c r="CA281" s="55"/>
      <c r="CB281" s="63"/>
      <c r="CC281" s="3"/>
      <c r="CD281" s="3"/>
      <c r="CE281" s="63"/>
      <c r="CF281" s="3"/>
      <c r="CG281" s="3"/>
      <c r="CH281" s="3"/>
      <c r="CI281" s="3"/>
      <c r="CJ281" s="3"/>
      <c r="CK281" s="3"/>
    </row>
    <row r="282" spans="1:89" ht="16.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539"/>
      <c r="N282" s="3"/>
      <c r="O282" s="57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62"/>
      <c r="AP282" s="63"/>
      <c r="AQ282" s="63"/>
      <c r="AR282" s="63"/>
      <c r="AS282" s="6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540"/>
      <c r="BM282" s="540"/>
      <c r="BN282" s="540"/>
      <c r="BO282" s="540"/>
      <c r="BP282" s="540"/>
      <c r="BQ282" s="540"/>
      <c r="BR282" s="3"/>
      <c r="BS282" s="3"/>
      <c r="BT282" s="3"/>
      <c r="BU282" s="540"/>
      <c r="BV282" s="540"/>
      <c r="BW282" s="540"/>
      <c r="BX282" s="540"/>
      <c r="BY282" s="63"/>
      <c r="BZ282" s="55"/>
      <c r="CA282" s="55"/>
      <c r="CB282" s="63"/>
      <c r="CC282" s="3"/>
      <c r="CD282" s="3"/>
      <c r="CE282" s="63"/>
      <c r="CF282" s="3"/>
      <c r="CG282" s="3"/>
      <c r="CH282" s="3"/>
      <c r="CI282" s="3"/>
      <c r="CJ282" s="3"/>
      <c r="CK282" s="3"/>
    </row>
    <row r="283" spans="1:89" ht="16.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539"/>
      <c r="N283" s="3"/>
      <c r="O283" s="57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62"/>
      <c r="AP283" s="63"/>
      <c r="AQ283" s="63"/>
      <c r="AR283" s="63"/>
      <c r="AS283" s="6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540"/>
      <c r="BM283" s="540"/>
      <c r="BN283" s="540"/>
      <c r="BO283" s="540"/>
      <c r="BP283" s="540"/>
      <c r="BQ283" s="540"/>
      <c r="BR283" s="3"/>
      <c r="BS283" s="3"/>
      <c r="BT283" s="3"/>
      <c r="BU283" s="540"/>
      <c r="BV283" s="540"/>
      <c r="BW283" s="540"/>
      <c r="BX283" s="540"/>
      <c r="BY283" s="63"/>
      <c r="BZ283" s="55"/>
      <c r="CA283" s="55"/>
      <c r="CB283" s="63"/>
      <c r="CC283" s="3"/>
      <c r="CD283" s="3"/>
      <c r="CE283" s="63"/>
      <c r="CF283" s="3"/>
      <c r="CG283" s="3"/>
      <c r="CH283" s="3"/>
      <c r="CI283" s="3"/>
      <c r="CJ283" s="3"/>
      <c r="CK283" s="3"/>
    </row>
    <row r="284" spans="1:89" ht="16.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539"/>
      <c r="N284" s="3"/>
      <c r="O284" s="57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62"/>
      <c r="AP284" s="63"/>
      <c r="AQ284" s="63"/>
      <c r="AR284" s="63"/>
      <c r="AS284" s="6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540"/>
      <c r="BM284" s="540"/>
      <c r="BN284" s="540"/>
      <c r="BO284" s="540"/>
      <c r="BP284" s="540"/>
      <c r="BQ284" s="540"/>
      <c r="BR284" s="3"/>
      <c r="BS284" s="3"/>
      <c r="BT284" s="3"/>
      <c r="BU284" s="540"/>
      <c r="BV284" s="540"/>
      <c r="BW284" s="540"/>
      <c r="BX284" s="540"/>
      <c r="BY284" s="63"/>
      <c r="BZ284" s="55"/>
      <c r="CA284" s="55"/>
      <c r="CB284" s="63"/>
      <c r="CC284" s="3"/>
      <c r="CD284" s="3"/>
      <c r="CE284" s="63"/>
      <c r="CF284" s="3"/>
      <c r="CG284" s="3"/>
      <c r="CH284" s="3"/>
      <c r="CI284" s="3"/>
      <c r="CJ284" s="3"/>
      <c r="CK284" s="3"/>
    </row>
    <row r="285" spans="1:89" ht="16.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539"/>
      <c r="N285" s="3"/>
      <c r="O285" s="57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62"/>
      <c r="AP285" s="63"/>
      <c r="AQ285" s="63"/>
      <c r="AR285" s="63"/>
      <c r="AS285" s="6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540"/>
      <c r="BM285" s="540"/>
      <c r="BN285" s="540"/>
      <c r="BO285" s="540"/>
      <c r="BP285" s="540"/>
      <c r="BQ285" s="540"/>
      <c r="BR285" s="3"/>
      <c r="BS285" s="3"/>
      <c r="BT285" s="3"/>
      <c r="BU285" s="540"/>
      <c r="BV285" s="540"/>
      <c r="BW285" s="540"/>
      <c r="BX285" s="540"/>
      <c r="BY285" s="63"/>
      <c r="BZ285" s="55"/>
      <c r="CA285" s="55"/>
      <c r="CB285" s="63"/>
      <c r="CC285" s="3"/>
      <c r="CD285" s="3"/>
      <c r="CE285" s="63"/>
      <c r="CF285" s="3"/>
      <c r="CG285" s="3"/>
      <c r="CH285" s="3"/>
      <c r="CI285" s="3"/>
      <c r="CJ285" s="3"/>
      <c r="CK285" s="3"/>
    </row>
    <row r="286" spans="1:89" ht="16.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539"/>
      <c r="N286" s="3"/>
      <c r="O286" s="57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62"/>
      <c r="AP286" s="63"/>
      <c r="AQ286" s="63"/>
      <c r="AR286" s="63"/>
      <c r="AS286" s="6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540"/>
      <c r="BM286" s="540"/>
      <c r="BN286" s="540"/>
      <c r="BO286" s="540"/>
      <c r="BP286" s="540"/>
      <c r="BQ286" s="540"/>
      <c r="BR286" s="3"/>
      <c r="BS286" s="3"/>
      <c r="BT286" s="3"/>
      <c r="BU286" s="540"/>
      <c r="BV286" s="540"/>
      <c r="BW286" s="540"/>
      <c r="BX286" s="540"/>
      <c r="BY286" s="63"/>
      <c r="BZ286" s="55"/>
      <c r="CA286" s="55"/>
      <c r="CB286" s="63"/>
      <c r="CC286" s="3"/>
      <c r="CD286" s="3"/>
      <c r="CE286" s="63"/>
      <c r="CF286" s="3"/>
      <c r="CG286" s="3"/>
      <c r="CH286" s="3"/>
      <c r="CI286" s="3"/>
      <c r="CJ286" s="3"/>
      <c r="CK286" s="3"/>
    </row>
    <row r="287" spans="1:89" ht="16.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539"/>
      <c r="N287" s="3"/>
      <c r="O287" s="57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62"/>
      <c r="AP287" s="63"/>
      <c r="AQ287" s="63"/>
      <c r="AR287" s="63"/>
      <c r="AS287" s="6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540"/>
      <c r="BM287" s="540"/>
      <c r="BN287" s="540"/>
      <c r="BO287" s="540"/>
      <c r="BP287" s="540"/>
      <c r="BQ287" s="540"/>
      <c r="BR287" s="3"/>
      <c r="BS287" s="3"/>
      <c r="BT287" s="3"/>
      <c r="BU287" s="540"/>
      <c r="BV287" s="540"/>
      <c r="BW287" s="540"/>
      <c r="BX287" s="540"/>
      <c r="BY287" s="63"/>
      <c r="BZ287" s="55"/>
      <c r="CA287" s="55"/>
      <c r="CB287" s="63"/>
      <c r="CC287" s="3"/>
      <c r="CD287" s="3"/>
      <c r="CE287" s="63"/>
      <c r="CF287" s="3"/>
      <c r="CG287" s="3"/>
      <c r="CH287" s="3"/>
      <c r="CI287" s="3"/>
      <c r="CJ287" s="3"/>
      <c r="CK287" s="3"/>
    </row>
    <row r="288" spans="1:89" ht="16.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539"/>
      <c r="N288" s="3"/>
      <c r="O288" s="57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62"/>
      <c r="AP288" s="63"/>
      <c r="AQ288" s="63"/>
      <c r="AR288" s="63"/>
      <c r="AS288" s="6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540"/>
      <c r="BM288" s="540"/>
      <c r="BN288" s="540"/>
      <c r="BO288" s="540"/>
      <c r="BP288" s="540"/>
      <c r="BQ288" s="540"/>
      <c r="BR288" s="3"/>
      <c r="BS288" s="3"/>
      <c r="BT288" s="3"/>
      <c r="BU288" s="540"/>
      <c r="BV288" s="540"/>
      <c r="BW288" s="540"/>
      <c r="BX288" s="540"/>
      <c r="BY288" s="63"/>
      <c r="BZ288" s="55"/>
      <c r="CA288" s="55"/>
      <c r="CB288" s="63"/>
      <c r="CC288" s="3"/>
      <c r="CD288" s="3"/>
      <c r="CE288" s="63"/>
      <c r="CF288" s="3"/>
      <c r="CG288" s="3"/>
      <c r="CH288" s="3"/>
      <c r="CI288" s="3"/>
      <c r="CJ288" s="3"/>
      <c r="CK288" s="3"/>
    </row>
    <row r="289" spans="1:89" ht="16.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539"/>
      <c r="N289" s="3"/>
      <c r="O289" s="57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62"/>
      <c r="AP289" s="63"/>
      <c r="AQ289" s="63"/>
      <c r="AR289" s="63"/>
      <c r="AS289" s="6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540"/>
      <c r="BM289" s="540"/>
      <c r="BN289" s="540"/>
      <c r="BO289" s="540"/>
      <c r="BP289" s="540"/>
      <c r="BQ289" s="540"/>
      <c r="BR289" s="3"/>
      <c r="BS289" s="3"/>
      <c r="BT289" s="3"/>
      <c r="BU289" s="540"/>
      <c r="BV289" s="540"/>
      <c r="BW289" s="540"/>
      <c r="BX289" s="540"/>
      <c r="BY289" s="63"/>
      <c r="BZ289" s="55"/>
      <c r="CA289" s="55"/>
      <c r="CB289" s="63"/>
      <c r="CC289" s="3"/>
      <c r="CD289" s="3"/>
      <c r="CE289" s="63"/>
      <c r="CF289" s="3"/>
      <c r="CG289" s="3"/>
      <c r="CH289" s="3"/>
      <c r="CI289" s="3"/>
      <c r="CJ289" s="3"/>
      <c r="CK289" s="3"/>
    </row>
    <row r="290" spans="1:89" ht="16.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539"/>
      <c r="N290" s="3"/>
      <c r="O290" s="57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62"/>
      <c r="AP290" s="63"/>
      <c r="AQ290" s="63"/>
      <c r="AR290" s="63"/>
      <c r="AS290" s="6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540"/>
      <c r="BM290" s="540"/>
      <c r="BN290" s="540"/>
      <c r="BO290" s="540"/>
      <c r="BP290" s="540"/>
      <c r="BQ290" s="540"/>
      <c r="BR290" s="3"/>
      <c r="BS290" s="3"/>
      <c r="BT290" s="3"/>
      <c r="BU290" s="540"/>
      <c r="BV290" s="540"/>
      <c r="BW290" s="540"/>
      <c r="BX290" s="540"/>
      <c r="BY290" s="63"/>
      <c r="BZ290" s="55"/>
      <c r="CA290" s="55"/>
      <c r="CB290" s="63"/>
      <c r="CC290" s="3"/>
      <c r="CD290" s="3"/>
      <c r="CE290" s="63"/>
      <c r="CF290" s="3"/>
      <c r="CG290" s="3"/>
      <c r="CH290" s="3"/>
      <c r="CI290" s="3"/>
      <c r="CJ290" s="3"/>
      <c r="CK290" s="3"/>
    </row>
    <row r="291" spans="1:89" ht="16.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539"/>
      <c r="N291" s="3"/>
      <c r="O291" s="57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62"/>
      <c r="AP291" s="63"/>
      <c r="AQ291" s="63"/>
      <c r="AR291" s="63"/>
      <c r="AS291" s="6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540"/>
      <c r="BM291" s="540"/>
      <c r="BN291" s="540"/>
      <c r="BO291" s="540"/>
      <c r="BP291" s="540"/>
      <c r="BQ291" s="540"/>
      <c r="BR291" s="3"/>
      <c r="BS291" s="3"/>
      <c r="BT291" s="3"/>
      <c r="BU291" s="540"/>
      <c r="BV291" s="540"/>
      <c r="BW291" s="540"/>
      <c r="BX291" s="540"/>
      <c r="BY291" s="63"/>
      <c r="BZ291" s="55"/>
      <c r="CA291" s="55"/>
      <c r="CB291" s="63"/>
      <c r="CC291" s="3"/>
      <c r="CD291" s="3"/>
      <c r="CE291" s="63"/>
      <c r="CF291" s="3"/>
      <c r="CG291" s="3"/>
      <c r="CH291" s="3"/>
      <c r="CI291" s="3"/>
      <c r="CJ291" s="3"/>
      <c r="CK291" s="3"/>
    </row>
    <row r="292" spans="1:89" ht="16.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539"/>
      <c r="N292" s="3"/>
      <c r="O292" s="57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62"/>
      <c r="AP292" s="63"/>
      <c r="AQ292" s="63"/>
      <c r="AR292" s="63"/>
      <c r="AS292" s="6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540"/>
      <c r="BM292" s="540"/>
      <c r="BN292" s="540"/>
      <c r="BO292" s="540"/>
      <c r="BP292" s="540"/>
      <c r="BQ292" s="540"/>
      <c r="BR292" s="3"/>
      <c r="BS292" s="3"/>
      <c r="BT292" s="3"/>
      <c r="BU292" s="540"/>
      <c r="BV292" s="540"/>
      <c r="BW292" s="540"/>
      <c r="BX292" s="540"/>
      <c r="BY292" s="63"/>
      <c r="BZ292" s="55"/>
      <c r="CA292" s="55"/>
      <c r="CB292" s="63"/>
      <c r="CC292" s="3"/>
      <c r="CD292" s="3"/>
      <c r="CE292" s="63"/>
      <c r="CF292" s="3"/>
      <c r="CG292" s="3"/>
      <c r="CH292" s="3"/>
      <c r="CI292" s="3"/>
      <c r="CJ292" s="3"/>
      <c r="CK292" s="3"/>
    </row>
    <row r="293" spans="1:89" ht="16.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539"/>
      <c r="N293" s="3"/>
      <c r="O293" s="57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62"/>
      <c r="AP293" s="63"/>
      <c r="AQ293" s="63"/>
      <c r="AR293" s="63"/>
      <c r="AS293" s="6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540"/>
      <c r="BM293" s="540"/>
      <c r="BN293" s="540"/>
      <c r="BO293" s="540"/>
      <c r="BP293" s="540"/>
      <c r="BQ293" s="540"/>
      <c r="BR293" s="3"/>
      <c r="BS293" s="3"/>
      <c r="BT293" s="3"/>
      <c r="BU293" s="540"/>
      <c r="BV293" s="540"/>
      <c r="BW293" s="540"/>
      <c r="BX293" s="540"/>
      <c r="BY293" s="63"/>
      <c r="BZ293" s="55"/>
      <c r="CA293" s="55"/>
      <c r="CB293" s="63"/>
      <c r="CC293" s="3"/>
      <c r="CD293" s="3"/>
      <c r="CE293" s="63"/>
      <c r="CF293" s="3"/>
      <c r="CG293" s="3"/>
      <c r="CH293" s="3"/>
      <c r="CI293" s="3"/>
      <c r="CJ293" s="3"/>
      <c r="CK293" s="3"/>
    </row>
    <row r="294" spans="1:89" ht="16.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539"/>
      <c r="N294" s="3"/>
      <c r="O294" s="57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62"/>
      <c r="AP294" s="63"/>
      <c r="AQ294" s="63"/>
      <c r="AR294" s="63"/>
      <c r="AS294" s="6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540"/>
      <c r="BM294" s="540"/>
      <c r="BN294" s="540"/>
      <c r="BO294" s="540"/>
      <c r="BP294" s="540"/>
      <c r="BQ294" s="540"/>
      <c r="BR294" s="3"/>
      <c r="BS294" s="3"/>
      <c r="BT294" s="3"/>
      <c r="BU294" s="540"/>
      <c r="BV294" s="540"/>
      <c r="BW294" s="540"/>
      <c r="BX294" s="540"/>
      <c r="BY294" s="63"/>
      <c r="BZ294" s="55"/>
      <c r="CA294" s="55"/>
      <c r="CB294" s="63"/>
      <c r="CC294" s="3"/>
      <c r="CD294" s="3"/>
      <c r="CE294" s="63"/>
      <c r="CF294" s="3"/>
      <c r="CG294" s="3"/>
      <c r="CH294" s="3"/>
      <c r="CI294" s="3"/>
      <c r="CJ294" s="3"/>
      <c r="CK294" s="3"/>
    </row>
    <row r="295" spans="1:89" ht="16.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539"/>
      <c r="N295" s="3"/>
      <c r="O295" s="57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62"/>
      <c r="AP295" s="63"/>
      <c r="AQ295" s="63"/>
      <c r="AR295" s="63"/>
      <c r="AS295" s="6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540"/>
      <c r="BM295" s="540"/>
      <c r="BN295" s="540"/>
      <c r="BO295" s="540"/>
      <c r="BP295" s="540"/>
      <c r="BQ295" s="540"/>
      <c r="BR295" s="3"/>
      <c r="BS295" s="3"/>
      <c r="BT295" s="3"/>
      <c r="BU295" s="540"/>
      <c r="BV295" s="540"/>
      <c r="BW295" s="540"/>
      <c r="BX295" s="540"/>
      <c r="BY295" s="63"/>
      <c r="BZ295" s="55"/>
      <c r="CA295" s="55"/>
      <c r="CB295" s="63"/>
      <c r="CC295" s="3"/>
      <c r="CD295" s="3"/>
      <c r="CE295" s="63"/>
      <c r="CF295" s="3"/>
      <c r="CG295" s="3"/>
      <c r="CH295" s="3"/>
      <c r="CI295" s="3"/>
      <c r="CJ295" s="3"/>
      <c r="CK295" s="3"/>
    </row>
    <row r="296" spans="1:89" ht="16.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539"/>
      <c r="N296" s="3"/>
      <c r="O296" s="57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62"/>
      <c r="AP296" s="63"/>
      <c r="AQ296" s="63"/>
      <c r="AR296" s="63"/>
      <c r="AS296" s="6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540"/>
      <c r="BM296" s="540"/>
      <c r="BN296" s="540"/>
      <c r="BO296" s="540"/>
      <c r="BP296" s="540"/>
      <c r="BQ296" s="540"/>
      <c r="BR296" s="3"/>
      <c r="BS296" s="3"/>
      <c r="BT296" s="3"/>
      <c r="BU296" s="540"/>
      <c r="BV296" s="540"/>
      <c r="BW296" s="540"/>
      <c r="BX296" s="540"/>
      <c r="BY296" s="63"/>
      <c r="BZ296" s="55"/>
      <c r="CA296" s="55"/>
      <c r="CB296" s="63"/>
      <c r="CC296" s="3"/>
      <c r="CD296" s="3"/>
      <c r="CE296" s="63"/>
      <c r="CF296" s="3"/>
      <c r="CG296" s="3"/>
      <c r="CH296" s="3"/>
      <c r="CI296" s="3"/>
      <c r="CJ296" s="3"/>
      <c r="CK296" s="3"/>
    </row>
    <row r="297" spans="1:89" ht="16.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539"/>
      <c r="N297" s="3"/>
      <c r="O297" s="57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62"/>
      <c r="AP297" s="63"/>
      <c r="AQ297" s="63"/>
      <c r="AR297" s="63"/>
      <c r="AS297" s="6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540"/>
      <c r="BM297" s="540"/>
      <c r="BN297" s="540"/>
      <c r="BO297" s="540"/>
      <c r="BP297" s="540"/>
      <c r="BQ297" s="540"/>
      <c r="BR297" s="3"/>
      <c r="BS297" s="3"/>
      <c r="BT297" s="3"/>
      <c r="BU297" s="540"/>
      <c r="BV297" s="540"/>
      <c r="BW297" s="540"/>
      <c r="BX297" s="540"/>
      <c r="BY297" s="63"/>
      <c r="BZ297" s="55"/>
      <c r="CA297" s="55"/>
      <c r="CB297" s="63"/>
      <c r="CC297" s="3"/>
      <c r="CD297" s="3"/>
      <c r="CE297" s="63"/>
      <c r="CF297" s="3"/>
      <c r="CG297" s="3"/>
      <c r="CH297" s="3"/>
      <c r="CI297" s="3"/>
      <c r="CJ297" s="3"/>
      <c r="CK297" s="3"/>
    </row>
    <row r="298" spans="1:89" ht="16.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539"/>
      <c r="N298" s="3"/>
      <c r="O298" s="57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62"/>
      <c r="AP298" s="63"/>
      <c r="AQ298" s="63"/>
      <c r="AR298" s="63"/>
      <c r="AS298" s="6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540"/>
      <c r="BM298" s="540"/>
      <c r="BN298" s="540"/>
      <c r="BO298" s="540"/>
      <c r="BP298" s="540"/>
      <c r="BQ298" s="540"/>
      <c r="BR298" s="3"/>
      <c r="BS298" s="3"/>
      <c r="BT298" s="3"/>
      <c r="BU298" s="540"/>
      <c r="BV298" s="540"/>
      <c r="BW298" s="540"/>
      <c r="BX298" s="540"/>
      <c r="BY298" s="63"/>
      <c r="BZ298" s="55"/>
      <c r="CA298" s="55"/>
      <c r="CB298" s="63"/>
      <c r="CC298" s="3"/>
      <c r="CD298" s="3"/>
      <c r="CE298" s="63"/>
      <c r="CF298" s="3"/>
      <c r="CG298" s="3"/>
      <c r="CH298" s="3"/>
      <c r="CI298" s="3"/>
      <c r="CJ298" s="3"/>
      <c r="CK298" s="3"/>
    </row>
    <row r="299" spans="1:89" ht="16.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539"/>
      <c r="N299" s="3"/>
      <c r="O299" s="57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62"/>
      <c r="AP299" s="63"/>
      <c r="AQ299" s="63"/>
      <c r="AR299" s="63"/>
      <c r="AS299" s="6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540"/>
      <c r="BM299" s="540"/>
      <c r="BN299" s="540"/>
      <c r="BO299" s="540"/>
      <c r="BP299" s="540"/>
      <c r="BQ299" s="540"/>
      <c r="BR299" s="3"/>
      <c r="BS299" s="3"/>
      <c r="BT299" s="3"/>
      <c r="BU299" s="540"/>
      <c r="BV299" s="540"/>
      <c r="BW299" s="540"/>
      <c r="BX299" s="540"/>
      <c r="BY299" s="63"/>
      <c r="BZ299" s="55"/>
      <c r="CA299" s="55"/>
      <c r="CB299" s="63"/>
      <c r="CC299" s="3"/>
      <c r="CD299" s="3"/>
      <c r="CE299" s="63"/>
      <c r="CF299" s="3"/>
      <c r="CG299" s="3"/>
      <c r="CH299" s="3"/>
      <c r="CI299" s="3"/>
      <c r="CJ299" s="3"/>
      <c r="CK299" s="3"/>
    </row>
    <row r="300" spans="1:89" ht="16.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539"/>
      <c r="N300" s="3"/>
      <c r="O300" s="57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62"/>
      <c r="AP300" s="63"/>
      <c r="AQ300" s="63"/>
      <c r="AR300" s="63"/>
      <c r="AS300" s="6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3"/>
      <c r="BI300" s="3"/>
      <c r="BJ300" s="3"/>
      <c r="BK300" s="3"/>
      <c r="BL300" s="540"/>
      <c r="BM300" s="540"/>
      <c r="BN300" s="540"/>
      <c r="BO300" s="540"/>
      <c r="BP300" s="540"/>
      <c r="BQ300" s="540"/>
      <c r="BR300" s="3"/>
      <c r="BS300" s="3"/>
      <c r="BT300" s="3"/>
      <c r="BU300" s="540"/>
      <c r="BV300" s="540"/>
      <c r="BW300" s="540"/>
      <c r="BX300" s="540"/>
      <c r="BY300" s="63"/>
      <c r="BZ300" s="55"/>
      <c r="CA300" s="55"/>
      <c r="CB300" s="63"/>
      <c r="CC300" s="3"/>
      <c r="CD300" s="3"/>
      <c r="CE300" s="63"/>
      <c r="CF300" s="3"/>
      <c r="CG300" s="3"/>
      <c r="CH300" s="3"/>
      <c r="CI300" s="3"/>
      <c r="CJ300" s="3"/>
      <c r="CK300" s="3"/>
    </row>
    <row r="301" spans="1:89" ht="16.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539"/>
      <c r="N301" s="3"/>
      <c r="O301" s="57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62"/>
      <c r="AP301" s="63"/>
      <c r="AQ301" s="63"/>
      <c r="AR301" s="63"/>
      <c r="AS301" s="6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540"/>
      <c r="BM301" s="540"/>
      <c r="BN301" s="540"/>
      <c r="BO301" s="540"/>
      <c r="BP301" s="540"/>
      <c r="BQ301" s="540"/>
      <c r="BR301" s="3"/>
      <c r="BS301" s="3"/>
      <c r="BT301" s="3"/>
      <c r="BU301" s="540"/>
      <c r="BV301" s="540"/>
      <c r="BW301" s="540"/>
      <c r="BX301" s="540"/>
      <c r="BY301" s="63"/>
      <c r="BZ301" s="55"/>
      <c r="CA301" s="55"/>
      <c r="CB301" s="63"/>
      <c r="CC301" s="3"/>
      <c r="CD301" s="3"/>
      <c r="CE301" s="63"/>
      <c r="CF301" s="3"/>
      <c r="CG301" s="3"/>
      <c r="CH301" s="3"/>
      <c r="CI301" s="3"/>
      <c r="CJ301" s="3"/>
      <c r="CK301" s="3"/>
    </row>
    <row r="302" spans="1:89" ht="16.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539"/>
      <c r="N302" s="3"/>
      <c r="O302" s="57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62"/>
      <c r="AP302" s="63"/>
      <c r="AQ302" s="63"/>
      <c r="AR302" s="63"/>
      <c r="AS302" s="6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540"/>
      <c r="BM302" s="540"/>
      <c r="BN302" s="540"/>
      <c r="BO302" s="540"/>
      <c r="BP302" s="540"/>
      <c r="BQ302" s="540"/>
      <c r="BR302" s="3"/>
      <c r="BS302" s="3"/>
      <c r="BT302" s="3"/>
      <c r="BU302" s="540"/>
      <c r="BV302" s="540"/>
      <c r="BW302" s="540"/>
      <c r="BX302" s="540"/>
      <c r="BY302" s="63"/>
      <c r="BZ302" s="55"/>
      <c r="CA302" s="55"/>
      <c r="CB302" s="63"/>
      <c r="CC302" s="3"/>
      <c r="CD302" s="3"/>
      <c r="CE302" s="63"/>
      <c r="CF302" s="3"/>
      <c r="CG302" s="3"/>
      <c r="CH302" s="3"/>
      <c r="CI302" s="3"/>
      <c r="CJ302" s="3"/>
      <c r="CK302" s="3"/>
    </row>
    <row r="303" spans="1:89" ht="16.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539"/>
      <c r="N303" s="3"/>
      <c r="O303" s="57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62"/>
      <c r="AP303" s="63"/>
      <c r="AQ303" s="63"/>
      <c r="AR303" s="63"/>
      <c r="AS303" s="6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540"/>
      <c r="BM303" s="540"/>
      <c r="BN303" s="540"/>
      <c r="BO303" s="540"/>
      <c r="BP303" s="540"/>
      <c r="BQ303" s="540"/>
      <c r="BR303" s="3"/>
      <c r="BS303" s="3"/>
      <c r="BT303" s="3"/>
      <c r="BU303" s="540"/>
      <c r="BV303" s="540"/>
      <c r="BW303" s="540"/>
      <c r="BX303" s="540"/>
      <c r="BY303" s="63"/>
      <c r="BZ303" s="55"/>
      <c r="CA303" s="55"/>
      <c r="CB303" s="63"/>
      <c r="CC303" s="3"/>
      <c r="CD303" s="3"/>
      <c r="CE303" s="63"/>
      <c r="CF303" s="3"/>
      <c r="CG303" s="3"/>
      <c r="CH303" s="3"/>
      <c r="CI303" s="3"/>
      <c r="CJ303" s="3"/>
      <c r="CK303" s="3"/>
    </row>
    <row r="304" spans="1:89" ht="16.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539"/>
      <c r="N304" s="3"/>
      <c r="O304" s="57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62"/>
      <c r="AP304" s="63"/>
      <c r="AQ304" s="63"/>
      <c r="AR304" s="63"/>
      <c r="AS304" s="6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3"/>
      <c r="BI304" s="3"/>
      <c r="BJ304" s="3"/>
      <c r="BK304" s="3"/>
      <c r="BL304" s="540"/>
      <c r="BM304" s="540"/>
      <c r="BN304" s="540"/>
      <c r="BO304" s="540"/>
      <c r="BP304" s="540"/>
      <c r="BQ304" s="540"/>
      <c r="BR304" s="3"/>
      <c r="BS304" s="3"/>
      <c r="BT304" s="3"/>
      <c r="BU304" s="540"/>
      <c r="BV304" s="540"/>
      <c r="BW304" s="540"/>
      <c r="BX304" s="540"/>
      <c r="BY304" s="63"/>
      <c r="BZ304" s="55"/>
      <c r="CA304" s="55"/>
      <c r="CB304" s="63"/>
      <c r="CC304" s="3"/>
      <c r="CD304" s="3"/>
      <c r="CE304" s="63"/>
      <c r="CF304" s="3"/>
      <c r="CG304" s="3"/>
      <c r="CH304" s="3"/>
      <c r="CI304" s="3"/>
      <c r="CJ304" s="3"/>
      <c r="CK304" s="3"/>
    </row>
    <row r="305" spans="1:89" ht="16.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539"/>
      <c r="N305" s="3"/>
      <c r="O305" s="57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62"/>
      <c r="AP305" s="63"/>
      <c r="AQ305" s="63"/>
      <c r="AR305" s="63"/>
      <c r="AS305" s="6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540"/>
      <c r="BM305" s="540"/>
      <c r="BN305" s="540"/>
      <c r="BO305" s="540"/>
      <c r="BP305" s="540"/>
      <c r="BQ305" s="540"/>
      <c r="BR305" s="3"/>
      <c r="BS305" s="3"/>
      <c r="BT305" s="3"/>
      <c r="BU305" s="540"/>
      <c r="BV305" s="540"/>
      <c r="BW305" s="540"/>
      <c r="BX305" s="540"/>
      <c r="BY305" s="63"/>
      <c r="BZ305" s="55"/>
      <c r="CA305" s="55"/>
      <c r="CB305" s="63"/>
      <c r="CC305" s="3"/>
      <c r="CD305" s="3"/>
      <c r="CE305" s="63"/>
      <c r="CF305" s="3"/>
      <c r="CG305" s="3"/>
      <c r="CH305" s="3"/>
      <c r="CI305" s="3"/>
      <c r="CJ305" s="3"/>
      <c r="CK305" s="3"/>
    </row>
    <row r="306" spans="1:89" ht="16.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539"/>
      <c r="N306" s="3"/>
      <c r="O306" s="57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62"/>
      <c r="AP306" s="63"/>
      <c r="AQ306" s="63"/>
      <c r="AR306" s="63"/>
      <c r="AS306" s="6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3"/>
      <c r="BI306" s="3"/>
      <c r="BJ306" s="3"/>
      <c r="BK306" s="3"/>
      <c r="BL306" s="540"/>
      <c r="BM306" s="540"/>
      <c r="BN306" s="540"/>
      <c r="BO306" s="540"/>
      <c r="BP306" s="540"/>
      <c r="BQ306" s="540"/>
      <c r="BR306" s="3"/>
      <c r="BS306" s="3"/>
      <c r="BT306" s="3"/>
      <c r="BU306" s="540"/>
      <c r="BV306" s="540"/>
      <c r="BW306" s="540"/>
      <c r="BX306" s="540"/>
      <c r="BY306" s="63"/>
      <c r="BZ306" s="55"/>
      <c r="CA306" s="55"/>
      <c r="CB306" s="63"/>
      <c r="CC306" s="3"/>
      <c r="CD306" s="3"/>
      <c r="CE306" s="63"/>
      <c r="CF306" s="3"/>
      <c r="CG306" s="3"/>
      <c r="CH306" s="3"/>
      <c r="CI306" s="3"/>
      <c r="CJ306" s="3"/>
      <c r="CK306" s="3"/>
    </row>
    <row r="307" spans="1:89" ht="16.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539"/>
      <c r="N307" s="3"/>
      <c r="O307" s="57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62"/>
      <c r="AP307" s="63"/>
      <c r="AQ307" s="63"/>
      <c r="AR307" s="63"/>
      <c r="AS307" s="6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  <c r="BG307" s="3"/>
      <c r="BH307" s="3"/>
      <c r="BI307" s="3"/>
      <c r="BJ307" s="3"/>
      <c r="BK307" s="3"/>
      <c r="BL307" s="540"/>
      <c r="BM307" s="540"/>
      <c r="BN307" s="540"/>
      <c r="BO307" s="540"/>
      <c r="BP307" s="540"/>
      <c r="BQ307" s="540"/>
      <c r="BR307" s="3"/>
      <c r="BS307" s="3"/>
      <c r="BT307" s="3"/>
      <c r="BU307" s="540"/>
      <c r="BV307" s="540"/>
      <c r="BW307" s="540"/>
      <c r="BX307" s="540"/>
      <c r="BY307" s="63"/>
      <c r="BZ307" s="55"/>
      <c r="CA307" s="55"/>
      <c r="CB307" s="63"/>
      <c r="CC307" s="3"/>
      <c r="CD307" s="3"/>
      <c r="CE307" s="63"/>
      <c r="CF307" s="3"/>
      <c r="CG307" s="3"/>
      <c r="CH307" s="3"/>
      <c r="CI307" s="3"/>
      <c r="CJ307" s="3"/>
      <c r="CK307" s="3"/>
    </row>
    <row r="308" spans="1:89" ht="16.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539"/>
      <c r="N308" s="3"/>
      <c r="O308" s="57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62"/>
      <c r="AP308" s="63"/>
      <c r="AQ308" s="63"/>
      <c r="AR308" s="63"/>
      <c r="AS308" s="6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  <c r="BI308" s="3"/>
      <c r="BJ308" s="3"/>
      <c r="BK308" s="3"/>
      <c r="BL308" s="540"/>
      <c r="BM308" s="540"/>
      <c r="BN308" s="540"/>
      <c r="BO308" s="540"/>
      <c r="BP308" s="540"/>
      <c r="BQ308" s="540"/>
      <c r="BR308" s="3"/>
      <c r="BS308" s="3"/>
      <c r="BT308" s="3"/>
      <c r="BU308" s="540"/>
      <c r="BV308" s="540"/>
      <c r="BW308" s="540"/>
      <c r="BX308" s="540"/>
      <c r="BY308" s="63"/>
      <c r="BZ308" s="55"/>
      <c r="CA308" s="55"/>
      <c r="CB308" s="63"/>
      <c r="CC308" s="3"/>
      <c r="CD308" s="3"/>
      <c r="CE308" s="63"/>
      <c r="CF308" s="3"/>
      <c r="CG308" s="3"/>
      <c r="CH308" s="3"/>
      <c r="CI308" s="3"/>
      <c r="CJ308" s="3"/>
      <c r="CK308" s="3"/>
    </row>
    <row r="309" spans="1:89" ht="16.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539"/>
      <c r="N309" s="3"/>
      <c r="O309" s="57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62"/>
      <c r="AP309" s="63"/>
      <c r="AQ309" s="63"/>
      <c r="AR309" s="63"/>
      <c r="AS309" s="6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3"/>
      <c r="BI309" s="3"/>
      <c r="BJ309" s="3"/>
      <c r="BK309" s="3"/>
      <c r="BL309" s="540"/>
      <c r="BM309" s="540"/>
      <c r="BN309" s="540"/>
      <c r="BO309" s="540"/>
      <c r="BP309" s="540"/>
      <c r="BQ309" s="540"/>
      <c r="BR309" s="3"/>
      <c r="BS309" s="3"/>
      <c r="BT309" s="3"/>
      <c r="BU309" s="540"/>
      <c r="BV309" s="540"/>
      <c r="BW309" s="540"/>
      <c r="BX309" s="540"/>
      <c r="BY309" s="63"/>
      <c r="BZ309" s="55"/>
      <c r="CA309" s="55"/>
      <c r="CB309" s="63"/>
      <c r="CC309" s="3"/>
      <c r="CD309" s="3"/>
      <c r="CE309" s="63"/>
      <c r="CF309" s="3"/>
      <c r="CG309" s="3"/>
      <c r="CH309" s="3"/>
      <c r="CI309" s="3"/>
      <c r="CJ309" s="3"/>
      <c r="CK309" s="3"/>
    </row>
    <row r="310" spans="1:89" ht="16.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539"/>
      <c r="N310" s="3"/>
      <c r="O310" s="57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62"/>
      <c r="AP310" s="63"/>
      <c r="AQ310" s="63"/>
      <c r="AR310" s="63"/>
      <c r="AS310" s="6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  <c r="BI310" s="3"/>
      <c r="BJ310" s="3"/>
      <c r="BK310" s="3"/>
      <c r="BL310" s="540"/>
      <c r="BM310" s="540"/>
      <c r="BN310" s="540"/>
      <c r="BO310" s="540"/>
      <c r="BP310" s="540"/>
      <c r="BQ310" s="540"/>
      <c r="BR310" s="3"/>
      <c r="BS310" s="3"/>
      <c r="BT310" s="3"/>
      <c r="BU310" s="540"/>
      <c r="BV310" s="540"/>
      <c r="BW310" s="540"/>
      <c r="BX310" s="540"/>
      <c r="BY310" s="63"/>
      <c r="BZ310" s="55"/>
      <c r="CA310" s="55"/>
      <c r="CB310" s="63"/>
      <c r="CC310" s="3"/>
      <c r="CD310" s="3"/>
      <c r="CE310" s="63"/>
      <c r="CF310" s="3"/>
      <c r="CG310" s="3"/>
      <c r="CH310" s="3"/>
      <c r="CI310" s="3"/>
      <c r="CJ310" s="3"/>
      <c r="CK310" s="3"/>
    </row>
    <row r="311" spans="1:89" ht="16.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539"/>
      <c r="N311" s="3"/>
      <c r="O311" s="57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62"/>
      <c r="AP311" s="63"/>
      <c r="AQ311" s="63"/>
      <c r="AR311" s="63"/>
      <c r="AS311" s="6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3"/>
      <c r="BI311" s="3"/>
      <c r="BJ311" s="3"/>
      <c r="BK311" s="3"/>
      <c r="BL311" s="540"/>
      <c r="BM311" s="540"/>
      <c r="BN311" s="540"/>
      <c r="BO311" s="540"/>
      <c r="BP311" s="540"/>
      <c r="BQ311" s="540"/>
      <c r="BR311" s="3"/>
      <c r="BS311" s="3"/>
      <c r="BT311" s="3"/>
      <c r="BU311" s="540"/>
      <c r="BV311" s="540"/>
      <c r="BW311" s="540"/>
      <c r="BX311" s="540"/>
      <c r="BY311" s="63"/>
      <c r="BZ311" s="55"/>
      <c r="CA311" s="55"/>
      <c r="CB311" s="63"/>
      <c r="CC311" s="3"/>
      <c r="CD311" s="3"/>
      <c r="CE311" s="63"/>
      <c r="CF311" s="3"/>
      <c r="CG311" s="3"/>
      <c r="CH311" s="3"/>
      <c r="CI311" s="3"/>
      <c r="CJ311" s="3"/>
      <c r="CK311" s="3"/>
    </row>
    <row r="312" spans="1:89" ht="16.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539"/>
      <c r="N312" s="3"/>
      <c r="O312" s="57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62"/>
      <c r="AP312" s="63"/>
      <c r="AQ312" s="63"/>
      <c r="AR312" s="63"/>
      <c r="AS312" s="6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  <c r="BI312" s="3"/>
      <c r="BJ312" s="3"/>
      <c r="BK312" s="3"/>
      <c r="BL312" s="540"/>
      <c r="BM312" s="540"/>
      <c r="BN312" s="540"/>
      <c r="BO312" s="540"/>
      <c r="BP312" s="540"/>
      <c r="BQ312" s="540"/>
      <c r="BR312" s="3"/>
      <c r="BS312" s="3"/>
      <c r="BT312" s="3"/>
      <c r="BU312" s="540"/>
      <c r="BV312" s="540"/>
      <c r="BW312" s="540"/>
      <c r="BX312" s="540"/>
      <c r="BY312" s="63"/>
      <c r="BZ312" s="55"/>
      <c r="CA312" s="55"/>
      <c r="CB312" s="63"/>
      <c r="CC312" s="3"/>
      <c r="CD312" s="3"/>
      <c r="CE312" s="63"/>
      <c r="CF312" s="3"/>
      <c r="CG312" s="3"/>
      <c r="CH312" s="3"/>
      <c r="CI312" s="3"/>
      <c r="CJ312" s="3"/>
      <c r="CK312" s="3"/>
    </row>
    <row r="313" spans="1:89" ht="16.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539"/>
      <c r="N313" s="3"/>
      <c r="O313" s="57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62"/>
      <c r="AP313" s="63"/>
      <c r="AQ313" s="63"/>
      <c r="AR313" s="63"/>
      <c r="AS313" s="6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540"/>
      <c r="BM313" s="540"/>
      <c r="BN313" s="540"/>
      <c r="BO313" s="540"/>
      <c r="BP313" s="540"/>
      <c r="BQ313" s="540"/>
      <c r="BR313" s="3"/>
      <c r="BS313" s="3"/>
      <c r="BT313" s="3"/>
      <c r="BU313" s="540"/>
      <c r="BV313" s="540"/>
      <c r="BW313" s="540"/>
      <c r="BX313" s="540"/>
      <c r="BY313" s="63"/>
      <c r="BZ313" s="55"/>
      <c r="CA313" s="55"/>
      <c r="CB313" s="63"/>
      <c r="CC313" s="3"/>
      <c r="CD313" s="3"/>
      <c r="CE313" s="63"/>
      <c r="CF313" s="3"/>
      <c r="CG313" s="3"/>
      <c r="CH313" s="3"/>
      <c r="CI313" s="3"/>
      <c r="CJ313" s="3"/>
      <c r="CK313" s="3"/>
    </row>
    <row r="314" spans="1:89" ht="16.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539"/>
      <c r="N314" s="3"/>
      <c r="O314" s="57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62"/>
      <c r="AP314" s="63"/>
      <c r="AQ314" s="63"/>
      <c r="AR314" s="63"/>
      <c r="AS314" s="6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540"/>
      <c r="BM314" s="540"/>
      <c r="BN314" s="540"/>
      <c r="BO314" s="540"/>
      <c r="BP314" s="540"/>
      <c r="BQ314" s="540"/>
      <c r="BR314" s="3"/>
      <c r="BS314" s="3"/>
      <c r="BT314" s="3"/>
      <c r="BU314" s="540"/>
      <c r="BV314" s="540"/>
      <c r="BW314" s="540"/>
      <c r="BX314" s="540"/>
      <c r="BY314" s="63"/>
      <c r="BZ314" s="55"/>
      <c r="CA314" s="55"/>
      <c r="CB314" s="63"/>
      <c r="CC314" s="3"/>
      <c r="CD314" s="3"/>
      <c r="CE314" s="63"/>
      <c r="CF314" s="3"/>
      <c r="CG314" s="3"/>
      <c r="CH314" s="3"/>
      <c r="CI314" s="3"/>
      <c r="CJ314" s="3"/>
      <c r="CK314" s="3"/>
    </row>
    <row r="315" spans="1:89" ht="16.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539"/>
      <c r="N315" s="3"/>
      <c r="O315" s="57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62"/>
      <c r="AP315" s="63"/>
      <c r="AQ315" s="63"/>
      <c r="AR315" s="63"/>
      <c r="AS315" s="6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  <c r="BI315" s="3"/>
      <c r="BJ315" s="3"/>
      <c r="BK315" s="3"/>
      <c r="BL315" s="540"/>
      <c r="BM315" s="540"/>
      <c r="BN315" s="540"/>
      <c r="BO315" s="540"/>
      <c r="BP315" s="540"/>
      <c r="BQ315" s="540"/>
      <c r="BR315" s="3"/>
      <c r="BS315" s="3"/>
      <c r="BT315" s="3"/>
      <c r="BU315" s="540"/>
      <c r="BV315" s="540"/>
      <c r="BW315" s="540"/>
      <c r="BX315" s="540"/>
      <c r="BY315" s="63"/>
      <c r="BZ315" s="55"/>
      <c r="CA315" s="55"/>
      <c r="CB315" s="63"/>
      <c r="CC315" s="3"/>
      <c r="CD315" s="3"/>
      <c r="CE315" s="63"/>
      <c r="CF315" s="3"/>
      <c r="CG315" s="3"/>
      <c r="CH315" s="3"/>
      <c r="CI315" s="3"/>
      <c r="CJ315" s="3"/>
      <c r="CK315" s="3"/>
    </row>
    <row r="316" spans="1:89" ht="16.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539"/>
      <c r="N316" s="3"/>
      <c r="O316" s="57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62"/>
      <c r="AP316" s="63"/>
      <c r="AQ316" s="63"/>
      <c r="AR316" s="63"/>
      <c r="AS316" s="6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  <c r="BI316" s="3"/>
      <c r="BJ316" s="3"/>
      <c r="BK316" s="3"/>
      <c r="BL316" s="540"/>
      <c r="BM316" s="540"/>
      <c r="BN316" s="540"/>
      <c r="BO316" s="540"/>
      <c r="BP316" s="540"/>
      <c r="BQ316" s="540"/>
      <c r="BR316" s="3"/>
      <c r="BS316" s="3"/>
      <c r="BT316" s="3"/>
      <c r="BU316" s="540"/>
      <c r="BV316" s="540"/>
      <c r="BW316" s="540"/>
      <c r="BX316" s="540"/>
      <c r="BY316" s="63"/>
      <c r="BZ316" s="55"/>
      <c r="CA316" s="55"/>
      <c r="CB316" s="63"/>
      <c r="CC316" s="3"/>
      <c r="CD316" s="3"/>
      <c r="CE316" s="63"/>
      <c r="CF316" s="3"/>
      <c r="CG316" s="3"/>
      <c r="CH316" s="3"/>
      <c r="CI316" s="3"/>
      <c r="CJ316" s="3"/>
      <c r="CK316" s="3"/>
    </row>
    <row r="317" spans="1:89" ht="16.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539"/>
      <c r="N317" s="3"/>
      <c r="O317" s="57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62"/>
      <c r="AP317" s="63"/>
      <c r="AQ317" s="63"/>
      <c r="AR317" s="63"/>
      <c r="AS317" s="6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/>
      <c r="BK317" s="3"/>
      <c r="BL317" s="540"/>
      <c r="BM317" s="540"/>
      <c r="BN317" s="540"/>
      <c r="BO317" s="540"/>
      <c r="BP317" s="540"/>
      <c r="BQ317" s="540"/>
      <c r="BR317" s="3"/>
      <c r="BS317" s="3"/>
      <c r="BT317" s="3"/>
      <c r="BU317" s="540"/>
      <c r="BV317" s="540"/>
      <c r="BW317" s="540"/>
      <c r="BX317" s="540"/>
      <c r="BY317" s="63"/>
      <c r="BZ317" s="55"/>
      <c r="CA317" s="55"/>
      <c r="CB317" s="63"/>
      <c r="CC317" s="3"/>
      <c r="CD317" s="3"/>
      <c r="CE317" s="63"/>
      <c r="CF317" s="3"/>
      <c r="CG317" s="3"/>
      <c r="CH317" s="3"/>
      <c r="CI317" s="3"/>
      <c r="CJ317" s="3"/>
      <c r="CK317" s="3"/>
    </row>
    <row r="318" spans="1:89" ht="16.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539"/>
      <c r="N318" s="3"/>
      <c r="O318" s="57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62"/>
      <c r="AP318" s="63"/>
      <c r="AQ318" s="63"/>
      <c r="AR318" s="63"/>
      <c r="AS318" s="6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/>
      <c r="BK318" s="3"/>
      <c r="BL318" s="540"/>
      <c r="BM318" s="540"/>
      <c r="BN318" s="540"/>
      <c r="BO318" s="540"/>
      <c r="BP318" s="540"/>
      <c r="BQ318" s="540"/>
      <c r="BR318" s="3"/>
      <c r="BS318" s="3"/>
      <c r="BT318" s="3"/>
      <c r="BU318" s="540"/>
      <c r="BV318" s="540"/>
      <c r="BW318" s="540"/>
      <c r="BX318" s="540"/>
      <c r="BY318" s="63"/>
      <c r="BZ318" s="55"/>
      <c r="CA318" s="55"/>
      <c r="CB318" s="63"/>
      <c r="CC318" s="3"/>
      <c r="CD318" s="3"/>
      <c r="CE318" s="63"/>
      <c r="CF318" s="3"/>
      <c r="CG318" s="3"/>
      <c r="CH318" s="3"/>
      <c r="CI318" s="3"/>
      <c r="CJ318" s="3"/>
      <c r="CK318" s="3"/>
    </row>
    <row r="319" spans="1:89" ht="16.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539"/>
      <c r="N319" s="3"/>
      <c r="O319" s="57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62"/>
      <c r="AP319" s="63"/>
      <c r="AQ319" s="63"/>
      <c r="AR319" s="63"/>
      <c r="AS319" s="6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540"/>
      <c r="BM319" s="540"/>
      <c r="BN319" s="540"/>
      <c r="BO319" s="540"/>
      <c r="BP319" s="540"/>
      <c r="BQ319" s="540"/>
      <c r="BR319" s="3"/>
      <c r="BS319" s="3"/>
      <c r="BT319" s="3"/>
      <c r="BU319" s="540"/>
      <c r="BV319" s="540"/>
      <c r="BW319" s="540"/>
      <c r="BX319" s="540"/>
      <c r="BY319" s="63"/>
      <c r="BZ319" s="55"/>
      <c r="CA319" s="55"/>
      <c r="CB319" s="63"/>
      <c r="CC319" s="3"/>
      <c r="CD319" s="3"/>
      <c r="CE319" s="63"/>
      <c r="CF319" s="3"/>
      <c r="CG319" s="3"/>
      <c r="CH319" s="3"/>
      <c r="CI319" s="3"/>
      <c r="CJ319" s="3"/>
      <c r="CK319" s="3"/>
    </row>
    <row r="320" spans="1:89" ht="16.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539"/>
      <c r="N320" s="3"/>
      <c r="O320" s="57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62"/>
      <c r="AP320" s="63"/>
      <c r="AQ320" s="63"/>
      <c r="AR320" s="63"/>
      <c r="AS320" s="6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  <c r="BI320" s="3"/>
      <c r="BJ320" s="3"/>
      <c r="BK320" s="3"/>
      <c r="BL320" s="540"/>
      <c r="BM320" s="540"/>
      <c r="BN320" s="540"/>
      <c r="BO320" s="540"/>
      <c r="BP320" s="540"/>
      <c r="BQ320" s="540"/>
      <c r="BR320" s="3"/>
      <c r="BS320" s="3"/>
      <c r="BT320" s="3"/>
      <c r="BU320" s="540"/>
      <c r="BV320" s="540"/>
      <c r="BW320" s="540"/>
      <c r="BX320" s="540"/>
      <c r="BY320" s="63"/>
      <c r="BZ320" s="55"/>
      <c r="CA320" s="55"/>
      <c r="CB320" s="63"/>
      <c r="CC320" s="3"/>
      <c r="CD320" s="3"/>
      <c r="CE320" s="63"/>
      <c r="CF320" s="3"/>
      <c r="CG320" s="3"/>
      <c r="CH320" s="3"/>
      <c r="CI320" s="3"/>
      <c r="CJ320" s="3"/>
      <c r="CK320" s="3"/>
    </row>
    <row r="321" spans="1:89" ht="16.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539"/>
      <c r="N321" s="3"/>
      <c r="O321" s="57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62"/>
      <c r="AP321" s="63"/>
      <c r="AQ321" s="63"/>
      <c r="AR321" s="63"/>
      <c r="AS321" s="6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540"/>
      <c r="BM321" s="540"/>
      <c r="BN321" s="540"/>
      <c r="BO321" s="540"/>
      <c r="BP321" s="540"/>
      <c r="BQ321" s="540"/>
      <c r="BR321" s="3"/>
      <c r="BS321" s="3"/>
      <c r="BT321" s="3"/>
      <c r="BU321" s="540"/>
      <c r="BV321" s="540"/>
      <c r="BW321" s="540"/>
      <c r="BX321" s="540"/>
      <c r="BY321" s="63"/>
      <c r="BZ321" s="55"/>
      <c r="CA321" s="55"/>
      <c r="CB321" s="63"/>
      <c r="CC321" s="3"/>
      <c r="CD321" s="3"/>
      <c r="CE321" s="63"/>
      <c r="CF321" s="3"/>
      <c r="CG321" s="3"/>
      <c r="CH321" s="3"/>
      <c r="CI321" s="3"/>
      <c r="CJ321" s="3"/>
      <c r="CK321" s="3"/>
    </row>
    <row r="322" spans="1:89" ht="16.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539"/>
      <c r="N322" s="3"/>
      <c r="O322" s="57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62"/>
      <c r="AP322" s="63"/>
      <c r="AQ322" s="63"/>
      <c r="AR322" s="63"/>
      <c r="AS322" s="6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/>
      <c r="BJ322" s="3"/>
      <c r="BK322" s="3"/>
      <c r="BL322" s="540"/>
      <c r="BM322" s="540"/>
      <c r="BN322" s="540"/>
      <c r="BO322" s="540"/>
      <c r="BP322" s="540"/>
      <c r="BQ322" s="540"/>
      <c r="BR322" s="3"/>
      <c r="BS322" s="3"/>
      <c r="BT322" s="3"/>
      <c r="BU322" s="540"/>
      <c r="BV322" s="540"/>
      <c r="BW322" s="540"/>
      <c r="BX322" s="540"/>
      <c r="BY322" s="63"/>
      <c r="BZ322" s="55"/>
      <c r="CA322" s="55"/>
      <c r="CB322" s="63"/>
      <c r="CC322" s="3"/>
      <c r="CD322" s="3"/>
      <c r="CE322" s="63"/>
      <c r="CF322" s="3"/>
      <c r="CG322" s="3"/>
      <c r="CH322" s="3"/>
      <c r="CI322" s="3"/>
      <c r="CJ322" s="3"/>
      <c r="CK322" s="3"/>
    </row>
    <row r="323" spans="1:89" ht="16.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539"/>
      <c r="N323" s="3"/>
      <c r="O323" s="57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62"/>
      <c r="AP323" s="63"/>
      <c r="AQ323" s="63"/>
      <c r="AR323" s="63"/>
      <c r="AS323" s="6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540"/>
      <c r="BM323" s="540"/>
      <c r="BN323" s="540"/>
      <c r="BO323" s="540"/>
      <c r="BP323" s="540"/>
      <c r="BQ323" s="540"/>
      <c r="BR323" s="3"/>
      <c r="BS323" s="3"/>
      <c r="BT323" s="3"/>
      <c r="BU323" s="540"/>
      <c r="BV323" s="540"/>
      <c r="BW323" s="540"/>
      <c r="BX323" s="540"/>
      <c r="BY323" s="63"/>
      <c r="BZ323" s="55"/>
      <c r="CA323" s="55"/>
      <c r="CB323" s="63"/>
      <c r="CC323" s="3"/>
      <c r="CD323" s="3"/>
      <c r="CE323" s="63"/>
      <c r="CF323" s="3"/>
      <c r="CG323" s="3"/>
      <c r="CH323" s="3"/>
      <c r="CI323" s="3"/>
      <c r="CJ323" s="3"/>
      <c r="CK323" s="3"/>
    </row>
    <row r="324" spans="1:89" ht="16.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539"/>
      <c r="N324" s="3"/>
      <c r="O324" s="57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62"/>
      <c r="AP324" s="63"/>
      <c r="AQ324" s="63"/>
      <c r="AR324" s="63"/>
      <c r="AS324" s="6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/>
      <c r="BK324" s="3"/>
      <c r="BL324" s="540"/>
      <c r="BM324" s="540"/>
      <c r="BN324" s="540"/>
      <c r="BO324" s="540"/>
      <c r="BP324" s="540"/>
      <c r="BQ324" s="540"/>
      <c r="BR324" s="3"/>
      <c r="BS324" s="3"/>
      <c r="BT324" s="3"/>
      <c r="BU324" s="540"/>
      <c r="BV324" s="540"/>
      <c r="BW324" s="540"/>
      <c r="BX324" s="540"/>
      <c r="BY324" s="63"/>
      <c r="BZ324" s="55"/>
      <c r="CA324" s="55"/>
      <c r="CB324" s="63"/>
      <c r="CC324" s="3"/>
      <c r="CD324" s="3"/>
      <c r="CE324" s="63"/>
      <c r="CF324" s="3"/>
      <c r="CG324" s="3"/>
      <c r="CH324" s="3"/>
      <c r="CI324" s="3"/>
      <c r="CJ324" s="3"/>
      <c r="CK324" s="3"/>
    </row>
    <row r="325" spans="1:89" ht="16.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539"/>
      <c r="N325" s="3"/>
      <c r="O325" s="57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62"/>
      <c r="AP325" s="63"/>
      <c r="AQ325" s="63"/>
      <c r="AR325" s="63"/>
      <c r="AS325" s="6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540"/>
      <c r="BM325" s="540"/>
      <c r="BN325" s="540"/>
      <c r="BO325" s="540"/>
      <c r="BP325" s="540"/>
      <c r="BQ325" s="540"/>
      <c r="BR325" s="3"/>
      <c r="BS325" s="3"/>
      <c r="BT325" s="3"/>
      <c r="BU325" s="540"/>
      <c r="BV325" s="540"/>
      <c r="BW325" s="540"/>
      <c r="BX325" s="540"/>
      <c r="BY325" s="63"/>
      <c r="BZ325" s="55"/>
      <c r="CA325" s="55"/>
      <c r="CB325" s="63"/>
      <c r="CC325" s="3"/>
      <c r="CD325" s="3"/>
      <c r="CE325" s="63"/>
      <c r="CF325" s="3"/>
      <c r="CG325" s="3"/>
      <c r="CH325" s="3"/>
      <c r="CI325" s="3"/>
      <c r="CJ325" s="3"/>
      <c r="CK325" s="3"/>
    </row>
    <row r="326" spans="1:89" ht="16.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539"/>
      <c r="N326" s="3"/>
      <c r="O326" s="57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62"/>
      <c r="AP326" s="63"/>
      <c r="AQ326" s="63"/>
      <c r="AR326" s="63"/>
      <c r="AS326" s="6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540"/>
      <c r="BM326" s="540"/>
      <c r="BN326" s="540"/>
      <c r="BO326" s="540"/>
      <c r="BP326" s="540"/>
      <c r="BQ326" s="540"/>
      <c r="BR326" s="3"/>
      <c r="BS326" s="3"/>
      <c r="BT326" s="3"/>
      <c r="BU326" s="540"/>
      <c r="BV326" s="540"/>
      <c r="BW326" s="540"/>
      <c r="BX326" s="540"/>
      <c r="BY326" s="63"/>
      <c r="BZ326" s="55"/>
      <c r="CA326" s="55"/>
      <c r="CB326" s="63"/>
      <c r="CC326" s="3"/>
      <c r="CD326" s="3"/>
      <c r="CE326" s="63"/>
      <c r="CF326" s="3"/>
      <c r="CG326" s="3"/>
      <c r="CH326" s="3"/>
      <c r="CI326" s="3"/>
      <c r="CJ326" s="3"/>
      <c r="CK326" s="3"/>
    </row>
    <row r="327" spans="1:89" ht="16.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539"/>
      <c r="N327" s="3"/>
      <c r="O327" s="57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62"/>
      <c r="AP327" s="63"/>
      <c r="AQ327" s="63"/>
      <c r="AR327" s="63"/>
      <c r="AS327" s="6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540"/>
      <c r="BM327" s="540"/>
      <c r="BN327" s="540"/>
      <c r="BO327" s="540"/>
      <c r="BP327" s="540"/>
      <c r="BQ327" s="540"/>
      <c r="BR327" s="3"/>
      <c r="BS327" s="3"/>
      <c r="BT327" s="3"/>
      <c r="BU327" s="540"/>
      <c r="BV327" s="540"/>
      <c r="BW327" s="540"/>
      <c r="BX327" s="540"/>
      <c r="BY327" s="63"/>
      <c r="BZ327" s="55"/>
      <c r="CA327" s="55"/>
      <c r="CB327" s="63"/>
      <c r="CC327" s="3"/>
      <c r="CD327" s="3"/>
      <c r="CE327" s="63"/>
      <c r="CF327" s="3"/>
      <c r="CG327" s="3"/>
      <c r="CH327" s="3"/>
      <c r="CI327" s="3"/>
      <c r="CJ327" s="3"/>
      <c r="CK327" s="3"/>
    </row>
    <row r="328" spans="1:89" ht="16.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539"/>
      <c r="N328" s="3"/>
      <c r="O328" s="57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62"/>
      <c r="AP328" s="63"/>
      <c r="AQ328" s="63"/>
      <c r="AR328" s="63"/>
      <c r="AS328" s="6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540"/>
      <c r="BM328" s="540"/>
      <c r="BN328" s="540"/>
      <c r="BO328" s="540"/>
      <c r="BP328" s="540"/>
      <c r="BQ328" s="540"/>
      <c r="BR328" s="3"/>
      <c r="BS328" s="3"/>
      <c r="BT328" s="3"/>
      <c r="BU328" s="540"/>
      <c r="BV328" s="540"/>
      <c r="BW328" s="540"/>
      <c r="BX328" s="540"/>
      <c r="BY328" s="63"/>
      <c r="BZ328" s="55"/>
      <c r="CA328" s="55"/>
      <c r="CB328" s="63"/>
      <c r="CC328" s="3"/>
      <c r="CD328" s="3"/>
      <c r="CE328" s="63"/>
      <c r="CF328" s="3"/>
      <c r="CG328" s="3"/>
      <c r="CH328" s="3"/>
      <c r="CI328" s="3"/>
      <c r="CJ328" s="3"/>
      <c r="CK328" s="3"/>
    </row>
    <row r="329" spans="1:89" ht="16.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539"/>
      <c r="N329" s="3"/>
      <c r="O329" s="57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62"/>
      <c r="AP329" s="63"/>
      <c r="AQ329" s="63"/>
      <c r="AR329" s="63"/>
      <c r="AS329" s="6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540"/>
      <c r="BM329" s="540"/>
      <c r="BN329" s="540"/>
      <c r="BO329" s="540"/>
      <c r="BP329" s="540"/>
      <c r="BQ329" s="540"/>
      <c r="BR329" s="3"/>
      <c r="BS329" s="3"/>
      <c r="BT329" s="3"/>
      <c r="BU329" s="540"/>
      <c r="BV329" s="540"/>
      <c r="BW329" s="540"/>
      <c r="BX329" s="540"/>
      <c r="BY329" s="63"/>
      <c r="BZ329" s="55"/>
      <c r="CA329" s="55"/>
      <c r="CB329" s="63"/>
      <c r="CC329" s="3"/>
      <c r="CD329" s="3"/>
      <c r="CE329" s="63"/>
      <c r="CF329" s="3"/>
      <c r="CG329" s="3"/>
      <c r="CH329" s="3"/>
      <c r="CI329" s="3"/>
      <c r="CJ329" s="3"/>
      <c r="CK329" s="3"/>
    </row>
    <row r="330" spans="1:89" ht="16.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539"/>
      <c r="N330" s="3"/>
      <c r="O330" s="57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62"/>
      <c r="AP330" s="63"/>
      <c r="AQ330" s="63"/>
      <c r="AR330" s="63"/>
      <c r="AS330" s="6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/>
      <c r="BK330" s="3"/>
      <c r="BL330" s="540"/>
      <c r="BM330" s="540"/>
      <c r="BN330" s="540"/>
      <c r="BO330" s="540"/>
      <c r="BP330" s="540"/>
      <c r="BQ330" s="540"/>
      <c r="BR330" s="3"/>
      <c r="BS330" s="3"/>
      <c r="BT330" s="3"/>
      <c r="BU330" s="540"/>
      <c r="BV330" s="540"/>
      <c r="BW330" s="540"/>
      <c r="BX330" s="540"/>
      <c r="BY330" s="63"/>
      <c r="BZ330" s="55"/>
      <c r="CA330" s="55"/>
      <c r="CB330" s="63"/>
      <c r="CC330" s="3"/>
      <c r="CD330" s="3"/>
      <c r="CE330" s="63"/>
      <c r="CF330" s="3"/>
      <c r="CG330" s="3"/>
      <c r="CH330" s="3"/>
      <c r="CI330" s="3"/>
      <c r="CJ330" s="3"/>
      <c r="CK330" s="3"/>
    </row>
    <row r="331" spans="1:89" ht="16.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539"/>
      <c r="N331" s="3"/>
      <c r="O331" s="57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62"/>
      <c r="AP331" s="63"/>
      <c r="AQ331" s="63"/>
      <c r="AR331" s="63"/>
      <c r="AS331" s="6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540"/>
      <c r="BM331" s="540"/>
      <c r="BN331" s="540"/>
      <c r="BO331" s="540"/>
      <c r="BP331" s="540"/>
      <c r="BQ331" s="540"/>
      <c r="BR331" s="3"/>
      <c r="BS331" s="3"/>
      <c r="BT331" s="3"/>
      <c r="BU331" s="540"/>
      <c r="BV331" s="540"/>
      <c r="BW331" s="540"/>
      <c r="BX331" s="540"/>
      <c r="BY331" s="63"/>
      <c r="BZ331" s="55"/>
      <c r="CA331" s="55"/>
      <c r="CB331" s="63"/>
      <c r="CC331" s="3"/>
      <c r="CD331" s="3"/>
      <c r="CE331" s="63"/>
      <c r="CF331" s="3"/>
      <c r="CG331" s="3"/>
      <c r="CH331" s="3"/>
      <c r="CI331" s="3"/>
      <c r="CJ331" s="3"/>
      <c r="CK331" s="3"/>
    </row>
    <row r="332" spans="1:89" ht="16.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539"/>
      <c r="N332" s="3"/>
      <c r="O332" s="57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62"/>
      <c r="AP332" s="63"/>
      <c r="AQ332" s="63"/>
      <c r="AR332" s="63"/>
      <c r="AS332" s="6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  <c r="BI332" s="3"/>
      <c r="BJ332" s="3"/>
      <c r="BK332" s="3"/>
      <c r="BL332" s="540"/>
      <c r="BM332" s="540"/>
      <c r="BN332" s="540"/>
      <c r="BO332" s="540"/>
      <c r="BP332" s="540"/>
      <c r="BQ332" s="540"/>
      <c r="BR332" s="3"/>
      <c r="BS332" s="3"/>
      <c r="BT332" s="3"/>
      <c r="BU332" s="540"/>
      <c r="BV332" s="540"/>
      <c r="BW332" s="540"/>
      <c r="BX332" s="540"/>
      <c r="BY332" s="63"/>
      <c r="BZ332" s="55"/>
      <c r="CA332" s="55"/>
      <c r="CB332" s="63"/>
      <c r="CC332" s="3"/>
      <c r="CD332" s="3"/>
      <c r="CE332" s="63"/>
      <c r="CF332" s="3"/>
      <c r="CG332" s="3"/>
      <c r="CH332" s="3"/>
      <c r="CI332" s="3"/>
      <c r="CJ332" s="3"/>
      <c r="CK332" s="3"/>
    </row>
    <row r="333" spans="1:89" ht="16.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539"/>
      <c r="N333" s="3"/>
      <c r="O333" s="57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62"/>
      <c r="AP333" s="63"/>
      <c r="AQ333" s="63"/>
      <c r="AR333" s="63"/>
      <c r="AS333" s="6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K333" s="3"/>
      <c r="BL333" s="540"/>
      <c r="BM333" s="540"/>
      <c r="BN333" s="540"/>
      <c r="BO333" s="540"/>
      <c r="BP333" s="540"/>
      <c r="BQ333" s="540"/>
      <c r="BR333" s="3"/>
      <c r="BS333" s="3"/>
      <c r="BT333" s="3"/>
      <c r="BU333" s="540"/>
      <c r="BV333" s="540"/>
      <c r="BW333" s="540"/>
      <c r="BX333" s="540"/>
      <c r="BY333" s="63"/>
      <c r="BZ333" s="55"/>
      <c r="CA333" s="55"/>
      <c r="CB333" s="63"/>
      <c r="CC333" s="3"/>
      <c r="CD333" s="3"/>
      <c r="CE333" s="63"/>
      <c r="CF333" s="3"/>
      <c r="CG333" s="3"/>
      <c r="CH333" s="3"/>
      <c r="CI333" s="3"/>
      <c r="CJ333" s="3"/>
      <c r="CK333" s="3"/>
    </row>
    <row r="334" spans="1:89" ht="16.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539"/>
      <c r="N334" s="3"/>
      <c r="O334" s="57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62"/>
      <c r="AP334" s="63"/>
      <c r="AQ334" s="63"/>
      <c r="AR334" s="63"/>
      <c r="AS334" s="6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K334" s="3"/>
      <c r="BL334" s="540"/>
      <c r="BM334" s="540"/>
      <c r="BN334" s="540"/>
      <c r="BO334" s="540"/>
      <c r="BP334" s="540"/>
      <c r="BQ334" s="540"/>
      <c r="BR334" s="3"/>
      <c r="BS334" s="3"/>
      <c r="BT334" s="3"/>
      <c r="BU334" s="540"/>
      <c r="BV334" s="540"/>
      <c r="BW334" s="540"/>
      <c r="BX334" s="540"/>
      <c r="BY334" s="63"/>
      <c r="BZ334" s="55"/>
      <c r="CA334" s="55"/>
      <c r="CB334" s="63"/>
      <c r="CC334" s="3"/>
      <c r="CD334" s="3"/>
      <c r="CE334" s="63"/>
      <c r="CF334" s="3"/>
      <c r="CG334" s="3"/>
      <c r="CH334" s="3"/>
      <c r="CI334" s="3"/>
      <c r="CJ334" s="3"/>
      <c r="CK334" s="3"/>
    </row>
    <row r="335" spans="1:89" ht="16.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539"/>
      <c r="N335" s="3"/>
      <c r="O335" s="57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62"/>
      <c r="AP335" s="63"/>
      <c r="AQ335" s="63"/>
      <c r="AR335" s="63"/>
      <c r="AS335" s="6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540"/>
      <c r="BM335" s="540"/>
      <c r="BN335" s="540"/>
      <c r="BO335" s="540"/>
      <c r="BP335" s="540"/>
      <c r="BQ335" s="540"/>
      <c r="BR335" s="3"/>
      <c r="BS335" s="3"/>
      <c r="BT335" s="3"/>
      <c r="BU335" s="540"/>
      <c r="BV335" s="540"/>
      <c r="BW335" s="540"/>
      <c r="BX335" s="540"/>
      <c r="BY335" s="63"/>
      <c r="BZ335" s="55"/>
      <c r="CA335" s="55"/>
      <c r="CB335" s="63"/>
      <c r="CC335" s="3"/>
      <c r="CD335" s="3"/>
      <c r="CE335" s="63"/>
      <c r="CF335" s="3"/>
      <c r="CG335" s="3"/>
      <c r="CH335" s="3"/>
      <c r="CI335" s="3"/>
      <c r="CJ335" s="3"/>
      <c r="CK335" s="3"/>
    </row>
    <row r="336" spans="1:89" ht="16.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539"/>
      <c r="N336" s="3"/>
      <c r="O336" s="57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62"/>
      <c r="AP336" s="63"/>
      <c r="AQ336" s="63"/>
      <c r="AR336" s="63"/>
      <c r="AS336" s="6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K336" s="3"/>
      <c r="BL336" s="540"/>
      <c r="BM336" s="540"/>
      <c r="BN336" s="540"/>
      <c r="BO336" s="540"/>
      <c r="BP336" s="540"/>
      <c r="BQ336" s="540"/>
      <c r="BR336" s="3"/>
      <c r="BS336" s="3"/>
      <c r="BT336" s="3"/>
      <c r="BU336" s="540"/>
      <c r="BV336" s="540"/>
      <c r="BW336" s="540"/>
      <c r="BX336" s="540"/>
      <c r="BY336" s="63"/>
      <c r="BZ336" s="55"/>
      <c r="CA336" s="55"/>
      <c r="CB336" s="63"/>
      <c r="CC336" s="3"/>
      <c r="CD336" s="3"/>
      <c r="CE336" s="63"/>
      <c r="CF336" s="3"/>
      <c r="CG336" s="3"/>
      <c r="CH336" s="3"/>
      <c r="CI336" s="3"/>
      <c r="CJ336" s="3"/>
      <c r="CK336" s="3"/>
    </row>
    <row r="337" spans="1:89" ht="16.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539"/>
      <c r="N337" s="3"/>
      <c r="O337" s="57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62"/>
      <c r="AP337" s="63"/>
      <c r="AQ337" s="63"/>
      <c r="AR337" s="63"/>
      <c r="AS337" s="6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540"/>
      <c r="BM337" s="540"/>
      <c r="BN337" s="540"/>
      <c r="BO337" s="540"/>
      <c r="BP337" s="540"/>
      <c r="BQ337" s="540"/>
      <c r="BR337" s="3"/>
      <c r="BS337" s="3"/>
      <c r="BT337" s="3"/>
      <c r="BU337" s="540"/>
      <c r="BV337" s="540"/>
      <c r="BW337" s="540"/>
      <c r="BX337" s="540"/>
      <c r="BY337" s="63"/>
      <c r="BZ337" s="55"/>
      <c r="CA337" s="55"/>
      <c r="CB337" s="63"/>
      <c r="CC337" s="3"/>
      <c r="CD337" s="3"/>
      <c r="CE337" s="63"/>
      <c r="CF337" s="3"/>
      <c r="CG337" s="3"/>
      <c r="CH337" s="3"/>
      <c r="CI337" s="3"/>
      <c r="CJ337" s="3"/>
      <c r="CK337" s="3"/>
    </row>
    <row r="338" spans="1:89" ht="16.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539"/>
      <c r="N338" s="3"/>
      <c r="O338" s="57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62"/>
      <c r="AP338" s="63"/>
      <c r="AQ338" s="63"/>
      <c r="AR338" s="63"/>
      <c r="AS338" s="6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K338" s="3"/>
      <c r="BL338" s="540"/>
      <c r="BM338" s="540"/>
      <c r="BN338" s="540"/>
      <c r="BO338" s="540"/>
      <c r="BP338" s="540"/>
      <c r="BQ338" s="540"/>
      <c r="BR338" s="3"/>
      <c r="BS338" s="3"/>
      <c r="BT338" s="3"/>
      <c r="BU338" s="540"/>
      <c r="BV338" s="540"/>
      <c r="BW338" s="540"/>
      <c r="BX338" s="540"/>
      <c r="BY338" s="63"/>
      <c r="BZ338" s="55"/>
      <c r="CA338" s="55"/>
      <c r="CB338" s="63"/>
      <c r="CC338" s="3"/>
      <c r="CD338" s="3"/>
      <c r="CE338" s="63"/>
      <c r="CF338" s="3"/>
      <c r="CG338" s="3"/>
      <c r="CH338" s="3"/>
      <c r="CI338" s="3"/>
      <c r="CJ338" s="3"/>
      <c r="CK338" s="3"/>
    </row>
    <row r="339" spans="1:89" ht="16.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539"/>
      <c r="N339" s="3"/>
      <c r="O339" s="57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62"/>
      <c r="AP339" s="63"/>
      <c r="AQ339" s="63"/>
      <c r="AR339" s="63"/>
      <c r="AS339" s="6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K339" s="3"/>
      <c r="BL339" s="540"/>
      <c r="BM339" s="540"/>
      <c r="BN339" s="540"/>
      <c r="BO339" s="540"/>
      <c r="BP339" s="540"/>
      <c r="BQ339" s="540"/>
      <c r="BR339" s="3"/>
      <c r="BS339" s="3"/>
      <c r="BT339" s="3"/>
      <c r="BU339" s="540"/>
      <c r="BV339" s="540"/>
      <c r="BW339" s="540"/>
      <c r="BX339" s="540"/>
      <c r="BY339" s="63"/>
      <c r="BZ339" s="55"/>
      <c r="CA339" s="55"/>
      <c r="CB339" s="63"/>
      <c r="CC339" s="3"/>
      <c r="CD339" s="3"/>
      <c r="CE339" s="63"/>
      <c r="CF339" s="3"/>
      <c r="CG339" s="3"/>
      <c r="CH339" s="3"/>
      <c r="CI339" s="3"/>
      <c r="CJ339" s="3"/>
      <c r="CK339" s="3"/>
    </row>
    <row r="340" spans="1:89" ht="16.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539"/>
      <c r="N340" s="3"/>
      <c r="O340" s="57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62"/>
      <c r="AP340" s="63"/>
      <c r="AQ340" s="63"/>
      <c r="AR340" s="63"/>
      <c r="AS340" s="6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K340" s="3"/>
      <c r="BL340" s="540"/>
      <c r="BM340" s="540"/>
      <c r="BN340" s="540"/>
      <c r="BO340" s="540"/>
      <c r="BP340" s="540"/>
      <c r="BQ340" s="540"/>
      <c r="BR340" s="3"/>
      <c r="BS340" s="3"/>
      <c r="BT340" s="3"/>
      <c r="BU340" s="540"/>
      <c r="BV340" s="540"/>
      <c r="BW340" s="540"/>
      <c r="BX340" s="540"/>
      <c r="BY340" s="63"/>
      <c r="BZ340" s="55"/>
      <c r="CA340" s="55"/>
      <c r="CB340" s="63"/>
      <c r="CC340" s="3"/>
      <c r="CD340" s="3"/>
      <c r="CE340" s="63"/>
      <c r="CF340" s="3"/>
      <c r="CG340" s="3"/>
      <c r="CH340" s="3"/>
      <c r="CI340" s="3"/>
      <c r="CJ340" s="3"/>
      <c r="CK340" s="3"/>
    </row>
    <row r="341" spans="1:89" ht="16.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539"/>
      <c r="N341" s="3"/>
      <c r="O341" s="57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62"/>
      <c r="AP341" s="63"/>
      <c r="AQ341" s="63"/>
      <c r="AR341" s="63"/>
      <c r="AS341" s="6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540"/>
      <c r="BM341" s="540"/>
      <c r="BN341" s="540"/>
      <c r="BO341" s="540"/>
      <c r="BP341" s="540"/>
      <c r="BQ341" s="540"/>
      <c r="BR341" s="3"/>
      <c r="BS341" s="3"/>
      <c r="BT341" s="3"/>
      <c r="BU341" s="540"/>
      <c r="BV341" s="540"/>
      <c r="BW341" s="540"/>
      <c r="BX341" s="540"/>
      <c r="BY341" s="63"/>
      <c r="BZ341" s="55"/>
      <c r="CA341" s="55"/>
      <c r="CB341" s="63"/>
      <c r="CC341" s="3"/>
      <c r="CD341" s="3"/>
      <c r="CE341" s="63"/>
      <c r="CF341" s="3"/>
      <c r="CG341" s="3"/>
      <c r="CH341" s="3"/>
      <c r="CI341" s="3"/>
      <c r="CJ341" s="3"/>
      <c r="CK341" s="3"/>
    </row>
    <row r="342" spans="1:89" ht="16.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539"/>
      <c r="N342" s="3"/>
      <c r="O342" s="57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62"/>
      <c r="AP342" s="63"/>
      <c r="AQ342" s="63"/>
      <c r="AR342" s="63"/>
      <c r="AS342" s="6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/>
      <c r="BK342" s="3"/>
      <c r="BL342" s="540"/>
      <c r="BM342" s="540"/>
      <c r="BN342" s="540"/>
      <c r="BO342" s="540"/>
      <c r="BP342" s="540"/>
      <c r="BQ342" s="540"/>
      <c r="BR342" s="3"/>
      <c r="BS342" s="3"/>
      <c r="BT342" s="3"/>
      <c r="BU342" s="540"/>
      <c r="BV342" s="540"/>
      <c r="BW342" s="540"/>
      <c r="BX342" s="540"/>
      <c r="BY342" s="63"/>
      <c r="BZ342" s="55"/>
      <c r="CA342" s="55"/>
      <c r="CB342" s="63"/>
      <c r="CC342" s="3"/>
      <c r="CD342" s="3"/>
      <c r="CE342" s="63"/>
      <c r="CF342" s="3"/>
      <c r="CG342" s="3"/>
      <c r="CH342" s="3"/>
      <c r="CI342" s="3"/>
      <c r="CJ342" s="3"/>
      <c r="CK342" s="3"/>
    </row>
    <row r="343" spans="1:89" ht="16.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539"/>
      <c r="N343" s="3"/>
      <c r="O343" s="57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62"/>
      <c r="AP343" s="63"/>
      <c r="AQ343" s="63"/>
      <c r="AR343" s="63"/>
      <c r="AS343" s="6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540"/>
      <c r="BM343" s="540"/>
      <c r="BN343" s="540"/>
      <c r="BO343" s="540"/>
      <c r="BP343" s="540"/>
      <c r="BQ343" s="540"/>
      <c r="BR343" s="3"/>
      <c r="BS343" s="3"/>
      <c r="BT343" s="3"/>
      <c r="BU343" s="540"/>
      <c r="BV343" s="540"/>
      <c r="BW343" s="540"/>
      <c r="BX343" s="540"/>
      <c r="BY343" s="63"/>
      <c r="BZ343" s="55"/>
      <c r="CA343" s="55"/>
      <c r="CB343" s="63"/>
      <c r="CC343" s="3"/>
      <c r="CD343" s="3"/>
      <c r="CE343" s="63"/>
      <c r="CF343" s="3"/>
      <c r="CG343" s="3"/>
      <c r="CH343" s="3"/>
      <c r="CI343" s="3"/>
      <c r="CJ343" s="3"/>
      <c r="CK343" s="3"/>
    </row>
    <row r="344" spans="1:89" ht="16.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539"/>
      <c r="N344" s="3"/>
      <c r="O344" s="57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62"/>
      <c r="AP344" s="63"/>
      <c r="AQ344" s="63"/>
      <c r="AR344" s="63"/>
      <c r="AS344" s="6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K344" s="3"/>
      <c r="BL344" s="540"/>
      <c r="BM344" s="540"/>
      <c r="BN344" s="540"/>
      <c r="BO344" s="540"/>
      <c r="BP344" s="540"/>
      <c r="BQ344" s="540"/>
      <c r="BR344" s="3"/>
      <c r="BS344" s="3"/>
      <c r="BT344" s="3"/>
      <c r="BU344" s="540"/>
      <c r="BV344" s="540"/>
      <c r="BW344" s="540"/>
      <c r="BX344" s="540"/>
      <c r="BY344" s="63"/>
      <c r="BZ344" s="55"/>
      <c r="CA344" s="55"/>
      <c r="CB344" s="63"/>
      <c r="CC344" s="3"/>
      <c r="CD344" s="3"/>
      <c r="CE344" s="63"/>
      <c r="CF344" s="3"/>
      <c r="CG344" s="3"/>
      <c r="CH344" s="3"/>
      <c r="CI344" s="3"/>
      <c r="CJ344" s="3"/>
      <c r="CK344" s="3"/>
    </row>
    <row r="345" spans="1:89" ht="16.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539"/>
      <c r="N345" s="3"/>
      <c r="O345" s="57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62"/>
      <c r="AP345" s="63"/>
      <c r="AQ345" s="63"/>
      <c r="AR345" s="63"/>
      <c r="AS345" s="6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/>
      <c r="BK345" s="3"/>
      <c r="BL345" s="540"/>
      <c r="BM345" s="540"/>
      <c r="BN345" s="540"/>
      <c r="BO345" s="540"/>
      <c r="BP345" s="540"/>
      <c r="BQ345" s="540"/>
      <c r="BR345" s="3"/>
      <c r="BS345" s="3"/>
      <c r="BT345" s="3"/>
      <c r="BU345" s="540"/>
      <c r="BV345" s="540"/>
      <c r="BW345" s="540"/>
      <c r="BX345" s="540"/>
      <c r="BY345" s="63"/>
      <c r="BZ345" s="55"/>
      <c r="CA345" s="55"/>
      <c r="CB345" s="63"/>
      <c r="CC345" s="3"/>
      <c r="CD345" s="3"/>
      <c r="CE345" s="63"/>
      <c r="CF345" s="3"/>
      <c r="CG345" s="3"/>
      <c r="CH345" s="3"/>
      <c r="CI345" s="3"/>
      <c r="CJ345" s="3"/>
      <c r="CK345" s="3"/>
    </row>
    <row r="346" spans="1:89" ht="16.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539"/>
      <c r="N346" s="3"/>
      <c r="O346" s="57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62"/>
      <c r="AP346" s="63"/>
      <c r="AQ346" s="63"/>
      <c r="AR346" s="63"/>
      <c r="AS346" s="6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/>
      <c r="BK346" s="3"/>
      <c r="BL346" s="540"/>
      <c r="BM346" s="540"/>
      <c r="BN346" s="540"/>
      <c r="BO346" s="540"/>
      <c r="BP346" s="540"/>
      <c r="BQ346" s="540"/>
      <c r="BR346" s="3"/>
      <c r="BS346" s="3"/>
      <c r="BT346" s="3"/>
      <c r="BU346" s="540"/>
      <c r="BV346" s="540"/>
      <c r="BW346" s="540"/>
      <c r="BX346" s="540"/>
      <c r="BY346" s="63"/>
      <c r="BZ346" s="55"/>
      <c r="CA346" s="55"/>
      <c r="CB346" s="63"/>
      <c r="CC346" s="3"/>
      <c r="CD346" s="3"/>
      <c r="CE346" s="63"/>
      <c r="CF346" s="3"/>
      <c r="CG346" s="3"/>
      <c r="CH346" s="3"/>
      <c r="CI346" s="3"/>
      <c r="CJ346" s="3"/>
      <c r="CK346" s="3"/>
    </row>
    <row r="347" spans="1:89" ht="16.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539"/>
      <c r="N347" s="3"/>
      <c r="O347" s="57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62"/>
      <c r="AP347" s="63"/>
      <c r="AQ347" s="63"/>
      <c r="AR347" s="63"/>
      <c r="AS347" s="6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540"/>
      <c r="BM347" s="540"/>
      <c r="BN347" s="540"/>
      <c r="BO347" s="540"/>
      <c r="BP347" s="540"/>
      <c r="BQ347" s="540"/>
      <c r="BR347" s="3"/>
      <c r="BS347" s="3"/>
      <c r="BT347" s="3"/>
      <c r="BU347" s="540"/>
      <c r="BV347" s="540"/>
      <c r="BW347" s="540"/>
      <c r="BX347" s="540"/>
      <c r="BY347" s="63"/>
      <c r="BZ347" s="55"/>
      <c r="CA347" s="55"/>
      <c r="CB347" s="63"/>
      <c r="CC347" s="3"/>
      <c r="CD347" s="3"/>
      <c r="CE347" s="63"/>
      <c r="CF347" s="3"/>
      <c r="CG347" s="3"/>
      <c r="CH347" s="3"/>
      <c r="CI347" s="3"/>
      <c r="CJ347" s="3"/>
      <c r="CK347" s="3"/>
    </row>
    <row r="348" spans="1:89" ht="16.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539"/>
      <c r="N348" s="3"/>
      <c r="O348" s="57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62"/>
      <c r="AP348" s="63"/>
      <c r="AQ348" s="63"/>
      <c r="AR348" s="63"/>
      <c r="AS348" s="6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K348" s="3"/>
      <c r="BL348" s="540"/>
      <c r="BM348" s="540"/>
      <c r="BN348" s="540"/>
      <c r="BO348" s="540"/>
      <c r="BP348" s="540"/>
      <c r="BQ348" s="540"/>
      <c r="BR348" s="3"/>
      <c r="BS348" s="3"/>
      <c r="BT348" s="3"/>
      <c r="BU348" s="540"/>
      <c r="BV348" s="540"/>
      <c r="BW348" s="540"/>
      <c r="BX348" s="540"/>
      <c r="BY348" s="63"/>
      <c r="BZ348" s="55"/>
      <c r="CA348" s="55"/>
      <c r="CB348" s="63"/>
      <c r="CC348" s="3"/>
      <c r="CD348" s="3"/>
      <c r="CE348" s="63"/>
      <c r="CF348" s="3"/>
      <c r="CG348" s="3"/>
      <c r="CH348" s="3"/>
      <c r="CI348" s="3"/>
      <c r="CJ348" s="3"/>
      <c r="CK348" s="3"/>
    </row>
    <row r="349" spans="1:89" ht="16.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539"/>
      <c r="N349" s="3"/>
      <c r="O349" s="57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62"/>
      <c r="AP349" s="63"/>
      <c r="AQ349" s="63"/>
      <c r="AR349" s="63"/>
      <c r="AS349" s="6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/>
      <c r="BK349" s="3"/>
      <c r="BL349" s="540"/>
      <c r="BM349" s="540"/>
      <c r="BN349" s="540"/>
      <c r="BO349" s="540"/>
      <c r="BP349" s="540"/>
      <c r="BQ349" s="540"/>
      <c r="BR349" s="3"/>
      <c r="BS349" s="3"/>
      <c r="BT349" s="3"/>
      <c r="BU349" s="540"/>
      <c r="BV349" s="540"/>
      <c r="BW349" s="540"/>
      <c r="BX349" s="540"/>
      <c r="BY349" s="63"/>
      <c r="BZ349" s="55"/>
      <c r="CA349" s="55"/>
      <c r="CB349" s="63"/>
      <c r="CC349" s="3"/>
      <c r="CD349" s="3"/>
      <c r="CE349" s="63"/>
      <c r="CF349" s="3"/>
      <c r="CG349" s="3"/>
      <c r="CH349" s="3"/>
      <c r="CI349" s="3"/>
      <c r="CJ349" s="3"/>
      <c r="CK349" s="3"/>
    </row>
    <row r="350" spans="1:89" ht="16.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539"/>
      <c r="N350" s="3"/>
      <c r="O350" s="57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62"/>
      <c r="AP350" s="63"/>
      <c r="AQ350" s="63"/>
      <c r="AR350" s="63"/>
      <c r="AS350" s="6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3"/>
      <c r="BI350" s="3"/>
      <c r="BJ350" s="3"/>
      <c r="BK350" s="3"/>
      <c r="BL350" s="540"/>
      <c r="BM350" s="540"/>
      <c r="BN350" s="540"/>
      <c r="BO350" s="540"/>
      <c r="BP350" s="540"/>
      <c r="BQ350" s="540"/>
      <c r="BR350" s="3"/>
      <c r="BS350" s="3"/>
      <c r="BT350" s="3"/>
      <c r="BU350" s="540"/>
      <c r="BV350" s="540"/>
      <c r="BW350" s="540"/>
      <c r="BX350" s="540"/>
      <c r="BY350" s="63"/>
      <c r="BZ350" s="55"/>
      <c r="CA350" s="55"/>
      <c r="CB350" s="63"/>
      <c r="CC350" s="3"/>
      <c r="CD350" s="3"/>
      <c r="CE350" s="63"/>
      <c r="CF350" s="3"/>
      <c r="CG350" s="3"/>
      <c r="CH350" s="3"/>
      <c r="CI350" s="3"/>
      <c r="CJ350" s="3"/>
      <c r="CK350" s="3"/>
    </row>
    <row r="351" spans="1:89" ht="16.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539"/>
      <c r="N351" s="3"/>
      <c r="O351" s="57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62"/>
      <c r="AP351" s="63"/>
      <c r="AQ351" s="63"/>
      <c r="AR351" s="63"/>
      <c r="AS351" s="6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  <c r="BI351" s="3"/>
      <c r="BJ351" s="3"/>
      <c r="BK351" s="3"/>
      <c r="BL351" s="540"/>
      <c r="BM351" s="540"/>
      <c r="BN351" s="540"/>
      <c r="BO351" s="540"/>
      <c r="BP351" s="540"/>
      <c r="BQ351" s="540"/>
      <c r="BR351" s="3"/>
      <c r="BS351" s="3"/>
      <c r="BT351" s="3"/>
      <c r="BU351" s="540"/>
      <c r="BV351" s="540"/>
      <c r="BW351" s="540"/>
      <c r="BX351" s="540"/>
      <c r="BY351" s="63"/>
      <c r="BZ351" s="55"/>
      <c r="CA351" s="55"/>
      <c r="CB351" s="63"/>
      <c r="CC351" s="3"/>
      <c r="CD351" s="3"/>
      <c r="CE351" s="63"/>
      <c r="CF351" s="3"/>
      <c r="CG351" s="3"/>
      <c r="CH351" s="3"/>
      <c r="CI351" s="3"/>
      <c r="CJ351" s="3"/>
      <c r="CK351" s="3"/>
    </row>
    <row r="352" spans="1:89" ht="16.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539"/>
      <c r="N352" s="3"/>
      <c r="O352" s="57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62"/>
      <c r="AP352" s="63"/>
      <c r="AQ352" s="63"/>
      <c r="AR352" s="63"/>
      <c r="AS352" s="6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/>
      <c r="BK352" s="3"/>
      <c r="BL352" s="540"/>
      <c r="BM352" s="540"/>
      <c r="BN352" s="540"/>
      <c r="BO352" s="540"/>
      <c r="BP352" s="540"/>
      <c r="BQ352" s="540"/>
      <c r="BR352" s="3"/>
      <c r="BS352" s="3"/>
      <c r="BT352" s="3"/>
      <c r="BU352" s="540"/>
      <c r="BV352" s="540"/>
      <c r="BW352" s="540"/>
      <c r="BX352" s="540"/>
      <c r="BY352" s="63"/>
      <c r="BZ352" s="55"/>
      <c r="CA352" s="55"/>
      <c r="CB352" s="63"/>
      <c r="CC352" s="3"/>
      <c r="CD352" s="3"/>
      <c r="CE352" s="63"/>
      <c r="CF352" s="3"/>
      <c r="CG352" s="3"/>
      <c r="CH352" s="3"/>
      <c r="CI352" s="3"/>
      <c r="CJ352" s="3"/>
      <c r="CK352" s="3"/>
    </row>
    <row r="353" spans="1:89" ht="16.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539"/>
      <c r="N353" s="3"/>
      <c r="O353" s="57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62"/>
      <c r="AP353" s="63"/>
      <c r="AQ353" s="63"/>
      <c r="AR353" s="63"/>
      <c r="AS353" s="6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/>
      <c r="BK353" s="3"/>
      <c r="BL353" s="540"/>
      <c r="BM353" s="540"/>
      <c r="BN353" s="540"/>
      <c r="BO353" s="540"/>
      <c r="BP353" s="540"/>
      <c r="BQ353" s="540"/>
      <c r="BR353" s="3"/>
      <c r="BS353" s="3"/>
      <c r="BT353" s="3"/>
      <c r="BU353" s="540"/>
      <c r="BV353" s="540"/>
      <c r="BW353" s="540"/>
      <c r="BX353" s="540"/>
      <c r="BY353" s="63"/>
      <c r="BZ353" s="55"/>
      <c r="CA353" s="55"/>
      <c r="CB353" s="63"/>
      <c r="CC353" s="3"/>
      <c r="CD353" s="3"/>
      <c r="CE353" s="63"/>
      <c r="CF353" s="3"/>
      <c r="CG353" s="3"/>
      <c r="CH353" s="3"/>
      <c r="CI353" s="3"/>
      <c r="CJ353" s="3"/>
      <c r="CK353" s="3"/>
    </row>
    <row r="354" spans="1:89" ht="16.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539"/>
      <c r="N354" s="3"/>
      <c r="O354" s="57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62"/>
      <c r="AP354" s="63"/>
      <c r="AQ354" s="63"/>
      <c r="AR354" s="63"/>
      <c r="AS354" s="6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3"/>
      <c r="BI354" s="3"/>
      <c r="BJ354" s="3"/>
      <c r="BK354" s="3"/>
      <c r="BL354" s="540"/>
      <c r="BM354" s="540"/>
      <c r="BN354" s="540"/>
      <c r="BO354" s="540"/>
      <c r="BP354" s="540"/>
      <c r="BQ354" s="540"/>
      <c r="BR354" s="3"/>
      <c r="BS354" s="3"/>
      <c r="BT354" s="3"/>
      <c r="BU354" s="540"/>
      <c r="BV354" s="540"/>
      <c r="BW354" s="540"/>
      <c r="BX354" s="540"/>
      <c r="BY354" s="63"/>
      <c r="BZ354" s="55"/>
      <c r="CA354" s="55"/>
      <c r="CB354" s="63"/>
      <c r="CC354" s="3"/>
      <c r="CD354" s="3"/>
      <c r="CE354" s="63"/>
      <c r="CF354" s="3"/>
      <c r="CG354" s="3"/>
      <c r="CH354" s="3"/>
      <c r="CI354" s="3"/>
      <c r="CJ354" s="3"/>
      <c r="CK354" s="3"/>
    </row>
    <row r="355" spans="1:89" ht="16.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539"/>
      <c r="N355" s="3"/>
      <c r="O355" s="57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62"/>
      <c r="AP355" s="63"/>
      <c r="AQ355" s="63"/>
      <c r="AR355" s="63"/>
      <c r="AS355" s="6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3"/>
      <c r="BF355" s="3"/>
      <c r="BG355" s="3"/>
      <c r="BH355" s="3"/>
      <c r="BI355" s="3"/>
      <c r="BJ355" s="3"/>
      <c r="BK355" s="3"/>
      <c r="BL355" s="540"/>
      <c r="BM355" s="540"/>
      <c r="BN355" s="540"/>
      <c r="BO355" s="540"/>
      <c r="BP355" s="540"/>
      <c r="BQ355" s="540"/>
      <c r="BR355" s="3"/>
      <c r="BS355" s="3"/>
      <c r="BT355" s="3"/>
      <c r="BU355" s="540"/>
      <c r="BV355" s="540"/>
      <c r="BW355" s="540"/>
      <c r="BX355" s="540"/>
      <c r="BY355" s="63"/>
      <c r="BZ355" s="55"/>
      <c r="CA355" s="55"/>
      <c r="CB355" s="63"/>
      <c r="CC355" s="3"/>
      <c r="CD355" s="3"/>
      <c r="CE355" s="63"/>
      <c r="CF355" s="3"/>
      <c r="CG355" s="3"/>
      <c r="CH355" s="3"/>
      <c r="CI355" s="3"/>
      <c r="CJ355" s="3"/>
      <c r="CK355" s="3"/>
    </row>
    <row r="356" spans="1:89" ht="16.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539"/>
      <c r="N356" s="3"/>
      <c r="O356" s="57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62"/>
      <c r="AP356" s="63"/>
      <c r="AQ356" s="63"/>
      <c r="AR356" s="63"/>
      <c r="AS356" s="63"/>
      <c r="AT356" s="3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3"/>
      <c r="BF356" s="3"/>
      <c r="BG356" s="3"/>
      <c r="BH356" s="3"/>
      <c r="BI356" s="3"/>
      <c r="BJ356" s="3"/>
      <c r="BK356" s="3"/>
      <c r="BL356" s="540"/>
      <c r="BM356" s="540"/>
      <c r="BN356" s="540"/>
      <c r="BO356" s="540"/>
      <c r="BP356" s="540"/>
      <c r="BQ356" s="540"/>
      <c r="BR356" s="3"/>
      <c r="BS356" s="3"/>
      <c r="BT356" s="3"/>
      <c r="BU356" s="540"/>
      <c r="BV356" s="540"/>
      <c r="BW356" s="540"/>
      <c r="BX356" s="540"/>
      <c r="BY356" s="63"/>
      <c r="BZ356" s="55"/>
      <c r="CA356" s="55"/>
      <c r="CB356" s="63"/>
      <c r="CC356" s="3"/>
      <c r="CD356" s="3"/>
      <c r="CE356" s="63"/>
      <c r="CF356" s="3"/>
      <c r="CG356" s="3"/>
      <c r="CH356" s="3"/>
      <c r="CI356" s="3"/>
      <c r="CJ356" s="3"/>
      <c r="CK356" s="3"/>
    </row>
  </sheetData>
  <mergeCells count="26">
    <mergeCell ref="BZ2:BZ3"/>
    <mergeCell ref="CA2:CA3"/>
    <mergeCell ref="CB2:CB3"/>
    <mergeCell ref="CC2:CC3"/>
    <mergeCell ref="A157:CI158"/>
    <mergeCell ref="BL2:BQ2"/>
    <mergeCell ref="C1:CJ1"/>
    <mergeCell ref="A2:B2"/>
    <mergeCell ref="C2:G2"/>
    <mergeCell ref="H2:J2"/>
    <mergeCell ref="L2:O2"/>
    <mergeCell ref="P2:W2"/>
    <mergeCell ref="X2:Z2"/>
    <mergeCell ref="CH2:CJ2"/>
    <mergeCell ref="CD2:CD3"/>
    <mergeCell ref="CE2:CE3"/>
    <mergeCell ref="CF2:CF3"/>
    <mergeCell ref="CG2:CG3"/>
    <mergeCell ref="BR2:BU2"/>
    <mergeCell ref="BV2:BX2"/>
    <mergeCell ref="BY2:BY3"/>
    <mergeCell ref="AB2:AH2"/>
    <mergeCell ref="AI2:AN2"/>
    <mergeCell ref="AO2:AS2"/>
    <mergeCell ref="AT2:AY2"/>
    <mergeCell ref="AZ2:BJ2"/>
  </mergeCells>
  <pageMargins left="0.7" right="0.7" top="0.75" bottom="0.75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357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baseColWidth="10" defaultColWidth="14.42578125" defaultRowHeight="15" customHeight="1"/>
  <cols>
    <col min="1" max="1" width="30.5703125" customWidth="1"/>
    <col min="2" max="2" width="9.7109375" customWidth="1"/>
    <col min="3" max="3" width="17.140625" hidden="1" customWidth="1"/>
    <col min="4" max="6" width="14.5703125" hidden="1" customWidth="1"/>
    <col min="7" max="7" width="15.5703125" hidden="1" customWidth="1"/>
    <col min="8" max="8" width="25.42578125" customWidth="1"/>
    <col min="9" max="9" width="24.85546875" customWidth="1"/>
    <col min="10" max="10" width="21.140625" customWidth="1"/>
    <col min="11" max="11" width="17.7109375" customWidth="1"/>
    <col min="12" max="15" width="14" customWidth="1"/>
    <col min="16" max="16" width="22.85546875" customWidth="1"/>
    <col min="17" max="17" width="16" customWidth="1"/>
    <col min="18" max="20" width="16.42578125" customWidth="1"/>
    <col min="21" max="21" width="16.28515625" customWidth="1"/>
    <col min="22" max="22" width="0.140625" hidden="1" customWidth="1"/>
    <col min="23" max="23" width="12.5703125" hidden="1" customWidth="1"/>
    <col min="24" max="24" width="14.85546875" customWidth="1"/>
    <col min="25" max="25" width="16.42578125" customWidth="1"/>
    <col min="26" max="27" width="17.7109375" customWidth="1"/>
    <col min="28" max="28" width="13.85546875" customWidth="1"/>
    <col min="29" max="29" width="14.28515625" customWidth="1"/>
    <col min="30" max="30" width="14.140625" customWidth="1"/>
    <col min="31" max="31" width="14" customWidth="1"/>
    <col min="32" max="32" width="15" hidden="1" customWidth="1"/>
    <col min="33" max="33" width="14.140625" hidden="1" customWidth="1"/>
    <col min="34" max="34" width="0.28515625" customWidth="1"/>
    <col min="35" max="35" width="16.42578125" customWidth="1"/>
    <col min="36" max="36" width="16.140625" customWidth="1"/>
    <col min="37" max="37" width="15.28515625" customWidth="1"/>
    <col min="38" max="38" width="14.7109375" customWidth="1"/>
    <col min="39" max="39" width="15.85546875" customWidth="1"/>
    <col min="41" max="41" width="16.140625" customWidth="1"/>
    <col min="42" max="42" width="16.5703125" customWidth="1"/>
    <col min="43" max="44" width="16" customWidth="1"/>
    <col min="45" max="45" width="17.28515625" customWidth="1"/>
    <col min="46" max="46" width="16.140625" customWidth="1"/>
    <col min="47" max="49" width="15.42578125" customWidth="1"/>
    <col min="50" max="51" width="16" customWidth="1"/>
    <col min="52" max="52" width="15.28515625" customWidth="1"/>
    <col min="53" max="53" width="14.5703125" customWidth="1"/>
    <col min="54" max="54" width="25" customWidth="1"/>
    <col min="55" max="55" width="16.42578125" customWidth="1"/>
    <col min="56" max="57" width="15.28515625" customWidth="1"/>
    <col min="58" max="58" width="16.85546875" customWidth="1"/>
    <col min="59" max="59" width="0.140625" customWidth="1"/>
    <col min="60" max="63" width="15.28515625" customWidth="1"/>
    <col min="64" max="64" width="22" customWidth="1"/>
    <col min="65" max="65" width="8.5703125" hidden="1" customWidth="1"/>
    <col min="66" max="66" width="14.140625" customWidth="1"/>
    <col min="67" max="68" width="14.85546875" customWidth="1"/>
    <col min="69" max="69" width="16.140625" customWidth="1"/>
    <col min="70" max="70" width="14.28515625" customWidth="1"/>
    <col min="71" max="71" width="14.140625" hidden="1" customWidth="1"/>
    <col min="72" max="72" width="14.85546875" customWidth="1"/>
    <col min="73" max="73" width="15.5703125" customWidth="1"/>
    <col min="74" max="75" width="14.5703125" customWidth="1"/>
    <col min="76" max="76" width="14.140625" customWidth="1"/>
    <col min="77" max="80" width="14.5703125" customWidth="1"/>
    <col min="81" max="82" width="15" customWidth="1"/>
    <col min="83" max="83" width="14.5703125" customWidth="1"/>
    <col min="84" max="85" width="15" customWidth="1"/>
    <col min="86" max="89" width="11.42578125" customWidth="1"/>
  </cols>
  <sheetData>
    <row r="1" spans="1:89" ht="76.5" customHeight="1">
      <c r="A1" s="542" t="s">
        <v>305</v>
      </c>
      <c r="B1" s="2"/>
      <c r="C1" s="676" t="s">
        <v>305</v>
      </c>
      <c r="D1" s="677"/>
      <c r="E1" s="677"/>
      <c r="F1" s="677"/>
      <c r="G1" s="677"/>
      <c r="H1" s="677"/>
      <c r="I1" s="677"/>
      <c r="J1" s="677"/>
      <c r="K1" s="677"/>
      <c r="L1" s="677"/>
      <c r="M1" s="677"/>
      <c r="N1" s="677"/>
      <c r="O1" s="677"/>
      <c r="P1" s="677"/>
      <c r="Q1" s="677"/>
      <c r="R1" s="677"/>
      <c r="S1" s="677"/>
      <c r="T1" s="677"/>
      <c r="U1" s="677"/>
      <c r="V1" s="677"/>
      <c r="W1" s="677"/>
      <c r="X1" s="677"/>
      <c r="Y1" s="677"/>
      <c r="Z1" s="677"/>
      <c r="AA1" s="677"/>
      <c r="AB1" s="677"/>
      <c r="AC1" s="677"/>
      <c r="AD1" s="677"/>
      <c r="AE1" s="677"/>
      <c r="AF1" s="677"/>
      <c r="AG1" s="677"/>
      <c r="AH1" s="677"/>
      <c r="AI1" s="677"/>
      <c r="AJ1" s="677"/>
      <c r="AK1" s="677"/>
      <c r="AL1" s="677"/>
      <c r="AM1" s="677"/>
      <c r="AN1" s="677"/>
      <c r="AO1" s="677"/>
      <c r="AP1" s="677"/>
      <c r="AQ1" s="677"/>
      <c r="AR1" s="677"/>
      <c r="AS1" s="677"/>
      <c r="AT1" s="677"/>
      <c r="AU1" s="677"/>
      <c r="AV1" s="677"/>
      <c r="AW1" s="677"/>
      <c r="AX1" s="677"/>
      <c r="AY1" s="677"/>
      <c r="AZ1" s="677"/>
      <c r="BA1" s="677"/>
      <c r="BB1" s="677"/>
      <c r="BC1" s="677"/>
      <c r="BD1" s="677"/>
      <c r="BE1" s="677"/>
      <c r="BF1" s="677"/>
      <c r="BG1" s="677"/>
      <c r="BH1" s="677"/>
      <c r="BI1" s="677"/>
      <c r="BJ1" s="677"/>
      <c r="BK1" s="677"/>
      <c r="BL1" s="677"/>
      <c r="BM1" s="677"/>
      <c r="BN1" s="677"/>
      <c r="BO1" s="677"/>
      <c r="BP1" s="677"/>
      <c r="BQ1" s="677"/>
      <c r="BR1" s="677"/>
      <c r="BS1" s="677"/>
      <c r="BT1" s="677"/>
      <c r="BU1" s="677"/>
      <c r="BV1" s="677"/>
      <c r="BW1" s="677"/>
      <c r="BX1" s="677"/>
      <c r="BY1" s="677"/>
      <c r="BZ1" s="677"/>
      <c r="CA1" s="677"/>
      <c r="CB1" s="677"/>
      <c r="CC1" s="677"/>
      <c r="CD1" s="677"/>
      <c r="CE1" s="677"/>
      <c r="CF1" s="677"/>
      <c r="CG1" s="677"/>
      <c r="CH1" s="677"/>
      <c r="CI1" s="677"/>
      <c r="CJ1" s="677"/>
      <c r="CK1" s="3"/>
    </row>
    <row r="2" spans="1:89" ht="13.5" customHeight="1">
      <c r="A2" s="673" t="s">
        <v>2</v>
      </c>
      <c r="B2" s="669"/>
      <c r="C2" s="678" t="s">
        <v>3</v>
      </c>
      <c r="D2" s="679"/>
      <c r="E2" s="679"/>
      <c r="F2" s="679"/>
      <c r="G2" s="679"/>
      <c r="H2" s="680" t="s">
        <v>4</v>
      </c>
      <c r="I2" s="679"/>
      <c r="J2" s="679"/>
      <c r="K2" s="4"/>
      <c r="L2" s="673" t="s">
        <v>5</v>
      </c>
      <c r="M2" s="669"/>
      <c r="N2" s="669"/>
      <c r="O2" s="681"/>
      <c r="P2" s="682" t="s">
        <v>6</v>
      </c>
      <c r="Q2" s="679"/>
      <c r="R2" s="679"/>
      <c r="S2" s="679"/>
      <c r="T2" s="679"/>
      <c r="U2" s="679"/>
      <c r="V2" s="679"/>
      <c r="W2" s="683"/>
      <c r="X2" s="684" t="s">
        <v>7</v>
      </c>
      <c r="Y2" s="685"/>
      <c r="Z2" s="685"/>
      <c r="AA2" s="5"/>
      <c r="AB2" s="668" t="s">
        <v>8</v>
      </c>
      <c r="AC2" s="669"/>
      <c r="AD2" s="669"/>
      <c r="AE2" s="669"/>
      <c r="AF2" s="669"/>
      <c r="AG2" s="669"/>
      <c r="AH2" s="669"/>
      <c r="AI2" s="670" t="s">
        <v>9</v>
      </c>
      <c r="AJ2" s="669"/>
      <c r="AK2" s="669"/>
      <c r="AL2" s="669"/>
      <c r="AM2" s="669"/>
      <c r="AN2" s="669"/>
      <c r="AO2" s="671" t="s">
        <v>10</v>
      </c>
      <c r="AP2" s="669"/>
      <c r="AQ2" s="669"/>
      <c r="AR2" s="669"/>
      <c r="AS2" s="672"/>
      <c r="AT2" s="673" t="s">
        <v>11</v>
      </c>
      <c r="AU2" s="669"/>
      <c r="AV2" s="669"/>
      <c r="AW2" s="669"/>
      <c r="AX2" s="669"/>
      <c r="AY2" s="669"/>
      <c r="AZ2" s="674" t="s">
        <v>12</v>
      </c>
      <c r="BA2" s="669"/>
      <c r="BB2" s="669"/>
      <c r="BC2" s="669"/>
      <c r="BD2" s="669"/>
      <c r="BE2" s="669"/>
      <c r="BF2" s="669"/>
      <c r="BG2" s="669"/>
      <c r="BH2" s="669"/>
      <c r="BI2" s="669"/>
      <c r="BJ2" s="672"/>
      <c r="BK2" s="6"/>
      <c r="BL2" s="675" t="s">
        <v>13</v>
      </c>
      <c r="BM2" s="669"/>
      <c r="BN2" s="669"/>
      <c r="BO2" s="669"/>
      <c r="BP2" s="669"/>
      <c r="BQ2" s="669"/>
      <c r="BR2" s="694" t="s">
        <v>14</v>
      </c>
      <c r="BS2" s="669"/>
      <c r="BT2" s="669"/>
      <c r="BU2" s="672"/>
      <c r="BV2" s="695" t="s">
        <v>15</v>
      </c>
      <c r="BW2" s="669"/>
      <c r="BX2" s="672"/>
      <c r="BY2" s="696" t="s">
        <v>16</v>
      </c>
      <c r="BZ2" s="697" t="s">
        <v>17</v>
      </c>
      <c r="CA2" s="698" t="s">
        <v>18</v>
      </c>
      <c r="CB2" s="699" t="s">
        <v>19</v>
      </c>
      <c r="CC2" s="700" t="s">
        <v>20</v>
      </c>
      <c r="CD2" s="687" t="s">
        <v>21</v>
      </c>
      <c r="CE2" s="689" t="s">
        <v>22</v>
      </c>
      <c r="CF2" s="691" t="s">
        <v>23</v>
      </c>
      <c r="CG2" s="693" t="s">
        <v>24</v>
      </c>
      <c r="CH2" s="686" t="s">
        <v>25</v>
      </c>
      <c r="CI2" s="669"/>
      <c r="CJ2" s="672"/>
      <c r="CK2" s="3"/>
    </row>
    <row r="3" spans="1:89" ht="74.25" customHeight="1">
      <c r="A3" s="7" t="s">
        <v>26</v>
      </c>
      <c r="B3" s="8" t="s">
        <v>27</v>
      </c>
      <c r="C3" s="9" t="s">
        <v>28</v>
      </c>
      <c r="D3" s="10" t="s">
        <v>29</v>
      </c>
      <c r="E3" s="11" t="s">
        <v>30</v>
      </c>
      <c r="F3" s="11" t="s">
        <v>31</v>
      </c>
      <c r="G3" s="11" t="s">
        <v>32</v>
      </c>
      <c r="H3" s="12" t="s">
        <v>33</v>
      </c>
      <c r="I3" s="13" t="s">
        <v>34</v>
      </c>
      <c r="J3" s="13" t="s">
        <v>35</v>
      </c>
      <c r="K3" s="14" t="s">
        <v>36</v>
      </c>
      <c r="L3" s="15" t="s">
        <v>37</v>
      </c>
      <c r="M3" s="16" t="s">
        <v>38</v>
      </c>
      <c r="N3" s="17" t="s">
        <v>39</v>
      </c>
      <c r="O3" s="18" t="s">
        <v>40</v>
      </c>
      <c r="P3" s="20" t="s">
        <v>33</v>
      </c>
      <c r="Q3" s="21" t="s">
        <v>43</v>
      </c>
      <c r="R3" s="21" t="s">
        <v>44</v>
      </c>
      <c r="S3" s="21" t="s">
        <v>45</v>
      </c>
      <c r="T3" s="21" t="s">
        <v>46</v>
      </c>
      <c r="U3" s="22" t="s">
        <v>306</v>
      </c>
      <c r="V3" s="23"/>
      <c r="W3" s="24"/>
      <c r="X3" s="25" t="s">
        <v>33</v>
      </c>
      <c r="Y3" s="13" t="s">
        <v>45</v>
      </c>
      <c r="Z3" s="14" t="s">
        <v>48</v>
      </c>
      <c r="AA3" s="14" t="s">
        <v>49</v>
      </c>
      <c r="AB3" s="26" t="s">
        <v>50</v>
      </c>
      <c r="AC3" s="27" t="s">
        <v>307</v>
      </c>
      <c r="AD3" s="27" t="s">
        <v>52</v>
      </c>
      <c r="AE3" s="27" t="s">
        <v>53</v>
      </c>
      <c r="AF3" s="27" t="s">
        <v>54</v>
      </c>
      <c r="AG3" s="27" t="s">
        <v>55</v>
      </c>
      <c r="AH3" s="28" t="s">
        <v>56</v>
      </c>
      <c r="AI3" s="29" t="s">
        <v>57</v>
      </c>
      <c r="AJ3" s="30" t="s">
        <v>58</v>
      </c>
      <c r="AK3" s="31" t="s">
        <v>59</v>
      </c>
      <c r="AL3" s="31" t="s">
        <v>60</v>
      </c>
      <c r="AM3" s="32" t="s">
        <v>61</v>
      </c>
      <c r="AN3" s="30" t="s">
        <v>62</v>
      </c>
      <c r="AO3" s="33" t="s">
        <v>63</v>
      </c>
      <c r="AP3" s="34" t="s">
        <v>64</v>
      </c>
      <c r="AQ3" s="34" t="s">
        <v>65</v>
      </c>
      <c r="AR3" s="34" t="s">
        <v>66</v>
      </c>
      <c r="AS3" s="34" t="s">
        <v>67</v>
      </c>
      <c r="AT3" s="35" t="s">
        <v>68</v>
      </c>
      <c r="AU3" s="36" t="s">
        <v>69</v>
      </c>
      <c r="AV3" s="37" t="s">
        <v>70</v>
      </c>
      <c r="AW3" s="37" t="s">
        <v>71</v>
      </c>
      <c r="AX3" s="38" t="s">
        <v>72</v>
      </c>
      <c r="AY3" s="38" t="s">
        <v>73</v>
      </c>
      <c r="AZ3" s="39" t="s">
        <v>74</v>
      </c>
      <c r="BA3" s="39" t="s">
        <v>75</v>
      </c>
      <c r="BB3" s="40" t="s">
        <v>76</v>
      </c>
      <c r="BC3" s="40" t="s">
        <v>77</v>
      </c>
      <c r="BD3" s="40" t="s">
        <v>78</v>
      </c>
      <c r="BE3" s="40" t="s">
        <v>79</v>
      </c>
      <c r="BF3" s="40" t="s">
        <v>80</v>
      </c>
      <c r="BG3" s="40"/>
      <c r="BH3" s="40" t="s">
        <v>81</v>
      </c>
      <c r="BI3" s="40" t="s">
        <v>82</v>
      </c>
      <c r="BJ3" s="40" t="s">
        <v>83</v>
      </c>
      <c r="BK3" s="41" t="s">
        <v>84</v>
      </c>
      <c r="BL3" s="42" t="s">
        <v>85</v>
      </c>
      <c r="BM3" s="43" t="s">
        <v>86</v>
      </c>
      <c r="BN3" s="43" t="s">
        <v>87</v>
      </c>
      <c r="BO3" s="43" t="s">
        <v>88</v>
      </c>
      <c r="BP3" s="43" t="s">
        <v>89</v>
      </c>
      <c r="BQ3" s="44" t="s">
        <v>90</v>
      </c>
      <c r="BR3" s="45" t="s">
        <v>91</v>
      </c>
      <c r="BS3" s="46" t="s">
        <v>92</v>
      </c>
      <c r="BT3" s="46" t="s">
        <v>93</v>
      </c>
      <c r="BU3" s="46" t="s">
        <v>94</v>
      </c>
      <c r="BV3" s="47" t="s">
        <v>95</v>
      </c>
      <c r="BW3" s="48" t="s">
        <v>96</v>
      </c>
      <c r="BX3" s="49" t="s">
        <v>97</v>
      </c>
      <c r="BY3" s="690"/>
      <c r="BZ3" s="692"/>
      <c r="CA3" s="688"/>
      <c r="CB3" s="690"/>
      <c r="CC3" s="692"/>
      <c r="CD3" s="688"/>
      <c r="CE3" s="690"/>
      <c r="CF3" s="692"/>
      <c r="CG3" s="688"/>
      <c r="CH3" s="50" t="s">
        <v>98</v>
      </c>
      <c r="CI3" s="51" t="s">
        <v>99</v>
      </c>
      <c r="CJ3" s="51" t="s">
        <v>100</v>
      </c>
      <c r="CK3" s="52"/>
    </row>
    <row r="4" spans="1:89" ht="15" customHeight="1">
      <c r="A4" s="53" t="s">
        <v>101</v>
      </c>
      <c r="B4" s="54"/>
      <c r="C4" s="3"/>
      <c r="D4" s="3"/>
      <c r="E4" s="3"/>
      <c r="F4" s="3"/>
      <c r="G4" s="3"/>
      <c r="H4" s="3"/>
      <c r="I4" s="3"/>
      <c r="J4" s="3"/>
      <c r="K4" s="55"/>
      <c r="L4" s="3"/>
      <c r="M4" s="56"/>
      <c r="N4" s="3"/>
      <c r="O4" s="57"/>
      <c r="P4" s="3"/>
      <c r="Q4" s="3"/>
      <c r="R4" s="3"/>
      <c r="S4" s="3"/>
      <c r="T4" s="3"/>
      <c r="U4" s="3"/>
      <c r="V4" s="3"/>
      <c r="W4" s="55"/>
      <c r="X4" s="3"/>
      <c r="Y4" s="3"/>
      <c r="Z4" s="3"/>
      <c r="AA4" s="3"/>
      <c r="AB4" s="59"/>
      <c r="AC4" s="59"/>
      <c r="AD4" s="59"/>
      <c r="AE4" s="59"/>
      <c r="AF4" s="59"/>
      <c r="AG4" s="59"/>
      <c r="AH4" s="59"/>
      <c r="AI4" s="60"/>
      <c r="AJ4" s="60"/>
      <c r="AK4" s="61"/>
      <c r="AL4" s="61"/>
      <c r="AM4" s="59"/>
      <c r="AN4" s="59"/>
      <c r="AO4" s="62"/>
      <c r="AP4" s="63"/>
      <c r="AQ4" s="63"/>
      <c r="AR4" s="63"/>
      <c r="AS4" s="64"/>
      <c r="AT4" s="64"/>
      <c r="AU4" s="65"/>
      <c r="AV4" s="64"/>
      <c r="AW4" s="64"/>
      <c r="AX4" s="64"/>
      <c r="AY4" s="64"/>
      <c r="AZ4" s="64"/>
      <c r="BA4" s="64"/>
      <c r="BB4" s="64"/>
      <c r="BC4" s="64"/>
      <c r="BD4" s="64"/>
      <c r="BE4" s="64"/>
      <c r="BF4" s="64"/>
      <c r="BG4" s="64"/>
      <c r="BH4" s="64"/>
      <c r="BI4" s="64"/>
      <c r="BJ4" s="64"/>
      <c r="BK4" s="64"/>
      <c r="BL4" s="64"/>
      <c r="BM4" s="64"/>
      <c r="BN4" s="64"/>
      <c r="BO4" s="64"/>
      <c r="BP4" s="64"/>
      <c r="BQ4" s="64"/>
      <c r="BR4" s="63"/>
      <c r="BS4" s="63"/>
      <c r="BT4" s="63"/>
      <c r="BU4" s="62"/>
      <c r="BV4" s="64"/>
      <c r="BW4" s="64"/>
      <c r="BX4" s="64"/>
      <c r="BY4" s="64"/>
      <c r="BZ4" s="64"/>
      <c r="CA4" s="55"/>
      <c r="CB4" s="63"/>
      <c r="CC4" s="63"/>
      <c r="CD4" s="63"/>
      <c r="CE4" s="63"/>
      <c r="CF4" s="63"/>
      <c r="CG4" s="63"/>
      <c r="CH4" s="63"/>
      <c r="CI4" s="63"/>
      <c r="CJ4" s="3"/>
      <c r="CK4" s="3"/>
    </row>
    <row r="5" spans="1:89" ht="16.5" customHeight="1">
      <c r="A5" s="66" t="s">
        <v>104</v>
      </c>
      <c r="B5" s="67" t="s">
        <v>105</v>
      </c>
      <c r="C5" s="68"/>
      <c r="D5" s="69"/>
      <c r="E5" s="70"/>
      <c r="F5" s="71"/>
      <c r="G5" s="68"/>
      <c r="H5" s="72"/>
      <c r="I5" s="73"/>
      <c r="J5" s="74"/>
      <c r="K5" s="75"/>
      <c r="L5" s="76"/>
      <c r="M5" s="76"/>
      <c r="N5" s="77"/>
      <c r="O5" s="78"/>
      <c r="P5" s="80"/>
      <c r="Q5" s="81"/>
      <c r="R5" s="81"/>
      <c r="S5" s="81"/>
      <c r="T5" s="81"/>
      <c r="U5" s="82"/>
      <c r="V5" s="83"/>
      <c r="W5" s="82"/>
      <c r="X5" s="84"/>
      <c r="Y5" s="84"/>
      <c r="Z5" s="85"/>
      <c r="AA5" s="86"/>
      <c r="AB5" s="87"/>
      <c r="AC5" s="87"/>
      <c r="AD5" s="87"/>
      <c r="AE5" s="88"/>
      <c r="AF5" s="87"/>
      <c r="AG5" s="87"/>
      <c r="AH5" s="89"/>
      <c r="AI5" s="90"/>
      <c r="AJ5" s="90"/>
      <c r="AK5" s="91"/>
      <c r="AL5" s="91"/>
      <c r="AM5" s="91"/>
      <c r="AN5" s="91"/>
      <c r="AO5" s="92"/>
      <c r="AP5" s="93"/>
      <c r="AQ5" s="94"/>
      <c r="AR5" s="94"/>
      <c r="AS5" s="94"/>
      <c r="AT5" s="76"/>
      <c r="AU5" s="76"/>
      <c r="AV5" s="76"/>
      <c r="AW5" s="76"/>
      <c r="AX5" s="76"/>
      <c r="AY5" s="76"/>
      <c r="AZ5" s="95"/>
      <c r="BA5" s="95"/>
      <c r="BB5" s="96"/>
      <c r="BC5" s="96"/>
      <c r="BD5" s="96"/>
      <c r="BE5" s="96"/>
      <c r="BF5" s="97"/>
      <c r="BG5" s="97"/>
      <c r="BH5" s="97"/>
      <c r="BI5" s="97"/>
      <c r="BJ5" s="97"/>
      <c r="BK5" s="98"/>
      <c r="BL5" s="99"/>
      <c r="BM5" s="100"/>
      <c r="BN5" s="100"/>
      <c r="BO5" s="100"/>
      <c r="BP5" s="101"/>
      <c r="BQ5" s="102"/>
      <c r="BR5" s="103"/>
      <c r="BS5" s="81"/>
      <c r="BT5" s="81"/>
      <c r="BU5" s="82"/>
      <c r="BV5" s="104"/>
      <c r="BW5" s="105"/>
      <c r="BX5" s="106"/>
      <c r="BY5" s="107" t="e">
        <f t="shared" ref="BY5:BY120" si="0">AVERAGE(H5,I5,K5,L5,M5,N5,O5,P5,S5,T5,X5,Y5,AE5,AB5,AD5,AI5,AK5,AM5,AO5,AQ5,AT5,AU5,AW5,AX5,AZ5,BB5,BC5,BH5,BK5,BL5,BN5,BP5,BR5,BU5,BV5,BE5)</f>
        <v>#DIV/0!</v>
      </c>
      <c r="BZ5" s="108">
        <f t="shared" ref="BZ5:BZ120" si="1">MIN(H5,I5,K5,L5,M5,N5,O5,P5,S5,T5,X5,Y5,AE5,AB5,AD5,AI5,AK5,AM5,AO5,AQ5,AT5,AU5,AW5,AX5,AZ5,BB5,BC5,BH5,BK5,BL5,BN5,BP5,BR5,BU5,BV5,BE5)</f>
        <v>0</v>
      </c>
      <c r="CA5" s="109">
        <f t="shared" ref="CA5:CA120" si="2">MAX(H5,I5,K5,L5,M5,N5,O5,P5,S5,T5,X5,Y5,AE5,AB5,AD5,AI5,AK5,AM5,AO5,AQ5,AT5,AU5,AW5,AX5,AZ5,BB5,BC5,BH5,BK5,BL5,BN5,BP5,BR5,BU5,BV5,BE5)</f>
        <v>0</v>
      </c>
      <c r="CB5" s="110" t="e">
        <f>AVERAGE(J5,R5,U5,Z5,AA5,AC5,AJ5,AL5,AN5,AP5,AR5,AS5,AV5,AY5,BA5,BD5,BF5,BI5,BO5,BQ5,BT5,BW5)</f>
        <v>#DIV/0!</v>
      </c>
      <c r="CC5" s="111">
        <f>MIN(J5,R5,U5,Z5,AA5,AC5,AJ5,AL5,AN5,AP5,AR5,AS5,AV5,AY5,BA5,BD5,BF5,BI5,BO5,BQ5,BT5,BW5)</f>
        <v>0</v>
      </c>
      <c r="CD5" s="112">
        <f>MAX(J5,R5,U5,Z5,AA5,AC5,AJ5,AL5,AN5,AP5,AR5,AS5,AV5,AY5,BA5,BD5,BF5,BI5,BO5,BQ5,BT5,BW5)</f>
        <v>0</v>
      </c>
      <c r="CE5" s="113" t="e">
        <f t="shared" ref="CE5:CE120" si="3">AVERAGE(E5,BJ5,BX5,Q5)</f>
        <v>#DIV/0!</v>
      </c>
      <c r="CF5" s="114">
        <f t="shared" ref="CF5:CF120" si="4">MIN(E5,BJ5,BX5,Q5)</f>
        <v>0</v>
      </c>
      <c r="CG5" s="115">
        <f t="shared" ref="CG5:CG120" si="5">MAX(E5,BJ5,BX5,Q5)</f>
        <v>0</v>
      </c>
      <c r="CH5" s="116"/>
      <c r="CI5" s="117"/>
      <c r="CJ5" s="118"/>
      <c r="CK5" s="119">
        <f t="shared" ref="CK5:CK119" si="6">COUNTA(H5:BX5)</f>
        <v>0</v>
      </c>
    </row>
    <row r="6" spans="1:89" ht="16.5" customHeight="1">
      <c r="A6" s="120" t="s">
        <v>106</v>
      </c>
      <c r="B6" s="67" t="s">
        <v>105</v>
      </c>
      <c r="C6" s="121"/>
      <c r="D6" s="122"/>
      <c r="E6" s="123"/>
      <c r="F6" s="124"/>
      <c r="G6" s="121"/>
      <c r="H6" s="125"/>
      <c r="I6" s="126"/>
      <c r="J6" s="126"/>
      <c r="K6" s="127"/>
      <c r="L6" s="76"/>
      <c r="M6" s="76"/>
      <c r="N6" s="128"/>
      <c r="O6" s="78"/>
      <c r="P6" s="130"/>
      <c r="Q6" s="131"/>
      <c r="R6" s="131"/>
      <c r="S6" s="131"/>
      <c r="T6" s="131"/>
      <c r="U6" s="132"/>
      <c r="V6" s="133"/>
      <c r="W6" s="132"/>
      <c r="X6" s="134"/>
      <c r="Y6" s="135"/>
      <c r="Z6" s="136"/>
      <c r="AA6" s="137"/>
      <c r="AB6" s="138"/>
      <c r="AC6" s="138"/>
      <c r="AD6" s="138"/>
      <c r="AE6" s="139"/>
      <c r="AF6" s="138"/>
      <c r="AG6" s="138"/>
      <c r="AH6" s="140"/>
      <c r="AI6" s="90"/>
      <c r="AJ6" s="90"/>
      <c r="AK6" s="141"/>
      <c r="AL6" s="141"/>
      <c r="AM6" s="141"/>
      <c r="AN6" s="142"/>
      <c r="AO6" s="143"/>
      <c r="AP6" s="144"/>
      <c r="AQ6" s="145"/>
      <c r="AR6" s="145"/>
      <c r="AS6" s="145"/>
      <c r="AT6" s="76"/>
      <c r="AU6" s="76"/>
      <c r="AV6" s="76"/>
      <c r="AW6" s="76"/>
      <c r="AX6" s="76"/>
      <c r="AY6" s="76"/>
      <c r="AZ6" s="146"/>
      <c r="BA6" s="146"/>
      <c r="BB6" s="96"/>
      <c r="BC6" s="96"/>
      <c r="BD6" s="96"/>
      <c r="BE6" s="147">
        <v>12</v>
      </c>
      <c r="BF6" s="148"/>
      <c r="BG6" s="148"/>
      <c r="BH6" s="148"/>
      <c r="BI6" s="148"/>
      <c r="BJ6" s="148"/>
      <c r="BK6" s="149"/>
      <c r="BL6" s="150"/>
      <c r="BM6" s="151"/>
      <c r="BN6" s="151"/>
      <c r="BO6" s="151"/>
      <c r="BP6" s="101"/>
      <c r="BQ6" s="152"/>
      <c r="BR6" s="153"/>
      <c r="BS6" s="131"/>
      <c r="BT6" s="131"/>
      <c r="BU6" s="132"/>
      <c r="BV6" s="154"/>
      <c r="BW6" s="155"/>
      <c r="BX6" s="156"/>
      <c r="BY6" s="107">
        <f t="shared" si="0"/>
        <v>12</v>
      </c>
      <c r="BZ6" s="108">
        <f t="shared" si="1"/>
        <v>12</v>
      </c>
      <c r="CA6" s="109">
        <f t="shared" si="2"/>
        <v>12</v>
      </c>
      <c r="CB6" s="110" t="e">
        <f t="shared" ref="CB6:CB120" si="7">AVERAGE(C6,R6,Z6,AA6,AC6,AJ6,AL6,AN6,AP6,AS6,AV6,AY6,BI6,BO6,BQ6,BT6,BW6)</f>
        <v>#DIV/0!</v>
      </c>
      <c r="CC6" s="111">
        <f t="shared" ref="CC6:CC120" si="8">MIN(C6,R6,Z6,AA6,AC6,AJ6,AL6,AN6,AP6,AS6,AV6,AY6,BI6,BO6,BQ6,BT6,BW6)</f>
        <v>0</v>
      </c>
      <c r="CD6" s="112">
        <f t="shared" ref="CD6:CD120" si="9">MAX(C6,R6,Z6,AA6,AC6,AJ6,AL6,AN6,AP6,AS6,AV6,AY6,BI6,BO6,BQ6,BT6,BW6)</f>
        <v>0</v>
      </c>
      <c r="CE6" s="113" t="e">
        <f t="shared" si="3"/>
        <v>#DIV/0!</v>
      </c>
      <c r="CF6" s="114">
        <f t="shared" si="4"/>
        <v>0</v>
      </c>
      <c r="CG6" s="115">
        <f t="shared" si="5"/>
        <v>0</v>
      </c>
      <c r="CH6" s="157"/>
      <c r="CI6" s="158"/>
      <c r="CJ6" s="159"/>
      <c r="CK6" s="119">
        <f t="shared" si="6"/>
        <v>1</v>
      </c>
    </row>
    <row r="7" spans="1:89" ht="16.5" customHeight="1">
      <c r="A7" s="120" t="s">
        <v>107</v>
      </c>
      <c r="B7" s="67" t="s">
        <v>108</v>
      </c>
      <c r="C7" s="160"/>
      <c r="D7" s="122"/>
      <c r="E7" s="123"/>
      <c r="F7" s="124"/>
      <c r="G7" s="121"/>
      <c r="H7" s="126"/>
      <c r="I7" s="126"/>
      <c r="J7" s="161"/>
      <c r="K7" s="162"/>
      <c r="L7" s="76"/>
      <c r="M7" s="76"/>
      <c r="N7" s="128"/>
      <c r="O7" s="78"/>
      <c r="P7" s="130"/>
      <c r="Q7" s="131"/>
      <c r="R7" s="131"/>
      <c r="S7" s="131"/>
      <c r="T7" s="131"/>
      <c r="U7" s="132"/>
      <c r="V7" s="133"/>
      <c r="W7" s="132"/>
      <c r="X7" s="134"/>
      <c r="Y7" s="135"/>
      <c r="Z7" s="136"/>
      <c r="AA7" s="137"/>
      <c r="AB7" s="138"/>
      <c r="AC7" s="138"/>
      <c r="AD7" s="138"/>
      <c r="AE7" s="139"/>
      <c r="AF7" s="138"/>
      <c r="AG7" s="138"/>
      <c r="AH7" s="140"/>
      <c r="AI7" s="90"/>
      <c r="AJ7" s="90"/>
      <c r="AK7" s="141"/>
      <c r="AL7" s="141"/>
      <c r="AM7" s="141"/>
      <c r="AN7" s="142"/>
      <c r="AO7" s="143"/>
      <c r="AP7" s="144"/>
      <c r="AQ7" s="145"/>
      <c r="AR7" s="145"/>
      <c r="AS7" s="145"/>
      <c r="AT7" s="76"/>
      <c r="AU7" s="76"/>
      <c r="AV7" s="76"/>
      <c r="AW7" s="76"/>
      <c r="AX7" s="76"/>
      <c r="AY7" s="76"/>
      <c r="AZ7" s="146"/>
      <c r="BA7" s="146"/>
      <c r="BB7" s="96"/>
      <c r="BC7" s="96"/>
      <c r="BD7" s="96"/>
      <c r="BE7" s="96"/>
      <c r="BF7" s="148"/>
      <c r="BG7" s="148"/>
      <c r="BH7" s="148"/>
      <c r="BI7" s="148"/>
      <c r="BJ7" s="148"/>
      <c r="BK7" s="149"/>
      <c r="BL7" s="150"/>
      <c r="BM7" s="151"/>
      <c r="BN7" s="151"/>
      <c r="BO7" s="151"/>
      <c r="BP7" s="101"/>
      <c r="BQ7" s="152"/>
      <c r="BR7" s="153"/>
      <c r="BS7" s="131"/>
      <c r="BT7" s="131"/>
      <c r="BU7" s="132"/>
      <c r="BV7" s="154"/>
      <c r="BW7" s="155"/>
      <c r="BX7" s="156"/>
      <c r="BY7" s="107" t="e">
        <f t="shared" si="0"/>
        <v>#DIV/0!</v>
      </c>
      <c r="BZ7" s="108">
        <f t="shared" si="1"/>
        <v>0</v>
      </c>
      <c r="CA7" s="109">
        <f t="shared" si="2"/>
        <v>0</v>
      </c>
      <c r="CB7" s="110" t="e">
        <f t="shared" si="7"/>
        <v>#DIV/0!</v>
      </c>
      <c r="CC7" s="111">
        <f t="shared" si="8"/>
        <v>0</v>
      </c>
      <c r="CD7" s="112">
        <f t="shared" si="9"/>
        <v>0</v>
      </c>
      <c r="CE7" s="113" t="e">
        <f t="shared" si="3"/>
        <v>#DIV/0!</v>
      </c>
      <c r="CF7" s="114">
        <f t="shared" si="4"/>
        <v>0</v>
      </c>
      <c r="CG7" s="115">
        <f t="shared" si="5"/>
        <v>0</v>
      </c>
      <c r="CH7" s="157"/>
      <c r="CI7" s="158"/>
      <c r="CJ7" s="159"/>
      <c r="CK7" s="119">
        <f t="shared" si="6"/>
        <v>0</v>
      </c>
    </row>
    <row r="8" spans="1:89" ht="16.5" customHeight="1">
      <c r="A8" s="163" t="s">
        <v>109</v>
      </c>
      <c r="B8" s="67" t="s">
        <v>105</v>
      </c>
      <c r="C8" s="121"/>
      <c r="D8" s="122"/>
      <c r="E8" s="123"/>
      <c r="F8" s="124"/>
      <c r="G8" s="164"/>
      <c r="H8" s="125"/>
      <c r="I8" s="126"/>
      <c r="J8" s="161"/>
      <c r="K8" s="162"/>
      <c r="L8" s="76"/>
      <c r="M8" s="76"/>
      <c r="N8" s="128"/>
      <c r="O8" s="78"/>
      <c r="P8" s="130"/>
      <c r="Q8" s="131"/>
      <c r="R8" s="131"/>
      <c r="S8" s="131"/>
      <c r="T8" s="131"/>
      <c r="U8" s="132"/>
      <c r="V8" s="133"/>
      <c r="W8" s="132"/>
      <c r="X8" s="134"/>
      <c r="Y8" s="135"/>
      <c r="Z8" s="136"/>
      <c r="AA8" s="137"/>
      <c r="AB8" s="138"/>
      <c r="AC8" s="138"/>
      <c r="AD8" s="138"/>
      <c r="AE8" s="139"/>
      <c r="AF8" s="138"/>
      <c r="AG8" s="138"/>
      <c r="AH8" s="140"/>
      <c r="AI8" s="90"/>
      <c r="AJ8" s="90"/>
      <c r="AK8" s="141"/>
      <c r="AL8" s="141"/>
      <c r="AM8" s="141"/>
      <c r="AN8" s="142"/>
      <c r="AO8" s="143"/>
      <c r="AP8" s="144"/>
      <c r="AQ8" s="145"/>
      <c r="AR8" s="145"/>
      <c r="AS8" s="145"/>
      <c r="AT8" s="76"/>
      <c r="AU8" s="76"/>
      <c r="AV8" s="76"/>
      <c r="AW8" s="76"/>
      <c r="AX8" s="76"/>
      <c r="AY8" s="76"/>
      <c r="AZ8" s="146"/>
      <c r="BA8" s="146"/>
      <c r="BB8" s="96"/>
      <c r="BC8" s="96"/>
      <c r="BD8" s="96"/>
      <c r="BE8" s="96"/>
      <c r="BF8" s="148"/>
      <c r="BG8" s="148"/>
      <c r="BH8" s="148"/>
      <c r="BI8" s="148"/>
      <c r="BJ8" s="148"/>
      <c r="BK8" s="149"/>
      <c r="BL8" s="150"/>
      <c r="BM8" s="151"/>
      <c r="BN8" s="151"/>
      <c r="BO8" s="151"/>
      <c r="BP8" s="101"/>
      <c r="BQ8" s="152"/>
      <c r="BR8" s="153"/>
      <c r="BS8" s="131"/>
      <c r="BT8" s="131"/>
      <c r="BU8" s="132"/>
      <c r="BV8" s="154"/>
      <c r="BW8" s="155"/>
      <c r="BX8" s="165"/>
      <c r="BY8" s="107" t="e">
        <f t="shared" si="0"/>
        <v>#DIV/0!</v>
      </c>
      <c r="BZ8" s="108">
        <f t="shared" si="1"/>
        <v>0</v>
      </c>
      <c r="CA8" s="109">
        <f t="shared" si="2"/>
        <v>0</v>
      </c>
      <c r="CB8" s="110" t="e">
        <f t="shared" si="7"/>
        <v>#DIV/0!</v>
      </c>
      <c r="CC8" s="111">
        <f t="shared" si="8"/>
        <v>0</v>
      </c>
      <c r="CD8" s="112">
        <f t="shared" si="9"/>
        <v>0</v>
      </c>
      <c r="CE8" s="113" t="e">
        <f t="shared" si="3"/>
        <v>#DIV/0!</v>
      </c>
      <c r="CF8" s="114">
        <f t="shared" si="4"/>
        <v>0</v>
      </c>
      <c r="CG8" s="115">
        <f t="shared" si="5"/>
        <v>0</v>
      </c>
      <c r="CH8" s="157"/>
      <c r="CI8" s="158"/>
      <c r="CJ8" s="159"/>
      <c r="CK8" s="119">
        <f t="shared" si="6"/>
        <v>0</v>
      </c>
    </row>
    <row r="9" spans="1:89" ht="16.5" customHeight="1">
      <c r="A9" s="163" t="s">
        <v>110</v>
      </c>
      <c r="B9" s="67" t="s">
        <v>105</v>
      </c>
      <c r="C9" s="121"/>
      <c r="D9" s="122"/>
      <c r="E9" s="123"/>
      <c r="F9" s="124"/>
      <c r="G9" s="164"/>
      <c r="H9" s="125"/>
      <c r="I9" s="126"/>
      <c r="J9" s="161"/>
      <c r="K9" s="162"/>
      <c r="L9" s="76"/>
      <c r="M9" s="76"/>
      <c r="N9" s="128"/>
      <c r="O9" s="78"/>
      <c r="P9" s="130"/>
      <c r="Q9" s="131"/>
      <c r="R9" s="131"/>
      <c r="S9" s="131"/>
      <c r="T9" s="131"/>
      <c r="U9" s="132"/>
      <c r="V9" s="133"/>
      <c r="W9" s="132"/>
      <c r="X9" s="134"/>
      <c r="Y9" s="135"/>
      <c r="Z9" s="136"/>
      <c r="AA9" s="137"/>
      <c r="AB9" s="138"/>
      <c r="AC9" s="138"/>
      <c r="AD9" s="138"/>
      <c r="AE9" s="139"/>
      <c r="AF9" s="138"/>
      <c r="AG9" s="138"/>
      <c r="AH9" s="140"/>
      <c r="AI9" s="90"/>
      <c r="AJ9" s="90"/>
      <c r="AK9" s="141"/>
      <c r="AL9" s="141"/>
      <c r="AM9" s="141"/>
      <c r="AN9" s="142"/>
      <c r="AO9" s="143"/>
      <c r="AP9" s="144"/>
      <c r="AQ9" s="145"/>
      <c r="AR9" s="145"/>
      <c r="AS9" s="145"/>
      <c r="AT9" s="76"/>
      <c r="AU9" s="76"/>
      <c r="AV9" s="76"/>
      <c r="AW9" s="76"/>
      <c r="AX9" s="76"/>
      <c r="AY9" s="76"/>
      <c r="AZ9" s="146"/>
      <c r="BA9" s="146"/>
      <c r="BB9" s="96"/>
      <c r="BC9" s="96"/>
      <c r="BD9" s="96"/>
      <c r="BE9" s="96"/>
      <c r="BF9" s="148"/>
      <c r="BG9" s="148"/>
      <c r="BH9" s="148"/>
      <c r="BI9" s="148"/>
      <c r="BJ9" s="148"/>
      <c r="BK9" s="149"/>
      <c r="BL9" s="150"/>
      <c r="BM9" s="151"/>
      <c r="BN9" s="151"/>
      <c r="BO9" s="151"/>
      <c r="BP9" s="101"/>
      <c r="BQ9" s="152"/>
      <c r="BR9" s="153"/>
      <c r="BS9" s="131"/>
      <c r="BT9" s="131"/>
      <c r="BU9" s="132"/>
      <c r="BV9" s="154"/>
      <c r="BW9" s="155"/>
      <c r="BX9" s="165"/>
      <c r="BY9" s="107" t="e">
        <f t="shared" si="0"/>
        <v>#DIV/0!</v>
      </c>
      <c r="BZ9" s="108">
        <f t="shared" si="1"/>
        <v>0</v>
      </c>
      <c r="CA9" s="109">
        <f t="shared" si="2"/>
        <v>0</v>
      </c>
      <c r="CB9" s="110" t="e">
        <f t="shared" si="7"/>
        <v>#DIV/0!</v>
      </c>
      <c r="CC9" s="111">
        <f t="shared" si="8"/>
        <v>0</v>
      </c>
      <c r="CD9" s="112">
        <f t="shared" si="9"/>
        <v>0</v>
      </c>
      <c r="CE9" s="113" t="e">
        <f t="shared" si="3"/>
        <v>#DIV/0!</v>
      </c>
      <c r="CF9" s="114">
        <f t="shared" si="4"/>
        <v>0</v>
      </c>
      <c r="CG9" s="115">
        <f t="shared" si="5"/>
        <v>0</v>
      </c>
      <c r="CH9" s="157"/>
      <c r="CI9" s="158"/>
      <c r="CJ9" s="159"/>
      <c r="CK9" s="119">
        <f t="shared" si="6"/>
        <v>0</v>
      </c>
    </row>
    <row r="10" spans="1:89" ht="16.5" customHeight="1">
      <c r="A10" s="166" t="s">
        <v>111</v>
      </c>
      <c r="B10" s="67" t="s">
        <v>105</v>
      </c>
      <c r="C10" s="121"/>
      <c r="D10" s="122"/>
      <c r="E10" s="123"/>
      <c r="F10" s="124"/>
      <c r="G10" s="164"/>
      <c r="H10" s="125"/>
      <c r="I10" s="126"/>
      <c r="J10" s="161"/>
      <c r="K10" s="162"/>
      <c r="L10" s="76"/>
      <c r="M10" s="76"/>
      <c r="N10" s="128"/>
      <c r="O10" s="78"/>
      <c r="P10" s="130"/>
      <c r="Q10" s="131"/>
      <c r="R10" s="131"/>
      <c r="S10" s="131"/>
      <c r="T10" s="131"/>
      <c r="U10" s="132"/>
      <c r="V10" s="133"/>
      <c r="W10" s="132"/>
      <c r="X10" s="134"/>
      <c r="Y10" s="135"/>
      <c r="Z10" s="136"/>
      <c r="AA10" s="137"/>
      <c r="AB10" s="138"/>
      <c r="AC10" s="138"/>
      <c r="AD10" s="138"/>
      <c r="AE10" s="139"/>
      <c r="AF10" s="138"/>
      <c r="AG10" s="138"/>
      <c r="AH10" s="140"/>
      <c r="AI10" s="90"/>
      <c r="AJ10" s="90"/>
      <c r="AK10" s="141"/>
      <c r="AL10" s="141"/>
      <c r="AM10" s="141"/>
      <c r="AN10" s="142"/>
      <c r="AO10" s="143"/>
      <c r="AP10" s="144"/>
      <c r="AQ10" s="145"/>
      <c r="AR10" s="145"/>
      <c r="AS10" s="145"/>
      <c r="AT10" s="76"/>
      <c r="AU10" s="76"/>
      <c r="AV10" s="76"/>
      <c r="AW10" s="76"/>
      <c r="AX10" s="76"/>
      <c r="AY10" s="76"/>
      <c r="AZ10" s="146"/>
      <c r="BA10" s="146"/>
      <c r="BB10" s="96"/>
      <c r="BC10" s="96"/>
      <c r="BD10" s="96"/>
      <c r="BE10" s="96"/>
      <c r="BF10" s="148"/>
      <c r="BG10" s="148"/>
      <c r="BH10" s="148"/>
      <c r="BI10" s="148"/>
      <c r="BJ10" s="148"/>
      <c r="BK10" s="149"/>
      <c r="BL10" s="150"/>
      <c r="BM10" s="151"/>
      <c r="BN10" s="151"/>
      <c r="BO10" s="151"/>
      <c r="BP10" s="101"/>
      <c r="BQ10" s="152"/>
      <c r="BR10" s="153"/>
      <c r="BS10" s="131"/>
      <c r="BT10" s="131"/>
      <c r="BU10" s="132"/>
      <c r="BV10" s="154"/>
      <c r="BW10" s="155"/>
      <c r="BX10" s="165"/>
      <c r="BY10" s="107" t="e">
        <f t="shared" si="0"/>
        <v>#DIV/0!</v>
      </c>
      <c r="BZ10" s="108">
        <f t="shared" si="1"/>
        <v>0</v>
      </c>
      <c r="CA10" s="109">
        <f t="shared" si="2"/>
        <v>0</v>
      </c>
      <c r="CB10" s="110" t="e">
        <f t="shared" si="7"/>
        <v>#DIV/0!</v>
      </c>
      <c r="CC10" s="111">
        <f t="shared" si="8"/>
        <v>0</v>
      </c>
      <c r="CD10" s="112">
        <f t="shared" si="9"/>
        <v>0</v>
      </c>
      <c r="CE10" s="113" t="e">
        <f t="shared" si="3"/>
        <v>#DIV/0!</v>
      </c>
      <c r="CF10" s="114">
        <f t="shared" si="4"/>
        <v>0</v>
      </c>
      <c r="CG10" s="115">
        <f t="shared" si="5"/>
        <v>0</v>
      </c>
      <c r="CH10" s="157"/>
      <c r="CI10" s="158"/>
      <c r="CJ10" s="159"/>
      <c r="CK10" s="119">
        <f t="shared" si="6"/>
        <v>0</v>
      </c>
    </row>
    <row r="11" spans="1:89" ht="17.25" customHeight="1">
      <c r="A11" s="167" t="s">
        <v>112</v>
      </c>
      <c r="B11" s="67" t="s">
        <v>105</v>
      </c>
      <c r="C11" s="121"/>
      <c r="D11" s="122"/>
      <c r="E11" s="123"/>
      <c r="F11" s="124"/>
      <c r="G11" s="164"/>
      <c r="H11" s="125"/>
      <c r="I11" s="126"/>
      <c r="J11" s="126"/>
      <c r="K11" s="127"/>
      <c r="L11" s="183">
        <v>3.5</v>
      </c>
      <c r="M11" s="76"/>
      <c r="N11" s="128"/>
      <c r="O11" s="78"/>
      <c r="P11" s="130"/>
      <c r="Q11" s="131"/>
      <c r="R11" s="131"/>
      <c r="S11" s="131"/>
      <c r="T11" s="131"/>
      <c r="U11" s="132"/>
      <c r="V11" s="133"/>
      <c r="W11" s="132"/>
      <c r="X11" s="134"/>
      <c r="Y11" s="135"/>
      <c r="Z11" s="136"/>
      <c r="AA11" s="137"/>
      <c r="AB11" s="138"/>
      <c r="AC11" s="138"/>
      <c r="AD11" s="138"/>
      <c r="AE11" s="139"/>
      <c r="AF11" s="138"/>
      <c r="AG11" s="138"/>
      <c r="AH11" s="140"/>
      <c r="AI11" s="90"/>
      <c r="AJ11" s="90"/>
      <c r="AK11" s="141"/>
      <c r="AL11" s="141"/>
      <c r="AM11" s="141"/>
      <c r="AN11" s="142"/>
      <c r="AO11" s="143"/>
      <c r="AP11" s="144"/>
      <c r="AQ11" s="145"/>
      <c r="AR11" s="145"/>
      <c r="AS11" s="145"/>
      <c r="AT11" s="76"/>
      <c r="AU11" s="76"/>
      <c r="AV11" s="76"/>
      <c r="AW11" s="183">
        <v>3</v>
      </c>
      <c r="AX11" s="76"/>
      <c r="AY11" s="76"/>
      <c r="AZ11" s="146"/>
      <c r="BA11" s="146"/>
      <c r="BB11" s="147">
        <v>2.7</v>
      </c>
      <c r="BC11" s="96"/>
      <c r="BD11" s="96"/>
      <c r="BE11" s="147">
        <v>4</v>
      </c>
      <c r="BF11" s="148"/>
      <c r="BG11" s="148"/>
      <c r="BH11" s="148"/>
      <c r="BI11" s="148"/>
      <c r="BJ11" s="148"/>
      <c r="BK11" s="149"/>
      <c r="BL11" s="150"/>
      <c r="BM11" s="151"/>
      <c r="BN11" s="151"/>
      <c r="BO11" s="151"/>
      <c r="BP11" s="101"/>
      <c r="BQ11" s="152"/>
      <c r="BR11" s="153"/>
      <c r="BS11" s="131"/>
      <c r="BT11" s="131"/>
      <c r="BU11" s="132"/>
      <c r="BV11" s="154"/>
      <c r="BW11" s="155"/>
      <c r="BX11" s="165"/>
      <c r="BY11" s="107">
        <f t="shared" si="0"/>
        <v>3.3</v>
      </c>
      <c r="BZ11" s="108">
        <f t="shared" si="1"/>
        <v>2.7</v>
      </c>
      <c r="CA11" s="109">
        <f t="shared" si="2"/>
        <v>4</v>
      </c>
      <c r="CB11" s="110" t="e">
        <f t="shared" si="7"/>
        <v>#DIV/0!</v>
      </c>
      <c r="CC11" s="111">
        <f t="shared" si="8"/>
        <v>0</v>
      </c>
      <c r="CD11" s="112">
        <f t="shared" si="9"/>
        <v>0</v>
      </c>
      <c r="CE11" s="113" t="e">
        <f t="shared" si="3"/>
        <v>#DIV/0!</v>
      </c>
      <c r="CF11" s="114">
        <f t="shared" si="4"/>
        <v>0</v>
      </c>
      <c r="CG11" s="115">
        <f t="shared" si="5"/>
        <v>0</v>
      </c>
      <c r="CH11" s="157"/>
      <c r="CI11" s="205">
        <v>2.5</v>
      </c>
      <c r="CJ11" s="159"/>
      <c r="CK11" s="119">
        <f t="shared" si="6"/>
        <v>4</v>
      </c>
    </row>
    <row r="12" spans="1:89" ht="17.25" customHeight="1">
      <c r="A12" s="167" t="s">
        <v>115</v>
      </c>
      <c r="B12" s="67" t="s">
        <v>105</v>
      </c>
      <c r="C12" s="121"/>
      <c r="D12" s="122"/>
      <c r="E12" s="123"/>
      <c r="F12" s="124"/>
      <c r="G12" s="164"/>
      <c r="H12" s="125"/>
      <c r="I12" s="126"/>
      <c r="J12" s="126"/>
      <c r="K12" s="127"/>
      <c r="L12" s="183">
        <v>3.5</v>
      </c>
      <c r="M12" s="183" t="s">
        <v>114</v>
      </c>
      <c r="N12" s="128"/>
      <c r="O12" s="78" t="s">
        <v>308</v>
      </c>
      <c r="P12" s="130"/>
      <c r="Q12" s="131"/>
      <c r="R12" s="131"/>
      <c r="S12" s="131"/>
      <c r="T12" s="131"/>
      <c r="U12" s="132"/>
      <c r="V12" s="133"/>
      <c r="W12" s="132"/>
      <c r="X12" s="134"/>
      <c r="Y12" s="135"/>
      <c r="Z12" s="136"/>
      <c r="AA12" s="137"/>
      <c r="AB12" s="176">
        <v>3.8</v>
      </c>
      <c r="AC12" s="138"/>
      <c r="AD12" s="138"/>
      <c r="AE12" s="139"/>
      <c r="AF12" s="138"/>
      <c r="AG12" s="138"/>
      <c r="AH12" s="140"/>
      <c r="AI12" s="90">
        <v>4.5</v>
      </c>
      <c r="AJ12" s="90">
        <v>4.5</v>
      </c>
      <c r="AK12" s="141">
        <v>3.5</v>
      </c>
      <c r="AL12" s="141">
        <v>3.5</v>
      </c>
      <c r="AM12" s="141"/>
      <c r="AN12" s="142"/>
      <c r="AO12" s="177"/>
      <c r="AP12" s="144"/>
      <c r="AQ12" s="145"/>
      <c r="AR12" s="145"/>
      <c r="AS12" s="145"/>
      <c r="AT12" s="183">
        <v>4</v>
      </c>
      <c r="AU12" s="183">
        <v>3.5</v>
      </c>
      <c r="AV12" s="76"/>
      <c r="AW12" s="183">
        <v>3</v>
      </c>
      <c r="AX12" s="178">
        <v>3.5</v>
      </c>
      <c r="AY12" s="178">
        <v>2.8</v>
      </c>
      <c r="AZ12" s="146"/>
      <c r="BA12" s="146"/>
      <c r="BB12" s="147">
        <v>2.7</v>
      </c>
      <c r="BC12" s="172">
        <v>3.5</v>
      </c>
      <c r="BD12" s="96"/>
      <c r="BE12" s="147">
        <v>4</v>
      </c>
      <c r="BF12" s="148"/>
      <c r="BG12" s="148"/>
      <c r="BH12" s="148"/>
      <c r="BI12" s="148"/>
      <c r="BJ12" s="148"/>
      <c r="BK12" s="149"/>
      <c r="BL12" s="150"/>
      <c r="BM12" s="151"/>
      <c r="BN12" s="151"/>
      <c r="BO12" s="151"/>
      <c r="BP12" s="101" t="s">
        <v>117</v>
      </c>
      <c r="BQ12" s="152"/>
      <c r="BR12" s="153"/>
      <c r="BS12" s="131"/>
      <c r="BT12" s="131"/>
      <c r="BU12" s="132"/>
      <c r="BV12" s="154"/>
      <c r="BW12" s="155"/>
      <c r="BX12" s="165"/>
      <c r="BY12" s="107">
        <f t="shared" si="0"/>
        <v>3.5909090909090908</v>
      </c>
      <c r="BZ12" s="108">
        <f t="shared" si="1"/>
        <v>2.7</v>
      </c>
      <c r="CA12" s="109">
        <f t="shared" si="2"/>
        <v>4.5</v>
      </c>
      <c r="CB12" s="110">
        <f t="shared" si="7"/>
        <v>3.6</v>
      </c>
      <c r="CC12" s="111">
        <f t="shared" si="8"/>
        <v>2.8</v>
      </c>
      <c r="CD12" s="112">
        <f t="shared" si="9"/>
        <v>4.5</v>
      </c>
      <c r="CE12" s="113" t="e">
        <f t="shared" si="3"/>
        <v>#DIV/0!</v>
      </c>
      <c r="CF12" s="114">
        <f t="shared" si="4"/>
        <v>0</v>
      </c>
      <c r="CG12" s="115">
        <f t="shared" si="5"/>
        <v>0</v>
      </c>
      <c r="CH12" s="186">
        <v>2.1800000000000002</v>
      </c>
      <c r="CI12" s="205">
        <v>1.95</v>
      </c>
      <c r="CJ12" s="159"/>
      <c r="CK12" s="119">
        <f t="shared" si="6"/>
        <v>17</v>
      </c>
    </row>
    <row r="13" spans="1:89" ht="16.5" customHeight="1">
      <c r="A13" s="185" t="s">
        <v>309</v>
      </c>
      <c r="B13" s="67" t="s">
        <v>105</v>
      </c>
      <c r="C13" s="121"/>
      <c r="D13" s="122"/>
      <c r="E13" s="123"/>
      <c r="F13" s="124"/>
      <c r="G13" s="164"/>
      <c r="H13" s="125"/>
      <c r="I13" s="126"/>
      <c r="J13" s="127"/>
      <c r="K13" s="127"/>
      <c r="L13" s="183">
        <v>2.5</v>
      </c>
      <c r="M13" s="183" t="s">
        <v>121</v>
      </c>
      <c r="N13" s="128"/>
      <c r="O13" s="78" t="s">
        <v>310</v>
      </c>
      <c r="P13" s="130"/>
      <c r="Q13" s="131"/>
      <c r="R13" s="131"/>
      <c r="S13" s="131"/>
      <c r="T13" s="131"/>
      <c r="U13" s="132"/>
      <c r="V13" s="133"/>
      <c r="W13" s="132"/>
      <c r="X13" s="134"/>
      <c r="Y13" s="135"/>
      <c r="Z13" s="136"/>
      <c r="AA13" s="137"/>
      <c r="AB13" s="138"/>
      <c r="AC13" s="138"/>
      <c r="AD13" s="138"/>
      <c r="AE13" s="139"/>
      <c r="AF13" s="138"/>
      <c r="AG13" s="138"/>
      <c r="AH13" s="140"/>
      <c r="AI13" s="90"/>
      <c r="AJ13" s="90"/>
      <c r="AK13" s="193">
        <v>4</v>
      </c>
      <c r="AL13" s="193">
        <v>4</v>
      </c>
      <c r="AM13" s="141"/>
      <c r="AN13" s="142"/>
      <c r="AO13" s="177"/>
      <c r="AP13" s="144"/>
      <c r="AQ13" s="145"/>
      <c r="AR13" s="145"/>
      <c r="AS13" s="145"/>
      <c r="AT13" s="183">
        <v>4</v>
      </c>
      <c r="AU13" s="183">
        <v>2.5</v>
      </c>
      <c r="AV13" s="76"/>
      <c r="AW13" s="76"/>
      <c r="AX13" s="76"/>
      <c r="AY13" s="76"/>
      <c r="AZ13" s="146"/>
      <c r="BA13" s="146"/>
      <c r="BB13" s="96"/>
      <c r="BC13" s="172">
        <v>3</v>
      </c>
      <c r="BD13" s="96"/>
      <c r="BE13" s="96"/>
      <c r="BF13" s="148"/>
      <c r="BG13" s="148"/>
      <c r="BH13" s="148"/>
      <c r="BI13" s="148"/>
      <c r="BJ13" s="148"/>
      <c r="BK13" s="149"/>
      <c r="BL13" s="150"/>
      <c r="BM13" s="151"/>
      <c r="BN13" s="151"/>
      <c r="BO13" s="151"/>
      <c r="BP13" s="101"/>
      <c r="BQ13" s="152"/>
      <c r="BR13" s="153"/>
      <c r="BS13" s="131"/>
      <c r="BT13" s="131"/>
      <c r="BU13" s="132"/>
      <c r="BV13" s="154"/>
      <c r="BW13" s="155"/>
      <c r="BX13" s="165"/>
      <c r="BY13" s="107">
        <f t="shared" si="0"/>
        <v>3.2</v>
      </c>
      <c r="BZ13" s="108">
        <f t="shared" si="1"/>
        <v>2.5</v>
      </c>
      <c r="CA13" s="109">
        <f t="shared" si="2"/>
        <v>4</v>
      </c>
      <c r="CB13" s="110">
        <f t="shared" si="7"/>
        <v>4</v>
      </c>
      <c r="CC13" s="111">
        <f t="shared" si="8"/>
        <v>4</v>
      </c>
      <c r="CD13" s="112">
        <f t="shared" si="9"/>
        <v>4</v>
      </c>
      <c r="CE13" s="113" t="e">
        <f t="shared" si="3"/>
        <v>#DIV/0!</v>
      </c>
      <c r="CF13" s="114">
        <f t="shared" si="4"/>
        <v>0</v>
      </c>
      <c r="CG13" s="115">
        <f t="shared" si="5"/>
        <v>0</v>
      </c>
      <c r="CH13" s="157"/>
      <c r="CI13" s="205">
        <v>2.4500000000000002</v>
      </c>
      <c r="CJ13" s="159"/>
      <c r="CK13" s="119">
        <f t="shared" si="6"/>
        <v>8</v>
      </c>
    </row>
    <row r="14" spans="1:89" ht="16.5" customHeight="1">
      <c r="A14" s="185" t="s">
        <v>120</v>
      </c>
      <c r="B14" s="67" t="s">
        <v>108</v>
      </c>
      <c r="C14" s="121"/>
      <c r="D14" s="122"/>
      <c r="E14" s="123"/>
      <c r="F14" s="124"/>
      <c r="G14" s="164"/>
      <c r="H14" s="125"/>
      <c r="I14" s="126"/>
      <c r="J14" s="126"/>
      <c r="L14" s="76"/>
      <c r="M14" s="76"/>
      <c r="N14" s="192"/>
      <c r="O14" s="78"/>
      <c r="P14" s="130"/>
      <c r="Q14" s="131"/>
      <c r="R14" s="131"/>
      <c r="S14" s="131"/>
      <c r="T14" s="131"/>
      <c r="U14" s="132"/>
      <c r="V14" s="133"/>
      <c r="W14" s="132"/>
      <c r="X14" s="134"/>
      <c r="Y14" s="135"/>
      <c r="Z14" s="136"/>
      <c r="AA14" s="137"/>
      <c r="AB14" s="176">
        <v>2.7</v>
      </c>
      <c r="AC14" s="138"/>
      <c r="AD14" s="138"/>
      <c r="AE14" s="139"/>
      <c r="AF14" s="138"/>
      <c r="AG14" s="138"/>
      <c r="AH14" s="140"/>
      <c r="AI14" s="90">
        <v>2.8</v>
      </c>
      <c r="AJ14" s="90">
        <v>2.8</v>
      </c>
      <c r="AK14" s="141"/>
      <c r="AL14" s="141"/>
      <c r="AM14" s="141"/>
      <c r="AN14" s="142"/>
      <c r="AO14" s="177"/>
      <c r="AP14" s="144"/>
      <c r="AQ14" s="145"/>
      <c r="AR14" s="145"/>
      <c r="AS14" s="145"/>
      <c r="AT14" s="183">
        <v>1.8</v>
      </c>
      <c r="AU14" s="76"/>
      <c r="AV14" s="76"/>
      <c r="AW14" s="76"/>
      <c r="AX14" s="76"/>
      <c r="AY14" s="76"/>
      <c r="AZ14" s="146"/>
      <c r="BA14" s="146"/>
      <c r="BB14" s="96"/>
      <c r="BC14" s="96"/>
      <c r="BD14" s="96"/>
      <c r="BE14" s="96"/>
      <c r="BF14" s="148"/>
      <c r="BG14" s="148"/>
      <c r="BH14" s="148"/>
      <c r="BI14" s="148"/>
      <c r="BJ14" s="148"/>
      <c r="BK14" s="149"/>
      <c r="BL14" s="150"/>
      <c r="BM14" s="151"/>
      <c r="BN14" s="151"/>
      <c r="BO14" s="151"/>
      <c r="BP14" s="101"/>
      <c r="BQ14" s="152"/>
      <c r="BR14" s="153"/>
      <c r="BS14" s="131"/>
      <c r="BT14" s="131"/>
      <c r="BU14" s="132"/>
      <c r="BV14" s="154"/>
      <c r="BW14" s="155"/>
      <c r="BX14" s="165"/>
      <c r="BY14" s="107">
        <f t="shared" si="0"/>
        <v>2.4333333333333331</v>
      </c>
      <c r="BZ14" s="108">
        <f t="shared" si="1"/>
        <v>1.8</v>
      </c>
      <c r="CA14" s="109">
        <f t="shared" si="2"/>
        <v>2.8</v>
      </c>
      <c r="CB14" s="110">
        <f t="shared" si="7"/>
        <v>2.8</v>
      </c>
      <c r="CC14" s="111">
        <f t="shared" si="8"/>
        <v>2.8</v>
      </c>
      <c r="CD14" s="112">
        <f t="shared" si="9"/>
        <v>2.8</v>
      </c>
      <c r="CE14" s="113" t="e">
        <f t="shared" si="3"/>
        <v>#DIV/0!</v>
      </c>
      <c r="CF14" s="114">
        <f t="shared" si="4"/>
        <v>0</v>
      </c>
      <c r="CG14" s="115">
        <f t="shared" si="5"/>
        <v>0</v>
      </c>
      <c r="CH14" s="157"/>
      <c r="CI14" s="158"/>
      <c r="CJ14" s="159"/>
      <c r="CK14" s="119">
        <f t="shared" si="6"/>
        <v>4</v>
      </c>
    </row>
    <row r="15" spans="1:89" ht="16.5" customHeight="1">
      <c r="A15" s="185" t="s">
        <v>122</v>
      </c>
      <c r="B15" s="67" t="s">
        <v>105</v>
      </c>
      <c r="C15" s="121"/>
      <c r="D15" s="122"/>
      <c r="E15" s="123"/>
      <c r="F15" s="124"/>
      <c r="G15" s="164"/>
      <c r="H15" s="125"/>
      <c r="I15" s="126"/>
      <c r="J15" s="126"/>
      <c r="K15" s="127"/>
      <c r="L15" s="76"/>
      <c r="M15" s="76"/>
      <c r="N15" s="192"/>
      <c r="O15" s="78"/>
      <c r="P15" s="130"/>
      <c r="Q15" s="131"/>
      <c r="R15" s="131"/>
      <c r="S15" s="131"/>
      <c r="T15" s="131"/>
      <c r="U15" s="132"/>
      <c r="V15" s="133"/>
      <c r="W15" s="132"/>
      <c r="X15" s="134"/>
      <c r="Y15" s="135"/>
      <c r="Z15" s="136"/>
      <c r="AA15" s="188"/>
      <c r="AB15" s="138"/>
      <c r="AC15" s="138"/>
      <c r="AD15" s="138"/>
      <c r="AE15" s="139"/>
      <c r="AF15" s="138"/>
      <c r="AG15" s="138"/>
      <c r="AH15" s="140"/>
      <c r="AI15" s="90"/>
      <c r="AJ15" s="90"/>
      <c r="AK15" s="193"/>
      <c r="AL15" s="193"/>
      <c r="AM15" s="141"/>
      <c r="AN15" s="142"/>
      <c r="AO15" s="177"/>
      <c r="AP15" s="144"/>
      <c r="AQ15" s="145"/>
      <c r="AR15" s="145"/>
      <c r="AS15" s="145"/>
      <c r="AT15" s="76"/>
      <c r="AU15" s="76"/>
      <c r="AV15" s="76"/>
      <c r="AW15" s="76"/>
      <c r="AX15" s="76"/>
      <c r="AY15" s="76"/>
      <c r="AZ15" s="146"/>
      <c r="BA15" s="146"/>
      <c r="BB15" s="96"/>
      <c r="BC15" s="96"/>
      <c r="BD15" s="96"/>
      <c r="BE15" s="96"/>
      <c r="BF15" s="148"/>
      <c r="BG15" s="148"/>
      <c r="BH15" s="148"/>
      <c r="BI15" s="148"/>
      <c r="BJ15" s="148"/>
      <c r="BK15" s="149"/>
      <c r="BL15" s="150"/>
      <c r="BM15" s="151"/>
      <c r="BN15" s="151"/>
      <c r="BO15" s="151"/>
      <c r="BP15" s="101"/>
      <c r="BQ15" s="152"/>
      <c r="BR15" s="153"/>
      <c r="BS15" s="131"/>
      <c r="BT15" s="131"/>
      <c r="BU15" s="132"/>
      <c r="BV15" s="154"/>
      <c r="BW15" s="155"/>
      <c r="BX15" s="165"/>
      <c r="BY15" s="107" t="e">
        <f t="shared" si="0"/>
        <v>#DIV/0!</v>
      </c>
      <c r="BZ15" s="108">
        <f t="shared" si="1"/>
        <v>0</v>
      </c>
      <c r="CA15" s="109">
        <f t="shared" si="2"/>
        <v>0</v>
      </c>
      <c r="CB15" s="110" t="e">
        <f t="shared" si="7"/>
        <v>#DIV/0!</v>
      </c>
      <c r="CC15" s="111">
        <f t="shared" si="8"/>
        <v>0</v>
      </c>
      <c r="CD15" s="112">
        <f t="shared" si="9"/>
        <v>0</v>
      </c>
      <c r="CE15" s="113" t="e">
        <f t="shared" si="3"/>
        <v>#DIV/0!</v>
      </c>
      <c r="CF15" s="114">
        <f t="shared" si="4"/>
        <v>0</v>
      </c>
      <c r="CG15" s="115">
        <f t="shared" si="5"/>
        <v>0</v>
      </c>
      <c r="CI15" s="158"/>
      <c r="CJ15" s="159"/>
      <c r="CK15" s="119">
        <f t="shared" si="6"/>
        <v>0</v>
      </c>
    </row>
    <row r="16" spans="1:89" ht="16.5" customHeight="1">
      <c r="A16" s="194" t="s">
        <v>125</v>
      </c>
      <c r="B16" s="67" t="s">
        <v>105</v>
      </c>
      <c r="C16" s="160"/>
      <c r="D16" s="122"/>
      <c r="E16" s="123"/>
      <c r="F16" s="124"/>
      <c r="G16" s="164"/>
      <c r="H16" s="125"/>
      <c r="I16" s="126"/>
      <c r="J16" s="191"/>
      <c r="K16" s="127"/>
      <c r="L16" s="76"/>
      <c r="M16" s="76"/>
      <c r="N16" s="192"/>
      <c r="O16" s="78"/>
      <c r="P16" s="130"/>
      <c r="Q16" s="131"/>
      <c r="R16" s="131"/>
      <c r="S16" s="131"/>
      <c r="T16" s="131"/>
      <c r="U16" s="132"/>
      <c r="V16" s="133"/>
      <c r="W16" s="132"/>
      <c r="X16" s="134"/>
      <c r="Y16" s="135"/>
      <c r="Z16" s="136"/>
      <c r="AA16" s="188"/>
      <c r="AB16" s="176">
        <v>4.8</v>
      </c>
      <c r="AC16" s="138"/>
      <c r="AD16" s="138"/>
      <c r="AE16" s="139"/>
      <c r="AF16" s="138"/>
      <c r="AG16" s="138"/>
      <c r="AH16" s="140"/>
      <c r="AI16" s="90"/>
      <c r="AJ16" s="90"/>
      <c r="AK16" s="193">
        <v>2.8</v>
      </c>
      <c r="AL16" s="193">
        <v>2.8</v>
      </c>
      <c r="AM16" s="141"/>
      <c r="AN16" s="142"/>
      <c r="AO16" s="177"/>
      <c r="AP16" s="144"/>
      <c r="AQ16" s="145"/>
      <c r="AR16" s="145"/>
      <c r="AS16" s="145"/>
      <c r="AT16" s="76"/>
      <c r="AU16" s="76"/>
      <c r="AV16" s="76"/>
      <c r="AW16" s="76"/>
      <c r="AX16" s="76"/>
      <c r="AY16" s="76"/>
      <c r="AZ16" s="146"/>
      <c r="BA16" s="146"/>
      <c r="BB16" s="96"/>
      <c r="BC16" s="96"/>
      <c r="BD16" s="96"/>
      <c r="BE16" s="96"/>
      <c r="BF16" s="148"/>
      <c r="BG16" s="148"/>
      <c r="BH16" s="148"/>
      <c r="BI16" s="148"/>
      <c r="BJ16" s="148"/>
      <c r="BK16" s="149"/>
      <c r="BL16" s="150"/>
      <c r="BM16" s="151"/>
      <c r="BN16" s="151"/>
      <c r="BO16" s="151"/>
      <c r="BP16" s="101"/>
      <c r="BQ16" s="152"/>
      <c r="BR16" s="153"/>
      <c r="BS16" s="131"/>
      <c r="BT16" s="131"/>
      <c r="BU16" s="132"/>
      <c r="BV16" s="154"/>
      <c r="BW16" s="155"/>
      <c r="BX16" s="165"/>
      <c r="BY16" s="107">
        <f t="shared" si="0"/>
        <v>3.8</v>
      </c>
      <c r="BZ16" s="108">
        <f t="shared" si="1"/>
        <v>2.8</v>
      </c>
      <c r="CA16" s="109">
        <f t="shared" si="2"/>
        <v>4.8</v>
      </c>
      <c r="CB16" s="110">
        <f t="shared" si="7"/>
        <v>2.8</v>
      </c>
      <c r="CC16" s="111">
        <f t="shared" si="8"/>
        <v>2.8</v>
      </c>
      <c r="CD16" s="112">
        <f t="shared" si="9"/>
        <v>2.8</v>
      </c>
      <c r="CE16" s="113" t="e">
        <f t="shared" si="3"/>
        <v>#DIV/0!</v>
      </c>
      <c r="CF16" s="114">
        <f t="shared" si="4"/>
        <v>0</v>
      </c>
      <c r="CG16" s="115">
        <f t="shared" si="5"/>
        <v>0</v>
      </c>
      <c r="CH16" s="157"/>
      <c r="CI16" s="158"/>
      <c r="CJ16" s="159"/>
      <c r="CK16" s="119">
        <f t="shared" si="6"/>
        <v>3</v>
      </c>
    </row>
    <row r="17" spans="1:89" ht="16.5" customHeight="1">
      <c r="A17" s="194" t="s">
        <v>125</v>
      </c>
      <c r="B17" s="67" t="s">
        <v>108</v>
      </c>
      <c r="C17" s="121"/>
      <c r="D17" s="195"/>
      <c r="E17" s="123"/>
      <c r="F17" s="124"/>
      <c r="G17" s="164"/>
      <c r="H17" s="125"/>
      <c r="I17" s="126"/>
      <c r="J17" s="126"/>
      <c r="K17" s="127"/>
      <c r="L17" s="183">
        <v>1.5</v>
      </c>
      <c r="M17" s="76"/>
      <c r="N17" s="192"/>
      <c r="O17" s="78"/>
      <c r="P17" s="130"/>
      <c r="Q17" s="131"/>
      <c r="R17" s="131"/>
      <c r="S17" s="131"/>
      <c r="T17" s="131"/>
      <c r="U17" s="132"/>
      <c r="V17" s="133"/>
      <c r="W17" s="132"/>
      <c r="X17" s="134"/>
      <c r="Y17" s="135"/>
      <c r="Z17" s="136"/>
      <c r="AA17" s="137"/>
      <c r="AB17" s="138"/>
      <c r="AC17" s="138"/>
      <c r="AD17" s="138"/>
      <c r="AE17" s="139"/>
      <c r="AF17" s="138"/>
      <c r="AG17" s="138"/>
      <c r="AH17" s="140"/>
      <c r="AI17" s="90"/>
      <c r="AJ17" s="90"/>
      <c r="AK17" s="141"/>
      <c r="AL17" s="141"/>
      <c r="AM17" s="141"/>
      <c r="AN17" s="142"/>
      <c r="AO17" s="177"/>
      <c r="AP17" s="144"/>
      <c r="AQ17" s="145"/>
      <c r="AR17" s="145"/>
      <c r="AS17" s="145"/>
      <c r="AT17" s="183">
        <v>2.5</v>
      </c>
      <c r="AU17" s="76"/>
      <c r="AV17" s="76"/>
      <c r="AW17" s="76"/>
      <c r="AX17" s="76"/>
      <c r="AY17" s="76"/>
      <c r="AZ17" s="146"/>
      <c r="BA17" s="146"/>
      <c r="BB17" s="96"/>
      <c r="BC17" s="96"/>
      <c r="BD17" s="96"/>
      <c r="BE17" s="96"/>
      <c r="BF17" s="148"/>
      <c r="BG17" s="148"/>
      <c r="BH17" s="148"/>
      <c r="BI17" s="148"/>
      <c r="BJ17" s="148"/>
      <c r="BK17" s="149"/>
      <c r="BL17" s="150"/>
      <c r="BM17" s="151"/>
      <c r="BN17" s="151"/>
      <c r="BO17" s="151"/>
      <c r="BP17" s="101"/>
      <c r="BQ17" s="152"/>
      <c r="BR17" s="153"/>
      <c r="BS17" s="131"/>
      <c r="BT17" s="131"/>
      <c r="BU17" s="132"/>
      <c r="BV17" s="154"/>
      <c r="BW17" s="155"/>
      <c r="BX17" s="165"/>
      <c r="BY17" s="107">
        <f t="shared" si="0"/>
        <v>2</v>
      </c>
      <c r="BZ17" s="108">
        <f t="shared" si="1"/>
        <v>1.5</v>
      </c>
      <c r="CA17" s="109">
        <f t="shared" si="2"/>
        <v>2.5</v>
      </c>
      <c r="CB17" s="110" t="e">
        <f t="shared" si="7"/>
        <v>#DIV/0!</v>
      </c>
      <c r="CC17" s="111">
        <f t="shared" si="8"/>
        <v>0</v>
      </c>
      <c r="CD17" s="112">
        <f t="shared" si="9"/>
        <v>0</v>
      </c>
      <c r="CE17" s="113" t="e">
        <f t="shared" si="3"/>
        <v>#DIV/0!</v>
      </c>
      <c r="CF17" s="114">
        <f t="shared" si="4"/>
        <v>0</v>
      </c>
      <c r="CG17" s="115">
        <f t="shared" si="5"/>
        <v>0</v>
      </c>
      <c r="CH17" s="157"/>
      <c r="CI17" s="158"/>
      <c r="CJ17" s="159"/>
      <c r="CK17" s="119">
        <f t="shared" si="6"/>
        <v>2</v>
      </c>
    </row>
    <row r="18" spans="1:89" ht="16.5" customHeight="1">
      <c r="A18" s="194" t="s">
        <v>127</v>
      </c>
      <c r="B18" s="67" t="s">
        <v>105</v>
      </c>
      <c r="C18" s="121"/>
      <c r="D18" s="122"/>
      <c r="E18" s="123"/>
      <c r="F18" s="124"/>
      <c r="G18" s="164"/>
      <c r="H18" s="125"/>
      <c r="I18" s="126"/>
      <c r="J18" s="126"/>
      <c r="K18" s="127"/>
      <c r="L18" s="76"/>
      <c r="M18" s="76"/>
      <c r="N18" s="128"/>
      <c r="O18" s="78"/>
      <c r="P18" s="130"/>
      <c r="Q18" s="131"/>
      <c r="R18" s="131"/>
      <c r="S18" s="131"/>
      <c r="T18" s="131"/>
      <c r="U18" s="132"/>
      <c r="V18" s="133"/>
      <c r="W18" s="132"/>
      <c r="X18" s="134"/>
      <c r="Y18" s="135"/>
      <c r="Z18" s="136"/>
      <c r="AA18" s="137"/>
      <c r="AB18" s="138"/>
      <c r="AC18" s="138"/>
      <c r="AD18" s="138"/>
      <c r="AE18" s="139"/>
      <c r="AF18" s="138"/>
      <c r="AG18" s="138"/>
      <c r="AH18" s="140"/>
      <c r="AI18" s="90"/>
      <c r="AJ18" s="90"/>
      <c r="AK18" s="141"/>
      <c r="AL18" s="141"/>
      <c r="AM18" s="141"/>
      <c r="AN18" s="142"/>
      <c r="AO18" s="177"/>
      <c r="AP18" s="144"/>
      <c r="AQ18" s="145"/>
      <c r="AR18" s="145"/>
      <c r="AS18" s="145"/>
      <c r="AT18" s="76"/>
      <c r="AU18" s="76"/>
      <c r="AV18" s="76"/>
      <c r="AW18" s="76"/>
      <c r="AX18" s="76"/>
      <c r="AY18" s="76"/>
      <c r="AZ18" s="146"/>
      <c r="BA18" s="146"/>
      <c r="BB18" s="96"/>
      <c r="BC18" s="96"/>
      <c r="BD18" s="96"/>
      <c r="BE18" s="96"/>
      <c r="BF18" s="148"/>
      <c r="BG18" s="148"/>
      <c r="BH18" s="148"/>
      <c r="BI18" s="148"/>
      <c r="BJ18" s="148"/>
      <c r="BK18" s="149"/>
      <c r="BL18" s="150"/>
      <c r="BM18" s="151"/>
      <c r="BN18" s="151"/>
      <c r="BO18" s="151"/>
      <c r="BP18" s="101"/>
      <c r="BQ18" s="152"/>
      <c r="BR18" s="153"/>
      <c r="BS18" s="131"/>
      <c r="BT18" s="131"/>
      <c r="BU18" s="132"/>
      <c r="BV18" s="154"/>
      <c r="BW18" s="155"/>
      <c r="BX18" s="165"/>
      <c r="BY18" s="107" t="e">
        <f t="shared" si="0"/>
        <v>#DIV/0!</v>
      </c>
      <c r="BZ18" s="108">
        <f t="shared" si="1"/>
        <v>0</v>
      </c>
      <c r="CA18" s="109">
        <f t="shared" si="2"/>
        <v>0</v>
      </c>
      <c r="CB18" s="110" t="e">
        <f t="shared" si="7"/>
        <v>#DIV/0!</v>
      </c>
      <c r="CC18" s="111">
        <f t="shared" si="8"/>
        <v>0</v>
      </c>
      <c r="CD18" s="112">
        <f t="shared" si="9"/>
        <v>0</v>
      </c>
      <c r="CE18" s="113" t="e">
        <f t="shared" si="3"/>
        <v>#DIV/0!</v>
      </c>
      <c r="CF18" s="114">
        <f t="shared" si="4"/>
        <v>0</v>
      </c>
      <c r="CG18" s="115">
        <f t="shared" si="5"/>
        <v>0</v>
      </c>
      <c r="CH18" s="157"/>
      <c r="CI18" s="158"/>
      <c r="CJ18" s="159"/>
      <c r="CK18" s="119">
        <f t="shared" si="6"/>
        <v>0</v>
      </c>
    </row>
    <row r="19" spans="1:89" ht="16.5" customHeight="1">
      <c r="A19" s="196" t="s">
        <v>128</v>
      </c>
      <c r="B19" s="67" t="s">
        <v>108</v>
      </c>
      <c r="C19" s="121"/>
      <c r="D19" s="122"/>
      <c r="E19" s="123"/>
      <c r="F19" s="124"/>
      <c r="G19" s="164"/>
      <c r="H19" s="125"/>
      <c r="I19" s="126"/>
      <c r="J19" s="126"/>
      <c r="K19" s="127"/>
      <c r="L19" s="183">
        <v>2.2000000000000002</v>
      </c>
      <c r="M19" s="76"/>
      <c r="N19" s="128"/>
      <c r="O19" s="78"/>
      <c r="P19" s="130"/>
      <c r="Q19" s="131"/>
      <c r="R19" s="131"/>
      <c r="S19" s="131"/>
      <c r="T19" s="131"/>
      <c r="U19" s="132"/>
      <c r="V19" s="133"/>
      <c r="W19" s="132"/>
      <c r="X19" s="134"/>
      <c r="Y19" s="135"/>
      <c r="Z19" s="136"/>
      <c r="AA19" s="137"/>
      <c r="AB19" s="176">
        <v>2.8</v>
      </c>
      <c r="AC19" s="138"/>
      <c r="AD19" s="138"/>
      <c r="AE19" s="139"/>
      <c r="AF19" s="138"/>
      <c r="AG19" s="138"/>
      <c r="AH19" s="140"/>
      <c r="AI19" s="197">
        <v>2.8</v>
      </c>
      <c r="AJ19" s="197">
        <v>2.8</v>
      </c>
      <c r="AK19" s="141"/>
      <c r="AL19" s="141"/>
      <c r="AM19" s="141"/>
      <c r="AN19" s="142"/>
      <c r="AO19" s="177"/>
      <c r="AP19" s="144"/>
      <c r="AQ19" s="145"/>
      <c r="AR19" s="145"/>
      <c r="AS19" s="145"/>
      <c r="AT19" s="183">
        <v>2.5</v>
      </c>
      <c r="AU19" s="76"/>
      <c r="AV19" s="76"/>
      <c r="AW19" s="76"/>
      <c r="AX19" s="76"/>
      <c r="AY19" s="76"/>
      <c r="AZ19" s="146"/>
      <c r="BA19" s="146"/>
      <c r="BB19" s="96"/>
      <c r="BC19" s="96"/>
      <c r="BD19" s="96"/>
      <c r="BE19" s="96" t="s">
        <v>129</v>
      </c>
      <c r="BF19" s="148"/>
      <c r="BG19" s="148"/>
      <c r="BH19" s="148"/>
      <c r="BI19" s="148"/>
      <c r="BJ19" s="148"/>
      <c r="BK19" s="149"/>
      <c r="BL19" s="150"/>
      <c r="BM19" s="151"/>
      <c r="BN19" s="151"/>
      <c r="BO19" s="151"/>
      <c r="BP19" s="101"/>
      <c r="BQ19" s="152"/>
      <c r="BR19" s="153"/>
      <c r="BS19" s="131"/>
      <c r="BT19" s="131"/>
      <c r="BU19" s="132"/>
      <c r="BV19" s="154"/>
      <c r="BW19" s="155"/>
      <c r="BX19" s="165"/>
      <c r="BY19" s="107">
        <f t="shared" si="0"/>
        <v>2.5750000000000002</v>
      </c>
      <c r="BZ19" s="108">
        <f t="shared" si="1"/>
        <v>2.2000000000000002</v>
      </c>
      <c r="CA19" s="109">
        <f t="shared" si="2"/>
        <v>2.8</v>
      </c>
      <c r="CB19" s="110">
        <f t="shared" si="7"/>
        <v>2.8</v>
      </c>
      <c r="CC19" s="111">
        <f t="shared" si="8"/>
        <v>2.8</v>
      </c>
      <c r="CD19" s="112">
        <f t="shared" si="9"/>
        <v>2.8</v>
      </c>
      <c r="CE19" s="113" t="e">
        <f t="shared" si="3"/>
        <v>#DIV/0!</v>
      </c>
      <c r="CF19" s="114">
        <f t="shared" si="4"/>
        <v>0</v>
      </c>
      <c r="CG19" s="115">
        <f t="shared" si="5"/>
        <v>0</v>
      </c>
      <c r="CH19" s="157"/>
      <c r="CI19" s="158"/>
      <c r="CJ19" s="159"/>
      <c r="CK19" s="119">
        <f t="shared" si="6"/>
        <v>6</v>
      </c>
    </row>
    <row r="20" spans="1:89" ht="16.5" customHeight="1">
      <c r="A20" s="196" t="s">
        <v>130</v>
      </c>
      <c r="B20" s="67" t="s">
        <v>105</v>
      </c>
      <c r="C20" s="121"/>
      <c r="D20" s="195"/>
      <c r="E20" s="123"/>
      <c r="F20" s="124"/>
      <c r="G20" s="164"/>
      <c r="H20" s="125"/>
      <c r="I20" s="126"/>
      <c r="J20" s="126"/>
      <c r="K20" s="127"/>
      <c r="L20" s="76"/>
      <c r="M20" s="183"/>
      <c r="N20" s="198"/>
      <c r="O20" s="78"/>
      <c r="P20" s="130"/>
      <c r="Q20" s="131"/>
      <c r="R20" s="131"/>
      <c r="S20" s="131"/>
      <c r="T20" s="131"/>
      <c r="U20" s="132"/>
      <c r="V20" s="133"/>
      <c r="W20" s="132"/>
      <c r="X20" s="134"/>
      <c r="Y20" s="135"/>
      <c r="Z20" s="136"/>
      <c r="AA20" s="137"/>
      <c r="AB20" s="176">
        <v>3.2</v>
      </c>
      <c r="AC20" s="138"/>
      <c r="AD20" s="138"/>
      <c r="AE20" s="139"/>
      <c r="AF20" s="138"/>
      <c r="AG20" s="138"/>
      <c r="AH20" s="140"/>
      <c r="AI20" s="90">
        <v>2.8</v>
      </c>
      <c r="AJ20" s="90">
        <v>2.8</v>
      </c>
      <c r="AK20" s="193">
        <v>2.9</v>
      </c>
      <c r="AL20" s="193">
        <v>2.9</v>
      </c>
      <c r="AM20" s="193"/>
      <c r="AN20" s="199"/>
      <c r="AO20" s="177"/>
      <c r="AP20" s="144"/>
      <c r="AQ20" s="145"/>
      <c r="AR20" s="145"/>
      <c r="AS20" s="145"/>
      <c r="AT20" s="183">
        <v>3</v>
      </c>
      <c r="AU20" s="76"/>
      <c r="AV20" s="76"/>
      <c r="AW20" s="76"/>
      <c r="AX20" s="76"/>
      <c r="AY20" s="76"/>
      <c r="AZ20" s="146"/>
      <c r="BA20" s="146"/>
      <c r="BB20" s="96"/>
      <c r="BC20" s="172">
        <v>3</v>
      </c>
      <c r="BD20" s="172">
        <v>3.2</v>
      </c>
      <c r="BE20" s="96"/>
      <c r="BF20" s="148"/>
      <c r="BG20" s="148"/>
      <c r="BH20" s="148"/>
      <c r="BI20" s="148"/>
      <c r="BJ20" s="148"/>
      <c r="BK20" s="149"/>
      <c r="BL20" s="150"/>
      <c r="BM20" s="151"/>
      <c r="BN20" s="151"/>
      <c r="BO20" s="151"/>
      <c r="BP20" s="101"/>
      <c r="BQ20" s="152"/>
      <c r="BR20" s="153"/>
      <c r="BS20" s="131"/>
      <c r="BT20" s="131"/>
      <c r="BU20" s="132"/>
      <c r="BV20" s="154"/>
      <c r="BW20" s="155"/>
      <c r="BX20" s="165"/>
      <c r="BY20" s="107">
        <f t="shared" si="0"/>
        <v>2.98</v>
      </c>
      <c r="BZ20" s="108">
        <f t="shared" si="1"/>
        <v>2.8</v>
      </c>
      <c r="CA20" s="109">
        <f t="shared" si="2"/>
        <v>3.2</v>
      </c>
      <c r="CB20" s="110">
        <f t="shared" si="7"/>
        <v>2.8499999999999996</v>
      </c>
      <c r="CC20" s="111">
        <f t="shared" si="8"/>
        <v>2.8</v>
      </c>
      <c r="CD20" s="112">
        <f t="shared" si="9"/>
        <v>2.9</v>
      </c>
      <c r="CE20" s="113" t="e">
        <f t="shared" si="3"/>
        <v>#DIV/0!</v>
      </c>
      <c r="CF20" s="114">
        <f t="shared" si="4"/>
        <v>0</v>
      </c>
      <c r="CG20" s="115">
        <f t="shared" si="5"/>
        <v>0</v>
      </c>
      <c r="CH20" s="157"/>
      <c r="CI20" s="158"/>
      <c r="CJ20" s="159"/>
      <c r="CK20" s="119">
        <f t="shared" si="6"/>
        <v>8</v>
      </c>
    </row>
    <row r="21" spans="1:89" ht="16.5" customHeight="1">
      <c r="A21" s="200" t="s">
        <v>132</v>
      </c>
      <c r="B21" s="67" t="s">
        <v>105</v>
      </c>
      <c r="C21" s="121"/>
      <c r="D21" s="122"/>
      <c r="E21" s="123"/>
      <c r="F21" s="124"/>
      <c r="G21" s="164"/>
      <c r="H21" s="125"/>
      <c r="I21" s="126"/>
      <c r="J21" s="126"/>
      <c r="K21" s="127"/>
      <c r="L21" s="76"/>
      <c r="M21" s="76"/>
      <c r="N21" s="128"/>
      <c r="O21" s="78" t="s">
        <v>311</v>
      </c>
      <c r="P21" s="130"/>
      <c r="Q21" s="131"/>
      <c r="R21" s="131"/>
      <c r="S21" s="131"/>
      <c r="T21" s="131"/>
      <c r="U21" s="132"/>
      <c r="V21" s="133"/>
      <c r="W21" s="132"/>
      <c r="X21" s="134"/>
      <c r="Y21" s="135"/>
      <c r="Z21" s="136"/>
      <c r="AA21" s="137"/>
      <c r="AB21" s="138"/>
      <c r="AC21" s="138"/>
      <c r="AD21" s="138"/>
      <c r="AE21" s="139"/>
      <c r="AF21" s="138"/>
      <c r="AG21" s="138"/>
      <c r="AH21" s="140"/>
      <c r="AI21" s="90"/>
      <c r="AJ21" s="90"/>
      <c r="AK21" s="141"/>
      <c r="AL21" s="141"/>
      <c r="AM21" s="141"/>
      <c r="AN21" s="142"/>
      <c r="AO21" s="177"/>
      <c r="AP21" s="144"/>
      <c r="AQ21" s="145"/>
      <c r="AR21" s="145"/>
      <c r="AS21" s="145"/>
      <c r="AT21" s="76"/>
      <c r="AU21" s="76"/>
      <c r="AV21" s="76"/>
      <c r="AW21" s="76"/>
      <c r="AX21" s="76"/>
      <c r="AY21" s="76"/>
      <c r="AZ21" s="146"/>
      <c r="BA21" s="146"/>
      <c r="BB21" s="96"/>
      <c r="BC21" s="96"/>
      <c r="BD21" s="96"/>
      <c r="BE21" s="96" t="s">
        <v>113</v>
      </c>
      <c r="BF21" s="148"/>
      <c r="BG21" s="148"/>
      <c r="BH21" s="148"/>
      <c r="BI21" s="148"/>
      <c r="BJ21" s="148"/>
      <c r="BK21" s="149"/>
      <c r="BL21" s="150"/>
      <c r="BM21" s="151"/>
      <c r="BN21" s="151"/>
      <c r="BO21" s="151"/>
      <c r="BP21" s="101"/>
      <c r="BQ21" s="152"/>
      <c r="BR21" s="153"/>
      <c r="BS21" s="131"/>
      <c r="BT21" s="131"/>
      <c r="BU21" s="132"/>
      <c r="BV21" s="154"/>
      <c r="BW21" s="155"/>
      <c r="BX21" s="165"/>
      <c r="BY21" s="107" t="e">
        <f t="shared" si="0"/>
        <v>#DIV/0!</v>
      </c>
      <c r="BZ21" s="108">
        <f t="shared" si="1"/>
        <v>0</v>
      </c>
      <c r="CA21" s="109">
        <f t="shared" si="2"/>
        <v>0</v>
      </c>
      <c r="CB21" s="110" t="e">
        <f t="shared" si="7"/>
        <v>#DIV/0!</v>
      </c>
      <c r="CC21" s="111">
        <f t="shared" si="8"/>
        <v>0</v>
      </c>
      <c r="CD21" s="112">
        <f t="shared" si="9"/>
        <v>0</v>
      </c>
      <c r="CE21" s="113" t="e">
        <f t="shared" si="3"/>
        <v>#DIV/0!</v>
      </c>
      <c r="CF21" s="114">
        <f t="shared" si="4"/>
        <v>0</v>
      </c>
      <c r="CG21" s="115">
        <f t="shared" si="5"/>
        <v>0</v>
      </c>
      <c r="CH21" s="157"/>
      <c r="CI21" s="158"/>
      <c r="CJ21" s="159"/>
      <c r="CK21" s="119">
        <f t="shared" si="6"/>
        <v>2</v>
      </c>
    </row>
    <row r="22" spans="1:89" ht="16.5" customHeight="1">
      <c r="A22" s="200" t="s">
        <v>133</v>
      </c>
      <c r="B22" s="67" t="s">
        <v>105</v>
      </c>
      <c r="C22" s="121"/>
      <c r="D22" s="122"/>
      <c r="E22" s="123"/>
      <c r="F22" s="124"/>
      <c r="G22" s="164"/>
      <c r="H22" s="125"/>
      <c r="I22" s="126"/>
      <c r="J22" s="126"/>
      <c r="K22" s="127"/>
      <c r="L22" s="76"/>
      <c r="M22" s="76"/>
      <c r="N22" s="128"/>
      <c r="O22" s="78"/>
      <c r="P22" s="130"/>
      <c r="Q22" s="131"/>
      <c r="R22" s="131"/>
      <c r="S22" s="131"/>
      <c r="T22" s="131"/>
      <c r="U22" s="132"/>
      <c r="V22" s="133"/>
      <c r="W22" s="132"/>
      <c r="X22" s="134"/>
      <c r="Y22" s="135"/>
      <c r="Z22" s="136"/>
      <c r="AA22" s="137"/>
      <c r="AB22" s="176">
        <v>3.1</v>
      </c>
      <c r="AC22" s="138"/>
      <c r="AD22" s="138"/>
      <c r="AE22" s="139"/>
      <c r="AF22" s="138"/>
      <c r="AG22" s="138"/>
      <c r="AH22" s="140"/>
      <c r="AI22" s="197"/>
      <c r="AJ22" s="197"/>
      <c r="AK22" s="193"/>
      <c r="AL22" s="193"/>
      <c r="AM22" s="141"/>
      <c r="AN22" s="142"/>
      <c r="AO22" s="177"/>
      <c r="AP22" s="144"/>
      <c r="AQ22" s="145"/>
      <c r="AR22" s="145"/>
      <c r="AS22" s="145"/>
      <c r="AT22" s="76"/>
      <c r="AU22" s="76"/>
      <c r="AV22" s="76"/>
      <c r="AW22" s="76"/>
      <c r="AX22" s="76"/>
      <c r="AY22" s="76"/>
      <c r="AZ22" s="146"/>
      <c r="BA22" s="146"/>
      <c r="BB22" s="96"/>
      <c r="BC22" s="96"/>
      <c r="BD22" s="96"/>
      <c r="BE22" s="96"/>
      <c r="BF22" s="148"/>
      <c r="BG22" s="148"/>
      <c r="BH22" s="148"/>
      <c r="BI22" s="148"/>
      <c r="BJ22" s="148"/>
      <c r="BK22" s="149"/>
      <c r="BL22" s="150"/>
      <c r="BM22" s="151"/>
      <c r="BN22" s="151"/>
      <c r="BO22" s="151"/>
      <c r="BP22" s="101"/>
      <c r="BQ22" s="152"/>
      <c r="BR22" s="153"/>
      <c r="BS22" s="131"/>
      <c r="BT22" s="131"/>
      <c r="BU22" s="132"/>
      <c r="BV22" s="154"/>
      <c r="BW22" s="155"/>
      <c r="BX22" s="165"/>
      <c r="BY22" s="107">
        <f t="shared" si="0"/>
        <v>3.1</v>
      </c>
      <c r="BZ22" s="108">
        <f t="shared" si="1"/>
        <v>3.1</v>
      </c>
      <c r="CA22" s="109">
        <f t="shared" si="2"/>
        <v>3.1</v>
      </c>
      <c r="CB22" s="110" t="e">
        <f t="shared" si="7"/>
        <v>#DIV/0!</v>
      </c>
      <c r="CC22" s="111">
        <f t="shared" si="8"/>
        <v>0</v>
      </c>
      <c r="CD22" s="112">
        <f t="shared" si="9"/>
        <v>0</v>
      </c>
      <c r="CE22" s="113" t="e">
        <f t="shared" si="3"/>
        <v>#DIV/0!</v>
      </c>
      <c r="CF22" s="114">
        <f t="shared" si="4"/>
        <v>0</v>
      </c>
      <c r="CG22" s="115">
        <f t="shared" si="5"/>
        <v>0</v>
      </c>
      <c r="CH22" s="157"/>
      <c r="CI22" s="158"/>
      <c r="CJ22" s="159"/>
      <c r="CK22" s="119">
        <f t="shared" si="6"/>
        <v>1</v>
      </c>
    </row>
    <row r="23" spans="1:89" ht="16.5" customHeight="1">
      <c r="A23" s="203" t="s">
        <v>135</v>
      </c>
      <c r="B23" s="67" t="s">
        <v>105</v>
      </c>
      <c r="C23" s="121"/>
      <c r="D23" s="122"/>
      <c r="E23" s="123"/>
      <c r="F23" s="124"/>
      <c r="G23" s="164"/>
      <c r="H23" s="125"/>
      <c r="I23" s="126"/>
      <c r="J23" s="126"/>
      <c r="K23" s="127"/>
      <c r="L23" s="183">
        <v>3</v>
      </c>
      <c r="M23" s="76"/>
      <c r="N23" s="128"/>
      <c r="O23" s="78"/>
      <c r="P23" s="130"/>
      <c r="Q23" s="131"/>
      <c r="R23" s="131"/>
      <c r="S23" s="131"/>
      <c r="T23" s="131"/>
      <c r="U23" s="132"/>
      <c r="V23" s="133"/>
      <c r="W23" s="132"/>
      <c r="X23" s="134"/>
      <c r="Y23" s="135"/>
      <c r="Z23" s="136"/>
      <c r="AA23" s="137"/>
      <c r="AB23" s="138"/>
      <c r="AC23" s="138"/>
      <c r="AD23" s="138"/>
      <c r="AE23" s="139"/>
      <c r="AF23" s="138"/>
      <c r="AG23" s="138"/>
      <c r="AH23" s="140"/>
      <c r="AI23" s="90"/>
      <c r="AJ23" s="90"/>
      <c r="AK23" s="141"/>
      <c r="AL23" s="141"/>
      <c r="AM23" s="141"/>
      <c r="AN23" s="142"/>
      <c r="AO23" s="177"/>
      <c r="AP23" s="144"/>
      <c r="AQ23" s="145"/>
      <c r="AR23" s="145"/>
      <c r="AS23" s="145"/>
      <c r="AT23" s="76"/>
      <c r="AU23" s="76"/>
      <c r="AV23" s="76"/>
      <c r="AW23" s="76"/>
      <c r="AX23" s="76"/>
      <c r="AY23" s="76"/>
      <c r="AZ23" s="146"/>
      <c r="BA23" s="146"/>
      <c r="BB23" s="96"/>
      <c r="BC23" s="96"/>
      <c r="BD23" s="96"/>
      <c r="BE23" s="96"/>
      <c r="BF23" s="148"/>
      <c r="BG23" s="148"/>
      <c r="BH23" s="148"/>
      <c r="BI23" s="148"/>
      <c r="BJ23" s="148"/>
      <c r="BK23" s="149"/>
      <c r="BL23" s="150"/>
      <c r="BM23" s="151"/>
      <c r="BN23" s="151"/>
      <c r="BO23" s="151"/>
      <c r="BP23" s="101"/>
      <c r="BQ23" s="152"/>
      <c r="BR23" s="153"/>
      <c r="BS23" s="131"/>
      <c r="BT23" s="131"/>
      <c r="BU23" s="132"/>
      <c r="BV23" s="154"/>
      <c r="BW23" s="155"/>
      <c r="BX23" s="165"/>
      <c r="BY23" s="107">
        <f t="shared" si="0"/>
        <v>3</v>
      </c>
      <c r="BZ23" s="108">
        <f t="shared" si="1"/>
        <v>3</v>
      </c>
      <c r="CA23" s="109">
        <f t="shared" si="2"/>
        <v>3</v>
      </c>
      <c r="CB23" s="110" t="e">
        <f t="shared" si="7"/>
        <v>#DIV/0!</v>
      </c>
      <c r="CC23" s="111">
        <f t="shared" si="8"/>
        <v>0</v>
      </c>
      <c r="CD23" s="112">
        <f t="shared" si="9"/>
        <v>0</v>
      </c>
      <c r="CE23" s="113" t="e">
        <f t="shared" si="3"/>
        <v>#DIV/0!</v>
      </c>
      <c r="CF23" s="114">
        <f t="shared" si="4"/>
        <v>0</v>
      </c>
      <c r="CG23" s="115">
        <f t="shared" si="5"/>
        <v>0</v>
      </c>
      <c r="CH23" s="157"/>
      <c r="CI23" s="158"/>
      <c r="CJ23" s="159"/>
      <c r="CK23" s="119">
        <f t="shared" si="6"/>
        <v>1</v>
      </c>
    </row>
    <row r="24" spans="1:89" ht="16.5" customHeight="1">
      <c r="A24" s="203" t="s">
        <v>138</v>
      </c>
      <c r="B24" s="67" t="s">
        <v>105</v>
      </c>
      <c r="C24" s="121"/>
      <c r="D24" s="122"/>
      <c r="E24" s="123"/>
      <c r="F24" s="124"/>
      <c r="G24" s="164"/>
      <c r="H24" s="125"/>
      <c r="I24" s="126"/>
      <c r="J24" s="126"/>
      <c r="K24" s="127"/>
      <c r="L24" s="76"/>
      <c r="M24" s="76"/>
      <c r="N24" s="128"/>
      <c r="O24" s="78"/>
      <c r="P24" s="130"/>
      <c r="Q24" s="131"/>
      <c r="R24" s="131"/>
      <c r="S24" s="131"/>
      <c r="T24" s="131"/>
      <c r="U24" s="132"/>
      <c r="V24" s="133"/>
      <c r="W24" s="132"/>
      <c r="X24" s="134"/>
      <c r="Y24" s="135"/>
      <c r="Z24" s="136"/>
      <c r="AA24" s="137"/>
      <c r="AB24" s="138"/>
      <c r="AC24" s="138"/>
      <c r="AD24" s="138"/>
      <c r="AE24" s="139"/>
      <c r="AF24" s="138"/>
      <c r="AG24" s="138"/>
      <c r="AH24" s="140"/>
      <c r="AI24" s="90"/>
      <c r="AJ24" s="90"/>
      <c r="AK24" s="193"/>
      <c r="AL24" s="193"/>
      <c r="AM24" s="141"/>
      <c r="AN24" s="142"/>
      <c r="AO24" s="177"/>
      <c r="AP24" s="144"/>
      <c r="AQ24" s="145"/>
      <c r="AR24" s="145"/>
      <c r="AS24" s="145"/>
      <c r="AT24" s="76"/>
      <c r="AU24" s="76"/>
      <c r="AV24" s="76"/>
      <c r="AW24" s="76"/>
      <c r="AX24" s="76"/>
      <c r="AY24" s="76"/>
      <c r="AZ24" s="146"/>
      <c r="BA24" s="146"/>
      <c r="BB24" s="96"/>
      <c r="BC24" s="96"/>
      <c r="BD24" s="96"/>
      <c r="BE24" s="96"/>
      <c r="BF24" s="148"/>
      <c r="BG24" s="148"/>
      <c r="BH24" s="148"/>
      <c r="BI24" s="148"/>
      <c r="BJ24" s="148"/>
      <c r="BK24" s="149"/>
      <c r="BL24" s="150"/>
      <c r="BM24" s="151"/>
      <c r="BN24" s="151"/>
      <c r="BO24" s="151"/>
      <c r="BP24" s="101"/>
      <c r="BQ24" s="152"/>
      <c r="BR24" s="153"/>
      <c r="BS24" s="131"/>
      <c r="BT24" s="131"/>
      <c r="BU24" s="132"/>
      <c r="BV24" s="154"/>
      <c r="BW24" s="155"/>
      <c r="BX24" s="165"/>
      <c r="BY24" s="107" t="e">
        <f t="shared" si="0"/>
        <v>#DIV/0!</v>
      </c>
      <c r="BZ24" s="108">
        <f t="shared" si="1"/>
        <v>0</v>
      </c>
      <c r="CA24" s="109">
        <f t="shared" si="2"/>
        <v>0</v>
      </c>
      <c r="CB24" s="110" t="e">
        <f t="shared" si="7"/>
        <v>#DIV/0!</v>
      </c>
      <c r="CC24" s="111">
        <f t="shared" si="8"/>
        <v>0</v>
      </c>
      <c r="CD24" s="112">
        <f t="shared" si="9"/>
        <v>0</v>
      </c>
      <c r="CE24" s="113" t="e">
        <f t="shared" si="3"/>
        <v>#DIV/0!</v>
      </c>
      <c r="CF24" s="114">
        <f t="shared" si="4"/>
        <v>0</v>
      </c>
      <c r="CG24" s="115">
        <f t="shared" si="5"/>
        <v>0</v>
      </c>
      <c r="CH24" s="157"/>
      <c r="CI24" s="158"/>
      <c r="CJ24" s="159"/>
      <c r="CK24" s="119">
        <f t="shared" si="6"/>
        <v>0</v>
      </c>
    </row>
    <row r="25" spans="1:89" ht="16.5" customHeight="1">
      <c r="A25" s="203" t="s">
        <v>139</v>
      </c>
      <c r="B25" s="67" t="s">
        <v>105</v>
      </c>
      <c r="C25" s="121"/>
      <c r="D25" s="122"/>
      <c r="E25" s="123"/>
      <c r="F25" s="124"/>
      <c r="G25" s="164"/>
      <c r="H25" s="125"/>
      <c r="I25" s="126"/>
      <c r="J25" s="126"/>
      <c r="K25" s="127"/>
      <c r="L25" s="76"/>
      <c r="M25" s="76"/>
      <c r="N25" s="192"/>
      <c r="O25" s="78"/>
      <c r="P25" s="130"/>
      <c r="Q25" s="131"/>
      <c r="R25" s="131"/>
      <c r="S25" s="131"/>
      <c r="T25" s="131"/>
      <c r="U25" s="132"/>
      <c r="V25" s="133"/>
      <c r="W25" s="132"/>
      <c r="X25" s="134"/>
      <c r="Y25" s="135"/>
      <c r="Z25" s="136"/>
      <c r="AA25" s="137"/>
      <c r="AB25" s="138"/>
      <c r="AC25" s="138"/>
      <c r="AD25" s="138"/>
      <c r="AE25" s="139"/>
      <c r="AF25" s="138"/>
      <c r="AG25" s="138"/>
      <c r="AH25" s="140"/>
      <c r="AI25" s="90"/>
      <c r="AJ25" s="90"/>
      <c r="AK25" s="141"/>
      <c r="AL25" s="141"/>
      <c r="AM25" s="141"/>
      <c r="AN25" s="142"/>
      <c r="AO25" s="177"/>
      <c r="AP25" s="144"/>
      <c r="AQ25" s="145"/>
      <c r="AR25" s="145"/>
      <c r="AS25" s="145"/>
      <c r="AT25" s="76"/>
      <c r="AU25" s="76"/>
      <c r="AV25" s="76"/>
      <c r="AW25" s="76"/>
      <c r="AX25" s="76"/>
      <c r="AY25" s="76"/>
      <c r="AZ25" s="146"/>
      <c r="BA25" s="146"/>
      <c r="BB25" s="96"/>
      <c r="BC25" s="96"/>
      <c r="BD25" s="96"/>
      <c r="BE25" s="96"/>
      <c r="BF25" s="148"/>
      <c r="BG25" s="148"/>
      <c r="BH25" s="148"/>
      <c r="BI25" s="148"/>
      <c r="BJ25" s="148"/>
      <c r="BK25" s="149"/>
      <c r="BL25" s="150"/>
      <c r="BM25" s="151"/>
      <c r="BN25" s="151"/>
      <c r="BO25" s="151"/>
      <c r="BP25" s="101"/>
      <c r="BQ25" s="152"/>
      <c r="BR25" s="153"/>
      <c r="BS25" s="131"/>
      <c r="BT25" s="131"/>
      <c r="BU25" s="132"/>
      <c r="BV25" s="154"/>
      <c r="BW25" s="155"/>
      <c r="BX25" s="165"/>
      <c r="BY25" s="107" t="e">
        <f t="shared" si="0"/>
        <v>#DIV/0!</v>
      </c>
      <c r="BZ25" s="108">
        <f t="shared" si="1"/>
        <v>0</v>
      </c>
      <c r="CA25" s="109">
        <f t="shared" si="2"/>
        <v>0</v>
      </c>
      <c r="CB25" s="110" t="e">
        <f t="shared" si="7"/>
        <v>#DIV/0!</v>
      </c>
      <c r="CC25" s="111">
        <f t="shared" si="8"/>
        <v>0</v>
      </c>
      <c r="CD25" s="112">
        <f t="shared" si="9"/>
        <v>0</v>
      </c>
      <c r="CE25" s="113" t="e">
        <f t="shared" si="3"/>
        <v>#DIV/0!</v>
      </c>
      <c r="CF25" s="114">
        <f t="shared" si="4"/>
        <v>0</v>
      </c>
      <c r="CG25" s="115">
        <f t="shared" si="5"/>
        <v>0</v>
      </c>
      <c r="CH25" s="157"/>
      <c r="CI25" s="158"/>
      <c r="CJ25" s="159"/>
      <c r="CK25" s="119">
        <f t="shared" si="6"/>
        <v>0</v>
      </c>
    </row>
    <row r="26" spans="1:89" ht="16.5" customHeight="1">
      <c r="A26" s="203" t="s">
        <v>140</v>
      </c>
      <c r="B26" s="67" t="s">
        <v>105</v>
      </c>
      <c r="C26" s="121"/>
      <c r="D26" s="195"/>
      <c r="E26" s="123"/>
      <c r="F26" s="124"/>
      <c r="G26" s="164"/>
      <c r="H26" s="125"/>
      <c r="I26" s="126"/>
      <c r="J26" s="126"/>
      <c r="K26" s="127"/>
      <c r="L26" s="76"/>
      <c r="M26" s="76"/>
      <c r="N26" s="192"/>
      <c r="O26" s="78"/>
      <c r="P26" s="130"/>
      <c r="Q26" s="131"/>
      <c r="R26" s="131"/>
      <c r="S26" s="131"/>
      <c r="T26" s="131"/>
      <c r="U26" s="132"/>
      <c r="V26" s="133"/>
      <c r="W26" s="132"/>
      <c r="X26" s="134"/>
      <c r="Y26" s="135"/>
      <c r="Z26" s="136"/>
      <c r="AA26" s="137"/>
      <c r="AB26" s="138"/>
      <c r="AC26" s="138"/>
      <c r="AD26" s="138"/>
      <c r="AE26" s="139"/>
      <c r="AF26" s="138"/>
      <c r="AG26" s="138"/>
      <c r="AH26" s="140"/>
      <c r="AI26" s="90"/>
      <c r="AJ26" s="90"/>
      <c r="AK26" s="141"/>
      <c r="AL26" s="141"/>
      <c r="AM26" s="141"/>
      <c r="AN26" s="142"/>
      <c r="AO26" s="177"/>
      <c r="AP26" s="144"/>
      <c r="AQ26" s="145"/>
      <c r="AR26" s="145"/>
      <c r="AS26" s="145"/>
      <c r="AT26" s="76"/>
      <c r="AU26" s="76"/>
      <c r="AV26" s="76"/>
      <c r="AW26" s="76"/>
      <c r="AX26" s="76"/>
      <c r="AY26" s="76"/>
      <c r="AZ26" s="146"/>
      <c r="BA26" s="146"/>
      <c r="BB26" s="96"/>
      <c r="BC26" s="96"/>
      <c r="BD26" s="96"/>
      <c r="BE26" s="96"/>
      <c r="BF26" s="148"/>
      <c r="BG26" s="148"/>
      <c r="BH26" s="148"/>
      <c r="BI26" s="148"/>
      <c r="BJ26" s="148"/>
      <c r="BK26" s="149"/>
      <c r="BL26" s="150"/>
      <c r="BM26" s="151"/>
      <c r="BN26" s="151"/>
      <c r="BO26" s="151"/>
      <c r="BP26" s="101"/>
      <c r="BQ26" s="152"/>
      <c r="BR26" s="153"/>
      <c r="BS26" s="131"/>
      <c r="BT26" s="131"/>
      <c r="BU26" s="132"/>
      <c r="BV26" s="154"/>
      <c r="BW26" s="155"/>
      <c r="BX26" s="165"/>
      <c r="BY26" s="107" t="e">
        <f t="shared" si="0"/>
        <v>#DIV/0!</v>
      </c>
      <c r="BZ26" s="108">
        <f t="shared" si="1"/>
        <v>0</v>
      </c>
      <c r="CA26" s="109">
        <f t="shared" si="2"/>
        <v>0</v>
      </c>
      <c r="CB26" s="110" t="e">
        <f t="shared" si="7"/>
        <v>#DIV/0!</v>
      </c>
      <c r="CC26" s="111">
        <f t="shared" si="8"/>
        <v>0</v>
      </c>
      <c r="CD26" s="112">
        <f t="shared" si="9"/>
        <v>0</v>
      </c>
      <c r="CE26" s="113" t="e">
        <f t="shared" si="3"/>
        <v>#DIV/0!</v>
      </c>
      <c r="CF26" s="114">
        <f t="shared" si="4"/>
        <v>0</v>
      </c>
      <c r="CG26" s="115">
        <f t="shared" si="5"/>
        <v>0</v>
      </c>
      <c r="CH26" s="157"/>
      <c r="CI26" s="158"/>
      <c r="CJ26" s="159"/>
      <c r="CK26" s="119">
        <f t="shared" si="6"/>
        <v>0</v>
      </c>
    </row>
    <row r="27" spans="1:89" ht="16.5" customHeight="1">
      <c r="A27" s="203" t="s">
        <v>141</v>
      </c>
      <c r="B27" s="67" t="s">
        <v>105</v>
      </c>
      <c r="C27" s="121"/>
      <c r="D27" s="122"/>
      <c r="E27" s="123"/>
      <c r="F27" s="124"/>
      <c r="G27" s="164"/>
      <c r="H27" s="125"/>
      <c r="I27" s="126"/>
      <c r="J27" s="126"/>
      <c r="K27" s="127"/>
      <c r="L27" s="76"/>
      <c r="M27" s="183"/>
      <c r="O27" s="78"/>
      <c r="P27" s="130"/>
      <c r="Q27" s="131"/>
      <c r="R27" s="131"/>
      <c r="S27" s="131"/>
      <c r="T27" s="131"/>
      <c r="U27" s="132"/>
      <c r="V27" s="133"/>
      <c r="W27" s="132"/>
      <c r="X27" s="134"/>
      <c r="Y27" s="135"/>
      <c r="Z27" s="136"/>
      <c r="AA27" s="137"/>
      <c r="AB27" s="138"/>
      <c r="AC27" s="138"/>
      <c r="AD27" s="138"/>
      <c r="AE27" s="139"/>
      <c r="AF27" s="138"/>
      <c r="AG27" s="138"/>
      <c r="AH27" s="140"/>
      <c r="AI27" s="90"/>
      <c r="AJ27" s="90"/>
      <c r="AK27" s="141"/>
      <c r="AL27" s="141"/>
      <c r="AM27" s="141"/>
      <c r="AN27" s="142"/>
      <c r="AO27" s="177"/>
      <c r="AP27" s="144"/>
      <c r="AQ27" s="145"/>
      <c r="AR27" s="145"/>
      <c r="AS27" s="145"/>
      <c r="AT27" s="76"/>
      <c r="AU27" s="76"/>
      <c r="AV27" s="76"/>
      <c r="AW27" s="76"/>
      <c r="AX27" s="76"/>
      <c r="AY27" s="76"/>
      <c r="AZ27" s="146"/>
      <c r="BA27" s="146"/>
      <c r="BB27" s="96"/>
      <c r="BC27" s="96"/>
      <c r="BD27" s="96"/>
      <c r="BE27" s="96"/>
      <c r="BF27" s="148"/>
      <c r="BG27" s="148"/>
      <c r="BH27" s="148"/>
      <c r="BI27" s="148"/>
      <c r="BJ27" s="148"/>
      <c r="BK27" s="149"/>
      <c r="BL27" s="150"/>
      <c r="BM27" s="151"/>
      <c r="BN27" s="151"/>
      <c r="BO27" s="151"/>
      <c r="BP27" s="101"/>
      <c r="BQ27" s="152"/>
      <c r="BR27" s="153"/>
      <c r="BS27" s="131"/>
      <c r="BT27" s="131"/>
      <c r="BU27" s="132"/>
      <c r="BV27" s="154"/>
      <c r="BW27" s="155"/>
      <c r="BX27" s="165"/>
      <c r="BY27" s="107" t="e">
        <f t="shared" si="0"/>
        <v>#DIV/0!</v>
      </c>
      <c r="BZ27" s="108">
        <f t="shared" si="1"/>
        <v>0</v>
      </c>
      <c r="CA27" s="109">
        <f t="shared" si="2"/>
        <v>0</v>
      </c>
      <c r="CB27" s="110" t="e">
        <f t="shared" si="7"/>
        <v>#DIV/0!</v>
      </c>
      <c r="CC27" s="111">
        <f t="shared" si="8"/>
        <v>0</v>
      </c>
      <c r="CD27" s="112">
        <f t="shared" si="9"/>
        <v>0</v>
      </c>
      <c r="CE27" s="113" t="e">
        <f t="shared" si="3"/>
        <v>#DIV/0!</v>
      </c>
      <c r="CF27" s="114">
        <f t="shared" si="4"/>
        <v>0</v>
      </c>
      <c r="CG27" s="115">
        <f t="shared" si="5"/>
        <v>0</v>
      </c>
      <c r="CH27" s="157"/>
      <c r="CI27" s="158"/>
      <c r="CJ27" s="159"/>
      <c r="CK27" s="119">
        <f t="shared" si="6"/>
        <v>0</v>
      </c>
    </row>
    <row r="28" spans="1:89" ht="16.5" customHeight="1">
      <c r="A28" s="203" t="s">
        <v>141</v>
      </c>
      <c r="B28" s="67" t="s">
        <v>142</v>
      </c>
      <c r="C28" s="121"/>
      <c r="D28" s="122"/>
      <c r="E28" s="123"/>
      <c r="F28" s="124"/>
      <c r="G28" s="164"/>
      <c r="H28" s="125"/>
      <c r="I28" s="126"/>
      <c r="J28" s="126"/>
      <c r="K28" s="127"/>
      <c r="L28" s="76"/>
      <c r="M28" s="76"/>
      <c r="N28" s="192"/>
      <c r="O28" s="78"/>
      <c r="P28" s="130"/>
      <c r="Q28" s="131"/>
      <c r="R28" s="131"/>
      <c r="S28" s="131"/>
      <c r="T28" s="131"/>
      <c r="U28" s="132"/>
      <c r="V28" s="133"/>
      <c r="W28" s="132"/>
      <c r="X28" s="134"/>
      <c r="Y28" s="135"/>
      <c r="Z28" s="136"/>
      <c r="AA28" s="137"/>
      <c r="AB28" s="138"/>
      <c r="AC28" s="138"/>
      <c r="AD28" s="138"/>
      <c r="AE28" s="139"/>
      <c r="AF28" s="138"/>
      <c r="AG28" s="138"/>
      <c r="AH28" s="140"/>
      <c r="AI28" s="90"/>
      <c r="AJ28" s="90"/>
      <c r="AK28" s="141"/>
      <c r="AL28" s="141"/>
      <c r="AM28" s="141"/>
      <c r="AN28" s="142"/>
      <c r="AO28" s="177"/>
      <c r="AP28" s="144"/>
      <c r="AQ28" s="145"/>
      <c r="AR28" s="145"/>
      <c r="AS28" s="145"/>
      <c r="AT28" s="76"/>
      <c r="AU28" s="76"/>
      <c r="AV28" s="76"/>
      <c r="AW28" s="76"/>
      <c r="AX28" s="76"/>
      <c r="AY28" s="76"/>
      <c r="AZ28" s="146"/>
      <c r="BA28" s="146"/>
      <c r="BB28" s="96"/>
      <c r="BC28" s="96"/>
      <c r="BD28" s="96"/>
      <c r="BE28" s="96"/>
      <c r="BF28" s="148"/>
      <c r="BG28" s="148"/>
      <c r="BH28" s="148"/>
      <c r="BI28" s="148"/>
      <c r="BJ28" s="148"/>
      <c r="BK28" s="149"/>
      <c r="BL28" s="150"/>
      <c r="BM28" s="151"/>
      <c r="BN28" s="151"/>
      <c r="BO28" s="151"/>
      <c r="BP28" s="101"/>
      <c r="BQ28" s="152"/>
      <c r="BR28" s="153"/>
      <c r="BS28" s="131"/>
      <c r="BT28" s="131"/>
      <c r="BU28" s="132"/>
      <c r="BV28" s="154"/>
      <c r="BW28" s="155"/>
      <c r="BX28" s="165"/>
      <c r="BY28" s="107" t="e">
        <f t="shared" si="0"/>
        <v>#DIV/0!</v>
      </c>
      <c r="BZ28" s="108">
        <f t="shared" si="1"/>
        <v>0</v>
      </c>
      <c r="CA28" s="109">
        <f t="shared" si="2"/>
        <v>0</v>
      </c>
      <c r="CB28" s="110" t="e">
        <f t="shared" si="7"/>
        <v>#DIV/0!</v>
      </c>
      <c r="CC28" s="111">
        <f t="shared" si="8"/>
        <v>0</v>
      </c>
      <c r="CD28" s="112">
        <f t="shared" si="9"/>
        <v>0</v>
      </c>
      <c r="CE28" s="113" t="e">
        <f t="shared" si="3"/>
        <v>#DIV/0!</v>
      </c>
      <c r="CF28" s="114">
        <f t="shared" si="4"/>
        <v>0</v>
      </c>
      <c r="CG28" s="115">
        <f t="shared" si="5"/>
        <v>0</v>
      </c>
      <c r="CH28" s="157"/>
      <c r="CI28" s="205">
        <v>1</v>
      </c>
      <c r="CJ28" s="159"/>
      <c r="CK28" s="119">
        <f t="shared" si="6"/>
        <v>0</v>
      </c>
    </row>
    <row r="29" spans="1:89" ht="16.5" customHeight="1">
      <c r="A29" s="203" t="s">
        <v>144</v>
      </c>
      <c r="B29" s="67" t="s">
        <v>105</v>
      </c>
      <c r="C29" s="121"/>
      <c r="D29" s="122"/>
      <c r="E29" s="123"/>
      <c r="F29" s="124"/>
      <c r="G29" s="164"/>
      <c r="H29" s="125"/>
      <c r="I29" s="126"/>
      <c r="J29" s="191"/>
      <c r="K29" s="127"/>
      <c r="L29" s="76"/>
      <c r="M29" s="76"/>
      <c r="N29" s="192"/>
      <c r="O29" s="78"/>
      <c r="P29" s="130"/>
      <c r="Q29" s="131"/>
      <c r="R29" s="131"/>
      <c r="S29" s="131"/>
      <c r="T29" s="131"/>
      <c r="U29" s="132"/>
      <c r="V29" s="133"/>
      <c r="W29" s="132"/>
      <c r="X29" s="134"/>
      <c r="Y29" s="135"/>
      <c r="Z29" s="136"/>
      <c r="AA29" s="137"/>
      <c r="AB29" s="138"/>
      <c r="AC29" s="138"/>
      <c r="AD29" s="138"/>
      <c r="AE29" s="139"/>
      <c r="AF29" s="138"/>
      <c r="AG29" s="138"/>
      <c r="AH29" s="140"/>
      <c r="AI29" s="90"/>
      <c r="AJ29" s="90"/>
      <c r="AK29" s="141"/>
      <c r="AL29" s="141"/>
      <c r="AM29" s="141"/>
      <c r="AN29" s="142"/>
      <c r="AO29" s="177"/>
      <c r="AP29" s="144"/>
      <c r="AQ29" s="145"/>
      <c r="AR29" s="145"/>
      <c r="AS29" s="145"/>
      <c r="AT29" s="76"/>
      <c r="AU29" s="76"/>
      <c r="AV29" s="76"/>
      <c r="AW29" s="76"/>
      <c r="AX29" s="76"/>
      <c r="AY29" s="76"/>
      <c r="AZ29" s="146"/>
      <c r="BA29" s="146"/>
      <c r="BB29" s="96"/>
      <c r="BC29" s="96"/>
      <c r="BD29" s="96"/>
      <c r="BE29" s="96"/>
      <c r="BF29" s="148"/>
      <c r="BG29" s="148"/>
      <c r="BH29" s="148"/>
      <c r="BI29" s="148"/>
      <c r="BJ29" s="148"/>
      <c r="BK29" s="149"/>
      <c r="BL29" s="150"/>
      <c r="BM29" s="151"/>
      <c r="BN29" s="151"/>
      <c r="BO29" s="151"/>
      <c r="BP29" s="101"/>
      <c r="BQ29" s="152"/>
      <c r="BR29" s="153"/>
      <c r="BS29" s="131"/>
      <c r="BT29" s="131"/>
      <c r="BU29" s="132"/>
      <c r="BV29" s="154"/>
      <c r="BW29" s="155"/>
      <c r="BX29" s="165"/>
      <c r="BY29" s="107" t="e">
        <f t="shared" si="0"/>
        <v>#DIV/0!</v>
      </c>
      <c r="BZ29" s="108">
        <f t="shared" si="1"/>
        <v>0</v>
      </c>
      <c r="CA29" s="109">
        <f t="shared" si="2"/>
        <v>0</v>
      </c>
      <c r="CB29" s="110" t="e">
        <f t="shared" si="7"/>
        <v>#DIV/0!</v>
      </c>
      <c r="CC29" s="111">
        <f t="shared" si="8"/>
        <v>0</v>
      </c>
      <c r="CD29" s="112">
        <f t="shared" si="9"/>
        <v>0</v>
      </c>
      <c r="CE29" s="113" t="e">
        <f t="shared" si="3"/>
        <v>#DIV/0!</v>
      </c>
      <c r="CF29" s="114">
        <f t="shared" si="4"/>
        <v>0</v>
      </c>
      <c r="CG29" s="115">
        <f t="shared" si="5"/>
        <v>0</v>
      </c>
      <c r="CH29" s="157"/>
      <c r="CI29" s="158"/>
      <c r="CJ29" s="159"/>
      <c r="CK29" s="119">
        <f t="shared" si="6"/>
        <v>0</v>
      </c>
    </row>
    <row r="30" spans="1:89" ht="16.5" customHeight="1">
      <c r="A30" s="203" t="s">
        <v>145</v>
      </c>
      <c r="B30" s="67" t="s">
        <v>105</v>
      </c>
      <c r="C30" s="121"/>
      <c r="D30" s="122"/>
      <c r="E30" s="123"/>
      <c r="F30" s="124"/>
      <c r="G30" s="164"/>
      <c r="H30" s="125"/>
      <c r="I30" s="126"/>
      <c r="J30" s="126"/>
      <c r="K30" s="127"/>
      <c r="L30" s="76"/>
      <c r="M30" s="76"/>
      <c r="N30" s="128"/>
      <c r="O30" s="78"/>
      <c r="P30" s="130"/>
      <c r="Q30" s="131"/>
      <c r="R30" s="131"/>
      <c r="S30" s="131"/>
      <c r="T30" s="131"/>
      <c r="U30" s="132"/>
      <c r="V30" s="133"/>
      <c r="W30" s="132"/>
      <c r="X30" s="134"/>
      <c r="Y30" s="135"/>
      <c r="Z30" s="136"/>
      <c r="AA30" s="137"/>
      <c r="AB30" s="138"/>
      <c r="AC30" s="138"/>
      <c r="AD30" s="138"/>
      <c r="AE30" s="139"/>
      <c r="AF30" s="138"/>
      <c r="AG30" s="138"/>
      <c r="AH30" s="140"/>
      <c r="AI30" s="90"/>
      <c r="AJ30" s="90"/>
      <c r="AK30" s="141"/>
      <c r="AL30" s="141"/>
      <c r="AM30" s="141"/>
      <c r="AN30" s="142"/>
      <c r="AO30" s="177"/>
      <c r="AP30" s="144"/>
      <c r="AQ30" s="145"/>
      <c r="AR30" s="145"/>
      <c r="AS30" s="145"/>
      <c r="AT30" s="76"/>
      <c r="AU30" s="76"/>
      <c r="AV30" s="76"/>
      <c r="AW30" s="76"/>
      <c r="AX30" s="76"/>
      <c r="AY30" s="76"/>
      <c r="AZ30" s="146"/>
      <c r="BA30" s="146"/>
      <c r="BB30" s="96"/>
      <c r="BC30" s="96"/>
      <c r="BD30" s="96"/>
      <c r="BE30" s="96"/>
      <c r="BF30" s="148"/>
      <c r="BG30" s="148"/>
      <c r="BH30" s="148"/>
      <c r="BI30" s="148"/>
      <c r="BJ30" s="148"/>
      <c r="BK30" s="149"/>
      <c r="BL30" s="150"/>
      <c r="BM30" s="151"/>
      <c r="BN30" s="151"/>
      <c r="BO30" s="151"/>
      <c r="BP30" s="101"/>
      <c r="BQ30" s="152"/>
      <c r="BR30" s="153"/>
      <c r="BS30" s="131"/>
      <c r="BT30" s="131"/>
      <c r="BU30" s="132"/>
      <c r="BV30" s="154"/>
      <c r="BW30" s="155"/>
      <c r="BX30" s="165"/>
      <c r="BY30" s="107" t="e">
        <f t="shared" si="0"/>
        <v>#DIV/0!</v>
      </c>
      <c r="BZ30" s="108">
        <f t="shared" si="1"/>
        <v>0</v>
      </c>
      <c r="CA30" s="109">
        <f t="shared" si="2"/>
        <v>0</v>
      </c>
      <c r="CB30" s="110" t="e">
        <f t="shared" si="7"/>
        <v>#DIV/0!</v>
      </c>
      <c r="CC30" s="111">
        <f t="shared" si="8"/>
        <v>0</v>
      </c>
      <c r="CD30" s="112">
        <f t="shared" si="9"/>
        <v>0</v>
      </c>
      <c r="CE30" s="113" t="e">
        <f t="shared" si="3"/>
        <v>#DIV/0!</v>
      </c>
      <c r="CF30" s="114">
        <f t="shared" si="4"/>
        <v>0</v>
      </c>
      <c r="CG30" s="115">
        <f t="shared" si="5"/>
        <v>0</v>
      </c>
      <c r="CH30" s="157"/>
      <c r="CI30" s="158"/>
      <c r="CJ30" s="159"/>
      <c r="CK30" s="119">
        <f t="shared" si="6"/>
        <v>0</v>
      </c>
    </row>
    <row r="31" spans="1:89" ht="16.5" customHeight="1">
      <c r="A31" s="203" t="s">
        <v>146</v>
      </c>
      <c r="B31" s="67" t="s">
        <v>105</v>
      </c>
      <c r="C31" s="121"/>
      <c r="D31" s="122"/>
      <c r="E31" s="123"/>
      <c r="F31" s="124"/>
      <c r="G31" s="164"/>
      <c r="H31" s="125"/>
      <c r="I31" s="126"/>
      <c r="J31" s="126"/>
      <c r="K31" s="127"/>
      <c r="L31" s="76"/>
      <c r="M31" s="76"/>
      <c r="N31" s="128"/>
      <c r="O31" s="78"/>
      <c r="P31" s="130"/>
      <c r="Q31" s="131"/>
      <c r="R31" s="131"/>
      <c r="S31" s="131"/>
      <c r="T31" s="131"/>
      <c r="U31" s="132"/>
      <c r="V31" s="133"/>
      <c r="W31" s="132"/>
      <c r="X31" s="134"/>
      <c r="Y31" s="135"/>
      <c r="Z31" s="136"/>
      <c r="AA31" s="137"/>
      <c r="AB31" s="138"/>
      <c r="AC31" s="138"/>
      <c r="AD31" s="138"/>
      <c r="AE31" s="139"/>
      <c r="AF31" s="138"/>
      <c r="AG31" s="138"/>
      <c r="AH31" s="140"/>
      <c r="AI31" s="90"/>
      <c r="AJ31" s="90"/>
      <c r="AK31" s="141"/>
      <c r="AL31" s="141"/>
      <c r="AM31" s="141"/>
      <c r="AN31" s="142"/>
      <c r="AO31" s="177"/>
      <c r="AP31" s="144"/>
      <c r="AQ31" s="145"/>
      <c r="AR31" s="145"/>
      <c r="AS31" s="145"/>
      <c r="AT31" s="76"/>
      <c r="AU31" s="76"/>
      <c r="AV31" s="76"/>
      <c r="AW31" s="76"/>
      <c r="AX31" s="76"/>
      <c r="AY31" s="76"/>
      <c r="AZ31" s="146"/>
      <c r="BA31" s="146"/>
      <c r="BB31" s="96"/>
      <c r="BC31" s="96"/>
      <c r="BD31" s="96"/>
      <c r="BE31" s="96"/>
      <c r="BF31" s="148"/>
      <c r="BG31" s="148"/>
      <c r="BH31" s="148"/>
      <c r="BI31" s="148"/>
      <c r="BJ31" s="148"/>
      <c r="BK31" s="149"/>
      <c r="BL31" s="150"/>
      <c r="BM31" s="151"/>
      <c r="BN31" s="151"/>
      <c r="BO31" s="151"/>
      <c r="BP31" s="101"/>
      <c r="BQ31" s="152"/>
      <c r="BR31" s="153"/>
      <c r="BS31" s="131"/>
      <c r="BT31" s="131"/>
      <c r="BU31" s="132"/>
      <c r="BV31" s="154"/>
      <c r="BW31" s="155"/>
      <c r="BX31" s="165"/>
      <c r="BY31" s="107" t="e">
        <f t="shared" si="0"/>
        <v>#DIV/0!</v>
      </c>
      <c r="BZ31" s="108">
        <f t="shared" si="1"/>
        <v>0</v>
      </c>
      <c r="CA31" s="109">
        <f t="shared" si="2"/>
        <v>0</v>
      </c>
      <c r="CB31" s="110" t="e">
        <f t="shared" si="7"/>
        <v>#DIV/0!</v>
      </c>
      <c r="CC31" s="111">
        <f t="shared" si="8"/>
        <v>0</v>
      </c>
      <c r="CD31" s="112">
        <f t="shared" si="9"/>
        <v>0</v>
      </c>
      <c r="CE31" s="113" t="e">
        <f t="shared" si="3"/>
        <v>#DIV/0!</v>
      </c>
      <c r="CF31" s="114">
        <f t="shared" si="4"/>
        <v>0</v>
      </c>
      <c r="CG31" s="115">
        <f t="shared" si="5"/>
        <v>0</v>
      </c>
      <c r="CH31" s="157"/>
      <c r="CI31" s="158"/>
      <c r="CJ31" s="159"/>
      <c r="CK31" s="119">
        <f t="shared" si="6"/>
        <v>0</v>
      </c>
    </row>
    <row r="32" spans="1:89" ht="16.5" customHeight="1">
      <c r="A32" s="203" t="s">
        <v>147</v>
      </c>
      <c r="B32" s="67" t="s">
        <v>105</v>
      </c>
      <c r="C32" s="121"/>
      <c r="D32" s="122"/>
      <c r="E32" s="123"/>
      <c r="F32" s="124"/>
      <c r="G32" s="164"/>
      <c r="H32" s="125"/>
      <c r="I32" s="126"/>
      <c r="J32" s="126"/>
      <c r="K32" s="127"/>
      <c r="L32" s="76"/>
      <c r="M32" s="76"/>
      <c r="N32" s="128"/>
      <c r="O32" s="78"/>
      <c r="P32" s="130"/>
      <c r="Q32" s="131"/>
      <c r="R32" s="131"/>
      <c r="S32" s="131"/>
      <c r="T32" s="131"/>
      <c r="U32" s="132"/>
      <c r="V32" s="133"/>
      <c r="W32" s="132"/>
      <c r="X32" s="134"/>
      <c r="Y32" s="135"/>
      <c r="Z32" s="136"/>
      <c r="AA32" s="137"/>
      <c r="AB32" s="138"/>
      <c r="AC32" s="138"/>
      <c r="AD32" s="138"/>
      <c r="AE32" s="139"/>
      <c r="AF32" s="138"/>
      <c r="AG32" s="138"/>
      <c r="AH32" s="140"/>
      <c r="AI32" s="90"/>
      <c r="AJ32" s="90"/>
      <c r="AK32" s="141"/>
      <c r="AL32" s="141"/>
      <c r="AM32" s="141"/>
      <c r="AN32" s="142"/>
      <c r="AO32" s="177"/>
      <c r="AP32" s="144"/>
      <c r="AQ32" s="145"/>
      <c r="AR32" s="145"/>
      <c r="AS32" s="145"/>
      <c r="AT32" s="76"/>
      <c r="AU32" s="76"/>
      <c r="AV32" s="76"/>
      <c r="AW32" s="76"/>
      <c r="AX32" s="76"/>
      <c r="AY32" s="76"/>
      <c r="AZ32" s="146"/>
      <c r="BA32" s="146"/>
      <c r="BB32" s="96"/>
      <c r="BC32" s="96"/>
      <c r="BD32" s="96"/>
      <c r="BE32" s="96"/>
      <c r="BF32" s="148"/>
      <c r="BG32" s="148"/>
      <c r="BH32" s="148"/>
      <c r="BI32" s="148"/>
      <c r="BJ32" s="148"/>
      <c r="BK32" s="149"/>
      <c r="BL32" s="150"/>
      <c r="BM32" s="151"/>
      <c r="BN32" s="151"/>
      <c r="BO32" s="151"/>
      <c r="BP32" s="101" t="s">
        <v>116</v>
      </c>
      <c r="BQ32" s="152"/>
      <c r="BR32" s="153"/>
      <c r="BS32" s="131"/>
      <c r="BT32" s="131"/>
      <c r="BU32" s="132"/>
      <c r="BV32" s="154"/>
      <c r="BW32" s="155"/>
      <c r="BX32" s="165"/>
      <c r="BY32" s="107" t="e">
        <f t="shared" si="0"/>
        <v>#DIV/0!</v>
      </c>
      <c r="BZ32" s="108">
        <f t="shared" si="1"/>
        <v>0</v>
      </c>
      <c r="CA32" s="109">
        <f t="shared" si="2"/>
        <v>0</v>
      </c>
      <c r="CB32" s="110" t="e">
        <f t="shared" si="7"/>
        <v>#DIV/0!</v>
      </c>
      <c r="CC32" s="111">
        <f t="shared" si="8"/>
        <v>0</v>
      </c>
      <c r="CD32" s="112">
        <f t="shared" si="9"/>
        <v>0</v>
      </c>
      <c r="CE32" s="113" t="e">
        <f t="shared" si="3"/>
        <v>#DIV/0!</v>
      </c>
      <c r="CF32" s="114">
        <f t="shared" si="4"/>
        <v>0</v>
      </c>
      <c r="CG32" s="115">
        <f t="shared" si="5"/>
        <v>0</v>
      </c>
      <c r="CH32" s="157"/>
      <c r="CI32" s="158"/>
      <c r="CJ32" s="159"/>
      <c r="CK32" s="119">
        <f t="shared" si="6"/>
        <v>1</v>
      </c>
    </row>
    <row r="33" spans="1:89" ht="16.5" customHeight="1">
      <c r="A33" s="206" t="s">
        <v>148</v>
      </c>
      <c r="B33" s="67" t="s">
        <v>105</v>
      </c>
      <c r="C33" s="121"/>
      <c r="D33" s="122"/>
      <c r="E33" s="123"/>
      <c r="F33" s="124"/>
      <c r="G33" s="164"/>
      <c r="H33" s="125"/>
      <c r="I33" s="126"/>
      <c r="J33" s="126"/>
      <c r="K33" s="127"/>
      <c r="L33" s="183">
        <v>3.3</v>
      </c>
      <c r="M33" s="183" t="s">
        <v>193</v>
      </c>
      <c r="N33" s="198"/>
      <c r="O33" s="78" t="s">
        <v>312</v>
      </c>
      <c r="P33" s="130"/>
      <c r="Q33" s="131"/>
      <c r="R33" s="131"/>
      <c r="S33" s="131"/>
      <c r="T33" s="131"/>
      <c r="U33" s="132"/>
      <c r="V33" s="133"/>
      <c r="W33" s="132"/>
      <c r="X33" s="134"/>
      <c r="Y33" s="135"/>
      <c r="Z33" s="136"/>
      <c r="AA33" s="137"/>
      <c r="AB33" s="138"/>
      <c r="AC33" s="138"/>
      <c r="AD33" s="138"/>
      <c r="AE33" s="139"/>
      <c r="AF33" s="138"/>
      <c r="AG33" s="138"/>
      <c r="AH33" s="140"/>
      <c r="AI33" s="90">
        <v>3.5</v>
      </c>
      <c r="AJ33" s="90">
        <v>3.5</v>
      </c>
      <c r="AK33" s="141">
        <v>3.5</v>
      </c>
      <c r="AL33" s="141">
        <v>3.5</v>
      </c>
      <c r="AM33" s="141"/>
      <c r="AN33" s="142"/>
      <c r="AO33" s="177"/>
      <c r="AP33" s="144"/>
      <c r="AQ33" s="145"/>
      <c r="AR33" s="145"/>
      <c r="AS33" s="145"/>
      <c r="AT33" s="183">
        <v>3</v>
      </c>
      <c r="AU33" s="76"/>
      <c r="AV33" s="76"/>
      <c r="AW33" s="76"/>
      <c r="AX33" s="178">
        <v>3</v>
      </c>
      <c r="AY33" s="178">
        <v>2.5</v>
      </c>
      <c r="AZ33" s="146"/>
      <c r="BA33" s="146"/>
      <c r="BB33" s="96"/>
      <c r="BC33" s="96"/>
      <c r="BD33" s="96"/>
      <c r="BE33" s="96" t="s">
        <v>114</v>
      </c>
      <c r="BF33" s="148"/>
      <c r="BG33" s="148"/>
      <c r="BH33" s="148"/>
      <c r="BI33" s="148"/>
      <c r="BJ33" s="148"/>
      <c r="BK33" s="149"/>
      <c r="BL33" s="150"/>
      <c r="BM33" s="151"/>
      <c r="BN33" s="151"/>
      <c r="BO33" s="151"/>
      <c r="BP33" s="101" t="s">
        <v>116</v>
      </c>
      <c r="BQ33" s="152"/>
      <c r="BR33" s="153"/>
      <c r="BS33" s="131"/>
      <c r="BT33" s="131"/>
      <c r="BU33" s="132"/>
      <c r="BV33" s="154"/>
      <c r="BW33" s="155"/>
      <c r="BX33" s="165"/>
      <c r="BY33" s="107">
        <f t="shared" si="0"/>
        <v>3.2600000000000002</v>
      </c>
      <c r="BZ33" s="108">
        <f t="shared" si="1"/>
        <v>3</v>
      </c>
      <c r="CA33" s="109">
        <f t="shared" si="2"/>
        <v>3.5</v>
      </c>
      <c r="CB33" s="110">
        <f t="shared" si="7"/>
        <v>3.1666666666666665</v>
      </c>
      <c r="CC33" s="111">
        <f t="shared" si="8"/>
        <v>2.5</v>
      </c>
      <c r="CD33" s="112">
        <f t="shared" si="9"/>
        <v>3.5</v>
      </c>
      <c r="CE33" s="113" t="e">
        <f t="shared" si="3"/>
        <v>#DIV/0!</v>
      </c>
      <c r="CF33" s="114">
        <f t="shared" si="4"/>
        <v>0</v>
      </c>
      <c r="CG33" s="115">
        <f t="shared" si="5"/>
        <v>0</v>
      </c>
      <c r="CH33" s="186" t="s">
        <v>313</v>
      </c>
      <c r="CI33" s="205" t="s">
        <v>314</v>
      </c>
      <c r="CJ33" s="159"/>
      <c r="CK33" s="119">
        <f t="shared" si="6"/>
        <v>12</v>
      </c>
    </row>
    <row r="34" spans="1:89" ht="16.5" customHeight="1">
      <c r="A34" s="206" t="s">
        <v>149</v>
      </c>
      <c r="B34" s="67" t="s">
        <v>142</v>
      </c>
      <c r="C34" s="121"/>
      <c r="D34" s="122"/>
      <c r="E34" s="123"/>
      <c r="F34" s="124"/>
      <c r="G34" s="164"/>
      <c r="H34" s="125"/>
      <c r="I34" s="126"/>
      <c r="J34" s="126"/>
      <c r="K34" s="127"/>
      <c r="L34" s="76"/>
      <c r="M34" s="76"/>
      <c r="N34" s="128"/>
      <c r="O34" s="78">
        <v>1</v>
      </c>
      <c r="P34" s="130"/>
      <c r="Q34" s="131"/>
      <c r="R34" s="131"/>
      <c r="S34" s="131"/>
      <c r="T34" s="131"/>
      <c r="U34" s="132"/>
      <c r="V34" s="133"/>
      <c r="W34" s="132"/>
      <c r="X34" s="134"/>
      <c r="Y34" s="135"/>
      <c r="Z34" s="136"/>
      <c r="AA34" s="137"/>
      <c r="AB34" s="138"/>
      <c r="AC34" s="138"/>
      <c r="AD34" s="138"/>
      <c r="AE34" s="139"/>
      <c r="AF34" s="138"/>
      <c r="AG34" s="138"/>
      <c r="AH34" s="140"/>
      <c r="AI34" s="90"/>
      <c r="AJ34" s="90"/>
      <c r="AK34" s="141"/>
      <c r="AL34" s="141"/>
      <c r="AM34" s="141"/>
      <c r="AN34" s="142"/>
      <c r="AO34" s="177"/>
      <c r="AP34" s="144"/>
      <c r="AQ34" s="145"/>
      <c r="AR34" s="145"/>
      <c r="AS34" s="145"/>
      <c r="AT34" s="76"/>
      <c r="AU34" s="76"/>
      <c r="AV34" s="76"/>
      <c r="AW34" s="183">
        <v>0.9</v>
      </c>
      <c r="AX34" s="76"/>
      <c r="AY34" s="76"/>
      <c r="AZ34" s="146"/>
      <c r="BA34" s="146"/>
      <c r="BB34" s="96"/>
      <c r="BC34" s="96"/>
      <c r="BD34" s="96"/>
      <c r="BE34" s="96"/>
      <c r="BF34" s="148"/>
      <c r="BG34" s="148"/>
      <c r="BH34" s="148"/>
      <c r="BI34" s="148"/>
      <c r="BJ34" s="148"/>
      <c r="BK34" s="149"/>
      <c r="BL34" s="150"/>
      <c r="BM34" s="151"/>
      <c r="BN34" s="151"/>
      <c r="BO34" s="151"/>
      <c r="BP34" s="101"/>
      <c r="BQ34" s="152"/>
      <c r="BR34" s="153"/>
      <c r="BS34" s="131"/>
      <c r="BT34" s="131"/>
      <c r="BU34" s="132"/>
      <c r="BV34" s="154"/>
      <c r="BW34" s="155"/>
      <c r="BX34" s="165"/>
      <c r="BY34" s="107">
        <f t="shared" si="0"/>
        <v>0.95</v>
      </c>
      <c r="BZ34" s="108">
        <f t="shared" si="1"/>
        <v>0.9</v>
      </c>
      <c r="CA34" s="109">
        <f t="shared" si="2"/>
        <v>1</v>
      </c>
      <c r="CB34" s="110" t="e">
        <f t="shared" si="7"/>
        <v>#DIV/0!</v>
      </c>
      <c r="CC34" s="111">
        <f t="shared" si="8"/>
        <v>0</v>
      </c>
      <c r="CD34" s="112">
        <f t="shared" si="9"/>
        <v>0</v>
      </c>
      <c r="CE34" s="113" t="e">
        <f t="shared" si="3"/>
        <v>#DIV/0!</v>
      </c>
      <c r="CF34" s="114">
        <f t="shared" si="4"/>
        <v>0</v>
      </c>
      <c r="CG34" s="115">
        <f t="shared" si="5"/>
        <v>0</v>
      </c>
      <c r="CH34" s="157"/>
      <c r="CI34" s="205"/>
      <c r="CJ34" s="159"/>
      <c r="CK34" s="119">
        <f t="shared" si="6"/>
        <v>2</v>
      </c>
    </row>
    <row r="35" spans="1:89" ht="16.5" customHeight="1">
      <c r="A35" s="206" t="s">
        <v>149</v>
      </c>
      <c r="B35" s="67" t="s">
        <v>105</v>
      </c>
      <c r="C35" s="121"/>
      <c r="D35" s="122"/>
      <c r="E35" s="123"/>
      <c r="F35" s="124"/>
      <c r="G35" s="164"/>
      <c r="H35" s="125"/>
      <c r="I35" s="126"/>
      <c r="J35" s="126"/>
      <c r="K35" s="127"/>
      <c r="L35" s="183">
        <v>3.3</v>
      </c>
      <c r="M35" s="183" t="s">
        <v>193</v>
      </c>
      <c r="O35" s="78"/>
      <c r="P35" s="130"/>
      <c r="Q35" s="131"/>
      <c r="R35" s="131"/>
      <c r="S35" s="131"/>
      <c r="T35" s="131"/>
      <c r="U35" s="132"/>
      <c r="V35" s="133"/>
      <c r="W35" s="132"/>
      <c r="X35" s="134"/>
      <c r="Y35" s="135"/>
      <c r="Z35" s="136"/>
      <c r="AA35" s="137"/>
      <c r="AB35" s="176">
        <v>3.1</v>
      </c>
      <c r="AC35" s="138"/>
      <c r="AD35" s="138"/>
      <c r="AE35" s="139"/>
      <c r="AF35" s="138"/>
      <c r="AG35" s="138"/>
      <c r="AH35" s="140"/>
      <c r="AI35" s="90">
        <v>3.5</v>
      </c>
      <c r="AJ35" s="90">
        <v>3.5</v>
      </c>
      <c r="AK35" s="141"/>
      <c r="AL35" s="141"/>
      <c r="AM35" s="141"/>
      <c r="AN35" s="142"/>
      <c r="AO35" s="177"/>
      <c r="AP35" s="144"/>
      <c r="AQ35" s="145"/>
      <c r="AR35" s="145"/>
      <c r="AS35" s="145"/>
      <c r="AT35" s="183">
        <v>3</v>
      </c>
      <c r="AU35" s="183">
        <v>3</v>
      </c>
      <c r="AV35" s="76"/>
      <c r="AW35" s="76"/>
      <c r="AX35" s="76"/>
      <c r="AY35" s="76"/>
      <c r="AZ35" s="146"/>
      <c r="BA35" s="146"/>
      <c r="BB35" s="96"/>
      <c r="BC35" s="172">
        <v>3.5</v>
      </c>
      <c r="BD35" s="96"/>
      <c r="BE35" s="96"/>
      <c r="BF35" s="148"/>
      <c r="BG35" s="148"/>
      <c r="BH35" s="148"/>
      <c r="BI35" s="148"/>
      <c r="BJ35" s="148"/>
      <c r="BK35" s="149"/>
      <c r="BL35" s="150"/>
      <c r="BM35" s="151"/>
      <c r="BN35" s="151"/>
      <c r="BO35" s="151"/>
      <c r="BP35" s="101"/>
      <c r="BQ35" s="152"/>
      <c r="BR35" s="153"/>
      <c r="BS35" s="131"/>
      <c r="BT35" s="131"/>
      <c r="BU35" s="132"/>
      <c r="BV35" s="154"/>
      <c r="BW35" s="155"/>
      <c r="BX35" s="165"/>
      <c r="BY35" s="107">
        <f t="shared" si="0"/>
        <v>3.2333333333333329</v>
      </c>
      <c r="BZ35" s="108">
        <f t="shared" si="1"/>
        <v>3</v>
      </c>
      <c r="CA35" s="109">
        <f t="shared" si="2"/>
        <v>3.5</v>
      </c>
      <c r="CB35" s="110">
        <f t="shared" si="7"/>
        <v>3.5</v>
      </c>
      <c r="CC35" s="111">
        <f t="shared" si="8"/>
        <v>3.5</v>
      </c>
      <c r="CD35" s="112">
        <f t="shared" si="9"/>
        <v>3.5</v>
      </c>
      <c r="CE35" s="113" t="e">
        <f t="shared" si="3"/>
        <v>#DIV/0!</v>
      </c>
      <c r="CF35" s="114">
        <f t="shared" si="4"/>
        <v>0</v>
      </c>
      <c r="CG35" s="115">
        <f t="shared" si="5"/>
        <v>0</v>
      </c>
      <c r="CH35" s="157"/>
      <c r="CI35" s="205">
        <v>1.7</v>
      </c>
      <c r="CJ35" s="159"/>
      <c r="CK35" s="119">
        <f t="shared" si="6"/>
        <v>8</v>
      </c>
    </row>
    <row r="36" spans="1:89" ht="16.5" customHeight="1">
      <c r="A36" s="208" t="s">
        <v>150</v>
      </c>
      <c r="B36" s="67" t="s">
        <v>105</v>
      </c>
      <c r="C36" s="121"/>
      <c r="D36" s="122"/>
      <c r="E36" s="123"/>
      <c r="F36" s="124"/>
      <c r="G36" s="164"/>
      <c r="H36" s="125"/>
      <c r="I36" s="126"/>
      <c r="J36" s="126"/>
      <c r="K36" s="127"/>
      <c r="L36" s="76"/>
      <c r="M36" s="76"/>
      <c r="N36" s="128"/>
      <c r="O36" s="78"/>
      <c r="P36" s="130"/>
      <c r="Q36" s="131"/>
      <c r="R36" s="131"/>
      <c r="S36" s="131"/>
      <c r="T36" s="131"/>
      <c r="U36" s="132"/>
      <c r="V36" s="133"/>
      <c r="W36" s="132"/>
      <c r="X36" s="134"/>
      <c r="Y36" s="135"/>
      <c r="Z36" s="136"/>
      <c r="AA36" s="137"/>
      <c r="AB36" s="138"/>
      <c r="AC36" s="138"/>
      <c r="AD36" s="138"/>
      <c r="AE36" s="139"/>
      <c r="AF36" s="138"/>
      <c r="AG36" s="138"/>
      <c r="AH36" s="140"/>
      <c r="AI36" s="90"/>
      <c r="AJ36" s="90"/>
      <c r="AK36" s="193"/>
      <c r="AL36" s="193"/>
      <c r="AM36" s="141"/>
      <c r="AN36" s="142"/>
      <c r="AO36" s="177"/>
      <c r="AP36" s="144"/>
      <c r="AQ36" s="145"/>
      <c r="AR36" s="145"/>
      <c r="AS36" s="145"/>
      <c r="AT36" s="76"/>
      <c r="AU36" s="76"/>
      <c r="AV36" s="76"/>
      <c r="AW36" s="76"/>
      <c r="AX36" s="76"/>
      <c r="AY36" s="76"/>
      <c r="AZ36" s="146"/>
      <c r="BA36" s="146"/>
      <c r="BB36" s="96"/>
      <c r="BC36" s="96"/>
      <c r="BD36" s="96"/>
      <c r="BE36" s="96"/>
      <c r="BF36" s="148"/>
      <c r="BG36" s="148"/>
      <c r="BH36" s="148"/>
      <c r="BI36" s="148"/>
      <c r="BJ36" s="148"/>
      <c r="BK36" s="149"/>
      <c r="BL36" s="150"/>
      <c r="BM36" s="151"/>
      <c r="BN36" s="151"/>
      <c r="BO36" s="151"/>
      <c r="BP36" s="101"/>
      <c r="BQ36" s="152"/>
      <c r="BR36" s="153"/>
      <c r="BS36" s="131"/>
      <c r="BT36" s="131"/>
      <c r="BU36" s="132"/>
      <c r="BV36" s="154"/>
      <c r="BW36" s="155"/>
      <c r="BX36" s="165"/>
      <c r="BY36" s="107" t="e">
        <f t="shared" si="0"/>
        <v>#DIV/0!</v>
      </c>
      <c r="BZ36" s="108">
        <f t="shared" si="1"/>
        <v>0</v>
      </c>
      <c r="CA36" s="109">
        <f t="shared" si="2"/>
        <v>0</v>
      </c>
      <c r="CB36" s="110" t="e">
        <f t="shared" si="7"/>
        <v>#DIV/0!</v>
      </c>
      <c r="CC36" s="111">
        <f t="shared" si="8"/>
        <v>0</v>
      </c>
      <c r="CD36" s="112">
        <f t="shared" si="9"/>
        <v>0</v>
      </c>
      <c r="CE36" s="113" t="e">
        <f t="shared" si="3"/>
        <v>#DIV/0!</v>
      </c>
      <c r="CF36" s="114">
        <f t="shared" si="4"/>
        <v>0</v>
      </c>
      <c r="CG36" s="115">
        <f t="shared" si="5"/>
        <v>0</v>
      </c>
      <c r="CH36" s="157"/>
      <c r="CI36" s="158"/>
      <c r="CJ36" s="159"/>
      <c r="CK36" s="119">
        <f t="shared" si="6"/>
        <v>0</v>
      </c>
    </row>
    <row r="37" spans="1:89" ht="16.5" customHeight="1">
      <c r="A37" s="208" t="s">
        <v>152</v>
      </c>
      <c r="B37" s="67" t="s">
        <v>105</v>
      </c>
      <c r="C37" s="121"/>
      <c r="D37" s="122"/>
      <c r="E37" s="123"/>
      <c r="F37" s="124"/>
      <c r="G37" s="164"/>
      <c r="H37" s="125"/>
      <c r="I37" s="126"/>
      <c r="J37" s="126"/>
      <c r="K37" s="127"/>
      <c r="L37" s="76"/>
      <c r="M37" s="76"/>
      <c r="N37" s="192"/>
      <c r="O37" s="78" t="s">
        <v>315</v>
      </c>
      <c r="P37" s="130"/>
      <c r="Q37" s="131"/>
      <c r="R37" s="131"/>
      <c r="S37" s="131"/>
      <c r="T37" s="131"/>
      <c r="U37" s="132"/>
      <c r="V37" s="133"/>
      <c r="W37" s="132"/>
      <c r="X37" s="134"/>
      <c r="Y37" s="135"/>
      <c r="Z37" s="136"/>
      <c r="AA37" s="137"/>
      <c r="AB37" s="138"/>
      <c r="AC37" s="138"/>
      <c r="AD37" s="138"/>
      <c r="AE37" s="139"/>
      <c r="AF37" s="138"/>
      <c r="AG37" s="138"/>
      <c r="AH37" s="140"/>
      <c r="AI37" s="197"/>
      <c r="AJ37" s="197"/>
      <c r="AK37" s="193"/>
      <c r="AL37" s="193"/>
      <c r="AM37" s="193"/>
      <c r="AN37" s="199"/>
      <c r="AO37" s="177"/>
      <c r="AP37" s="144"/>
      <c r="AQ37" s="145"/>
      <c r="AR37" s="145"/>
      <c r="AS37" s="145"/>
      <c r="AT37" s="76"/>
      <c r="AU37" s="76"/>
      <c r="AV37" s="76"/>
      <c r="AW37" s="76"/>
      <c r="AX37" s="76"/>
      <c r="AY37" s="76"/>
      <c r="AZ37" s="146"/>
      <c r="BA37" s="146"/>
      <c r="BB37" s="96"/>
      <c r="BC37" s="96"/>
      <c r="BD37" s="96"/>
      <c r="BE37" s="96"/>
      <c r="BF37" s="148"/>
      <c r="BG37" s="148"/>
      <c r="BH37" s="148"/>
      <c r="BI37" s="148"/>
      <c r="BJ37" s="148"/>
      <c r="BK37" s="149"/>
      <c r="BL37" s="150"/>
      <c r="BM37" s="151"/>
      <c r="BN37" s="151"/>
      <c r="BO37" s="151"/>
      <c r="BP37" s="101"/>
      <c r="BQ37" s="152"/>
      <c r="BR37" s="153"/>
      <c r="BS37" s="131"/>
      <c r="BT37" s="131"/>
      <c r="BU37" s="132"/>
      <c r="BV37" s="154"/>
      <c r="BW37" s="155"/>
      <c r="BX37" s="165"/>
      <c r="BY37" s="107" t="e">
        <f t="shared" si="0"/>
        <v>#DIV/0!</v>
      </c>
      <c r="BZ37" s="108">
        <f t="shared" si="1"/>
        <v>0</v>
      </c>
      <c r="CA37" s="109">
        <f t="shared" si="2"/>
        <v>0</v>
      </c>
      <c r="CB37" s="110" t="e">
        <f t="shared" si="7"/>
        <v>#DIV/0!</v>
      </c>
      <c r="CC37" s="111">
        <f t="shared" si="8"/>
        <v>0</v>
      </c>
      <c r="CD37" s="112">
        <f t="shared" si="9"/>
        <v>0</v>
      </c>
      <c r="CE37" s="113" t="e">
        <f t="shared" si="3"/>
        <v>#DIV/0!</v>
      </c>
      <c r="CF37" s="114">
        <f t="shared" si="4"/>
        <v>0</v>
      </c>
      <c r="CG37" s="115">
        <f t="shared" si="5"/>
        <v>0</v>
      </c>
      <c r="CH37" s="186">
        <v>2.1</v>
      </c>
      <c r="CI37" s="158"/>
      <c r="CJ37" s="159"/>
      <c r="CK37" s="119">
        <f t="shared" si="6"/>
        <v>1</v>
      </c>
    </row>
    <row r="38" spans="1:89" ht="16.5" customHeight="1">
      <c r="A38" s="208" t="s">
        <v>154</v>
      </c>
      <c r="B38" s="67" t="s">
        <v>105</v>
      </c>
      <c r="C38" s="121"/>
      <c r="D38" s="122"/>
      <c r="E38" s="123"/>
      <c r="F38" s="124"/>
      <c r="G38" s="164"/>
      <c r="H38" s="125"/>
      <c r="I38" s="126"/>
      <c r="J38" s="126"/>
      <c r="K38" s="127"/>
      <c r="L38" s="76"/>
      <c r="M38" s="76"/>
      <c r="N38" s="192"/>
      <c r="O38" s="78"/>
      <c r="P38" s="130"/>
      <c r="Q38" s="131"/>
      <c r="R38" s="131"/>
      <c r="S38" s="131"/>
      <c r="T38" s="131"/>
      <c r="U38" s="132"/>
      <c r="V38" s="133"/>
      <c r="W38" s="132"/>
      <c r="X38" s="134"/>
      <c r="Y38" s="135"/>
      <c r="Z38" s="136"/>
      <c r="AA38" s="137"/>
      <c r="AB38" s="138"/>
      <c r="AC38" s="138"/>
      <c r="AD38" s="138"/>
      <c r="AE38" s="139"/>
      <c r="AF38" s="138"/>
      <c r="AG38" s="138"/>
      <c r="AH38" s="140"/>
      <c r="AI38" s="197"/>
      <c r="AJ38" s="197"/>
      <c r="AK38" s="141"/>
      <c r="AL38" s="141"/>
      <c r="AM38" s="141"/>
      <c r="AN38" s="142"/>
      <c r="AO38" s="177"/>
      <c r="AP38" s="144"/>
      <c r="AQ38" s="145"/>
      <c r="AR38" s="145"/>
      <c r="AS38" s="145"/>
      <c r="AT38" s="76"/>
      <c r="AU38" s="76"/>
      <c r="AV38" s="76"/>
      <c r="AW38" s="76"/>
      <c r="AX38" s="76"/>
      <c r="AY38" s="76"/>
      <c r="AZ38" s="146"/>
      <c r="BA38" s="146"/>
      <c r="BB38" s="96"/>
      <c r="BC38" s="96"/>
      <c r="BD38" s="96"/>
      <c r="BE38" s="96"/>
      <c r="BF38" s="148"/>
      <c r="BG38" s="148"/>
      <c r="BH38" s="148"/>
      <c r="BI38" s="148"/>
      <c r="BJ38" s="148"/>
      <c r="BK38" s="149"/>
      <c r="BL38" s="150"/>
      <c r="BM38" s="151"/>
      <c r="BN38" s="151"/>
      <c r="BO38" s="151"/>
      <c r="BP38" s="101"/>
      <c r="BQ38" s="152"/>
      <c r="BR38" s="153"/>
      <c r="BS38" s="131"/>
      <c r="BT38" s="131"/>
      <c r="BU38" s="132"/>
      <c r="BV38" s="154"/>
      <c r="BW38" s="155"/>
      <c r="BX38" s="165"/>
      <c r="BY38" s="107" t="e">
        <f t="shared" si="0"/>
        <v>#DIV/0!</v>
      </c>
      <c r="BZ38" s="108">
        <f t="shared" si="1"/>
        <v>0</v>
      </c>
      <c r="CA38" s="109">
        <f t="shared" si="2"/>
        <v>0</v>
      </c>
      <c r="CB38" s="110" t="e">
        <f t="shared" si="7"/>
        <v>#DIV/0!</v>
      </c>
      <c r="CC38" s="111">
        <f t="shared" si="8"/>
        <v>0</v>
      </c>
      <c r="CD38" s="112">
        <f t="shared" si="9"/>
        <v>0</v>
      </c>
      <c r="CE38" s="113" t="e">
        <f t="shared" si="3"/>
        <v>#DIV/0!</v>
      </c>
      <c r="CF38" s="114">
        <f t="shared" si="4"/>
        <v>0</v>
      </c>
      <c r="CG38" s="115">
        <f t="shared" si="5"/>
        <v>0</v>
      </c>
      <c r="CH38" s="157"/>
      <c r="CI38" s="205">
        <v>1.8</v>
      </c>
      <c r="CJ38" s="159"/>
      <c r="CK38" s="119">
        <f t="shared" si="6"/>
        <v>0</v>
      </c>
    </row>
    <row r="39" spans="1:89" ht="16.5" customHeight="1">
      <c r="A39" s="208" t="s">
        <v>155</v>
      </c>
      <c r="B39" s="67" t="s">
        <v>105</v>
      </c>
      <c r="C39" s="121"/>
      <c r="D39" s="122"/>
      <c r="E39" s="123"/>
      <c r="F39" s="124"/>
      <c r="G39" s="164"/>
      <c r="H39" s="125"/>
      <c r="I39" s="126"/>
      <c r="J39" s="126"/>
      <c r="K39" s="127"/>
      <c r="L39" s="183">
        <v>2.5</v>
      </c>
      <c r="M39" s="76" t="s">
        <v>121</v>
      </c>
      <c r="N39" s="192"/>
      <c r="O39" s="78" t="s">
        <v>316</v>
      </c>
      <c r="P39" s="130"/>
      <c r="Q39" s="131"/>
      <c r="R39" s="131"/>
      <c r="S39" s="131"/>
      <c r="T39" s="131"/>
      <c r="U39" s="132"/>
      <c r="V39" s="133"/>
      <c r="W39" s="132"/>
      <c r="X39" s="134"/>
      <c r="Y39" s="135"/>
      <c r="Z39" s="136"/>
      <c r="AA39" s="137"/>
      <c r="AB39" s="138"/>
      <c r="AC39" s="138"/>
      <c r="AD39" s="138"/>
      <c r="AE39" s="139"/>
      <c r="AF39" s="138"/>
      <c r="AG39" s="138"/>
      <c r="AH39" s="140"/>
      <c r="AI39" s="90"/>
      <c r="AJ39" s="90"/>
      <c r="AK39" s="141"/>
      <c r="AL39" s="141"/>
      <c r="AM39" s="141"/>
      <c r="AN39" s="142"/>
      <c r="AO39" s="177"/>
      <c r="AP39" s="144"/>
      <c r="AQ39" s="145"/>
      <c r="AR39" s="145"/>
      <c r="AS39" s="145"/>
      <c r="AT39" s="183">
        <v>3</v>
      </c>
      <c r="AU39" s="76"/>
      <c r="AV39" s="76"/>
      <c r="AW39" s="183">
        <v>2.8</v>
      </c>
      <c r="AX39" s="76"/>
      <c r="AY39" s="76"/>
      <c r="AZ39" s="146"/>
      <c r="BA39" s="146"/>
      <c r="BB39" s="96"/>
      <c r="BC39" s="96"/>
      <c r="BD39" s="96"/>
      <c r="BE39" s="147">
        <v>3.5</v>
      </c>
      <c r="BF39" s="148"/>
      <c r="BG39" s="148"/>
      <c r="BH39" s="148"/>
      <c r="BI39" s="148"/>
      <c r="BJ39" s="148"/>
      <c r="BK39" s="149"/>
      <c r="BL39" s="150"/>
      <c r="BM39" s="151"/>
      <c r="BN39" s="151"/>
      <c r="BO39" s="151"/>
      <c r="BP39" s="101"/>
      <c r="BQ39" s="152"/>
      <c r="BR39" s="153"/>
      <c r="BS39" s="131"/>
      <c r="BT39" s="131"/>
      <c r="BU39" s="132"/>
      <c r="BV39" s="154"/>
      <c r="BW39" s="155"/>
      <c r="BX39" s="165"/>
      <c r="BY39" s="107">
        <f t="shared" si="0"/>
        <v>2.95</v>
      </c>
      <c r="BZ39" s="108">
        <f t="shared" si="1"/>
        <v>2.5</v>
      </c>
      <c r="CA39" s="109">
        <f t="shared" si="2"/>
        <v>3.5</v>
      </c>
      <c r="CB39" s="110" t="e">
        <f t="shared" si="7"/>
        <v>#DIV/0!</v>
      </c>
      <c r="CC39" s="111">
        <f t="shared" si="8"/>
        <v>0</v>
      </c>
      <c r="CD39" s="112">
        <f t="shared" si="9"/>
        <v>0</v>
      </c>
      <c r="CE39" s="113" t="e">
        <f t="shared" si="3"/>
        <v>#DIV/0!</v>
      </c>
      <c r="CF39" s="114">
        <f t="shared" si="4"/>
        <v>0</v>
      </c>
      <c r="CG39" s="115">
        <f t="shared" si="5"/>
        <v>0</v>
      </c>
      <c r="CH39" s="186">
        <v>2.1</v>
      </c>
      <c r="CI39" s="158"/>
      <c r="CJ39" s="159"/>
      <c r="CK39" s="119">
        <f t="shared" si="6"/>
        <v>6</v>
      </c>
    </row>
    <row r="40" spans="1:89" ht="17.25" customHeight="1">
      <c r="A40" s="208" t="s">
        <v>156</v>
      </c>
      <c r="B40" s="67" t="s">
        <v>105</v>
      </c>
      <c r="C40" s="121"/>
      <c r="D40" s="122"/>
      <c r="E40" s="123"/>
      <c r="F40" s="124"/>
      <c r="G40" s="164"/>
      <c r="H40" s="125"/>
      <c r="I40" s="126"/>
      <c r="J40" s="126"/>
      <c r="K40" s="127"/>
      <c r="L40" s="76"/>
      <c r="M40" s="76"/>
      <c r="N40" s="192"/>
      <c r="O40" s="78"/>
      <c r="P40" s="130"/>
      <c r="Q40" s="131"/>
      <c r="R40" s="131"/>
      <c r="S40" s="131"/>
      <c r="T40" s="131"/>
      <c r="U40" s="132"/>
      <c r="V40" s="133"/>
      <c r="W40" s="132"/>
      <c r="X40" s="134"/>
      <c r="Y40" s="135"/>
      <c r="Z40" s="136"/>
      <c r="AA40" s="137"/>
      <c r="AB40" s="138"/>
      <c r="AC40" s="138"/>
      <c r="AD40" s="138"/>
      <c r="AE40" s="139"/>
      <c r="AF40" s="138"/>
      <c r="AG40" s="138"/>
      <c r="AH40" s="140"/>
      <c r="AI40" s="90"/>
      <c r="AJ40" s="90"/>
      <c r="AK40" s="141"/>
      <c r="AL40" s="141"/>
      <c r="AM40" s="141"/>
      <c r="AN40" s="142"/>
      <c r="AO40" s="177"/>
      <c r="AP40" s="144"/>
      <c r="AQ40" s="145"/>
      <c r="AR40" s="145"/>
      <c r="AS40" s="145"/>
      <c r="AT40" s="76"/>
      <c r="AU40" s="183">
        <v>2.5</v>
      </c>
      <c r="AV40" s="76"/>
      <c r="AW40" s="76"/>
      <c r="AX40" s="76"/>
      <c r="AY40" s="76"/>
      <c r="AZ40" s="146"/>
      <c r="BA40" s="146"/>
      <c r="BB40" s="96"/>
      <c r="BC40" s="96"/>
      <c r="BD40" s="96"/>
      <c r="BE40" s="96"/>
      <c r="BF40" s="148"/>
      <c r="BG40" s="148"/>
      <c r="BH40" s="148"/>
      <c r="BI40" s="148"/>
      <c r="BJ40" s="148"/>
      <c r="BK40" s="149"/>
      <c r="BL40" s="150"/>
      <c r="BM40" s="151"/>
      <c r="BN40" s="151"/>
      <c r="BO40" s="151"/>
      <c r="BP40" s="101"/>
      <c r="BQ40" s="152"/>
      <c r="BR40" s="153"/>
      <c r="BS40" s="131"/>
      <c r="BT40" s="131"/>
      <c r="BU40" s="132"/>
      <c r="BV40" s="154"/>
      <c r="BW40" s="155"/>
      <c r="BX40" s="165"/>
      <c r="BY40" s="107">
        <f t="shared" si="0"/>
        <v>2.5</v>
      </c>
      <c r="BZ40" s="108">
        <f t="shared" si="1"/>
        <v>2.5</v>
      </c>
      <c r="CA40" s="109">
        <f t="shared" si="2"/>
        <v>2.5</v>
      </c>
      <c r="CB40" s="110" t="e">
        <f t="shared" si="7"/>
        <v>#DIV/0!</v>
      </c>
      <c r="CC40" s="111">
        <f t="shared" si="8"/>
        <v>0</v>
      </c>
      <c r="CD40" s="112">
        <f t="shared" si="9"/>
        <v>0</v>
      </c>
      <c r="CE40" s="113" t="e">
        <f t="shared" si="3"/>
        <v>#DIV/0!</v>
      </c>
      <c r="CF40" s="114">
        <f t="shared" si="4"/>
        <v>0</v>
      </c>
      <c r="CG40" s="115">
        <f t="shared" si="5"/>
        <v>0</v>
      </c>
      <c r="CH40" s="186">
        <v>2.4</v>
      </c>
      <c r="CI40" s="158"/>
      <c r="CJ40" s="159"/>
      <c r="CK40" s="119">
        <f t="shared" si="6"/>
        <v>1</v>
      </c>
    </row>
    <row r="41" spans="1:89" ht="17.25" customHeight="1">
      <c r="A41" s="206" t="s">
        <v>317</v>
      </c>
      <c r="B41" s="67" t="s">
        <v>105</v>
      </c>
      <c r="C41" s="68"/>
      <c r="D41" s="195"/>
      <c r="E41" s="123"/>
      <c r="F41" s="124"/>
      <c r="G41" s="164"/>
      <c r="H41" s="125"/>
      <c r="I41" s="126"/>
      <c r="J41" s="126"/>
      <c r="K41" s="127"/>
      <c r="L41" s="183">
        <v>2.5</v>
      </c>
      <c r="M41" s="183" t="s">
        <v>119</v>
      </c>
      <c r="N41" s="198"/>
      <c r="O41" s="78" t="s">
        <v>318</v>
      </c>
      <c r="P41" s="130"/>
      <c r="Q41" s="131"/>
      <c r="R41" s="131"/>
      <c r="S41" s="131"/>
      <c r="T41" s="131"/>
      <c r="U41" s="132"/>
      <c r="V41" s="133"/>
      <c r="W41" s="132"/>
      <c r="X41" s="134"/>
      <c r="Y41" s="212"/>
      <c r="Z41" s="213"/>
      <c r="AA41" s="137"/>
      <c r="AB41" s="176">
        <v>2.9</v>
      </c>
      <c r="AC41" s="138"/>
      <c r="AD41" s="138"/>
      <c r="AE41" s="139"/>
      <c r="AF41" s="138"/>
      <c r="AG41" s="138"/>
      <c r="AH41" s="140"/>
      <c r="AI41" s="90">
        <v>2</v>
      </c>
      <c r="AJ41" s="90">
        <v>2</v>
      </c>
      <c r="AK41" s="141">
        <v>2.2999999999999998</v>
      </c>
      <c r="AL41" s="141">
        <v>2.2999999999999998</v>
      </c>
      <c r="AM41" s="141">
        <v>2.6</v>
      </c>
      <c r="AN41" s="142">
        <v>2.2000000000000002</v>
      </c>
      <c r="AO41" s="177"/>
      <c r="AP41" s="144"/>
      <c r="AQ41" s="145"/>
      <c r="AR41" s="145"/>
      <c r="AS41" s="145"/>
      <c r="AT41" s="183">
        <v>2.5</v>
      </c>
      <c r="AU41" s="183">
        <v>2.5</v>
      </c>
      <c r="AV41" s="76"/>
      <c r="AW41" s="183">
        <v>2.5</v>
      </c>
      <c r="AX41" s="178">
        <v>2.5</v>
      </c>
      <c r="AY41" s="178">
        <v>1.9</v>
      </c>
      <c r="AZ41" s="146"/>
      <c r="BA41" s="146"/>
      <c r="BB41" s="96"/>
      <c r="BC41" s="172">
        <v>2.5</v>
      </c>
      <c r="BD41" s="96"/>
      <c r="BE41" s="147">
        <v>2.8</v>
      </c>
      <c r="BF41" s="148"/>
      <c r="BG41" s="148"/>
      <c r="BH41" s="148"/>
      <c r="BI41" s="148"/>
      <c r="BJ41" s="148"/>
      <c r="BK41" s="149"/>
      <c r="BL41" s="150"/>
      <c r="BM41" s="151"/>
      <c r="BN41" s="151"/>
      <c r="BO41" s="151"/>
      <c r="BP41" s="101" t="s">
        <v>153</v>
      </c>
      <c r="BQ41" s="152"/>
      <c r="BR41" s="153"/>
      <c r="BS41" s="131"/>
      <c r="BT41" s="131"/>
      <c r="BU41" s="132"/>
      <c r="BV41" s="154"/>
      <c r="BW41" s="155"/>
      <c r="BX41" s="165"/>
      <c r="BY41" s="107">
        <f t="shared" si="0"/>
        <v>2.5090909090909088</v>
      </c>
      <c r="BZ41" s="108">
        <f t="shared" si="1"/>
        <v>2</v>
      </c>
      <c r="CA41" s="109">
        <f t="shared" si="2"/>
        <v>2.9</v>
      </c>
      <c r="CB41" s="110">
        <f t="shared" si="7"/>
        <v>2.1</v>
      </c>
      <c r="CC41" s="111">
        <f t="shared" si="8"/>
        <v>1.9</v>
      </c>
      <c r="CD41" s="112">
        <f t="shared" si="9"/>
        <v>2.2999999999999998</v>
      </c>
      <c r="CE41" s="113" t="e">
        <f t="shared" si="3"/>
        <v>#DIV/0!</v>
      </c>
      <c r="CF41" s="114">
        <f t="shared" si="4"/>
        <v>0</v>
      </c>
      <c r="CG41" s="115">
        <f t="shared" si="5"/>
        <v>0</v>
      </c>
      <c r="CH41" s="186">
        <v>1.49</v>
      </c>
      <c r="CI41" s="205">
        <v>1.55</v>
      </c>
      <c r="CJ41" s="159"/>
      <c r="CK41" s="119">
        <f t="shared" si="6"/>
        <v>18</v>
      </c>
    </row>
    <row r="42" spans="1:89" ht="16.5" customHeight="1">
      <c r="A42" s="206" t="s">
        <v>158</v>
      </c>
      <c r="B42" s="67" t="s">
        <v>105</v>
      </c>
      <c r="C42" s="121"/>
      <c r="D42" s="122"/>
      <c r="E42" s="123"/>
      <c r="F42" s="124"/>
      <c r="G42" s="164"/>
      <c r="H42" s="125"/>
      <c r="I42" s="126"/>
      <c r="J42" s="126"/>
      <c r="K42" s="127"/>
      <c r="L42" s="183">
        <v>2.5</v>
      </c>
      <c r="M42" s="183" t="s">
        <v>119</v>
      </c>
      <c r="N42" s="198"/>
      <c r="O42" s="78" t="s">
        <v>318</v>
      </c>
      <c r="P42" s="130"/>
      <c r="Q42" s="131"/>
      <c r="R42" s="131"/>
      <c r="S42" s="131"/>
      <c r="T42" s="131"/>
      <c r="U42" s="132"/>
      <c r="V42" s="133"/>
      <c r="W42" s="132"/>
      <c r="X42" s="134"/>
      <c r="Y42" s="135"/>
      <c r="Z42" s="136"/>
      <c r="AA42" s="137"/>
      <c r="AB42" s="138"/>
      <c r="AC42" s="138"/>
      <c r="AD42" s="138"/>
      <c r="AE42" s="139"/>
      <c r="AF42" s="138"/>
      <c r="AG42" s="138"/>
      <c r="AH42" s="140"/>
      <c r="AI42" s="90"/>
      <c r="AJ42" s="90"/>
      <c r="AK42" s="141"/>
      <c r="AL42" s="141"/>
      <c r="AM42" s="141"/>
      <c r="AN42" s="142"/>
      <c r="AO42" s="177"/>
      <c r="AP42" s="144"/>
      <c r="AQ42" s="145"/>
      <c r="AR42" s="145"/>
      <c r="AS42" s="145"/>
      <c r="AT42" s="76"/>
      <c r="AU42" s="76"/>
      <c r="AV42" s="76"/>
      <c r="AW42" s="183">
        <v>2.5</v>
      </c>
      <c r="AX42" s="76"/>
      <c r="AY42" s="76"/>
      <c r="AZ42" s="146"/>
      <c r="BA42" s="146"/>
      <c r="BB42" s="96"/>
      <c r="BC42" s="96"/>
      <c r="BD42" s="96"/>
      <c r="BE42" s="96"/>
      <c r="BF42" s="148"/>
      <c r="BG42" s="148"/>
      <c r="BH42" s="148"/>
      <c r="BI42" s="148"/>
      <c r="BJ42" s="148"/>
      <c r="BK42" s="149"/>
      <c r="BL42" s="150"/>
      <c r="BM42" s="151"/>
      <c r="BN42" s="151"/>
      <c r="BO42" s="151"/>
      <c r="BP42" s="101"/>
      <c r="BQ42" s="152"/>
      <c r="BR42" s="153"/>
      <c r="BS42" s="131"/>
      <c r="BT42" s="131"/>
      <c r="BU42" s="132"/>
      <c r="BV42" s="154"/>
      <c r="BW42" s="155"/>
      <c r="BX42" s="165"/>
      <c r="BY42" s="107">
        <f t="shared" si="0"/>
        <v>2.5</v>
      </c>
      <c r="BZ42" s="108">
        <f t="shared" si="1"/>
        <v>2.5</v>
      </c>
      <c r="CA42" s="109">
        <f t="shared" si="2"/>
        <v>2.5</v>
      </c>
      <c r="CB42" s="110" t="e">
        <f t="shared" si="7"/>
        <v>#DIV/0!</v>
      </c>
      <c r="CC42" s="111">
        <f t="shared" si="8"/>
        <v>0</v>
      </c>
      <c r="CD42" s="112">
        <f t="shared" si="9"/>
        <v>0</v>
      </c>
      <c r="CE42" s="113" t="e">
        <f t="shared" si="3"/>
        <v>#DIV/0!</v>
      </c>
      <c r="CF42" s="114">
        <f t="shared" si="4"/>
        <v>0</v>
      </c>
      <c r="CG42" s="115">
        <f t="shared" si="5"/>
        <v>0</v>
      </c>
      <c r="CH42" s="157"/>
      <c r="CI42" s="158"/>
      <c r="CJ42" s="159"/>
      <c r="CK42" s="119">
        <f t="shared" si="6"/>
        <v>4</v>
      </c>
    </row>
    <row r="43" spans="1:89" ht="16.5" customHeight="1">
      <c r="A43" s="206" t="s">
        <v>159</v>
      </c>
      <c r="B43" s="67" t="s">
        <v>105</v>
      </c>
      <c r="C43" s="121"/>
      <c r="D43" s="122"/>
      <c r="E43" s="123"/>
      <c r="F43" s="124"/>
      <c r="G43" s="164"/>
      <c r="H43" s="125"/>
      <c r="I43" s="126"/>
      <c r="J43" s="126"/>
      <c r="K43" s="127"/>
      <c r="L43" s="183">
        <v>2.5</v>
      </c>
      <c r="M43" s="76" t="s">
        <v>119</v>
      </c>
      <c r="N43" s="128"/>
      <c r="O43" s="78" t="s">
        <v>318</v>
      </c>
      <c r="P43" s="130"/>
      <c r="Q43" s="131"/>
      <c r="R43" s="131"/>
      <c r="S43" s="131"/>
      <c r="T43" s="131"/>
      <c r="U43" s="132"/>
      <c r="V43" s="133"/>
      <c r="W43" s="132"/>
      <c r="X43" s="134"/>
      <c r="Y43" s="212"/>
      <c r="Z43" s="213"/>
      <c r="AA43" s="137"/>
      <c r="AB43" s="176">
        <v>2.9</v>
      </c>
      <c r="AC43" s="138"/>
      <c r="AD43" s="138"/>
      <c r="AE43" s="139"/>
      <c r="AF43" s="138"/>
      <c r="AG43" s="138"/>
      <c r="AH43" s="140"/>
      <c r="AI43" s="90"/>
      <c r="AJ43" s="90"/>
      <c r="AK43" s="141"/>
      <c r="AL43" s="141"/>
      <c r="AM43" s="141">
        <v>2.6</v>
      </c>
      <c r="AN43" s="142">
        <v>2.2000000000000002</v>
      </c>
      <c r="AO43" s="177"/>
      <c r="AP43" s="144"/>
      <c r="AQ43" s="145"/>
      <c r="AR43" s="145"/>
      <c r="AS43" s="145"/>
      <c r="AT43" s="76"/>
      <c r="AU43" s="183">
        <v>2.5</v>
      </c>
      <c r="AV43" s="76"/>
      <c r="AW43" s="183">
        <v>2.5</v>
      </c>
      <c r="AX43" s="76"/>
      <c r="AY43" s="76"/>
      <c r="AZ43" s="146"/>
      <c r="BA43" s="146"/>
      <c r="BB43" s="96"/>
      <c r="BC43" s="172">
        <v>2.5</v>
      </c>
      <c r="BD43" s="96"/>
      <c r="BE43" s="147">
        <v>2.8</v>
      </c>
      <c r="BF43" s="148"/>
      <c r="BG43" s="148"/>
      <c r="BH43" s="148"/>
      <c r="BI43" s="148"/>
      <c r="BJ43" s="148"/>
      <c r="BK43" s="149"/>
      <c r="BL43" s="150"/>
      <c r="BM43" s="151"/>
      <c r="BN43" s="151"/>
      <c r="BO43" s="151"/>
      <c r="BP43" s="101"/>
      <c r="BQ43" s="152"/>
      <c r="BR43" s="153"/>
      <c r="BS43" s="131"/>
      <c r="BT43" s="131"/>
      <c r="BU43" s="132"/>
      <c r="BV43" s="154"/>
      <c r="BW43" s="155"/>
      <c r="BX43" s="165"/>
      <c r="BY43" s="107">
        <f t="shared" si="0"/>
        <v>2.6142857142857143</v>
      </c>
      <c r="BZ43" s="108">
        <f t="shared" si="1"/>
        <v>2.5</v>
      </c>
      <c r="CA43" s="109">
        <f t="shared" si="2"/>
        <v>2.9</v>
      </c>
      <c r="CB43" s="110">
        <f t="shared" si="7"/>
        <v>2.2000000000000002</v>
      </c>
      <c r="CC43" s="111">
        <f t="shared" si="8"/>
        <v>2.2000000000000002</v>
      </c>
      <c r="CD43" s="112">
        <f t="shared" si="9"/>
        <v>2.2000000000000002</v>
      </c>
      <c r="CE43" s="113" t="e">
        <f t="shared" si="3"/>
        <v>#DIV/0!</v>
      </c>
      <c r="CF43" s="114">
        <f t="shared" si="4"/>
        <v>0</v>
      </c>
      <c r="CG43" s="115">
        <f t="shared" si="5"/>
        <v>0</v>
      </c>
      <c r="CH43" s="157"/>
      <c r="CI43" s="158"/>
      <c r="CJ43" s="159"/>
      <c r="CK43" s="119">
        <f t="shared" si="6"/>
        <v>10</v>
      </c>
    </row>
    <row r="44" spans="1:89" ht="16.5" customHeight="1">
      <c r="A44" s="214" t="s">
        <v>160</v>
      </c>
      <c r="B44" s="67" t="s">
        <v>105</v>
      </c>
      <c r="C44" s="121"/>
      <c r="D44" s="122"/>
      <c r="E44" s="123"/>
      <c r="F44" s="124"/>
      <c r="G44" s="164"/>
      <c r="H44" s="125"/>
      <c r="I44" s="126"/>
      <c r="J44" s="126"/>
      <c r="K44" s="127"/>
      <c r="L44" s="183">
        <v>6.5</v>
      </c>
      <c r="M44" s="76"/>
      <c r="N44" s="128"/>
      <c r="O44" s="78" t="s">
        <v>319</v>
      </c>
      <c r="P44" s="130"/>
      <c r="Q44" s="131"/>
      <c r="R44" s="131"/>
      <c r="S44" s="131"/>
      <c r="T44" s="131"/>
      <c r="U44" s="132"/>
      <c r="V44" s="133"/>
      <c r="W44" s="132"/>
      <c r="X44" s="134"/>
      <c r="Y44" s="135"/>
      <c r="Z44" s="136"/>
      <c r="AA44" s="137"/>
      <c r="AB44" s="138"/>
      <c r="AC44" s="138"/>
      <c r="AD44" s="138"/>
      <c r="AE44" s="139"/>
      <c r="AF44" s="138"/>
      <c r="AG44" s="138"/>
      <c r="AH44" s="140"/>
      <c r="AI44" s="197">
        <v>5.9</v>
      </c>
      <c r="AJ44" s="197">
        <v>5.9</v>
      </c>
      <c r="AK44" s="141"/>
      <c r="AL44" s="141"/>
      <c r="AM44" s="141"/>
      <c r="AN44" s="142"/>
      <c r="AO44" s="177"/>
      <c r="AP44" s="144"/>
      <c r="AQ44" s="145"/>
      <c r="AR44" s="145"/>
      <c r="AS44" s="145"/>
      <c r="AT44" s="76"/>
      <c r="AU44" s="76"/>
      <c r="AV44" s="76"/>
      <c r="AW44" s="183">
        <v>6</v>
      </c>
      <c r="AX44" s="76"/>
      <c r="AY44" s="76"/>
      <c r="AZ44" s="146"/>
      <c r="BA44" s="146"/>
      <c r="BB44" s="96"/>
      <c r="BC44" s="96"/>
      <c r="BD44" s="96"/>
      <c r="BE44" s="147">
        <v>5</v>
      </c>
      <c r="BF44" s="148"/>
      <c r="BG44" s="148"/>
      <c r="BH44" s="148"/>
      <c r="BI44" s="148"/>
      <c r="BJ44" s="148"/>
      <c r="BK44" s="149"/>
      <c r="BL44" s="150"/>
      <c r="BM44" s="151"/>
      <c r="BN44" s="151"/>
      <c r="BO44" s="151"/>
      <c r="BP44" s="101"/>
      <c r="BQ44" s="152"/>
      <c r="BR44" s="153"/>
      <c r="BS44" s="131"/>
      <c r="BT44" s="131"/>
      <c r="BU44" s="132"/>
      <c r="BV44" s="154"/>
      <c r="BW44" s="155"/>
      <c r="BX44" s="165"/>
      <c r="BY44" s="107">
        <f t="shared" si="0"/>
        <v>5.85</v>
      </c>
      <c r="BZ44" s="108">
        <f t="shared" si="1"/>
        <v>5</v>
      </c>
      <c r="CA44" s="109">
        <f t="shared" si="2"/>
        <v>6.5</v>
      </c>
      <c r="CB44" s="110">
        <f t="shared" si="7"/>
        <v>5.9</v>
      </c>
      <c r="CC44" s="111">
        <f t="shared" si="8"/>
        <v>5.9</v>
      </c>
      <c r="CD44" s="112">
        <f t="shared" si="9"/>
        <v>5.9</v>
      </c>
      <c r="CE44" s="113" t="e">
        <f t="shared" si="3"/>
        <v>#DIV/0!</v>
      </c>
      <c r="CF44" s="114">
        <f t="shared" si="4"/>
        <v>0</v>
      </c>
      <c r="CG44" s="115">
        <f t="shared" si="5"/>
        <v>0</v>
      </c>
      <c r="CH44" s="157"/>
      <c r="CI44" s="158"/>
      <c r="CJ44" s="159"/>
      <c r="CK44" s="119">
        <f t="shared" si="6"/>
        <v>6</v>
      </c>
    </row>
    <row r="45" spans="1:89" ht="16.5" customHeight="1">
      <c r="A45" s="215" t="s">
        <v>161</v>
      </c>
      <c r="B45" s="67" t="s">
        <v>105</v>
      </c>
      <c r="C45" s="160"/>
      <c r="D45" s="122"/>
      <c r="E45" s="123"/>
      <c r="F45" s="124"/>
      <c r="G45" s="164"/>
      <c r="H45" s="125"/>
      <c r="I45" s="126"/>
      <c r="J45" s="126"/>
      <c r="K45" s="127"/>
      <c r="L45" s="76"/>
      <c r="M45" s="76"/>
      <c r="N45" s="128"/>
      <c r="O45" s="78"/>
      <c r="P45" s="130"/>
      <c r="Q45" s="131"/>
      <c r="R45" s="131"/>
      <c r="S45" s="131"/>
      <c r="T45" s="131"/>
      <c r="U45" s="132"/>
      <c r="V45" s="133"/>
      <c r="W45" s="132"/>
      <c r="X45" s="134"/>
      <c r="Y45" s="212"/>
      <c r="Z45" s="213"/>
      <c r="AA45" s="137"/>
      <c r="AB45" s="138"/>
      <c r="AC45" s="138"/>
      <c r="AD45" s="138"/>
      <c r="AE45" s="139"/>
      <c r="AF45" s="138"/>
      <c r="AG45" s="138"/>
      <c r="AH45" s="140"/>
      <c r="AI45" s="197"/>
      <c r="AJ45" s="197"/>
      <c r="AK45" s="193"/>
      <c r="AL45" s="193"/>
      <c r="AM45" s="216"/>
      <c r="AN45" s="217"/>
      <c r="AO45" s="177"/>
      <c r="AP45" s="144"/>
      <c r="AQ45" s="145"/>
      <c r="AR45" s="145"/>
      <c r="AS45" s="145"/>
      <c r="AT45" s="76"/>
      <c r="AU45" s="76"/>
      <c r="AV45" s="76"/>
      <c r="AW45" s="76"/>
      <c r="AX45" s="76"/>
      <c r="AY45" s="76"/>
      <c r="AZ45" s="146"/>
      <c r="BA45" s="146"/>
      <c r="BB45" s="96"/>
      <c r="BC45" s="96"/>
      <c r="BD45" s="96"/>
      <c r="BE45" s="96"/>
      <c r="BF45" s="148"/>
      <c r="BG45" s="148"/>
      <c r="BH45" s="148"/>
      <c r="BI45" s="148"/>
      <c r="BJ45" s="148"/>
      <c r="BK45" s="149"/>
      <c r="BL45" s="150"/>
      <c r="BM45" s="151"/>
      <c r="BN45" s="151"/>
      <c r="BO45" s="151"/>
      <c r="BP45" s="101"/>
      <c r="BQ45" s="152"/>
      <c r="BR45" s="153"/>
      <c r="BS45" s="131"/>
      <c r="BT45" s="131"/>
      <c r="BU45" s="132"/>
      <c r="BV45" s="154"/>
      <c r="BW45" s="155"/>
      <c r="BX45" s="165"/>
      <c r="BY45" s="107" t="e">
        <f t="shared" si="0"/>
        <v>#DIV/0!</v>
      </c>
      <c r="BZ45" s="108">
        <f t="shared" si="1"/>
        <v>0</v>
      </c>
      <c r="CA45" s="109">
        <f t="shared" si="2"/>
        <v>0</v>
      </c>
      <c r="CB45" s="110" t="e">
        <f t="shared" si="7"/>
        <v>#DIV/0!</v>
      </c>
      <c r="CC45" s="111">
        <f t="shared" si="8"/>
        <v>0</v>
      </c>
      <c r="CD45" s="112">
        <f t="shared" si="9"/>
        <v>0</v>
      </c>
      <c r="CE45" s="113" t="e">
        <f t="shared" si="3"/>
        <v>#DIV/0!</v>
      </c>
      <c r="CF45" s="114">
        <f t="shared" si="4"/>
        <v>0</v>
      </c>
      <c r="CG45" s="115">
        <f t="shared" si="5"/>
        <v>0</v>
      </c>
      <c r="CH45" s="157"/>
      <c r="CI45" s="158"/>
      <c r="CJ45" s="159"/>
      <c r="CK45" s="119">
        <f t="shared" si="6"/>
        <v>0</v>
      </c>
    </row>
    <row r="46" spans="1:89" ht="16.5" customHeight="1">
      <c r="A46" s="200" t="s">
        <v>165</v>
      </c>
      <c r="B46" s="67" t="s">
        <v>105</v>
      </c>
      <c r="C46" s="121"/>
      <c r="D46" s="122"/>
      <c r="E46" s="123"/>
      <c r="F46" s="124"/>
      <c r="G46" s="218"/>
      <c r="H46" s="125"/>
      <c r="I46" s="126"/>
      <c r="J46" s="126"/>
      <c r="K46" s="127"/>
      <c r="L46" s="76"/>
      <c r="M46" s="76"/>
      <c r="N46" s="128"/>
      <c r="O46" s="78"/>
      <c r="P46" s="130"/>
      <c r="Q46" s="131"/>
      <c r="R46" s="131"/>
      <c r="S46" s="131"/>
      <c r="T46" s="131"/>
      <c r="U46" s="132"/>
      <c r="V46" s="133"/>
      <c r="W46" s="132"/>
      <c r="X46" s="134"/>
      <c r="Y46" s="135"/>
      <c r="Z46" s="136"/>
      <c r="AA46" s="137"/>
      <c r="AB46" s="176">
        <v>3.8</v>
      </c>
      <c r="AC46" s="138"/>
      <c r="AD46" s="138"/>
      <c r="AE46" s="139"/>
      <c r="AF46" s="138"/>
      <c r="AG46" s="138"/>
      <c r="AH46" s="140"/>
      <c r="AI46" s="197">
        <v>4</v>
      </c>
      <c r="AJ46" s="197">
        <v>4</v>
      </c>
      <c r="AK46" s="141">
        <v>3.2</v>
      </c>
      <c r="AL46" s="141">
        <v>3.2</v>
      </c>
      <c r="AM46" s="141"/>
      <c r="AN46" s="142"/>
      <c r="AO46" s="177"/>
      <c r="AP46" s="144"/>
      <c r="AQ46" s="145"/>
      <c r="AR46" s="145"/>
      <c r="AS46" s="145"/>
      <c r="AT46" s="76"/>
      <c r="AU46" s="76"/>
      <c r="AV46" s="76"/>
      <c r="AW46" s="76"/>
      <c r="AX46" s="76"/>
      <c r="AY46" s="76"/>
      <c r="AZ46" s="146"/>
      <c r="BA46" s="146"/>
      <c r="BB46" s="96"/>
      <c r="BC46" s="96"/>
      <c r="BD46" s="96"/>
      <c r="BE46" s="96"/>
      <c r="BF46" s="148"/>
      <c r="BG46" s="148"/>
      <c r="BH46" s="148"/>
      <c r="BI46" s="148"/>
      <c r="BJ46" s="148"/>
      <c r="BK46" s="149"/>
      <c r="BL46" s="150"/>
      <c r="BM46" s="151"/>
      <c r="BN46" s="151"/>
      <c r="BO46" s="151"/>
      <c r="BP46" s="101"/>
      <c r="BQ46" s="152"/>
      <c r="BR46" s="153"/>
      <c r="BS46" s="131"/>
      <c r="BT46" s="131"/>
      <c r="BU46" s="132"/>
      <c r="BV46" s="154"/>
      <c r="BW46" s="155"/>
      <c r="BX46" s="165"/>
      <c r="BY46" s="107">
        <f t="shared" si="0"/>
        <v>3.6666666666666665</v>
      </c>
      <c r="BZ46" s="108">
        <f t="shared" si="1"/>
        <v>3.2</v>
      </c>
      <c r="CA46" s="109">
        <f t="shared" si="2"/>
        <v>4</v>
      </c>
      <c r="CB46" s="110">
        <f t="shared" si="7"/>
        <v>3.6</v>
      </c>
      <c r="CC46" s="111">
        <f t="shared" si="8"/>
        <v>3.2</v>
      </c>
      <c r="CD46" s="112">
        <f t="shared" si="9"/>
        <v>4</v>
      </c>
      <c r="CE46" s="113" t="e">
        <f t="shared" si="3"/>
        <v>#DIV/0!</v>
      </c>
      <c r="CF46" s="114">
        <f t="shared" si="4"/>
        <v>0</v>
      </c>
      <c r="CG46" s="115">
        <f t="shared" si="5"/>
        <v>0</v>
      </c>
      <c r="CH46" s="157"/>
      <c r="CI46" s="158"/>
      <c r="CJ46" s="159"/>
      <c r="CK46" s="119">
        <f t="shared" si="6"/>
        <v>5</v>
      </c>
    </row>
    <row r="47" spans="1:89" ht="16.5" customHeight="1">
      <c r="A47" s="219" t="s">
        <v>166</v>
      </c>
      <c r="B47" s="67" t="s">
        <v>167</v>
      </c>
      <c r="C47" s="121"/>
      <c r="D47" s="122"/>
      <c r="E47" s="123"/>
      <c r="F47" s="124"/>
      <c r="G47" s="164"/>
      <c r="H47" s="125"/>
      <c r="I47" s="126"/>
      <c r="J47" s="126"/>
      <c r="K47" s="127"/>
      <c r="L47" s="76"/>
      <c r="M47" s="76"/>
      <c r="N47" s="128"/>
      <c r="O47" s="78"/>
      <c r="P47" s="130"/>
      <c r="Q47" s="131"/>
      <c r="R47" s="131"/>
      <c r="S47" s="131"/>
      <c r="T47" s="131"/>
      <c r="U47" s="132"/>
      <c r="V47" s="133"/>
      <c r="W47" s="132"/>
      <c r="X47" s="134"/>
      <c r="Y47" s="135"/>
      <c r="Z47" s="136"/>
      <c r="AA47" s="137"/>
      <c r="AB47" s="138"/>
      <c r="AC47" s="138"/>
      <c r="AD47" s="138"/>
      <c r="AE47" s="139"/>
      <c r="AF47" s="138"/>
      <c r="AG47" s="138"/>
      <c r="AH47" s="140"/>
      <c r="AI47" s="90"/>
      <c r="AJ47" s="90"/>
      <c r="AK47" s="141"/>
      <c r="AL47" s="141"/>
      <c r="AM47" s="141"/>
      <c r="AN47" s="142"/>
      <c r="AO47" s="177"/>
      <c r="AP47" s="144"/>
      <c r="AQ47" s="145"/>
      <c r="AR47" s="145"/>
      <c r="AS47" s="145"/>
      <c r="AT47" s="76"/>
      <c r="AU47" s="76"/>
      <c r="AV47" s="76"/>
      <c r="AW47" s="76"/>
      <c r="AX47" s="76"/>
      <c r="AY47" s="76"/>
      <c r="AZ47" s="146"/>
      <c r="BA47" s="146"/>
      <c r="BB47" s="96"/>
      <c r="BC47" s="96"/>
      <c r="BD47" s="96"/>
      <c r="BE47" s="147">
        <v>3.5</v>
      </c>
      <c r="BF47" s="148"/>
      <c r="BG47" s="148"/>
      <c r="BH47" s="148"/>
      <c r="BI47" s="148"/>
      <c r="BJ47" s="148"/>
      <c r="BK47" s="149"/>
      <c r="BL47" s="150"/>
      <c r="BM47" s="151"/>
      <c r="BN47" s="151"/>
      <c r="BO47" s="151"/>
      <c r="BP47" s="101"/>
      <c r="BQ47" s="152"/>
      <c r="BR47" s="153"/>
      <c r="BS47" s="131"/>
      <c r="BT47" s="131"/>
      <c r="BU47" s="132"/>
      <c r="BV47" s="154"/>
      <c r="BW47" s="155"/>
      <c r="BX47" s="165"/>
      <c r="BY47" s="107">
        <f t="shared" si="0"/>
        <v>3.5</v>
      </c>
      <c r="BZ47" s="108">
        <f t="shared" si="1"/>
        <v>3.5</v>
      </c>
      <c r="CA47" s="109">
        <f t="shared" si="2"/>
        <v>3.5</v>
      </c>
      <c r="CB47" s="110" t="e">
        <f t="shared" si="7"/>
        <v>#DIV/0!</v>
      </c>
      <c r="CC47" s="111">
        <f t="shared" si="8"/>
        <v>0</v>
      </c>
      <c r="CD47" s="112">
        <f t="shared" si="9"/>
        <v>0</v>
      </c>
      <c r="CE47" s="113" t="e">
        <f t="shared" si="3"/>
        <v>#DIV/0!</v>
      </c>
      <c r="CF47" s="114">
        <f t="shared" si="4"/>
        <v>0</v>
      </c>
      <c r="CG47" s="115">
        <f t="shared" si="5"/>
        <v>0</v>
      </c>
      <c r="CH47" s="157"/>
      <c r="CI47" s="158"/>
      <c r="CJ47" s="159"/>
      <c r="CK47" s="119">
        <f t="shared" si="6"/>
        <v>1</v>
      </c>
    </row>
    <row r="48" spans="1:89" ht="16.5" customHeight="1">
      <c r="A48" s="220" t="s">
        <v>168</v>
      </c>
      <c r="B48" s="67" t="s">
        <v>105</v>
      </c>
      <c r="C48" s="121"/>
      <c r="D48" s="122"/>
      <c r="E48" s="123"/>
      <c r="F48" s="124"/>
      <c r="G48" s="164"/>
      <c r="H48" s="125"/>
      <c r="I48" s="126"/>
      <c r="J48" s="126"/>
      <c r="K48" s="127"/>
      <c r="L48" s="183">
        <v>6.5</v>
      </c>
      <c r="M48" s="76" t="s">
        <v>197</v>
      </c>
      <c r="N48" s="128"/>
      <c r="O48" s="78" t="s">
        <v>320</v>
      </c>
      <c r="P48" s="130"/>
      <c r="Q48" s="131"/>
      <c r="R48" s="131"/>
      <c r="S48" s="131"/>
      <c r="T48" s="131"/>
      <c r="U48" s="132"/>
      <c r="V48" s="133"/>
      <c r="W48" s="132"/>
      <c r="X48" s="134"/>
      <c r="Y48" s="135"/>
      <c r="Z48" s="136"/>
      <c r="AA48" s="137"/>
      <c r="AB48" s="176">
        <v>7.6</v>
      </c>
      <c r="AC48" s="138"/>
      <c r="AD48" s="138"/>
      <c r="AE48" s="139"/>
      <c r="AF48" s="138"/>
      <c r="AG48" s="138"/>
      <c r="AH48" s="140"/>
      <c r="AI48" s="90">
        <v>12.5</v>
      </c>
      <c r="AJ48" s="90">
        <v>12.5</v>
      </c>
      <c r="AK48" s="141">
        <v>7.3</v>
      </c>
      <c r="AL48" s="141">
        <v>7.3</v>
      </c>
      <c r="AM48" s="141">
        <v>8</v>
      </c>
      <c r="AN48" s="142"/>
      <c r="AO48" s="177"/>
      <c r="AP48" s="144"/>
      <c r="AQ48" s="145"/>
      <c r="AR48" s="145"/>
      <c r="AS48" s="145"/>
      <c r="AT48" s="183">
        <v>8</v>
      </c>
      <c r="AU48" s="183">
        <v>7</v>
      </c>
      <c r="AV48" s="76"/>
      <c r="AW48" s="183">
        <v>7</v>
      </c>
      <c r="AX48" s="178">
        <v>9</v>
      </c>
      <c r="AY48" s="178">
        <v>8</v>
      </c>
      <c r="AZ48" s="146"/>
      <c r="BA48" s="146"/>
      <c r="BB48" s="96"/>
      <c r="BC48" s="172">
        <v>7.7</v>
      </c>
      <c r="BD48" s="172">
        <v>7.2</v>
      </c>
      <c r="BE48" s="147">
        <v>7.5</v>
      </c>
      <c r="BF48" s="148"/>
      <c r="BG48" s="148"/>
      <c r="BH48" s="148"/>
      <c r="BI48" s="148"/>
      <c r="BJ48" s="148"/>
      <c r="BK48" s="149"/>
      <c r="BL48" s="150"/>
      <c r="BM48" s="151"/>
      <c r="BN48" s="151"/>
      <c r="BO48" s="151"/>
      <c r="BP48" s="101"/>
      <c r="BQ48" s="152"/>
      <c r="BR48" s="153"/>
      <c r="BS48" s="131"/>
      <c r="BT48" s="131"/>
      <c r="BU48" s="132"/>
      <c r="BV48" s="154"/>
      <c r="BW48" s="155"/>
      <c r="BX48" s="165"/>
      <c r="BY48" s="107">
        <f t="shared" si="0"/>
        <v>8.0090909090909097</v>
      </c>
      <c r="BZ48" s="108">
        <f t="shared" si="1"/>
        <v>6.5</v>
      </c>
      <c r="CA48" s="109">
        <f t="shared" si="2"/>
        <v>12.5</v>
      </c>
      <c r="CB48" s="110">
        <f t="shared" si="7"/>
        <v>9.2666666666666675</v>
      </c>
      <c r="CC48" s="111">
        <f t="shared" si="8"/>
        <v>7.3</v>
      </c>
      <c r="CD48" s="112">
        <f t="shared" si="9"/>
        <v>12.5</v>
      </c>
      <c r="CE48" s="113" t="e">
        <f t="shared" si="3"/>
        <v>#DIV/0!</v>
      </c>
      <c r="CF48" s="114">
        <f t="shared" si="4"/>
        <v>0</v>
      </c>
      <c r="CG48" s="115">
        <f t="shared" si="5"/>
        <v>0</v>
      </c>
      <c r="CH48" s="157"/>
      <c r="CI48" s="205">
        <v>7.5</v>
      </c>
      <c r="CJ48" s="159"/>
      <c r="CK48" s="119">
        <f t="shared" si="6"/>
        <v>17</v>
      </c>
    </row>
    <row r="49" spans="1:89" ht="16.5" customHeight="1">
      <c r="A49" s="220" t="s">
        <v>171</v>
      </c>
      <c r="B49" s="67" t="s">
        <v>105</v>
      </c>
      <c r="C49" s="121"/>
      <c r="D49" s="122"/>
      <c r="E49" s="123"/>
      <c r="F49" s="124"/>
      <c r="G49" s="164"/>
      <c r="H49" s="125"/>
      <c r="I49" s="126"/>
      <c r="J49" s="126"/>
      <c r="K49" s="127"/>
      <c r="L49" s="76"/>
      <c r="M49" s="76"/>
      <c r="N49" s="192"/>
      <c r="O49" s="78"/>
      <c r="P49" s="130"/>
      <c r="Q49" s="131"/>
      <c r="R49" s="131"/>
      <c r="S49" s="131"/>
      <c r="T49" s="131"/>
      <c r="U49" s="132"/>
      <c r="V49" s="133"/>
      <c r="W49" s="132"/>
      <c r="X49" s="134"/>
      <c r="Y49" s="135"/>
      <c r="Z49" s="136"/>
      <c r="AA49" s="137"/>
      <c r="AB49" s="138"/>
      <c r="AC49" s="138"/>
      <c r="AD49" s="138"/>
      <c r="AE49" s="139"/>
      <c r="AF49" s="138"/>
      <c r="AG49" s="138"/>
      <c r="AH49" s="140"/>
      <c r="AI49" s="90"/>
      <c r="AJ49" s="90"/>
      <c r="AK49" s="141"/>
      <c r="AL49" s="141"/>
      <c r="AM49" s="141"/>
      <c r="AN49" s="142"/>
      <c r="AO49" s="177"/>
      <c r="AP49" s="144"/>
      <c r="AQ49" s="145"/>
      <c r="AR49" s="145"/>
      <c r="AS49" s="145"/>
      <c r="AT49" s="76"/>
      <c r="AU49" s="76"/>
      <c r="AV49" s="76"/>
      <c r="AW49" s="76"/>
      <c r="AX49" s="76"/>
      <c r="AY49" s="76"/>
      <c r="AZ49" s="146"/>
      <c r="BA49" s="146"/>
      <c r="BB49" s="96"/>
      <c r="BC49" s="96"/>
      <c r="BD49" s="96"/>
      <c r="BE49" s="96"/>
      <c r="BF49" s="148"/>
      <c r="BG49" s="148"/>
      <c r="BH49" s="148"/>
      <c r="BI49" s="148"/>
      <c r="BJ49" s="148"/>
      <c r="BK49" s="149"/>
      <c r="BL49" s="150"/>
      <c r="BM49" s="151"/>
      <c r="BN49" s="151"/>
      <c r="BO49" s="151"/>
      <c r="BP49" s="101"/>
      <c r="BQ49" s="152"/>
      <c r="BR49" s="153"/>
      <c r="BS49" s="131"/>
      <c r="BT49" s="131"/>
      <c r="BU49" s="132"/>
      <c r="BV49" s="154"/>
      <c r="BW49" s="155"/>
      <c r="BX49" s="165"/>
      <c r="BY49" s="107" t="e">
        <f t="shared" si="0"/>
        <v>#DIV/0!</v>
      </c>
      <c r="BZ49" s="108">
        <f t="shared" si="1"/>
        <v>0</v>
      </c>
      <c r="CA49" s="109">
        <f t="shared" si="2"/>
        <v>0</v>
      </c>
      <c r="CB49" s="110" t="e">
        <f t="shared" si="7"/>
        <v>#DIV/0!</v>
      </c>
      <c r="CC49" s="111">
        <f t="shared" si="8"/>
        <v>0</v>
      </c>
      <c r="CD49" s="112">
        <f t="shared" si="9"/>
        <v>0</v>
      </c>
      <c r="CE49" s="113" t="e">
        <f t="shared" si="3"/>
        <v>#DIV/0!</v>
      </c>
      <c r="CF49" s="114">
        <f t="shared" si="4"/>
        <v>0</v>
      </c>
      <c r="CG49" s="115">
        <f t="shared" si="5"/>
        <v>0</v>
      </c>
      <c r="CH49" s="157"/>
      <c r="CI49" s="158"/>
      <c r="CJ49" s="159"/>
      <c r="CK49" s="119">
        <f t="shared" si="6"/>
        <v>0</v>
      </c>
    </row>
    <row r="50" spans="1:89" ht="16.5" customHeight="1">
      <c r="A50" s="221" t="s">
        <v>172</v>
      </c>
      <c r="B50" s="67" t="s">
        <v>142</v>
      </c>
      <c r="C50" s="121"/>
      <c r="D50" s="122"/>
      <c r="E50" s="123"/>
      <c r="F50" s="124"/>
      <c r="G50" s="164"/>
      <c r="H50" s="125"/>
      <c r="I50" s="126"/>
      <c r="J50" s="126"/>
      <c r="K50" s="127"/>
      <c r="L50" s="76"/>
      <c r="M50" s="76"/>
      <c r="N50" s="192"/>
      <c r="O50" s="78"/>
      <c r="P50" s="130"/>
      <c r="Q50" s="131"/>
      <c r="R50" s="131"/>
      <c r="S50" s="131"/>
      <c r="T50" s="131"/>
      <c r="U50" s="132"/>
      <c r="V50" s="133"/>
      <c r="W50" s="132"/>
      <c r="X50" s="134"/>
      <c r="Y50" s="135"/>
      <c r="Z50" s="136"/>
      <c r="AA50" s="137"/>
      <c r="AB50" s="138"/>
      <c r="AC50" s="138"/>
      <c r="AD50" s="138"/>
      <c r="AE50" s="139"/>
      <c r="AF50" s="138"/>
      <c r="AG50" s="138"/>
      <c r="AH50" s="140"/>
      <c r="AI50" s="90"/>
      <c r="AJ50" s="90"/>
      <c r="AK50" s="141"/>
      <c r="AL50" s="141"/>
      <c r="AM50" s="141"/>
      <c r="AN50" s="142"/>
      <c r="AO50" s="177"/>
      <c r="AP50" s="144"/>
      <c r="AQ50" s="145"/>
      <c r="AR50" s="145"/>
      <c r="AS50" s="145"/>
      <c r="AT50" s="183">
        <v>1.3</v>
      </c>
      <c r="AU50" s="76"/>
      <c r="AV50" s="76"/>
      <c r="AW50" s="183">
        <v>1.2</v>
      </c>
      <c r="AX50" s="76"/>
      <c r="AY50" s="76"/>
      <c r="AZ50" s="146"/>
      <c r="BA50" s="146"/>
      <c r="BB50" s="96"/>
      <c r="BC50" s="96"/>
      <c r="BD50" s="96"/>
      <c r="BE50" s="96"/>
      <c r="BF50" s="148"/>
      <c r="BG50" s="148"/>
      <c r="BH50" s="148"/>
      <c r="BI50" s="148"/>
      <c r="BJ50" s="148"/>
      <c r="BK50" s="149"/>
      <c r="BL50" s="150"/>
      <c r="BM50" s="151"/>
      <c r="BN50" s="151"/>
      <c r="BO50" s="151"/>
      <c r="BP50" s="101"/>
      <c r="BQ50" s="152"/>
      <c r="BR50" s="153"/>
      <c r="BS50" s="131"/>
      <c r="BT50" s="131"/>
      <c r="BU50" s="132"/>
      <c r="BV50" s="154"/>
      <c r="BW50" s="155"/>
      <c r="BX50" s="165"/>
      <c r="BY50" s="107">
        <f t="shared" si="0"/>
        <v>1.25</v>
      </c>
      <c r="BZ50" s="108">
        <f t="shared" si="1"/>
        <v>1.2</v>
      </c>
      <c r="CA50" s="109">
        <f t="shared" si="2"/>
        <v>1.3</v>
      </c>
      <c r="CB50" s="110" t="e">
        <f t="shared" si="7"/>
        <v>#DIV/0!</v>
      </c>
      <c r="CC50" s="111">
        <f t="shared" si="8"/>
        <v>0</v>
      </c>
      <c r="CD50" s="112">
        <f t="shared" si="9"/>
        <v>0</v>
      </c>
      <c r="CE50" s="113" t="e">
        <f t="shared" si="3"/>
        <v>#DIV/0!</v>
      </c>
      <c r="CF50" s="114">
        <f t="shared" si="4"/>
        <v>0</v>
      </c>
      <c r="CG50" s="115">
        <f t="shared" si="5"/>
        <v>0</v>
      </c>
      <c r="CH50" s="157"/>
      <c r="CI50" s="158"/>
      <c r="CJ50" s="159"/>
      <c r="CK50" s="119">
        <f t="shared" si="6"/>
        <v>2</v>
      </c>
    </row>
    <row r="51" spans="1:89" ht="16.5" customHeight="1">
      <c r="A51" s="222" t="s">
        <v>174</v>
      </c>
      <c r="B51" s="67" t="s">
        <v>105</v>
      </c>
      <c r="C51" s="121"/>
      <c r="D51" s="122"/>
      <c r="E51" s="123"/>
      <c r="F51" s="124"/>
      <c r="G51" s="164"/>
      <c r="H51" s="125"/>
      <c r="I51" s="126"/>
      <c r="J51" s="126"/>
      <c r="K51" s="127"/>
      <c r="L51" s="183">
        <v>2.8</v>
      </c>
      <c r="M51" s="76"/>
      <c r="N51" s="192"/>
      <c r="O51" s="78"/>
      <c r="P51" s="130"/>
      <c r="Q51" s="131"/>
      <c r="R51" s="131"/>
      <c r="S51" s="131"/>
      <c r="T51" s="131"/>
      <c r="U51" s="132"/>
      <c r="V51" s="133"/>
      <c r="W51" s="132"/>
      <c r="X51" s="134"/>
      <c r="Y51" s="135"/>
      <c r="Z51" s="136"/>
      <c r="AA51" s="137"/>
      <c r="AB51" s="176">
        <v>2.9</v>
      </c>
      <c r="AC51" s="138"/>
      <c r="AD51" s="138"/>
      <c r="AE51" s="139"/>
      <c r="AF51" s="138"/>
      <c r="AG51" s="138"/>
      <c r="AH51" s="140"/>
      <c r="AI51" s="90">
        <v>3</v>
      </c>
      <c r="AJ51" s="90">
        <v>3</v>
      </c>
      <c r="AK51" s="141"/>
      <c r="AL51" s="141"/>
      <c r="AM51" s="141"/>
      <c r="AN51" s="142"/>
      <c r="AO51" s="177"/>
      <c r="AP51" s="144"/>
      <c r="AQ51" s="145"/>
      <c r="AR51" s="145"/>
      <c r="AS51" s="145"/>
      <c r="AT51" s="76"/>
      <c r="AU51" s="183">
        <v>3</v>
      </c>
      <c r="AV51" s="76"/>
      <c r="AW51" s="183">
        <v>3</v>
      </c>
      <c r="AX51" s="178">
        <v>3</v>
      </c>
      <c r="AY51" s="178">
        <v>2.5</v>
      </c>
      <c r="AZ51" s="146"/>
      <c r="BA51" s="146"/>
      <c r="BB51" s="96"/>
      <c r="BC51" s="96"/>
      <c r="BD51" s="96"/>
      <c r="BE51" s="147">
        <v>2.8</v>
      </c>
      <c r="BF51" s="148"/>
      <c r="BG51" s="148"/>
      <c r="BH51" s="148"/>
      <c r="BI51" s="148"/>
      <c r="BJ51" s="148"/>
      <c r="BK51" s="149"/>
      <c r="BL51" s="150"/>
      <c r="BM51" s="151"/>
      <c r="BN51" s="151"/>
      <c r="BO51" s="151"/>
      <c r="BP51" s="101" t="s">
        <v>153</v>
      </c>
      <c r="BQ51" s="152"/>
      <c r="BR51" s="153"/>
      <c r="BS51" s="131"/>
      <c r="BT51" s="131"/>
      <c r="BU51" s="132"/>
      <c r="BV51" s="154"/>
      <c r="BW51" s="155"/>
      <c r="BX51" s="165"/>
      <c r="BY51" s="107">
        <f t="shared" si="0"/>
        <v>2.9285714285714284</v>
      </c>
      <c r="BZ51" s="108">
        <f t="shared" si="1"/>
        <v>2.8</v>
      </c>
      <c r="CA51" s="109">
        <f t="shared" si="2"/>
        <v>3</v>
      </c>
      <c r="CB51" s="110">
        <f t="shared" si="7"/>
        <v>2.75</v>
      </c>
      <c r="CC51" s="111">
        <f t="shared" si="8"/>
        <v>2.5</v>
      </c>
      <c r="CD51" s="112">
        <f t="shared" si="9"/>
        <v>3</v>
      </c>
      <c r="CE51" s="113" t="e">
        <f t="shared" si="3"/>
        <v>#DIV/0!</v>
      </c>
      <c r="CF51" s="114">
        <f t="shared" si="4"/>
        <v>0</v>
      </c>
      <c r="CG51" s="115">
        <f t="shared" si="5"/>
        <v>0</v>
      </c>
      <c r="CH51" s="186">
        <v>2.2400000000000002</v>
      </c>
      <c r="CI51" s="205">
        <v>2</v>
      </c>
      <c r="CJ51" s="159"/>
      <c r="CK51" s="119">
        <f t="shared" si="6"/>
        <v>10</v>
      </c>
    </row>
    <row r="52" spans="1:89" ht="16.5" customHeight="1">
      <c r="A52" s="223" t="s">
        <v>175</v>
      </c>
      <c r="B52" s="67" t="s">
        <v>105</v>
      </c>
      <c r="C52" s="160"/>
      <c r="D52" s="122"/>
      <c r="E52" s="123"/>
      <c r="F52" s="124"/>
      <c r="G52" s="218"/>
      <c r="H52" s="125"/>
      <c r="I52" s="126"/>
      <c r="J52" s="126"/>
      <c r="K52" s="127"/>
      <c r="L52" s="76"/>
      <c r="M52" s="76"/>
      <c r="N52" s="192"/>
      <c r="O52" s="78"/>
      <c r="P52" s="130"/>
      <c r="Q52" s="131"/>
      <c r="R52" s="131"/>
      <c r="S52" s="131"/>
      <c r="T52" s="131"/>
      <c r="U52" s="132"/>
      <c r="V52" s="133"/>
      <c r="W52" s="132"/>
      <c r="X52" s="134"/>
      <c r="Y52" s="135"/>
      <c r="Z52" s="136"/>
      <c r="AA52" s="137"/>
      <c r="AB52" s="138"/>
      <c r="AC52" s="138"/>
      <c r="AD52" s="138"/>
      <c r="AE52" s="139"/>
      <c r="AF52" s="138"/>
      <c r="AG52" s="138"/>
      <c r="AH52" s="140"/>
      <c r="AI52" s="197"/>
      <c r="AJ52" s="197"/>
      <c r="AK52" s="193"/>
      <c r="AL52" s="193"/>
      <c r="AM52" s="141"/>
      <c r="AN52" s="142"/>
      <c r="AO52" s="177"/>
      <c r="AP52" s="144"/>
      <c r="AQ52" s="145"/>
      <c r="AR52" s="145"/>
      <c r="AS52" s="224"/>
      <c r="AT52" s="76"/>
      <c r="AU52" s="76"/>
      <c r="AV52" s="76"/>
      <c r="AW52" s="76"/>
      <c r="AX52" s="76"/>
      <c r="AY52" s="76"/>
      <c r="AZ52" s="146"/>
      <c r="BA52" s="146"/>
      <c r="BB52" s="96"/>
      <c r="BC52" s="96"/>
      <c r="BD52" s="96"/>
      <c r="BE52" s="96"/>
      <c r="BF52" s="148"/>
      <c r="BG52" s="148"/>
      <c r="BH52" s="148"/>
      <c r="BI52" s="148"/>
      <c r="BJ52" s="148"/>
      <c r="BK52" s="149"/>
      <c r="BL52" s="150"/>
      <c r="BM52" s="151"/>
      <c r="BN52" s="151"/>
      <c r="BO52" s="151"/>
      <c r="BP52" s="101"/>
      <c r="BQ52" s="152"/>
      <c r="BR52" s="153"/>
      <c r="BS52" s="131"/>
      <c r="BT52" s="131"/>
      <c r="BU52" s="132"/>
      <c r="BV52" s="154"/>
      <c r="BW52" s="155"/>
      <c r="BX52" s="165"/>
      <c r="BY52" s="107" t="e">
        <f t="shared" si="0"/>
        <v>#DIV/0!</v>
      </c>
      <c r="BZ52" s="108">
        <f t="shared" si="1"/>
        <v>0</v>
      </c>
      <c r="CA52" s="109">
        <f t="shared" si="2"/>
        <v>0</v>
      </c>
      <c r="CB52" s="110" t="e">
        <f t="shared" si="7"/>
        <v>#DIV/0!</v>
      </c>
      <c r="CC52" s="111">
        <f t="shared" si="8"/>
        <v>0</v>
      </c>
      <c r="CD52" s="112">
        <f t="shared" si="9"/>
        <v>0</v>
      </c>
      <c r="CE52" s="113" t="e">
        <f t="shared" si="3"/>
        <v>#DIV/0!</v>
      </c>
      <c r="CF52" s="114">
        <f t="shared" si="4"/>
        <v>0</v>
      </c>
      <c r="CG52" s="115">
        <f t="shared" si="5"/>
        <v>0</v>
      </c>
      <c r="CH52" s="157"/>
      <c r="CI52" s="158"/>
      <c r="CJ52" s="159"/>
      <c r="CK52" s="119">
        <f t="shared" si="6"/>
        <v>0</v>
      </c>
    </row>
    <row r="53" spans="1:89" ht="16.5" customHeight="1">
      <c r="A53" s="223" t="s">
        <v>176</v>
      </c>
      <c r="B53" s="67" t="s">
        <v>108</v>
      </c>
      <c r="C53" s="121"/>
      <c r="D53" s="195"/>
      <c r="E53" s="123"/>
      <c r="F53" s="225"/>
      <c r="G53" s="164"/>
      <c r="H53" s="125"/>
      <c r="I53" s="126"/>
      <c r="J53" s="126"/>
      <c r="K53" s="127"/>
      <c r="L53" s="76"/>
      <c r="M53" s="76"/>
      <c r="N53" s="192"/>
      <c r="O53" s="78"/>
      <c r="P53" s="130"/>
      <c r="Q53" s="131"/>
      <c r="R53" s="131"/>
      <c r="S53" s="131"/>
      <c r="T53" s="131"/>
      <c r="U53" s="132"/>
      <c r="V53" s="133"/>
      <c r="W53" s="132"/>
      <c r="X53" s="134"/>
      <c r="Y53" s="135"/>
      <c r="Z53" s="136"/>
      <c r="AA53" s="188"/>
      <c r="AB53" s="138"/>
      <c r="AC53" s="138"/>
      <c r="AD53" s="138"/>
      <c r="AE53" s="139"/>
      <c r="AF53" s="138"/>
      <c r="AG53" s="138"/>
      <c r="AH53" s="140"/>
      <c r="AI53" s="90"/>
      <c r="AJ53" s="90"/>
      <c r="AK53" s="141"/>
      <c r="AL53" s="141"/>
      <c r="AM53" s="141"/>
      <c r="AN53" s="142"/>
      <c r="AO53" s="177"/>
      <c r="AP53" s="144"/>
      <c r="AQ53" s="145"/>
      <c r="AR53" s="145"/>
      <c r="AS53" s="145"/>
      <c r="AT53" s="76"/>
      <c r="AU53" s="76"/>
      <c r="AV53" s="76"/>
      <c r="AW53" s="76"/>
      <c r="AX53" s="76"/>
      <c r="AY53" s="76"/>
      <c r="AZ53" s="146"/>
      <c r="BA53" s="146"/>
      <c r="BB53" s="96"/>
      <c r="BC53" s="96"/>
      <c r="BD53" s="96"/>
      <c r="BE53" s="96"/>
      <c r="BF53" s="148"/>
      <c r="BG53" s="148"/>
      <c r="BH53" s="148"/>
      <c r="BI53" s="148"/>
      <c r="BJ53" s="148"/>
      <c r="BK53" s="149"/>
      <c r="BL53" s="150"/>
      <c r="BM53" s="151"/>
      <c r="BN53" s="151"/>
      <c r="BO53" s="151"/>
      <c r="BP53" s="101"/>
      <c r="BQ53" s="152"/>
      <c r="BR53" s="153"/>
      <c r="BS53" s="131"/>
      <c r="BT53" s="131"/>
      <c r="BU53" s="132"/>
      <c r="BV53" s="154"/>
      <c r="BW53" s="155"/>
      <c r="BX53" s="165"/>
      <c r="BY53" s="107" t="e">
        <f t="shared" si="0"/>
        <v>#DIV/0!</v>
      </c>
      <c r="BZ53" s="108">
        <f t="shared" si="1"/>
        <v>0</v>
      </c>
      <c r="CA53" s="109">
        <f t="shared" si="2"/>
        <v>0</v>
      </c>
      <c r="CB53" s="110" t="e">
        <f t="shared" si="7"/>
        <v>#DIV/0!</v>
      </c>
      <c r="CC53" s="111">
        <f t="shared" si="8"/>
        <v>0</v>
      </c>
      <c r="CD53" s="112">
        <f t="shared" si="9"/>
        <v>0</v>
      </c>
      <c r="CE53" s="113" t="e">
        <f t="shared" si="3"/>
        <v>#DIV/0!</v>
      </c>
      <c r="CF53" s="114">
        <f t="shared" si="4"/>
        <v>0</v>
      </c>
      <c r="CG53" s="115">
        <f t="shared" si="5"/>
        <v>0</v>
      </c>
      <c r="CH53" s="157"/>
      <c r="CI53" s="158"/>
      <c r="CJ53" s="159"/>
      <c r="CK53" s="119">
        <f t="shared" si="6"/>
        <v>0</v>
      </c>
    </row>
    <row r="54" spans="1:89" ht="16.5" customHeight="1">
      <c r="A54" s="223" t="s">
        <v>177</v>
      </c>
      <c r="B54" s="67" t="s">
        <v>105</v>
      </c>
      <c r="C54" s="121"/>
      <c r="D54" s="122"/>
      <c r="E54" s="123"/>
      <c r="F54" s="124"/>
      <c r="G54" s="164"/>
      <c r="H54" s="125"/>
      <c r="I54" s="126"/>
      <c r="J54" s="126"/>
      <c r="K54" s="127"/>
      <c r="L54" s="76"/>
      <c r="M54" s="76"/>
      <c r="N54" s="128"/>
      <c r="O54" s="78"/>
      <c r="P54" s="130"/>
      <c r="Q54" s="131"/>
      <c r="R54" s="131"/>
      <c r="S54" s="131"/>
      <c r="T54" s="131"/>
      <c r="U54" s="132"/>
      <c r="V54" s="133"/>
      <c r="W54" s="132"/>
      <c r="X54" s="134"/>
      <c r="Y54" s="135"/>
      <c r="Z54" s="136"/>
      <c r="AA54" s="137"/>
      <c r="AB54" s="138"/>
      <c r="AC54" s="138"/>
      <c r="AD54" s="138"/>
      <c r="AE54" s="139"/>
      <c r="AF54" s="138"/>
      <c r="AG54" s="138"/>
      <c r="AH54" s="140"/>
      <c r="AI54" s="197"/>
      <c r="AJ54" s="197"/>
      <c r="AK54" s="193"/>
      <c r="AL54" s="193"/>
      <c r="AM54" s="141"/>
      <c r="AN54" s="142"/>
      <c r="AO54" s="177"/>
      <c r="AP54" s="144"/>
      <c r="AQ54" s="145"/>
      <c r="AR54" s="145"/>
      <c r="AS54" s="145"/>
      <c r="AT54" s="76"/>
      <c r="AU54" s="76"/>
      <c r="AV54" s="76"/>
      <c r="AW54" s="76"/>
      <c r="AX54" s="76"/>
      <c r="AY54" s="76"/>
      <c r="AZ54" s="146"/>
      <c r="BA54" s="146"/>
      <c r="BB54" s="96"/>
      <c r="BC54" s="96"/>
      <c r="BD54" s="96"/>
      <c r="BE54" s="96"/>
      <c r="BF54" s="148"/>
      <c r="BG54" s="148"/>
      <c r="BH54" s="148"/>
      <c r="BI54" s="148"/>
      <c r="BJ54" s="148"/>
      <c r="BK54" s="149"/>
      <c r="BL54" s="150"/>
      <c r="BM54" s="151"/>
      <c r="BN54" s="151"/>
      <c r="BO54" s="151"/>
      <c r="BP54" s="101"/>
      <c r="BQ54" s="152"/>
      <c r="BR54" s="153"/>
      <c r="BS54" s="131"/>
      <c r="BT54" s="131"/>
      <c r="BU54" s="132"/>
      <c r="BV54" s="154"/>
      <c r="BW54" s="155"/>
      <c r="BX54" s="165"/>
      <c r="BY54" s="107" t="e">
        <f t="shared" si="0"/>
        <v>#DIV/0!</v>
      </c>
      <c r="BZ54" s="108">
        <f t="shared" si="1"/>
        <v>0</v>
      </c>
      <c r="CA54" s="109">
        <f t="shared" si="2"/>
        <v>0</v>
      </c>
      <c r="CB54" s="110" t="e">
        <f t="shared" si="7"/>
        <v>#DIV/0!</v>
      </c>
      <c r="CC54" s="111">
        <f t="shared" si="8"/>
        <v>0</v>
      </c>
      <c r="CD54" s="112">
        <f t="shared" si="9"/>
        <v>0</v>
      </c>
      <c r="CE54" s="113" t="e">
        <f t="shared" si="3"/>
        <v>#DIV/0!</v>
      </c>
      <c r="CF54" s="114">
        <f t="shared" si="4"/>
        <v>0</v>
      </c>
      <c r="CG54" s="115">
        <f t="shared" si="5"/>
        <v>0</v>
      </c>
      <c r="CH54" s="157"/>
      <c r="CI54" s="158"/>
      <c r="CJ54" s="159"/>
      <c r="CK54" s="119">
        <f t="shared" si="6"/>
        <v>0</v>
      </c>
    </row>
    <row r="55" spans="1:89" ht="16.5" customHeight="1">
      <c r="A55" s="226" t="s">
        <v>178</v>
      </c>
      <c r="B55" s="67" t="s">
        <v>108</v>
      </c>
      <c r="C55" s="160"/>
      <c r="D55" s="122"/>
      <c r="E55" s="123"/>
      <c r="F55" s="124"/>
      <c r="G55" s="164"/>
      <c r="H55" s="125"/>
      <c r="I55" s="126"/>
      <c r="J55" s="126"/>
      <c r="K55" s="127"/>
      <c r="L55" s="76"/>
      <c r="M55" s="76"/>
      <c r="N55" s="128"/>
      <c r="O55" s="78"/>
      <c r="P55" s="130"/>
      <c r="Q55" s="131"/>
      <c r="R55" s="131"/>
      <c r="S55" s="131"/>
      <c r="T55" s="131"/>
      <c r="U55" s="132"/>
      <c r="V55" s="133"/>
      <c r="W55" s="132"/>
      <c r="X55" s="134"/>
      <c r="Y55" s="135"/>
      <c r="Z55" s="136"/>
      <c r="AA55" s="137"/>
      <c r="AB55" s="138"/>
      <c r="AC55" s="138"/>
      <c r="AD55" s="138"/>
      <c r="AE55" s="139"/>
      <c r="AF55" s="138"/>
      <c r="AG55" s="138"/>
      <c r="AH55" s="140"/>
      <c r="AI55" s="90"/>
      <c r="AJ55" s="90"/>
      <c r="AK55" s="141"/>
      <c r="AL55" s="141"/>
      <c r="AM55" s="141"/>
      <c r="AN55" s="142"/>
      <c r="AO55" s="177"/>
      <c r="AP55" s="144"/>
      <c r="AQ55" s="145"/>
      <c r="AR55" s="145"/>
      <c r="AS55" s="145"/>
      <c r="AT55" s="76"/>
      <c r="AU55" s="76"/>
      <c r="AV55" s="76"/>
      <c r="AW55" s="76"/>
      <c r="AX55" s="178">
        <v>2</v>
      </c>
      <c r="AY55" s="178">
        <v>1.8</v>
      </c>
      <c r="AZ55" s="146"/>
      <c r="BA55" s="146"/>
      <c r="BB55" s="96"/>
      <c r="BC55" s="96"/>
      <c r="BD55" s="96"/>
      <c r="BE55" s="96"/>
      <c r="BF55" s="148"/>
      <c r="BG55" s="148"/>
      <c r="BH55" s="148"/>
      <c r="BI55" s="148"/>
      <c r="BJ55" s="148"/>
      <c r="BK55" s="149"/>
      <c r="BL55" s="150"/>
      <c r="BM55" s="151"/>
      <c r="BN55" s="151"/>
      <c r="BO55" s="151"/>
      <c r="BP55" s="101">
        <v>2</v>
      </c>
      <c r="BQ55" s="152"/>
      <c r="BR55" s="153"/>
      <c r="BS55" s="131"/>
      <c r="BT55" s="131"/>
      <c r="BU55" s="132"/>
      <c r="BV55" s="154"/>
      <c r="BW55" s="155"/>
      <c r="BX55" s="165"/>
      <c r="BY55" s="107">
        <f t="shared" si="0"/>
        <v>2</v>
      </c>
      <c r="BZ55" s="108">
        <f t="shared" si="1"/>
        <v>2</v>
      </c>
      <c r="CA55" s="109">
        <f t="shared" si="2"/>
        <v>2</v>
      </c>
      <c r="CB55" s="110">
        <f t="shared" si="7"/>
        <v>1.8</v>
      </c>
      <c r="CC55" s="111">
        <f t="shared" si="8"/>
        <v>1.8</v>
      </c>
      <c r="CD55" s="112">
        <f t="shared" si="9"/>
        <v>1.8</v>
      </c>
      <c r="CE55" s="113" t="e">
        <f t="shared" si="3"/>
        <v>#DIV/0!</v>
      </c>
      <c r="CF55" s="114">
        <f t="shared" si="4"/>
        <v>0</v>
      </c>
      <c r="CG55" s="115">
        <f t="shared" si="5"/>
        <v>0</v>
      </c>
      <c r="CH55" s="157"/>
      <c r="CI55" s="158"/>
      <c r="CJ55" s="159"/>
      <c r="CK55" s="119">
        <f t="shared" si="6"/>
        <v>3</v>
      </c>
    </row>
    <row r="56" spans="1:89" ht="16.5" customHeight="1">
      <c r="A56" s="226" t="s">
        <v>179</v>
      </c>
      <c r="B56" s="67" t="s">
        <v>108</v>
      </c>
      <c r="C56" s="160"/>
      <c r="D56" s="195"/>
      <c r="E56" s="123"/>
      <c r="F56" s="124"/>
      <c r="G56" s="164"/>
      <c r="H56" s="125"/>
      <c r="I56" s="126"/>
      <c r="J56" s="126"/>
      <c r="K56" s="127"/>
      <c r="L56" s="76"/>
      <c r="M56" s="76"/>
      <c r="N56" s="128"/>
      <c r="O56" s="78" t="s">
        <v>321</v>
      </c>
      <c r="P56" s="130"/>
      <c r="Q56" s="131"/>
      <c r="R56" s="131"/>
      <c r="S56" s="131"/>
      <c r="T56" s="131"/>
      <c r="U56" s="132"/>
      <c r="V56" s="133"/>
      <c r="W56" s="132"/>
      <c r="X56" s="134"/>
      <c r="Y56" s="135"/>
      <c r="Z56" s="136"/>
      <c r="AA56" s="188"/>
      <c r="AB56" s="138"/>
      <c r="AC56" s="138"/>
      <c r="AD56" s="138"/>
      <c r="AE56" s="139"/>
      <c r="AF56" s="138"/>
      <c r="AG56" s="138"/>
      <c r="AH56" s="140"/>
      <c r="AI56" s="90"/>
      <c r="AJ56" s="90"/>
      <c r="AK56" s="141">
        <v>1.6</v>
      </c>
      <c r="AL56" s="141">
        <v>1.6</v>
      </c>
      <c r="AM56" s="193">
        <v>2.2999999999999998</v>
      </c>
      <c r="AN56" s="142"/>
      <c r="AO56" s="177"/>
      <c r="AP56" s="144"/>
      <c r="AQ56" s="145"/>
      <c r="AR56" s="145"/>
      <c r="AS56" s="145"/>
      <c r="AT56" s="183">
        <v>2.5</v>
      </c>
      <c r="AU56" s="76"/>
      <c r="AV56" s="76"/>
      <c r="AW56" s="76"/>
      <c r="AX56" s="76"/>
      <c r="AY56" s="76"/>
      <c r="AZ56" s="146"/>
      <c r="BA56" s="146"/>
      <c r="BB56" s="96"/>
      <c r="BC56" s="96"/>
      <c r="BD56" s="96"/>
      <c r="BE56" s="96"/>
      <c r="BF56" s="148"/>
      <c r="BG56" s="148"/>
      <c r="BH56" s="148"/>
      <c r="BI56" s="148"/>
      <c r="BJ56" s="148"/>
      <c r="BK56" s="149"/>
      <c r="BL56" s="150"/>
      <c r="BM56" s="151"/>
      <c r="BN56" s="151"/>
      <c r="BO56" s="151"/>
      <c r="BP56" s="227">
        <v>3.2</v>
      </c>
      <c r="BQ56" s="152"/>
      <c r="BR56" s="153"/>
      <c r="BS56" s="131"/>
      <c r="BT56" s="131"/>
      <c r="BU56" s="132"/>
      <c r="BV56" s="154"/>
      <c r="BW56" s="155"/>
      <c r="BX56" s="165"/>
      <c r="BY56" s="107">
        <f t="shared" si="0"/>
        <v>2.4000000000000004</v>
      </c>
      <c r="BZ56" s="108">
        <f t="shared" si="1"/>
        <v>1.6</v>
      </c>
      <c r="CA56" s="109">
        <f t="shared" si="2"/>
        <v>3.2</v>
      </c>
      <c r="CB56" s="110">
        <f t="shared" si="7"/>
        <v>1.6</v>
      </c>
      <c r="CC56" s="111">
        <f t="shared" si="8"/>
        <v>1.6</v>
      </c>
      <c r="CD56" s="112">
        <f t="shared" si="9"/>
        <v>1.6</v>
      </c>
      <c r="CE56" s="113" t="e">
        <f t="shared" si="3"/>
        <v>#DIV/0!</v>
      </c>
      <c r="CF56" s="114">
        <f t="shared" si="4"/>
        <v>0</v>
      </c>
      <c r="CG56" s="115">
        <f t="shared" si="5"/>
        <v>0</v>
      </c>
      <c r="CH56" s="157"/>
      <c r="CI56" s="158"/>
      <c r="CJ56" s="159"/>
      <c r="CK56" s="119">
        <f t="shared" si="6"/>
        <v>6</v>
      </c>
    </row>
    <row r="57" spans="1:89" ht="16.5" customHeight="1">
      <c r="A57" s="226" t="s">
        <v>179</v>
      </c>
      <c r="B57" s="67" t="s">
        <v>105</v>
      </c>
      <c r="C57" s="121"/>
      <c r="D57" s="122"/>
      <c r="E57" s="123"/>
      <c r="F57" s="124"/>
      <c r="G57" s="164"/>
      <c r="H57" s="125"/>
      <c r="I57" s="126"/>
      <c r="J57" s="126"/>
      <c r="K57" s="127"/>
      <c r="L57" s="76"/>
      <c r="M57" s="183"/>
      <c r="N57" s="198"/>
      <c r="O57" s="78"/>
      <c r="P57" s="130"/>
      <c r="Q57" s="131"/>
      <c r="R57" s="131"/>
      <c r="S57" s="131"/>
      <c r="T57" s="131"/>
      <c r="U57" s="132"/>
      <c r="V57" s="133"/>
      <c r="W57" s="132"/>
      <c r="X57" s="134"/>
      <c r="Y57" s="135"/>
      <c r="Z57" s="136"/>
      <c r="AA57" s="137"/>
      <c r="AB57" s="138"/>
      <c r="AC57" s="138"/>
      <c r="AD57" s="138"/>
      <c r="AE57" s="139"/>
      <c r="AF57" s="138"/>
      <c r="AG57" s="138"/>
      <c r="AH57" s="140"/>
      <c r="AI57" s="90">
        <v>4</v>
      </c>
      <c r="AJ57" s="90">
        <v>4</v>
      </c>
      <c r="AK57" s="141"/>
      <c r="AL57" s="141"/>
      <c r="AM57" s="141"/>
      <c r="AN57" s="142"/>
      <c r="AO57" s="177"/>
      <c r="AP57" s="144"/>
      <c r="AQ57" s="145"/>
      <c r="AR57" s="145"/>
      <c r="AS57" s="145"/>
      <c r="AT57" s="183">
        <v>3</v>
      </c>
      <c r="AU57" s="183">
        <v>2.5</v>
      </c>
      <c r="AV57" s="76"/>
      <c r="AW57" s="183">
        <v>2.5</v>
      </c>
      <c r="AX57" s="76"/>
      <c r="AY57" s="76"/>
      <c r="AZ57" s="146"/>
      <c r="BA57" s="146"/>
      <c r="BB57" s="147">
        <v>4.5</v>
      </c>
      <c r="BC57" s="96"/>
      <c r="BD57" s="96"/>
      <c r="BE57" s="96"/>
      <c r="BF57" s="148"/>
      <c r="BG57" s="148"/>
      <c r="BH57" s="148"/>
      <c r="BI57" s="148"/>
      <c r="BJ57" s="148"/>
      <c r="BK57" s="149"/>
      <c r="BL57" s="150"/>
      <c r="BM57" s="151"/>
      <c r="BN57" s="151"/>
      <c r="BO57" s="151"/>
      <c r="BP57" s="101"/>
      <c r="BQ57" s="152"/>
      <c r="BR57" s="153"/>
      <c r="BS57" s="131"/>
      <c r="BT57" s="131"/>
      <c r="BU57" s="132"/>
      <c r="BV57" s="154"/>
      <c r="BW57" s="155"/>
      <c r="BX57" s="165"/>
      <c r="BY57" s="107">
        <f t="shared" si="0"/>
        <v>3.3</v>
      </c>
      <c r="BZ57" s="108">
        <f t="shared" si="1"/>
        <v>2.5</v>
      </c>
      <c r="CA57" s="109">
        <f t="shared" si="2"/>
        <v>4.5</v>
      </c>
      <c r="CB57" s="110">
        <f t="shared" si="7"/>
        <v>4</v>
      </c>
      <c r="CC57" s="111">
        <f t="shared" si="8"/>
        <v>4</v>
      </c>
      <c r="CD57" s="112">
        <f t="shared" si="9"/>
        <v>4</v>
      </c>
      <c r="CE57" s="113" t="e">
        <f t="shared" si="3"/>
        <v>#DIV/0!</v>
      </c>
      <c r="CF57" s="114">
        <f t="shared" si="4"/>
        <v>0</v>
      </c>
      <c r="CG57" s="115">
        <f t="shared" si="5"/>
        <v>0</v>
      </c>
      <c r="CH57" s="186">
        <v>1.95</v>
      </c>
      <c r="CI57" s="158"/>
      <c r="CJ57" s="159"/>
      <c r="CK57" s="119">
        <f t="shared" si="6"/>
        <v>6</v>
      </c>
    </row>
    <row r="58" spans="1:89" ht="16.5" customHeight="1">
      <c r="A58" s="226" t="s">
        <v>180</v>
      </c>
      <c r="B58" s="67" t="s">
        <v>105</v>
      </c>
      <c r="C58" s="121"/>
      <c r="D58" s="122"/>
      <c r="E58" s="123"/>
      <c r="F58" s="124"/>
      <c r="G58" s="164"/>
      <c r="H58" s="125"/>
      <c r="I58" s="126"/>
      <c r="J58" s="126"/>
      <c r="K58" s="127"/>
      <c r="L58" s="183">
        <v>2.6</v>
      </c>
      <c r="M58" s="183" t="s">
        <v>131</v>
      </c>
      <c r="N58" s="198"/>
      <c r="O58" s="78"/>
      <c r="P58" s="130"/>
      <c r="Q58" s="131"/>
      <c r="R58" s="131"/>
      <c r="S58" s="131"/>
      <c r="T58" s="131"/>
      <c r="U58" s="132"/>
      <c r="V58" s="133"/>
      <c r="W58" s="132"/>
      <c r="X58" s="134"/>
      <c r="Y58" s="135"/>
      <c r="Z58" s="136"/>
      <c r="AA58" s="137"/>
      <c r="AB58" s="138"/>
      <c r="AC58" s="138"/>
      <c r="AD58" s="138"/>
      <c r="AE58" s="139"/>
      <c r="AF58" s="138"/>
      <c r="AG58" s="138"/>
      <c r="AH58" s="140"/>
      <c r="AI58" s="90">
        <v>4</v>
      </c>
      <c r="AJ58" s="90">
        <v>4</v>
      </c>
      <c r="AK58" s="141"/>
      <c r="AL58" s="141"/>
      <c r="AM58" s="141"/>
      <c r="AN58" s="142"/>
      <c r="AO58" s="177"/>
      <c r="AP58" s="144"/>
      <c r="AQ58" s="145"/>
      <c r="AR58" s="145"/>
      <c r="AS58" s="145"/>
      <c r="AT58" s="183">
        <v>3</v>
      </c>
      <c r="AU58" s="183">
        <v>2.5</v>
      </c>
      <c r="AV58" s="76"/>
      <c r="AW58" s="183">
        <v>3</v>
      </c>
      <c r="AX58" s="76"/>
      <c r="AY58" s="76"/>
      <c r="AZ58" s="146"/>
      <c r="BA58" s="146"/>
      <c r="BB58" s="96"/>
      <c r="BC58" s="96"/>
      <c r="BD58" s="96"/>
      <c r="BE58" s="147">
        <v>2.8</v>
      </c>
      <c r="BF58" s="148"/>
      <c r="BG58" s="148"/>
      <c r="BH58" s="148"/>
      <c r="BI58" s="148"/>
      <c r="BJ58" s="148"/>
      <c r="BK58" s="149"/>
      <c r="BL58" s="150"/>
      <c r="BM58" s="151"/>
      <c r="BN58" s="151"/>
      <c r="BO58" s="151"/>
      <c r="BP58" s="101"/>
      <c r="BQ58" s="152"/>
      <c r="BR58" s="153"/>
      <c r="BS58" s="131"/>
      <c r="BT58" s="131"/>
      <c r="BU58" s="132"/>
      <c r="BV58" s="154"/>
      <c r="BW58" s="155"/>
      <c r="BX58" s="165"/>
      <c r="BY58" s="107">
        <f t="shared" si="0"/>
        <v>2.9833333333333329</v>
      </c>
      <c r="BZ58" s="108">
        <f t="shared" si="1"/>
        <v>2.5</v>
      </c>
      <c r="CA58" s="109">
        <f t="shared" si="2"/>
        <v>4</v>
      </c>
      <c r="CB58" s="110">
        <f t="shared" si="7"/>
        <v>4</v>
      </c>
      <c r="CC58" s="111">
        <f t="shared" si="8"/>
        <v>4</v>
      </c>
      <c r="CD58" s="112">
        <f t="shared" si="9"/>
        <v>4</v>
      </c>
      <c r="CE58" s="113" t="e">
        <f t="shared" si="3"/>
        <v>#DIV/0!</v>
      </c>
      <c r="CF58" s="114">
        <f t="shared" si="4"/>
        <v>0</v>
      </c>
      <c r="CG58" s="115">
        <f t="shared" si="5"/>
        <v>0</v>
      </c>
      <c r="CH58" s="186">
        <v>1.95</v>
      </c>
      <c r="CI58" s="158"/>
      <c r="CJ58" s="159"/>
      <c r="CK58" s="119">
        <f t="shared" si="6"/>
        <v>8</v>
      </c>
    </row>
    <row r="59" spans="1:89" ht="16.5" customHeight="1">
      <c r="A59" s="226" t="s">
        <v>181</v>
      </c>
      <c r="B59" s="67" t="s">
        <v>105</v>
      </c>
      <c r="C59" s="121"/>
      <c r="D59" s="122"/>
      <c r="E59" s="123"/>
      <c r="F59" s="124"/>
      <c r="G59" s="164"/>
      <c r="H59" s="125"/>
      <c r="I59" s="126"/>
      <c r="J59" s="126"/>
      <c r="K59" s="127"/>
      <c r="L59" s="183">
        <v>2.6</v>
      </c>
      <c r="M59" s="76" t="s">
        <v>131</v>
      </c>
      <c r="N59" s="128"/>
      <c r="O59" s="78" t="s">
        <v>321</v>
      </c>
      <c r="P59" s="130"/>
      <c r="Q59" s="131"/>
      <c r="R59" s="131"/>
      <c r="S59" s="131"/>
      <c r="T59" s="131"/>
      <c r="U59" s="132"/>
      <c r="V59" s="133"/>
      <c r="W59" s="132"/>
      <c r="X59" s="134"/>
      <c r="Y59" s="135"/>
      <c r="Z59" s="136"/>
      <c r="AA59" s="137"/>
      <c r="AB59" s="138"/>
      <c r="AC59" s="138"/>
      <c r="AD59" s="138"/>
      <c r="AE59" s="139"/>
      <c r="AF59" s="138"/>
      <c r="AG59" s="138"/>
      <c r="AH59" s="140"/>
      <c r="AI59" s="197">
        <v>4</v>
      </c>
      <c r="AJ59" s="197">
        <v>4</v>
      </c>
      <c r="AK59" s="193"/>
      <c r="AL59" s="193"/>
      <c r="AM59" s="141"/>
      <c r="AN59" s="142"/>
      <c r="AO59" s="177"/>
      <c r="AP59" s="144"/>
      <c r="AQ59" s="145"/>
      <c r="AR59" s="145"/>
      <c r="AS59" s="145"/>
      <c r="AT59" s="183">
        <v>3</v>
      </c>
      <c r="AU59" s="183">
        <v>2.5</v>
      </c>
      <c r="AV59" s="76"/>
      <c r="AW59" s="183">
        <v>2.5</v>
      </c>
      <c r="AX59" s="76"/>
      <c r="AY59" s="76"/>
      <c r="AZ59" s="146"/>
      <c r="BA59" s="146"/>
      <c r="BB59" s="96"/>
      <c r="BC59" s="96"/>
      <c r="BD59" s="96"/>
      <c r="BE59" s="147">
        <v>2.8</v>
      </c>
      <c r="BF59" s="148"/>
      <c r="BG59" s="148"/>
      <c r="BH59" s="148"/>
      <c r="BI59" s="148"/>
      <c r="BJ59" s="148"/>
      <c r="BK59" s="149"/>
      <c r="BL59" s="150"/>
      <c r="BM59" s="151"/>
      <c r="BN59" s="151"/>
      <c r="BO59" s="151"/>
      <c r="BP59" s="101"/>
      <c r="BQ59" s="152"/>
      <c r="BR59" s="153"/>
      <c r="BS59" s="131"/>
      <c r="BT59" s="131"/>
      <c r="BU59" s="132"/>
      <c r="BV59" s="154"/>
      <c r="BW59" s="155"/>
      <c r="BX59" s="165"/>
      <c r="BY59" s="107">
        <f t="shared" si="0"/>
        <v>2.9</v>
      </c>
      <c r="BZ59" s="108">
        <f t="shared" si="1"/>
        <v>2.5</v>
      </c>
      <c r="CA59" s="109">
        <f t="shared" si="2"/>
        <v>4</v>
      </c>
      <c r="CB59" s="110">
        <f t="shared" si="7"/>
        <v>4</v>
      </c>
      <c r="CC59" s="111">
        <f t="shared" si="8"/>
        <v>4</v>
      </c>
      <c r="CD59" s="112">
        <f t="shared" si="9"/>
        <v>4</v>
      </c>
      <c r="CE59" s="113" t="e">
        <f t="shared" si="3"/>
        <v>#DIV/0!</v>
      </c>
      <c r="CF59" s="114">
        <f t="shared" si="4"/>
        <v>0</v>
      </c>
      <c r="CG59" s="115">
        <f t="shared" si="5"/>
        <v>0</v>
      </c>
      <c r="CH59" s="186">
        <v>1.89</v>
      </c>
      <c r="CI59" s="158"/>
      <c r="CJ59" s="159"/>
      <c r="CK59" s="119">
        <f t="shared" si="6"/>
        <v>9</v>
      </c>
    </row>
    <row r="60" spans="1:89" ht="16.5" customHeight="1">
      <c r="A60" s="196" t="s">
        <v>182</v>
      </c>
      <c r="B60" s="67" t="s">
        <v>105</v>
      </c>
      <c r="C60" s="228"/>
      <c r="D60" s="122"/>
      <c r="E60" s="123"/>
      <c r="F60" s="124"/>
      <c r="G60" s="164"/>
      <c r="H60" s="125"/>
      <c r="I60" s="126"/>
      <c r="J60" s="126"/>
      <c r="K60" s="127"/>
      <c r="L60" s="76"/>
      <c r="M60" s="76"/>
      <c r="N60" s="128"/>
      <c r="O60" s="78"/>
      <c r="P60" s="130"/>
      <c r="Q60" s="131"/>
      <c r="R60" s="131"/>
      <c r="S60" s="131"/>
      <c r="T60" s="131"/>
      <c r="U60" s="132"/>
      <c r="V60" s="133"/>
      <c r="W60" s="132"/>
      <c r="X60" s="134"/>
      <c r="Y60" s="135"/>
      <c r="Z60" s="136"/>
      <c r="AA60" s="137"/>
      <c r="AB60" s="138"/>
      <c r="AC60" s="138"/>
      <c r="AD60" s="138"/>
      <c r="AE60" s="139"/>
      <c r="AF60" s="138"/>
      <c r="AG60" s="138"/>
      <c r="AH60" s="140"/>
      <c r="AI60" s="197"/>
      <c r="AJ60" s="197"/>
      <c r="AK60" s="193"/>
      <c r="AL60" s="193"/>
      <c r="AM60" s="141"/>
      <c r="AN60" s="142"/>
      <c r="AO60" s="177"/>
      <c r="AP60" s="144"/>
      <c r="AQ60" s="145"/>
      <c r="AR60" s="145"/>
      <c r="AS60" s="145"/>
      <c r="AT60" s="76"/>
      <c r="AU60" s="76"/>
      <c r="AV60" s="76"/>
      <c r="AW60" s="76"/>
      <c r="AX60" s="76"/>
      <c r="AY60" s="76"/>
      <c r="AZ60" s="146"/>
      <c r="BA60" s="146"/>
      <c r="BB60" s="96"/>
      <c r="BC60" s="96"/>
      <c r="BD60" s="96"/>
      <c r="BE60" s="96"/>
      <c r="BF60" s="148"/>
      <c r="BG60" s="148"/>
      <c r="BH60" s="148"/>
      <c r="BI60" s="148"/>
      <c r="BJ60" s="148"/>
      <c r="BK60" s="149"/>
      <c r="BL60" s="150"/>
      <c r="BM60" s="151"/>
      <c r="BN60" s="151"/>
      <c r="BO60" s="151"/>
      <c r="BP60" s="101"/>
      <c r="BQ60" s="152"/>
      <c r="BR60" s="153"/>
      <c r="BS60" s="131"/>
      <c r="BT60" s="131"/>
      <c r="BU60" s="132"/>
      <c r="BV60" s="154"/>
      <c r="BW60" s="155"/>
      <c r="BX60" s="165"/>
      <c r="BY60" s="107" t="e">
        <f t="shared" si="0"/>
        <v>#DIV/0!</v>
      </c>
      <c r="BZ60" s="108">
        <f t="shared" si="1"/>
        <v>0</v>
      </c>
      <c r="CA60" s="109">
        <f t="shared" si="2"/>
        <v>0</v>
      </c>
      <c r="CB60" s="110" t="e">
        <f t="shared" si="7"/>
        <v>#DIV/0!</v>
      </c>
      <c r="CC60" s="111">
        <f t="shared" si="8"/>
        <v>0</v>
      </c>
      <c r="CD60" s="112">
        <f t="shared" si="9"/>
        <v>0</v>
      </c>
      <c r="CE60" s="113" t="e">
        <f t="shared" si="3"/>
        <v>#DIV/0!</v>
      </c>
      <c r="CF60" s="114">
        <f t="shared" si="4"/>
        <v>0</v>
      </c>
      <c r="CG60" s="115">
        <f t="shared" si="5"/>
        <v>0</v>
      </c>
      <c r="CH60" s="157"/>
      <c r="CI60" s="158"/>
      <c r="CJ60" s="159"/>
      <c r="CK60" s="119">
        <f t="shared" si="6"/>
        <v>0</v>
      </c>
    </row>
    <row r="61" spans="1:89" ht="16.5" customHeight="1">
      <c r="A61" s="229" t="s">
        <v>183</v>
      </c>
      <c r="B61" s="67" t="s">
        <v>105</v>
      </c>
      <c r="C61" s="230"/>
      <c r="D61" s="122"/>
      <c r="E61" s="123"/>
      <c r="F61" s="124"/>
      <c r="G61" s="164"/>
      <c r="H61" s="125"/>
      <c r="I61" s="126"/>
      <c r="J61" s="126"/>
      <c r="K61" s="127"/>
      <c r="L61" s="76"/>
      <c r="M61" s="76"/>
      <c r="N61" s="192"/>
      <c r="O61" s="78"/>
      <c r="P61" s="130"/>
      <c r="Q61" s="131"/>
      <c r="R61" s="131"/>
      <c r="S61" s="131"/>
      <c r="T61" s="131"/>
      <c r="U61" s="132"/>
      <c r="V61" s="133"/>
      <c r="W61" s="132"/>
      <c r="X61" s="134"/>
      <c r="Y61" s="135"/>
      <c r="Z61" s="136"/>
      <c r="AA61" s="137"/>
      <c r="AB61" s="138"/>
      <c r="AC61" s="138"/>
      <c r="AD61" s="138"/>
      <c r="AE61" s="139"/>
      <c r="AF61" s="138"/>
      <c r="AG61" s="138"/>
      <c r="AH61" s="140"/>
      <c r="AI61" s="197"/>
      <c r="AJ61" s="197"/>
      <c r="AK61" s="141"/>
      <c r="AL61" s="141"/>
      <c r="AM61" s="141"/>
      <c r="AN61" s="142"/>
      <c r="AO61" s="177"/>
      <c r="AP61" s="144"/>
      <c r="AQ61" s="145"/>
      <c r="AR61" s="145"/>
      <c r="AS61" s="145"/>
      <c r="AT61" s="76"/>
      <c r="AU61" s="76"/>
      <c r="AV61" s="76"/>
      <c r="AW61" s="76"/>
      <c r="AX61" s="76"/>
      <c r="AY61" s="76"/>
      <c r="AZ61" s="146"/>
      <c r="BA61" s="146"/>
      <c r="BB61" s="96"/>
      <c r="BC61" s="96"/>
      <c r="BD61" s="96"/>
      <c r="BE61" s="96"/>
      <c r="BF61" s="148"/>
      <c r="BG61" s="148"/>
      <c r="BH61" s="148"/>
      <c r="BI61" s="148"/>
      <c r="BJ61" s="148"/>
      <c r="BK61" s="149"/>
      <c r="BL61" s="150"/>
      <c r="BM61" s="151"/>
      <c r="BN61" s="151"/>
      <c r="BO61" s="151"/>
      <c r="BP61" s="101"/>
      <c r="BQ61" s="152"/>
      <c r="BR61" s="153"/>
      <c r="BS61" s="131"/>
      <c r="BT61" s="131"/>
      <c r="BU61" s="132"/>
      <c r="BV61" s="154"/>
      <c r="BW61" s="155"/>
      <c r="BX61" s="165"/>
      <c r="BY61" s="107" t="e">
        <f t="shared" si="0"/>
        <v>#DIV/0!</v>
      </c>
      <c r="BZ61" s="108">
        <f t="shared" si="1"/>
        <v>0</v>
      </c>
      <c r="CA61" s="109">
        <f t="shared" si="2"/>
        <v>0</v>
      </c>
      <c r="CB61" s="110" t="e">
        <f t="shared" si="7"/>
        <v>#DIV/0!</v>
      </c>
      <c r="CC61" s="111">
        <f t="shared" si="8"/>
        <v>0</v>
      </c>
      <c r="CD61" s="112">
        <f t="shared" si="9"/>
        <v>0</v>
      </c>
      <c r="CE61" s="113" t="e">
        <f t="shared" si="3"/>
        <v>#DIV/0!</v>
      </c>
      <c r="CF61" s="114">
        <f t="shared" si="4"/>
        <v>0</v>
      </c>
      <c r="CG61" s="115">
        <f t="shared" si="5"/>
        <v>0</v>
      </c>
      <c r="CH61" s="157"/>
      <c r="CI61" s="158"/>
      <c r="CJ61" s="159"/>
      <c r="CK61" s="119">
        <f t="shared" si="6"/>
        <v>0</v>
      </c>
    </row>
    <row r="62" spans="1:89" ht="17.25" customHeight="1">
      <c r="A62" s="215" t="s">
        <v>185</v>
      </c>
      <c r="B62" s="67" t="s">
        <v>105</v>
      </c>
      <c r="C62" s="68"/>
      <c r="D62" s="122"/>
      <c r="E62" s="123"/>
      <c r="F62" s="124"/>
      <c r="G62" s="164"/>
      <c r="H62" s="125"/>
      <c r="I62" s="126"/>
      <c r="J62" s="126"/>
      <c r="K62" s="127"/>
      <c r="L62" s="183">
        <v>1.6</v>
      </c>
      <c r="M62" s="76">
        <v>2</v>
      </c>
      <c r="N62" s="192"/>
      <c r="O62" s="78" t="s">
        <v>312</v>
      </c>
      <c r="P62" s="130"/>
      <c r="Q62" s="131"/>
      <c r="R62" s="131"/>
      <c r="S62" s="131"/>
      <c r="T62" s="131"/>
      <c r="U62" s="132"/>
      <c r="V62" s="133"/>
      <c r="W62" s="132"/>
      <c r="X62" s="134"/>
      <c r="Y62" s="135"/>
      <c r="Z62" s="136"/>
      <c r="AA62" s="137"/>
      <c r="AB62" s="176">
        <v>2.8</v>
      </c>
      <c r="AC62" s="138"/>
      <c r="AD62" s="138"/>
      <c r="AE62" s="139"/>
      <c r="AF62" s="138"/>
      <c r="AG62" s="138"/>
      <c r="AH62" s="140"/>
      <c r="AI62" s="90"/>
      <c r="AJ62" s="90"/>
      <c r="AK62" s="141"/>
      <c r="AL62" s="141"/>
      <c r="AM62" s="141"/>
      <c r="AN62" s="142"/>
      <c r="AO62" s="177"/>
      <c r="AP62" s="144"/>
      <c r="AQ62" s="145"/>
      <c r="AR62" s="145"/>
      <c r="AS62" s="145"/>
      <c r="AT62" s="183">
        <v>2.5</v>
      </c>
      <c r="AU62" s="76"/>
      <c r="AV62" s="76"/>
      <c r="AW62" s="183">
        <v>1.5</v>
      </c>
      <c r="AX62" s="76"/>
      <c r="AY62" s="76"/>
      <c r="AZ62" s="146"/>
      <c r="BA62" s="146"/>
      <c r="BB62" s="96"/>
      <c r="BC62" s="172">
        <v>2.2000000000000002</v>
      </c>
      <c r="BD62" s="96"/>
      <c r="BE62" s="147">
        <v>1.9</v>
      </c>
      <c r="BF62" s="148"/>
      <c r="BG62" s="148"/>
      <c r="BH62" s="148"/>
      <c r="BI62" s="148"/>
      <c r="BJ62" s="148"/>
      <c r="BK62" s="149"/>
      <c r="BL62" s="150"/>
      <c r="BM62" s="151"/>
      <c r="BN62" s="151"/>
      <c r="BO62" s="151"/>
      <c r="BP62" s="101"/>
      <c r="BQ62" s="152"/>
      <c r="BR62" s="153"/>
      <c r="BS62" s="131"/>
      <c r="BT62" s="131"/>
      <c r="BU62" s="132"/>
      <c r="BV62" s="154"/>
      <c r="BW62" s="155"/>
      <c r="BX62" s="165"/>
      <c r="BY62" s="107">
        <f t="shared" si="0"/>
        <v>2.0714285714285716</v>
      </c>
      <c r="BZ62" s="108">
        <f t="shared" si="1"/>
        <v>1.5</v>
      </c>
      <c r="CA62" s="109">
        <f t="shared" si="2"/>
        <v>2.8</v>
      </c>
      <c r="CB62" s="110" t="e">
        <f t="shared" si="7"/>
        <v>#DIV/0!</v>
      </c>
      <c r="CC62" s="111">
        <f t="shared" si="8"/>
        <v>0</v>
      </c>
      <c r="CD62" s="112">
        <f t="shared" si="9"/>
        <v>0</v>
      </c>
      <c r="CE62" s="113" t="e">
        <f t="shared" si="3"/>
        <v>#DIV/0!</v>
      </c>
      <c r="CF62" s="114">
        <f t="shared" si="4"/>
        <v>0</v>
      </c>
      <c r="CG62" s="115">
        <f t="shared" si="5"/>
        <v>0</v>
      </c>
      <c r="CH62" s="157"/>
      <c r="CI62" s="205">
        <v>1.5</v>
      </c>
      <c r="CJ62" s="159"/>
      <c r="CK62" s="119">
        <f t="shared" si="6"/>
        <v>8</v>
      </c>
    </row>
    <row r="63" spans="1:89" ht="47.25" customHeight="1">
      <c r="A63" s="231" t="s">
        <v>186</v>
      </c>
      <c r="B63" s="67" t="s">
        <v>105</v>
      </c>
      <c r="C63" s="68"/>
      <c r="D63" s="122"/>
      <c r="E63" s="123"/>
      <c r="F63" s="124"/>
      <c r="G63" s="164"/>
      <c r="H63" s="125"/>
      <c r="I63" s="126"/>
      <c r="J63" s="126"/>
      <c r="K63" s="127"/>
      <c r="L63" s="76"/>
      <c r="M63" s="76"/>
      <c r="N63" s="192"/>
      <c r="O63" s="78"/>
      <c r="P63" s="130"/>
      <c r="Q63" s="131"/>
      <c r="R63" s="131"/>
      <c r="S63" s="131"/>
      <c r="T63" s="131"/>
      <c r="U63" s="132"/>
      <c r="V63" s="133"/>
      <c r="W63" s="132"/>
      <c r="X63" s="134"/>
      <c r="Y63" s="135"/>
      <c r="Z63" s="136"/>
      <c r="AA63" s="137"/>
      <c r="AB63" s="176">
        <v>2.9</v>
      </c>
      <c r="AC63" s="138"/>
      <c r="AD63" s="138"/>
      <c r="AE63" s="139"/>
      <c r="AF63" s="138"/>
      <c r="AG63" s="138"/>
      <c r="AH63" s="140"/>
      <c r="AI63" s="90">
        <v>2.9</v>
      </c>
      <c r="AJ63" s="90">
        <v>2.9</v>
      </c>
      <c r="AK63" s="141">
        <v>2.5</v>
      </c>
      <c r="AL63" s="141">
        <v>2.5</v>
      </c>
      <c r="AM63" s="141"/>
      <c r="AN63" s="142"/>
      <c r="AO63" s="177"/>
      <c r="AP63" s="144"/>
      <c r="AQ63" s="145"/>
      <c r="AR63" s="145"/>
      <c r="AS63" s="145"/>
      <c r="AT63" s="76"/>
      <c r="AU63" s="76"/>
      <c r="AV63" s="76"/>
      <c r="AW63" s="76"/>
      <c r="AX63" s="178">
        <v>3</v>
      </c>
      <c r="AY63" s="76"/>
      <c r="AZ63" s="146"/>
      <c r="BA63" s="146"/>
      <c r="BB63" s="96"/>
      <c r="BC63" s="172">
        <v>3</v>
      </c>
      <c r="BD63" s="172">
        <v>3</v>
      </c>
      <c r="BE63" s="96"/>
      <c r="BF63" s="148"/>
      <c r="BG63" s="148"/>
      <c r="BH63" s="148"/>
      <c r="BI63" s="148"/>
      <c r="BJ63" s="148"/>
      <c r="BK63" s="149"/>
      <c r="BL63" s="150"/>
      <c r="BM63" s="151"/>
      <c r="BN63" s="151"/>
      <c r="BO63" s="151"/>
      <c r="BP63" s="101"/>
      <c r="BQ63" s="152"/>
      <c r="BR63" s="153"/>
      <c r="BS63" s="131"/>
      <c r="BT63" s="131"/>
      <c r="BU63" s="132"/>
      <c r="BV63" s="154"/>
      <c r="BW63" s="155"/>
      <c r="BX63" s="165"/>
      <c r="BY63" s="107">
        <f t="shared" si="0"/>
        <v>2.8600000000000003</v>
      </c>
      <c r="BZ63" s="108">
        <f t="shared" si="1"/>
        <v>2.5</v>
      </c>
      <c r="CA63" s="109">
        <f t="shared" si="2"/>
        <v>3</v>
      </c>
      <c r="CB63" s="110">
        <f t="shared" si="7"/>
        <v>2.7</v>
      </c>
      <c r="CC63" s="111">
        <f t="shared" si="8"/>
        <v>2.5</v>
      </c>
      <c r="CD63" s="112">
        <f t="shared" si="9"/>
        <v>2.9</v>
      </c>
      <c r="CE63" s="113" t="e">
        <f t="shared" si="3"/>
        <v>#DIV/0!</v>
      </c>
      <c r="CF63" s="114">
        <f t="shared" si="4"/>
        <v>0</v>
      </c>
      <c r="CG63" s="115">
        <f t="shared" si="5"/>
        <v>0</v>
      </c>
      <c r="CH63" s="157"/>
      <c r="CI63" s="205" t="s">
        <v>322</v>
      </c>
      <c r="CJ63" s="159"/>
      <c r="CK63" s="119">
        <f t="shared" si="6"/>
        <v>8</v>
      </c>
    </row>
    <row r="64" spans="1:89" ht="16.5" customHeight="1">
      <c r="A64" s="231" t="s">
        <v>187</v>
      </c>
      <c r="B64" s="67" t="s">
        <v>105</v>
      </c>
      <c r="C64" s="121"/>
      <c r="D64" s="195"/>
      <c r="E64" s="123"/>
      <c r="F64" s="124"/>
      <c r="G64" s="164"/>
      <c r="H64" s="125"/>
      <c r="I64" s="126"/>
      <c r="J64" s="126"/>
      <c r="K64" s="127"/>
      <c r="L64" s="183">
        <v>2</v>
      </c>
      <c r="M64" s="76"/>
      <c r="N64" s="192"/>
      <c r="O64" s="78">
        <v>2</v>
      </c>
      <c r="P64" s="130"/>
      <c r="Q64" s="131"/>
      <c r="R64" s="131"/>
      <c r="S64" s="131"/>
      <c r="T64" s="131"/>
      <c r="U64" s="132"/>
      <c r="V64" s="133"/>
      <c r="W64" s="132"/>
      <c r="X64" s="134"/>
      <c r="Y64" s="135"/>
      <c r="Z64" s="136"/>
      <c r="AA64" s="137"/>
      <c r="AB64" s="176">
        <v>2.9</v>
      </c>
      <c r="AC64" s="138"/>
      <c r="AD64" s="138"/>
      <c r="AE64" s="139"/>
      <c r="AF64" s="138"/>
      <c r="AG64" s="138"/>
      <c r="AH64" s="140"/>
      <c r="AI64" s="197"/>
      <c r="AJ64" s="197"/>
      <c r="AK64" s="193"/>
      <c r="AL64" s="193"/>
      <c r="AM64" s="193"/>
      <c r="AN64" s="142"/>
      <c r="AO64" s="177"/>
      <c r="AP64" s="144"/>
      <c r="AQ64" s="145"/>
      <c r="AR64" s="145"/>
      <c r="AS64" s="145"/>
      <c r="AT64" s="183">
        <v>2.5</v>
      </c>
      <c r="AU64" s="183">
        <v>2.5</v>
      </c>
      <c r="AV64" s="76"/>
      <c r="AW64" s="76"/>
      <c r="AX64" s="76"/>
      <c r="AY64" s="76"/>
      <c r="AZ64" s="146"/>
      <c r="BA64" s="146"/>
      <c r="BB64" s="96"/>
      <c r="BC64" s="96"/>
      <c r="BD64" s="96"/>
      <c r="BE64" s="147">
        <v>2.5</v>
      </c>
      <c r="BF64" s="148"/>
      <c r="BG64" s="148"/>
      <c r="BH64" s="148"/>
      <c r="BI64" s="148"/>
      <c r="BJ64" s="148"/>
      <c r="BK64" s="149"/>
      <c r="BL64" s="150"/>
      <c r="BM64" s="151"/>
      <c r="BN64" s="151"/>
      <c r="BO64" s="151"/>
      <c r="BP64" s="101"/>
      <c r="BQ64" s="152"/>
      <c r="BR64" s="153"/>
      <c r="BS64" s="131"/>
      <c r="BT64" s="131"/>
      <c r="BU64" s="132"/>
      <c r="BV64" s="154"/>
      <c r="BW64" s="155"/>
      <c r="BX64" s="165"/>
      <c r="BY64" s="107">
        <f t="shared" si="0"/>
        <v>2.4</v>
      </c>
      <c r="BZ64" s="108">
        <f t="shared" si="1"/>
        <v>2</v>
      </c>
      <c r="CA64" s="109">
        <f t="shared" si="2"/>
        <v>2.9</v>
      </c>
      <c r="CB64" s="110" t="e">
        <f t="shared" si="7"/>
        <v>#DIV/0!</v>
      </c>
      <c r="CC64" s="111">
        <f t="shared" si="8"/>
        <v>0</v>
      </c>
      <c r="CD64" s="112">
        <f t="shared" si="9"/>
        <v>0</v>
      </c>
      <c r="CE64" s="113" t="e">
        <f t="shared" si="3"/>
        <v>#DIV/0!</v>
      </c>
      <c r="CF64" s="114">
        <f t="shared" si="4"/>
        <v>0</v>
      </c>
      <c r="CG64" s="115">
        <f t="shared" si="5"/>
        <v>0</v>
      </c>
      <c r="CH64" s="157"/>
      <c r="CI64" s="205">
        <v>2</v>
      </c>
      <c r="CJ64" s="159"/>
      <c r="CK64" s="119">
        <f t="shared" si="6"/>
        <v>6</v>
      </c>
    </row>
    <row r="65" spans="1:89" ht="102.75" customHeight="1">
      <c r="A65" s="166" t="s">
        <v>189</v>
      </c>
      <c r="B65" s="67" t="s">
        <v>108</v>
      </c>
      <c r="C65" s="160"/>
      <c r="D65" s="195"/>
      <c r="E65" s="233"/>
      <c r="F65" s="225"/>
      <c r="G65" s="164"/>
      <c r="H65" s="125"/>
      <c r="I65" s="126"/>
      <c r="J65" s="126"/>
      <c r="K65" s="127"/>
      <c r="L65" s="76"/>
      <c r="M65" s="183"/>
      <c r="N65" s="198"/>
      <c r="O65" s="78"/>
      <c r="P65" s="130"/>
      <c r="Q65" s="131"/>
      <c r="R65" s="131"/>
      <c r="S65" s="131"/>
      <c r="T65" s="131"/>
      <c r="U65" s="132"/>
      <c r="V65" s="133"/>
      <c r="W65" s="132"/>
      <c r="X65" s="134"/>
      <c r="Y65" s="135"/>
      <c r="Z65" s="136"/>
      <c r="AA65" s="137"/>
      <c r="AB65" s="176">
        <v>1.2</v>
      </c>
      <c r="AC65" s="138"/>
      <c r="AD65" s="138"/>
      <c r="AE65" s="139"/>
      <c r="AF65" s="138"/>
      <c r="AG65" s="138"/>
      <c r="AH65" s="140"/>
      <c r="AI65" s="90">
        <v>1.8</v>
      </c>
      <c r="AJ65" s="90">
        <v>1.8</v>
      </c>
      <c r="AK65" s="141"/>
      <c r="AL65" s="141"/>
      <c r="AM65" s="193"/>
      <c r="AN65" s="234"/>
      <c r="AO65" s="177"/>
      <c r="AP65" s="144"/>
      <c r="AQ65" s="145"/>
      <c r="AR65" s="145"/>
      <c r="AS65" s="145"/>
      <c r="AT65" s="183">
        <v>1</v>
      </c>
      <c r="AU65" s="183">
        <v>1</v>
      </c>
      <c r="AV65" s="76"/>
      <c r="AW65" s="183">
        <v>1</v>
      </c>
      <c r="AX65" s="76"/>
      <c r="AY65" s="76"/>
      <c r="AZ65" s="146"/>
      <c r="BA65" s="146"/>
      <c r="BB65" s="96"/>
      <c r="BC65" s="172">
        <v>1</v>
      </c>
      <c r="BD65" s="172">
        <v>1</v>
      </c>
      <c r="BE65" s="147">
        <v>1</v>
      </c>
      <c r="BF65" s="148"/>
      <c r="BG65" s="148"/>
      <c r="BH65" s="148"/>
      <c r="BI65" s="148"/>
      <c r="BJ65" s="148"/>
      <c r="BK65" s="149"/>
      <c r="BL65" s="150"/>
      <c r="BM65" s="151"/>
      <c r="BN65" s="151"/>
      <c r="BO65" s="151"/>
      <c r="BP65" s="227">
        <v>1</v>
      </c>
      <c r="BQ65" s="152"/>
      <c r="BR65" s="153"/>
      <c r="BS65" s="131"/>
      <c r="BT65" s="131"/>
      <c r="BU65" s="132"/>
      <c r="BV65" s="154"/>
      <c r="BW65" s="155"/>
      <c r="BX65" s="165"/>
      <c r="BY65" s="107">
        <f t="shared" si="0"/>
        <v>1.125</v>
      </c>
      <c r="BZ65" s="108">
        <f t="shared" si="1"/>
        <v>1</v>
      </c>
      <c r="CA65" s="109">
        <f t="shared" si="2"/>
        <v>1.8</v>
      </c>
      <c r="CB65" s="110">
        <f t="shared" si="7"/>
        <v>1.8</v>
      </c>
      <c r="CC65" s="111">
        <f t="shared" si="8"/>
        <v>1.8</v>
      </c>
      <c r="CD65" s="112">
        <f t="shared" si="9"/>
        <v>1.8</v>
      </c>
      <c r="CE65" s="113" t="e">
        <f t="shared" si="3"/>
        <v>#DIV/0!</v>
      </c>
      <c r="CF65" s="114">
        <f t="shared" si="4"/>
        <v>0</v>
      </c>
      <c r="CG65" s="115">
        <f t="shared" si="5"/>
        <v>0</v>
      </c>
      <c r="CH65" s="157"/>
      <c r="CI65" s="205" t="s">
        <v>323</v>
      </c>
      <c r="CJ65" s="159"/>
      <c r="CK65" s="119">
        <f t="shared" si="6"/>
        <v>10</v>
      </c>
    </row>
    <row r="66" spans="1:89" ht="16.5" customHeight="1">
      <c r="A66" s="236" t="s">
        <v>192</v>
      </c>
      <c r="B66" s="67" t="s">
        <v>105</v>
      </c>
      <c r="C66" s="121"/>
      <c r="D66" s="122"/>
      <c r="E66" s="123"/>
      <c r="F66" s="124"/>
      <c r="G66" s="164"/>
      <c r="H66" s="125"/>
      <c r="I66" s="126"/>
      <c r="J66" s="126"/>
      <c r="K66" s="127"/>
      <c r="L66" s="76"/>
      <c r="M66" s="76"/>
      <c r="N66" s="128"/>
      <c r="O66" s="78" t="s">
        <v>124</v>
      </c>
      <c r="P66" s="130"/>
      <c r="Q66" s="131"/>
      <c r="R66" s="131"/>
      <c r="S66" s="131"/>
      <c r="T66" s="131"/>
      <c r="U66" s="132"/>
      <c r="V66" s="133"/>
      <c r="W66" s="132"/>
      <c r="X66" s="134"/>
      <c r="Y66" s="135"/>
      <c r="Z66" s="136"/>
      <c r="AA66" s="137"/>
      <c r="AB66" s="138"/>
      <c r="AC66" s="138"/>
      <c r="AD66" s="138"/>
      <c r="AE66" s="139"/>
      <c r="AF66" s="138"/>
      <c r="AG66" s="138"/>
      <c r="AH66" s="140"/>
      <c r="AI66" s="90"/>
      <c r="AJ66" s="90"/>
      <c r="AK66" s="193">
        <v>3.5</v>
      </c>
      <c r="AL66" s="193">
        <v>3.5</v>
      </c>
      <c r="AM66" s="141"/>
      <c r="AN66" s="142"/>
      <c r="AO66" s="177"/>
      <c r="AP66" s="144"/>
      <c r="AQ66" s="145"/>
      <c r="AR66" s="145"/>
      <c r="AS66" s="145"/>
      <c r="AT66" s="76"/>
      <c r="AU66" s="76"/>
      <c r="AV66" s="76"/>
      <c r="AW66" s="76"/>
      <c r="AX66" s="76"/>
      <c r="AY66" s="76"/>
      <c r="AZ66" s="146"/>
      <c r="BA66" s="146"/>
      <c r="BB66" s="96"/>
      <c r="BC66" s="96"/>
      <c r="BD66" s="96"/>
      <c r="BE66" s="147">
        <v>4</v>
      </c>
      <c r="BF66" s="148"/>
      <c r="BG66" s="148"/>
      <c r="BH66" s="148"/>
      <c r="BI66" s="148"/>
      <c r="BJ66" s="148"/>
      <c r="BK66" s="149"/>
      <c r="BL66" s="150"/>
      <c r="BM66" s="151"/>
      <c r="BN66" s="151"/>
      <c r="BO66" s="151"/>
      <c r="BP66" s="101"/>
      <c r="BQ66" s="152"/>
      <c r="BR66" s="153"/>
      <c r="BS66" s="131"/>
      <c r="BT66" s="131"/>
      <c r="BU66" s="132"/>
      <c r="BV66" s="154"/>
      <c r="BW66" s="155"/>
      <c r="BX66" s="165"/>
      <c r="BY66" s="107">
        <f t="shared" si="0"/>
        <v>3.75</v>
      </c>
      <c r="BZ66" s="108">
        <f t="shared" si="1"/>
        <v>3.5</v>
      </c>
      <c r="CA66" s="109">
        <f t="shared" si="2"/>
        <v>4</v>
      </c>
      <c r="CB66" s="110">
        <f t="shared" si="7"/>
        <v>3.5</v>
      </c>
      <c r="CC66" s="111">
        <f t="shared" si="8"/>
        <v>3.5</v>
      </c>
      <c r="CD66" s="112">
        <f t="shared" si="9"/>
        <v>3.5</v>
      </c>
      <c r="CE66" s="113" t="e">
        <f t="shared" si="3"/>
        <v>#DIV/0!</v>
      </c>
      <c r="CF66" s="114">
        <f t="shared" si="4"/>
        <v>0</v>
      </c>
      <c r="CG66" s="115">
        <f t="shared" si="5"/>
        <v>0</v>
      </c>
      <c r="CH66" s="157"/>
      <c r="CI66" s="158"/>
      <c r="CJ66" s="159"/>
      <c r="CK66" s="119">
        <f t="shared" si="6"/>
        <v>4</v>
      </c>
    </row>
    <row r="67" spans="1:89" ht="16.5" customHeight="1">
      <c r="A67" s="237" t="s">
        <v>194</v>
      </c>
      <c r="B67" s="67" t="s">
        <v>105</v>
      </c>
      <c r="C67" s="121"/>
      <c r="D67" s="122"/>
      <c r="E67" s="123"/>
      <c r="F67" s="124"/>
      <c r="G67" s="218"/>
      <c r="H67" s="125"/>
      <c r="I67" s="126"/>
      <c r="J67" s="126"/>
      <c r="K67" s="127"/>
      <c r="L67" s="76"/>
      <c r="M67" s="76"/>
      <c r="N67" s="128"/>
      <c r="O67" s="78"/>
      <c r="P67" s="130"/>
      <c r="Q67" s="131"/>
      <c r="R67" s="131"/>
      <c r="S67" s="131"/>
      <c r="T67" s="131"/>
      <c r="U67" s="132"/>
      <c r="V67" s="133"/>
      <c r="W67" s="132"/>
      <c r="X67" s="134"/>
      <c r="Y67" s="135"/>
      <c r="Z67" s="136"/>
      <c r="AA67" s="137"/>
      <c r="AB67" s="138"/>
      <c r="AC67" s="138"/>
      <c r="AD67" s="138"/>
      <c r="AE67" s="139"/>
      <c r="AF67" s="138"/>
      <c r="AG67" s="138"/>
      <c r="AH67" s="140"/>
      <c r="AI67" s="90"/>
      <c r="AJ67" s="90"/>
      <c r="AK67" s="141"/>
      <c r="AL67" s="141"/>
      <c r="AM67" s="141"/>
      <c r="AN67" s="142"/>
      <c r="AO67" s="177"/>
      <c r="AP67" s="144"/>
      <c r="AQ67" s="145"/>
      <c r="AR67" s="145"/>
      <c r="AS67" s="145"/>
      <c r="AT67" s="76"/>
      <c r="AU67" s="76"/>
      <c r="AV67" s="76"/>
      <c r="AW67" s="76"/>
      <c r="AX67" s="76"/>
      <c r="AY67" s="76"/>
      <c r="AZ67" s="146"/>
      <c r="BA67" s="146"/>
      <c r="BB67" s="96"/>
      <c r="BC67" s="96"/>
      <c r="BD67" s="96"/>
      <c r="BE67" s="96"/>
      <c r="BF67" s="148"/>
      <c r="BG67" s="148"/>
      <c r="BH67" s="148"/>
      <c r="BI67" s="148"/>
      <c r="BJ67" s="148"/>
      <c r="BK67" s="149"/>
      <c r="BL67" s="150"/>
      <c r="BM67" s="151"/>
      <c r="BN67" s="151"/>
      <c r="BO67" s="151"/>
      <c r="BP67" s="101"/>
      <c r="BQ67" s="152"/>
      <c r="BR67" s="153"/>
      <c r="BS67" s="131"/>
      <c r="BT67" s="131"/>
      <c r="BU67" s="132"/>
      <c r="BV67" s="154"/>
      <c r="BW67" s="155"/>
      <c r="BX67" s="165"/>
      <c r="BY67" s="107" t="e">
        <f t="shared" si="0"/>
        <v>#DIV/0!</v>
      </c>
      <c r="BZ67" s="108">
        <f t="shared" si="1"/>
        <v>0</v>
      </c>
      <c r="CA67" s="109">
        <f t="shared" si="2"/>
        <v>0</v>
      </c>
      <c r="CB67" s="110" t="e">
        <f t="shared" si="7"/>
        <v>#DIV/0!</v>
      </c>
      <c r="CC67" s="111">
        <f t="shared" si="8"/>
        <v>0</v>
      </c>
      <c r="CD67" s="112">
        <f t="shared" si="9"/>
        <v>0</v>
      </c>
      <c r="CE67" s="113" t="e">
        <f t="shared" si="3"/>
        <v>#DIV/0!</v>
      </c>
      <c r="CF67" s="114">
        <f t="shared" si="4"/>
        <v>0</v>
      </c>
      <c r="CG67" s="115">
        <f t="shared" si="5"/>
        <v>0</v>
      </c>
      <c r="CH67" s="157"/>
      <c r="CI67" s="158"/>
      <c r="CJ67" s="159"/>
      <c r="CK67" s="119">
        <f t="shared" si="6"/>
        <v>0</v>
      </c>
    </row>
    <row r="68" spans="1:89" ht="16.5" customHeight="1">
      <c r="A68" s="220" t="s">
        <v>195</v>
      </c>
      <c r="B68" s="67" t="s">
        <v>105</v>
      </c>
      <c r="C68" s="121"/>
      <c r="D68" s="122"/>
      <c r="E68" s="123"/>
      <c r="F68" s="124"/>
      <c r="G68" s="164"/>
      <c r="H68" s="125"/>
      <c r="I68" s="126"/>
      <c r="J68" s="126"/>
      <c r="K68" s="127"/>
      <c r="L68" s="183">
        <v>4</v>
      </c>
      <c r="M68" s="183" t="s">
        <v>113</v>
      </c>
      <c r="N68" s="198"/>
      <c r="O68" s="78" t="s">
        <v>113</v>
      </c>
      <c r="P68" s="130"/>
      <c r="Q68" s="131"/>
      <c r="R68" s="131"/>
      <c r="S68" s="131"/>
      <c r="T68" s="131"/>
      <c r="U68" s="132"/>
      <c r="V68" s="133"/>
      <c r="W68" s="132"/>
      <c r="X68" s="134"/>
      <c r="Y68" s="135"/>
      <c r="Z68" s="136"/>
      <c r="AA68" s="137"/>
      <c r="AB68" s="176">
        <v>4.3</v>
      </c>
      <c r="AC68" s="138"/>
      <c r="AD68" s="138"/>
      <c r="AE68" s="139"/>
      <c r="AF68" s="138"/>
      <c r="AG68" s="138"/>
      <c r="AH68" s="140"/>
      <c r="AI68" s="90">
        <v>4</v>
      </c>
      <c r="AJ68" s="90">
        <v>4</v>
      </c>
      <c r="AK68" s="141">
        <v>5</v>
      </c>
      <c r="AL68" s="141">
        <v>5</v>
      </c>
      <c r="AM68" s="141">
        <v>4</v>
      </c>
      <c r="AN68" s="142"/>
      <c r="AO68" s="143"/>
      <c r="AP68" s="144"/>
      <c r="AQ68" s="145"/>
      <c r="AR68" s="145"/>
      <c r="AS68" s="145"/>
      <c r="AT68" s="183">
        <v>4</v>
      </c>
      <c r="AU68" s="183">
        <v>4.5</v>
      </c>
      <c r="AV68" s="76"/>
      <c r="AW68" s="183">
        <v>4.5</v>
      </c>
      <c r="AX68" s="178">
        <v>4</v>
      </c>
      <c r="AY68" s="178">
        <v>3</v>
      </c>
      <c r="AZ68" s="146"/>
      <c r="BA68" s="146"/>
      <c r="BB68" s="147">
        <v>3.6</v>
      </c>
      <c r="BC68" s="172">
        <v>3.5</v>
      </c>
      <c r="BD68" s="172">
        <v>3.3</v>
      </c>
      <c r="BE68" s="147">
        <v>4.5</v>
      </c>
      <c r="BF68" s="148"/>
      <c r="BG68" s="148"/>
      <c r="BH68" s="148"/>
      <c r="BI68" s="148"/>
      <c r="BJ68" s="148"/>
      <c r="BK68" s="149"/>
      <c r="BL68" s="150"/>
      <c r="BM68" s="151"/>
      <c r="BN68" s="151"/>
      <c r="BO68" s="151"/>
      <c r="BP68" s="101" t="s">
        <v>169</v>
      </c>
      <c r="BQ68" s="152"/>
      <c r="BR68" s="153"/>
      <c r="BS68" s="131"/>
      <c r="BT68" s="131"/>
      <c r="BU68" s="132"/>
      <c r="BV68" s="154"/>
      <c r="BW68" s="155"/>
      <c r="BX68" s="165"/>
      <c r="BY68" s="107">
        <f t="shared" si="0"/>
        <v>4.1583333333333332</v>
      </c>
      <c r="BZ68" s="108">
        <f t="shared" si="1"/>
        <v>3.5</v>
      </c>
      <c r="CA68" s="109">
        <f t="shared" si="2"/>
        <v>5</v>
      </c>
      <c r="CB68" s="110">
        <f t="shared" si="7"/>
        <v>4</v>
      </c>
      <c r="CC68" s="111">
        <f t="shared" si="8"/>
        <v>3</v>
      </c>
      <c r="CD68" s="112">
        <f t="shared" si="9"/>
        <v>5</v>
      </c>
      <c r="CE68" s="113" t="e">
        <f t="shared" si="3"/>
        <v>#DIV/0!</v>
      </c>
      <c r="CF68" s="114">
        <f t="shared" si="4"/>
        <v>0</v>
      </c>
      <c r="CG68" s="115">
        <f t="shared" si="5"/>
        <v>0</v>
      </c>
      <c r="CH68" s="157"/>
      <c r="CI68" s="158"/>
      <c r="CJ68" s="159"/>
      <c r="CK68" s="119">
        <f t="shared" si="6"/>
        <v>19</v>
      </c>
    </row>
    <row r="69" spans="1:89" ht="16.5" customHeight="1">
      <c r="A69" s="220" t="s">
        <v>196</v>
      </c>
      <c r="B69" s="67" t="s">
        <v>105</v>
      </c>
      <c r="C69" s="121"/>
      <c r="D69" s="122"/>
      <c r="E69" s="123"/>
      <c r="F69" s="124"/>
      <c r="G69" s="164"/>
      <c r="H69" s="125"/>
      <c r="I69" s="126"/>
      <c r="J69" s="126"/>
      <c r="K69" s="127"/>
      <c r="L69" s="183">
        <v>4</v>
      </c>
      <c r="M69" s="183" t="s">
        <v>113</v>
      </c>
      <c r="N69" s="198"/>
      <c r="O69" s="78" t="s">
        <v>113</v>
      </c>
      <c r="P69" s="130"/>
      <c r="Q69" s="131"/>
      <c r="R69" s="131"/>
      <c r="S69" s="131"/>
      <c r="T69" s="131"/>
      <c r="U69" s="132"/>
      <c r="V69" s="133"/>
      <c r="W69" s="132"/>
      <c r="X69" s="134"/>
      <c r="Y69" s="135"/>
      <c r="Z69" s="136"/>
      <c r="AA69" s="137"/>
      <c r="AB69" s="176">
        <v>4.3</v>
      </c>
      <c r="AC69" s="138"/>
      <c r="AD69" s="138"/>
      <c r="AE69" s="139"/>
      <c r="AF69" s="138"/>
      <c r="AG69" s="138"/>
      <c r="AH69" s="140"/>
      <c r="AI69" s="90"/>
      <c r="AJ69" s="90"/>
      <c r="AK69" s="141"/>
      <c r="AL69" s="141"/>
      <c r="AM69" s="141"/>
      <c r="AN69" s="142"/>
      <c r="AO69" s="143"/>
      <c r="AP69" s="144"/>
      <c r="AQ69" s="145"/>
      <c r="AR69" s="145"/>
      <c r="AS69" s="145"/>
      <c r="AT69" s="183">
        <v>4</v>
      </c>
      <c r="AU69" s="76"/>
      <c r="AV69" s="76"/>
      <c r="AW69" s="183">
        <v>4.5</v>
      </c>
      <c r="AX69" s="76"/>
      <c r="AY69" s="76"/>
      <c r="AZ69" s="146"/>
      <c r="BA69" s="146"/>
      <c r="BB69" s="96"/>
      <c r="BC69" s="96"/>
      <c r="BD69" s="96"/>
      <c r="BE69" s="147">
        <v>4.5</v>
      </c>
      <c r="BF69" s="148"/>
      <c r="BG69" s="148"/>
      <c r="BH69" s="148"/>
      <c r="BI69" s="148"/>
      <c r="BJ69" s="148"/>
      <c r="BK69" s="149"/>
      <c r="BL69" s="150"/>
      <c r="BM69" s="151"/>
      <c r="BN69" s="151"/>
      <c r="BO69" s="151"/>
      <c r="BP69" s="101" t="s">
        <v>169</v>
      </c>
      <c r="BQ69" s="152"/>
      <c r="BR69" s="153"/>
      <c r="BS69" s="131"/>
      <c r="BT69" s="131"/>
      <c r="BU69" s="132"/>
      <c r="BV69" s="154"/>
      <c r="BW69" s="155"/>
      <c r="BX69" s="165"/>
      <c r="BY69" s="107">
        <f t="shared" si="0"/>
        <v>4.26</v>
      </c>
      <c r="BZ69" s="108">
        <f t="shared" si="1"/>
        <v>4</v>
      </c>
      <c r="CA69" s="109">
        <f t="shared" si="2"/>
        <v>4.5</v>
      </c>
      <c r="CB69" s="110" t="e">
        <f t="shared" si="7"/>
        <v>#DIV/0!</v>
      </c>
      <c r="CC69" s="111">
        <f t="shared" si="8"/>
        <v>0</v>
      </c>
      <c r="CD69" s="112">
        <f t="shared" si="9"/>
        <v>0</v>
      </c>
      <c r="CE69" s="113" t="e">
        <f t="shared" si="3"/>
        <v>#DIV/0!</v>
      </c>
      <c r="CF69" s="114">
        <f t="shared" si="4"/>
        <v>0</v>
      </c>
      <c r="CG69" s="115">
        <f t="shared" si="5"/>
        <v>0</v>
      </c>
      <c r="CH69" s="157"/>
      <c r="CI69" s="158"/>
      <c r="CJ69" s="159"/>
      <c r="CK69" s="119">
        <f t="shared" si="6"/>
        <v>8</v>
      </c>
    </row>
    <row r="70" spans="1:89" ht="16.5" customHeight="1">
      <c r="A70" s="220" t="s">
        <v>198</v>
      </c>
      <c r="B70" s="67" t="s">
        <v>105</v>
      </c>
      <c r="C70" s="121"/>
      <c r="D70" s="122"/>
      <c r="E70" s="123"/>
      <c r="F70" s="124"/>
      <c r="G70" s="164"/>
      <c r="H70" s="125"/>
      <c r="I70" s="126"/>
      <c r="J70" s="126"/>
      <c r="K70" s="127"/>
      <c r="L70" s="183">
        <v>4</v>
      </c>
      <c r="M70" s="183" t="s">
        <v>113</v>
      </c>
      <c r="N70" s="198"/>
      <c r="O70" s="78"/>
      <c r="P70" s="130"/>
      <c r="Q70" s="131"/>
      <c r="R70" s="131"/>
      <c r="S70" s="131"/>
      <c r="T70" s="131"/>
      <c r="U70" s="132"/>
      <c r="V70" s="133"/>
      <c r="W70" s="132"/>
      <c r="X70" s="134"/>
      <c r="Y70" s="135"/>
      <c r="Z70" s="136"/>
      <c r="AA70" s="137"/>
      <c r="AB70" s="138"/>
      <c r="AC70" s="138"/>
      <c r="AD70" s="138"/>
      <c r="AE70" s="139"/>
      <c r="AF70" s="138"/>
      <c r="AG70" s="138"/>
      <c r="AH70" s="140"/>
      <c r="AI70" s="90"/>
      <c r="AJ70" s="90"/>
      <c r="AK70" s="141"/>
      <c r="AL70" s="141"/>
      <c r="AM70" s="141"/>
      <c r="AN70" s="142"/>
      <c r="AO70" s="143"/>
      <c r="AP70" s="144"/>
      <c r="AQ70" s="145"/>
      <c r="AR70" s="145"/>
      <c r="AS70" s="145"/>
      <c r="AT70" s="76"/>
      <c r="AU70" s="76"/>
      <c r="AV70" s="76"/>
      <c r="AW70" s="183">
        <v>4.5</v>
      </c>
      <c r="AX70" s="76"/>
      <c r="AY70" s="76"/>
      <c r="AZ70" s="146"/>
      <c r="BA70" s="146"/>
      <c r="BB70" s="96"/>
      <c r="BC70" s="96"/>
      <c r="BD70" s="96"/>
      <c r="BE70" s="147">
        <v>4.5</v>
      </c>
      <c r="BF70" s="148"/>
      <c r="BG70" s="148"/>
      <c r="BH70" s="148"/>
      <c r="BI70" s="148"/>
      <c r="BJ70" s="148"/>
      <c r="BK70" s="149"/>
      <c r="BL70" s="150"/>
      <c r="BM70" s="151"/>
      <c r="BN70" s="151"/>
      <c r="BO70" s="151"/>
      <c r="BP70" s="101" t="s">
        <v>169</v>
      </c>
      <c r="BQ70" s="152"/>
      <c r="BR70" s="153"/>
      <c r="BS70" s="131"/>
      <c r="BT70" s="131"/>
      <c r="BU70" s="132"/>
      <c r="BV70" s="154"/>
      <c r="BW70" s="155"/>
      <c r="BX70" s="165"/>
      <c r="BY70" s="107">
        <f t="shared" si="0"/>
        <v>4.333333333333333</v>
      </c>
      <c r="BZ70" s="108">
        <f t="shared" si="1"/>
        <v>4</v>
      </c>
      <c r="CA70" s="109">
        <f t="shared" si="2"/>
        <v>4.5</v>
      </c>
      <c r="CB70" s="110" t="e">
        <f t="shared" si="7"/>
        <v>#DIV/0!</v>
      </c>
      <c r="CC70" s="111">
        <f t="shared" si="8"/>
        <v>0</v>
      </c>
      <c r="CD70" s="112">
        <f t="shared" si="9"/>
        <v>0</v>
      </c>
      <c r="CE70" s="113" t="e">
        <f t="shared" si="3"/>
        <v>#DIV/0!</v>
      </c>
      <c r="CF70" s="114">
        <f t="shared" si="4"/>
        <v>0</v>
      </c>
      <c r="CG70" s="115">
        <f t="shared" si="5"/>
        <v>0</v>
      </c>
      <c r="CH70" s="157"/>
      <c r="CI70" s="158"/>
      <c r="CJ70" s="159"/>
      <c r="CK70" s="119">
        <f t="shared" si="6"/>
        <v>5</v>
      </c>
    </row>
    <row r="71" spans="1:89" ht="16.5" customHeight="1">
      <c r="A71" s="238" t="s">
        <v>199</v>
      </c>
      <c r="B71" s="67" t="s">
        <v>108</v>
      </c>
      <c r="C71" s="121"/>
      <c r="D71" s="195"/>
      <c r="E71" s="123"/>
      <c r="F71" s="124"/>
      <c r="G71" s="164"/>
      <c r="H71" s="125"/>
      <c r="I71" s="126"/>
      <c r="J71" s="126"/>
      <c r="K71" s="127"/>
      <c r="L71" s="76"/>
      <c r="M71" s="76"/>
      <c r="N71" s="128"/>
      <c r="O71" s="78"/>
      <c r="P71" s="130"/>
      <c r="Q71" s="131"/>
      <c r="R71" s="131"/>
      <c r="S71" s="131"/>
      <c r="T71" s="131"/>
      <c r="U71" s="132"/>
      <c r="V71" s="133"/>
      <c r="W71" s="132"/>
      <c r="X71" s="134"/>
      <c r="Y71" s="212"/>
      <c r="Z71" s="213"/>
      <c r="AA71" s="137"/>
      <c r="AB71" s="138"/>
      <c r="AC71" s="138"/>
      <c r="AD71" s="138"/>
      <c r="AE71" s="139"/>
      <c r="AF71" s="138"/>
      <c r="AG71" s="138"/>
      <c r="AH71" s="140"/>
      <c r="AI71" s="90"/>
      <c r="AJ71" s="90"/>
      <c r="AK71" s="141"/>
      <c r="AL71" s="141"/>
      <c r="AM71" s="239"/>
      <c r="AN71" s="240"/>
      <c r="AO71" s="177"/>
      <c r="AP71" s="144"/>
      <c r="AQ71" s="145"/>
      <c r="AR71" s="145"/>
      <c r="AS71" s="145"/>
      <c r="AT71" s="76"/>
      <c r="AU71" s="76"/>
      <c r="AV71" s="76"/>
      <c r="AW71" s="76"/>
      <c r="AX71" s="76"/>
      <c r="AY71" s="76"/>
      <c r="AZ71" s="146"/>
      <c r="BA71" s="146"/>
      <c r="BB71" s="96"/>
      <c r="BC71" s="96"/>
      <c r="BD71" s="96"/>
      <c r="BE71" s="96"/>
      <c r="BF71" s="148"/>
      <c r="BG71" s="148"/>
      <c r="BH71" s="148"/>
      <c r="BI71" s="148"/>
      <c r="BJ71" s="148"/>
      <c r="BK71" s="149"/>
      <c r="BL71" s="150"/>
      <c r="BM71" s="151"/>
      <c r="BN71" s="151"/>
      <c r="BO71" s="151"/>
      <c r="BP71" s="101"/>
      <c r="BQ71" s="152"/>
      <c r="BR71" s="153"/>
      <c r="BS71" s="131"/>
      <c r="BT71" s="131"/>
      <c r="BU71" s="132"/>
      <c r="BV71" s="154"/>
      <c r="BW71" s="155"/>
      <c r="BX71" s="165"/>
      <c r="BY71" s="107" t="e">
        <f t="shared" si="0"/>
        <v>#DIV/0!</v>
      </c>
      <c r="BZ71" s="108">
        <f t="shared" si="1"/>
        <v>0</v>
      </c>
      <c r="CA71" s="109">
        <f t="shared" si="2"/>
        <v>0</v>
      </c>
      <c r="CB71" s="110" t="e">
        <f t="shared" si="7"/>
        <v>#DIV/0!</v>
      </c>
      <c r="CC71" s="111">
        <f t="shared" si="8"/>
        <v>0</v>
      </c>
      <c r="CD71" s="112">
        <f t="shared" si="9"/>
        <v>0</v>
      </c>
      <c r="CE71" s="113" t="e">
        <f t="shared" si="3"/>
        <v>#DIV/0!</v>
      </c>
      <c r="CF71" s="114">
        <f t="shared" si="4"/>
        <v>0</v>
      </c>
      <c r="CG71" s="115">
        <f t="shared" si="5"/>
        <v>0</v>
      </c>
      <c r="CH71" s="186">
        <v>1.4</v>
      </c>
      <c r="CI71" s="205" t="s">
        <v>324</v>
      </c>
      <c r="CJ71" s="159"/>
      <c r="CK71" s="119">
        <f t="shared" si="6"/>
        <v>0</v>
      </c>
    </row>
    <row r="72" spans="1:89" ht="16.5" customHeight="1">
      <c r="A72" s="238" t="s">
        <v>203</v>
      </c>
      <c r="B72" s="67" t="s">
        <v>105</v>
      </c>
      <c r="C72" s="121"/>
      <c r="D72" s="122"/>
      <c r="E72" s="123"/>
      <c r="F72" s="124"/>
      <c r="G72" s="164"/>
      <c r="H72" s="125"/>
      <c r="I72" s="126"/>
      <c r="J72" s="126"/>
      <c r="K72" s="127"/>
      <c r="L72" s="76"/>
      <c r="M72" s="76"/>
      <c r="N72" s="128"/>
      <c r="O72" s="78"/>
      <c r="P72" s="130"/>
      <c r="Q72" s="131"/>
      <c r="R72" s="131"/>
      <c r="S72" s="131"/>
      <c r="T72" s="131"/>
      <c r="U72" s="132"/>
      <c r="V72" s="133"/>
      <c r="W72" s="132"/>
      <c r="X72" s="134"/>
      <c r="Y72" s="135"/>
      <c r="Z72" s="136"/>
      <c r="AA72" s="137"/>
      <c r="AB72" s="138"/>
      <c r="AC72" s="138"/>
      <c r="AD72" s="138"/>
      <c r="AE72" s="139"/>
      <c r="AF72" s="138"/>
      <c r="AG72" s="138"/>
      <c r="AH72" s="140"/>
      <c r="AI72" s="197"/>
      <c r="AJ72" s="197"/>
      <c r="AK72" s="193"/>
      <c r="AL72" s="193"/>
      <c r="AM72" s="141"/>
      <c r="AN72" s="142"/>
      <c r="AO72" s="143"/>
      <c r="AP72" s="144"/>
      <c r="AQ72" s="145"/>
      <c r="AR72" s="145"/>
      <c r="AS72" s="145"/>
      <c r="AT72" s="76"/>
      <c r="AU72" s="76"/>
      <c r="AV72" s="76"/>
      <c r="AW72" s="76"/>
      <c r="AX72" s="76"/>
      <c r="AY72" s="76"/>
      <c r="AZ72" s="146"/>
      <c r="BA72" s="146"/>
      <c r="BB72" s="96"/>
      <c r="BC72" s="96"/>
      <c r="BD72" s="96"/>
      <c r="BE72" s="96"/>
      <c r="BF72" s="148"/>
      <c r="BG72" s="148"/>
      <c r="BH72" s="148"/>
      <c r="BI72" s="148"/>
      <c r="BJ72" s="148"/>
      <c r="BK72" s="149"/>
      <c r="BL72" s="150"/>
      <c r="BM72" s="151"/>
      <c r="BN72" s="151"/>
      <c r="BO72" s="151"/>
      <c r="BP72" s="101"/>
      <c r="BQ72" s="152"/>
      <c r="BR72" s="153"/>
      <c r="BS72" s="131"/>
      <c r="BT72" s="131"/>
      <c r="BU72" s="132"/>
      <c r="BV72" s="154"/>
      <c r="BW72" s="155"/>
      <c r="BX72" s="165"/>
      <c r="BY72" s="107" t="e">
        <f t="shared" si="0"/>
        <v>#DIV/0!</v>
      </c>
      <c r="BZ72" s="108">
        <f t="shared" si="1"/>
        <v>0</v>
      </c>
      <c r="CA72" s="109">
        <f t="shared" si="2"/>
        <v>0</v>
      </c>
      <c r="CB72" s="110" t="e">
        <f t="shared" si="7"/>
        <v>#DIV/0!</v>
      </c>
      <c r="CC72" s="111">
        <f t="shared" si="8"/>
        <v>0</v>
      </c>
      <c r="CD72" s="112">
        <f t="shared" si="9"/>
        <v>0</v>
      </c>
      <c r="CE72" s="113" t="e">
        <f t="shared" si="3"/>
        <v>#DIV/0!</v>
      </c>
      <c r="CF72" s="114">
        <f t="shared" si="4"/>
        <v>0</v>
      </c>
      <c r="CG72" s="115">
        <f t="shared" si="5"/>
        <v>0</v>
      </c>
      <c r="CH72" s="157"/>
      <c r="CI72" s="158"/>
      <c r="CJ72" s="159"/>
      <c r="CK72" s="119">
        <f t="shared" si="6"/>
        <v>0</v>
      </c>
    </row>
    <row r="73" spans="1:89" ht="16.5" customHeight="1">
      <c r="A73" s="241" t="s">
        <v>204</v>
      </c>
      <c r="B73" s="67" t="s">
        <v>108</v>
      </c>
      <c r="C73" s="121"/>
      <c r="D73" s="122"/>
      <c r="E73" s="123"/>
      <c r="F73" s="124"/>
      <c r="G73" s="164"/>
      <c r="H73" s="125"/>
      <c r="I73" s="126"/>
      <c r="J73" s="126"/>
      <c r="K73" s="127"/>
      <c r="L73" s="76"/>
      <c r="M73" s="76"/>
      <c r="N73" s="192"/>
      <c r="O73" s="78"/>
      <c r="P73" s="130"/>
      <c r="Q73" s="131"/>
      <c r="R73" s="131"/>
      <c r="S73" s="131"/>
      <c r="T73" s="131"/>
      <c r="U73" s="132"/>
      <c r="V73" s="133"/>
      <c r="W73" s="132"/>
      <c r="X73" s="134"/>
      <c r="Y73" s="135"/>
      <c r="Z73" s="136"/>
      <c r="AA73" s="137"/>
      <c r="AB73" s="138"/>
      <c r="AC73" s="138"/>
      <c r="AD73" s="138"/>
      <c r="AE73" s="139"/>
      <c r="AF73" s="138"/>
      <c r="AG73" s="138"/>
      <c r="AH73" s="140"/>
      <c r="AI73" s="90"/>
      <c r="AJ73" s="90"/>
      <c r="AK73" s="141"/>
      <c r="AL73" s="141"/>
      <c r="AM73" s="141"/>
      <c r="AN73" s="142"/>
      <c r="AO73" s="143"/>
      <c r="AP73" s="144"/>
      <c r="AQ73" s="145"/>
      <c r="AR73" s="145"/>
      <c r="AS73" s="145"/>
      <c r="AT73" s="76"/>
      <c r="AU73" s="76"/>
      <c r="AV73" s="76"/>
      <c r="AW73" s="76"/>
      <c r="AX73" s="76"/>
      <c r="AY73" s="76"/>
      <c r="AZ73" s="146"/>
      <c r="BA73" s="146"/>
      <c r="BB73" s="96"/>
      <c r="BC73" s="172">
        <v>3</v>
      </c>
      <c r="BD73" s="96"/>
      <c r="BE73" s="147">
        <v>4.5</v>
      </c>
      <c r="BF73" s="148"/>
      <c r="BG73" s="148"/>
      <c r="BH73" s="148"/>
      <c r="BI73" s="148"/>
      <c r="BJ73" s="148"/>
      <c r="BK73" s="149"/>
      <c r="BL73" s="150"/>
      <c r="BM73" s="151"/>
      <c r="BN73" s="151"/>
      <c r="BO73" s="151"/>
      <c r="BP73" s="101"/>
      <c r="BQ73" s="152"/>
      <c r="BR73" s="153"/>
      <c r="BS73" s="131"/>
      <c r="BT73" s="131"/>
      <c r="BU73" s="132"/>
      <c r="BV73" s="154"/>
      <c r="BW73" s="155"/>
      <c r="BX73" s="165"/>
      <c r="BY73" s="107">
        <f t="shared" si="0"/>
        <v>3.75</v>
      </c>
      <c r="BZ73" s="108">
        <f t="shared" si="1"/>
        <v>3</v>
      </c>
      <c r="CA73" s="109">
        <f t="shared" si="2"/>
        <v>4.5</v>
      </c>
      <c r="CB73" s="110" t="e">
        <f t="shared" si="7"/>
        <v>#DIV/0!</v>
      </c>
      <c r="CC73" s="111">
        <f t="shared" si="8"/>
        <v>0</v>
      </c>
      <c r="CD73" s="112">
        <f t="shared" si="9"/>
        <v>0</v>
      </c>
      <c r="CE73" s="113" t="e">
        <f t="shared" si="3"/>
        <v>#DIV/0!</v>
      </c>
      <c r="CF73" s="114">
        <f t="shared" si="4"/>
        <v>0</v>
      </c>
      <c r="CG73" s="115">
        <f t="shared" si="5"/>
        <v>0</v>
      </c>
      <c r="CH73" s="157"/>
      <c r="CI73" s="158"/>
      <c r="CJ73" s="159"/>
      <c r="CK73" s="119">
        <f t="shared" si="6"/>
        <v>2</v>
      </c>
    </row>
    <row r="74" spans="1:89" ht="16.5" customHeight="1">
      <c r="A74" s="229" t="s">
        <v>205</v>
      </c>
      <c r="B74" s="67" t="s">
        <v>105</v>
      </c>
      <c r="C74" s="121"/>
      <c r="D74" s="122"/>
      <c r="E74" s="123"/>
      <c r="F74" s="124"/>
      <c r="G74" s="164"/>
      <c r="H74" s="125"/>
      <c r="I74" s="126"/>
      <c r="J74" s="126"/>
      <c r="K74" s="127"/>
      <c r="L74" s="76"/>
      <c r="M74" s="76"/>
      <c r="N74" s="192"/>
      <c r="O74" s="78"/>
      <c r="P74" s="130"/>
      <c r="Q74" s="131"/>
      <c r="R74" s="131"/>
      <c r="S74" s="131"/>
      <c r="T74" s="131"/>
      <c r="U74" s="132"/>
      <c r="V74" s="133"/>
      <c r="W74" s="132"/>
      <c r="X74" s="134"/>
      <c r="Y74" s="135"/>
      <c r="Z74" s="136"/>
      <c r="AA74" s="137"/>
      <c r="AB74" s="138"/>
      <c r="AC74" s="138"/>
      <c r="AD74" s="138"/>
      <c r="AE74" s="139"/>
      <c r="AF74" s="138"/>
      <c r="AG74" s="138"/>
      <c r="AH74" s="140"/>
      <c r="AI74" s="90"/>
      <c r="AJ74" s="90"/>
      <c r="AK74" s="193"/>
      <c r="AL74" s="193"/>
      <c r="AM74" s="141"/>
      <c r="AN74" s="142"/>
      <c r="AO74" s="143"/>
      <c r="AP74" s="144"/>
      <c r="AQ74" s="145"/>
      <c r="AR74" s="145"/>
      <c r="AS74" s="145"/>
      <c r="AT74" s="76"/>
      <c r="AU74" s="76"/>
      <c r="AV74" s="76"/>
      <c r="AW74" s="76"/>
      <c r="AX74" s="76"/>
      <c r="AY74" s="76"/>
      <c r="AZ74" s="146"/>
      <c r="BA74" s="146"/>
      <c r="BB74" s="96"/>
      <c r="BC74" s="96"/>
      <c r="BD74" s="96"/>
      <c r="BE74" s="96"/>
      <c r="BF74" s="148"/>
      <c r="BG74" s="148"/>
      <c r="BH74" s="148"/>
      <c r="BI74" s="148"/>
      <c r="BJ74" s="148"/>
      <c r="BK74" s="149"/>
      <c r="BL74" s="150"/>
      <c r="BM74" s="151"/>
      <c r="BN74" s="151"/>
      <c r="BO74" s="151"/>
      <c r="BP74" s="101"/>
      <c r="BQ74" s="152"/>
      <c r="BR74" s="153"/>
      <c r="BS74" s="131"/>
      <c r="BT74" s="131"/>
      <c r="BU74" s="132"/>
      <c r="BV74" s="154"/>
      <c r="BW74" s="155"/>
      <c r="BX74" s="165"/>
      <c r="BY74" s="107" t="e">
        <f t="shared" si="0"/>
        <v>#DIV/0!</v>
      </c>
      <c r="BZ74" s="108">
        <f t="shared" si="1"/>
        <v>0</v>
      </c>
      <c r="CA74" s="109">
        <f t="shared" si="2"/>
        <v>0</v>
      </c>
      <c r="CB74" s="110" t="e">
        <f t="shared" si="7"/>
        <v>#DIV/0!</v>
      </c>
      <c r="CC74" s="111">
        <f t="shared" si="8"/>
        <v>0</v>
      </c>
      <c r="CD74" s="112">
        <f t="shared" si="9"/>
        <v>0</v>
      </c>
      <c r="CE74" s="113" t="e">
        <f t="shared" si="3"/>
        <v>#DIV/0!</v>
      </c>
      <c r="CF74" s="114">
        <f t="shared" si="4"/>
        <v>0</v>
      </c>
      <c r="CG74" s="115">
        <f t="shared" si="5"/>
        <v>0</v>
      </c>
      <c r="CH74" s="157"/>
      <c r="CI74" s="158"/>
      <c r="CJ74" s="159"/>
      <c r="CK74" s="119">
        <f t="shared" si="6"/>
        <v>0</v>
      </c>
    </row>
    <row r="75" spans="1:89" ht="16.5" customHeight="1">
      <c r="A75" s="242" t="s">
        <v>206</v>
      </c>
      <c r="B75" s="67" t="s">
        <v>105</v>
      </c>
      <c r="C75" s="160"/>
      <c r="D75" s="195"/>
      <c r="E75" s="233"/>
      <c r="F75" s="124"/>
      <c r="G75" s="164"/>
      <c r="H75" s="125"/>
      <c r="I75" s="126"/>
      <c r="J75" s="126"/>
      <c r="K75" s="127"/>
      <c r="L75" s="76"/>
      <c r="M75" s="76"/>
      <c r="N75" s="192"/>
      <c r="O75" s="78" t="s">
        <v>325</v>
      </c>
      <c r="P75" s="130"/>
      <c r="Q75" s="131"/>
      <c r="R75" s="131"/>
      <c r="S75" s="131"/>
      <c r="T75" s="131"/>
      <c r="U75" s="132"/>
      <c r="V75" s="133"/>
      <c r="W75" s="132"/>
      <c r="X75" s="134"/>
      <c r="Y75" s="135"/>
      <c r="Z75" s="136"/>
      <c r="AA75" s="137"/>
      <c r="AB75" s="138"/>
      <c r="AC75" s="138"/>
      <c r="AD75" s="138"/>
      <c r="AE75" s="139"/>
      <c r="AF75" s="138"/>
      <c r="AG75" s="138"/>
      <c r="AH75" s="140"/>
      <c r="AI75" s="197">
        <v>4</v>
      </c>
      <c r="AJ75" s="197">
        <v>4</v>
      </c>
      <c r="AK75" s="193">
        <v>3.5</v>
      </c>
      <c r="AL75" s="193">
        <v>3.5</v>
      </c>
      <c r="AM75" s="141"/>
      <c r="AN75" s="142"/>
      <c r="AO75" s="143"/>
      <c r="AP75" s="144"/>
      <c r="AQ75" s="145"/>
      <c r="AR75" s="145"/>
      <c r="AS75" s="224"/>
      <c r="AT75" s="183">
        <v>3.5</v>
      </c>
      <c r="AU75" s="76"/>
      <c r="AV75" s="76"/>
      <c r="AW75" s="76"/>
      <c r="AX75" s="76"/>
      <c r="AY75" s="76"/>
      <c r="AZ75" s="146"/>
      <c r="BA75" s="146"/>
      <c r="BB75" s="96"/>
      <c r="BC75" s="96"/>
      <c r="BD75" s="96"/>
      <c r="BE75" s="96"/>
      <c r="BF75" s="148"/>
      <c r="BG75" s="148"/>
      <c r="BH75" s="148"/>
      <c r="BI75" s="148"/>
      <c r="BJ75" s="148"/>
      <c r="BK75" s="149"/>
      <c r="BL75" s="150"/>
      <c r="BM75" s="151"/>
      <c r="BN75" s="151"/>
      <c r="BO75" s="151"/>
      <c r="BP75" s="101"/>
      <c r="BQ75" s="152"/>
      <c r="BR75" s="153"/>
      <c r="BS75" s="131"/>
      <c r="BT75" s="131"/>
      <c r="BU75" s="132"/>
      <c r="BV75" s="154"/>
      <c r="BW75" s="155"/>
      <c r="BX75" s="165"/>
      <c r="BY75" s="107">
        <f t="shared" si="0"/>
        <v>3.6666666666666665</v>
      </c>
      <c r="BZ75" s="108">
        <f t="shared" si="1"/>
        <v>3.5</v>
      </c>
      <c r="CA75" s="109">
        <f t="shared" si="2"/>
        <v>4</v>
      </c>
      <c r="CB75" s="110">
        <f t="shared" si="7"/>
        <v>3.75</v>
      </c>
      <c r="CC75" s="111">
        <f t="shared" si="8"/>
        <v>3.5</v>
      </c>
      <c r="CD75" s="112">
        <f t="shared" si="9"/>
        <v>4</v>
      </c>
      <c r="CE75" s="113" t="e">
        <f t="shared" si="3"/>
        <v>#DIV/0!</v>
      </c>
      <c r="CF75" s="114">
        <f t="shared" si="4"/>
        <v>0</v>
      </c>
      <c r="CG75" s="115">
        <f t="shared" si="5"/>
        <v>0</v>
      </c>
      <c r="CI75" s="158"/>
      <c r="CJ75" s="159"/>
      <c r="CK75" s="119">
        <f t="shared" si="6"/>
        <v>6</v>
      </c>
    </row>
    <row r="76" spans="1:89" ht="16.5" customHeight="1">
      <c r="A76" s="242" t="s">
        <v>207</v>
      </c>
      <c r="B76" s="67" t="s">
        <v>208</v>
      </c>
      <c r="C76" s="160"/>
      <c r="D76" s="195"/>
      <c r="E76" s="123"/>
      <c r="F76" s="124"/>
      <c r="G76" s="218"/>
      <c r="H76" s="243"/>
      <c r="I76" s="126"/>
      <c r="J76" s="126"/>
      <c r="K76" s="127"/>
      <c r="L76" s="183">
        <v>1</v>
      </c>
      <c r="M76" s="76">
        <v>1</v>
      </c>
      <c r="N76" s="192"/>
      <c r="O76" s="78"/>
      <c r="P76" s="130"/>
      <c r="Q76" s="131"/>
      <c r="R76" s="131"/>
      <c r="S76" s="131"/>
      <c r="T76" s="131"/>
      <c r="U76" s="132"/>
      <c r="V76" s="133"/>
      <c r="W76" s="132"/>
      <c r="X76" s="134"/>
      <c r="Y76" s="212"/>
      <c r="Z76" s="213"/>
      <c r="AA76" s="188"/>
      <c r="AB76" s="176">
        <v>1.2</v>
      </c>
      <c r="AC76" s="138"/>
      <c r="AD76" s="138"/>
      <c r="AE76" s="139"/>
      <c r="AF76" s="138"/>
      <c r="AG76" s="138"/>
      <c r="AH76" s="140"/>
      <c r="AI76" s="90">
        <v>1.3</v>
      </c>
      <c r="AJ76" s="90">
        <v>1.3</v>
      </c>
      <c r="AK76" s="193"/>
      <c r="AL76" s="193"/>
      <c r="AM76" s="141"/>
      <c r="AN76" s="142"/>
      <c r="AO76" s="177"/>
      <c r="AP76" s="244"/>
      <c r="AQ76" s="145"/>
      <c r="AR76" s="145"/>
      <c r="AS76" s="145"/>
      <c r="AT76" s="76"/>
      <c r="AU76" s="183">
        <v>1</v>
      </c>
      <c r="AV76" s="76"/>
      <c r="AW76" s="183">
        <v>1</v>
      </c>
      <c r="AX76" s="178">
        <v>1.1000000000000001</v>
      </c>
      <c r="AY76" s="178">
        <v>0.9</v>
      </c>
      <c r="AZ76" s="146"/>
      <c r="BA76" s="146"/>
      <c r="BB76" s="96"/>
      <c r="BC76" s="172">
        <v>1.2</v>
      </c>
      <c r="BD76" s="96"/>
      <c r="BE76" s="147">
        <v>1.1000000000000001</v>
      </c>
      <c r="BF76" s="148"/>
      <c r="BG76" s="148"/>
      <c r="BH76" s="148"/>
      <c r="BI76" s="148"/>
      <c r="BJ76" s="148"/>
      <c r="BK76" s="149"/>
      <c r="BL76" s="150"/>
      <c r="BM76" s="151"/>
      <c r="BN76" s="151"/>
      <c r="BO76" s="151"/>
      <c r="BP76" s="101"/>
      <c r="BQ76" s="152"/>
      <c r="BR76" s="153"/>
      <c r="BS76" s="131"/>
      <c r="BT76" s="131">
        <v>0.74</v>
      </c>
      <c r="BU76" s="132"/>
      <c r="BV76" s="154"/>
      <c r="BW76" s="155"/>
      <c r="BX76" s="165"/>
      <c r="BY76" s="107">
        <f t="shared" si="0"/>
        <v>1.0999999999999999</v>
      </c>
      <c r="BZ76" s="108">
        <f t="shared" si="1"/>
        <v>1</v>
      </c>
      <c r="CA76" s="109">
        <f t="shared" si="2"/>
        <v>1.3</v>
      </c>
      <c r="CB76" s="110">
        <f t="shared" si="7"/>
        <v>0.98000000000000009</v>
      </c>
      <c r="CC76" s="111">
        <f t="shared" si="8"/>
        <v>0.74</v>
      </c>
      <c r="CD76" s="112">
        <f t="shared" si="9"/>
        <v>1.3</v>
      </c>
      <c r="CE76" s="113" t="e">
        <f t="shared" si="3"/>
        <v>#DIV/0!</v>
      </c>
      <c r="CF76" s="114">
        <f t="shared" si="4"/>
        <v>0</v>
      </c>
      <c r="CG76" s="115">
        <f t="shared" si="5"/>
        <v>0</v>
      </c>
      <c r="CH76" s="186">
        <v>0.95</v>
      </c>
      <c r="CI76" s="205">
        <v>0.79</v>
      </c>
      <c r="CJ76" s="159"/>
      <c r="CK76" s="119">
        <f t="shared" si="6"/>
        <v>12</v>
      </c>
    </row>
    <row r="77" spans="1:89" ht="16.5" customHeight="1">
      <c r="A77" s="245" t="s">
        <v>209</v>
      </c>
      <c r="B77" s="67" t="s">
        <v>208</v>
      </c>
      <c r="C77" s="160"/>
      <c r="D77" s="195"/>
      <c r="E77" s="123"/>
      <c r="F77" s="124"/>
      <c r="G77" s="218"/>
      <c r="H77" s="125"/>
      <c r="I77" s="126"/>
      <c r="J77" s="126"/>
      <c r="K77" s="127"/>
      <c r="L77" s="76"/>
      <c r="M77" s="76">
        <v>1</v>
      </c>
      <c r="N77" s="192"/>
      <c r="O77" s="78"/>
      <c r="P77" s="130"/>
      <c r="Q77" s="131"/>
      <c r="R77" s="131"/>
      <c r="S77" s="131"/>
      <c r="T77" s="131"/>
      <c r="U77" s="132"/>
      <c r="V77" s="133"/>
      <c r="W77" s="132"/>
      <c r="X77" s="134"/>
      <c r="Y77" s="212"/>
      <c r="Z77" s="213"/>
      <c r="AA77" s="188"/>
      <c r="AB77" s="138"/>
      <c r="AC77" s="138"/>
      <c r="AD77" s="138"/>
      <c r="AE77" s="139"/>
      <c r="AF77" s="138"/>
      <c r="AG77" s="138"/>
      <c r="AH77" s="140"/>
      <c r="AI77" s="90"/>
      <c r="AJ77" s="90"/>
      <c r="AK77" s="141"/>
      <c r="AL77" s="141"/>
      <c r="AM77" s="141"/>
      <c r="AN77" s="142"/>
      <c r="AO77" s="177"/>
      <c r="AP77" s="244"/>
      <c r="AQ77" s="145"/>
      <c r="AR77" s="145"/>
      <c r="AS77" s="145"/>
      <c r="AT77" s="76"/>
      <c r="AU77" s="76"/>
      <c r="AV77" s="76"/>
      <c r="AW77" s="183">
        <v>1</v>
      </c>
      <c r="AX77" s="76"/>
      <c r="AY77" s="76"/>
      <c r="AZ77" s="146"/>
      <c r="BA77" s="146"/>
      <c r="BB77" s="96"/>
      <c r="BC77" s="96"/>
      <c r="BD77" s="96"/>
      <c r="BE77" s="96"/>
      <c r="BF77" s="148"/>
      <c r="BG77" s="148"/>
      <c r="BH77" s="148"/>
      <c r="BI77" s="148"/>
      <c r="BJ77" s="148"/>
      <c r="BK77" s="149"/>
      <c r="BL77" s="150"/>
      <c r="BM77" s="151"/>
      <c r="BN77" s="151"/>
      <c r="BO77" s="151"/>
      <c r="BP77" s="101"/>
      <c r="BQ77" s="152"/>
      <c r="BR77" s="153"/>
      <c r="BS77" s="131"/>
      <c r="BT77" s="131">
        <v>0.74</v>
      </c>
      <c r="BU77" s="132"/>
      <c r="BV77" s="154"/>
      <c r="BW77" s="155"/>
      <c r="BX77" s="165"/>
      <c r="BY77" s="107">
        <f t="shared" si="0"/>
        <v>1</v>
      </c>
      <c r="BZ77" s="108">
        <f t="shared" si="1"/>
        <v>1</v>
      </c>
      <c r="CA77" s="109">
        <f t="shared" si="2"/>
        <v>1</v>
      </c>
      <c r="CB77" s="110">
        <f t="shared" si="7"/>
        <v>0.74</v>
      </c>
      <c r="CC77" s="111">
        <f t="shared" si="8"/>
        <v>0.74</v>
      </c>
      <c r="CD77" s="112">
        <f t="shared" si="9"/>
        <v>0.74</v>
      </c>
      <c r="CE77" s="113" t="e">
        <f t="shared" si="3"/>
        <v>#DIV/0!</v>
      </c>
      <c r="CF77" s="114">
        <f t="shared" si="4"/>
        <v>0</v>
      </c>
      <c r="CG77" s="115">
        <f t="shared" si="5"/>
        <v>0</v>
      </c>
      <c r="CH77" s="186">
        <v>0.95</v>
      </c>
      <c r="CI77" s="205">
        <v>0.79</v>
      </c>
      <c r="CJ77" s="159"/>
      <c r="CK77" s="119">
        <f t="shared" si="6"/>
        <v>3</v>
      </c>
    </row>
    <row r="78" spans="1:89" ht="16.5" customHeight="1">
      <c r="A78" s="245" t="s">
        <v>210</v>
      </c>
      <c r="B78" s="67" t="s">
        <v>208</v>
      </c>
      <c r="C78" s="160"/>
      <c r="D78" s="122"/>
      <c r="E78" s="123"/>
      <c r="F78" s="124"/>
      <c r="G78" s="164"/>
      <c r="H78" s="125"/>
      <c r="I78" s="126"/>
      <c r="J78" s="126"/>
      <c r="K78" s="127"/>
      <c r="L78" s="76"/>
      <c r="M78" s="76"/>
      <c r="N78" s="128"/>
      <c r="O78" s="78"/>
      <c r="P78" s="130"/>
      <c r="Q78" s="131"/>
      <c r="R78" s="131"/>
      <c r="S78" s="131"/>
      <c r="T78" s="131"/>
      <c r="U78" s="132"/>
      <c r="V78" s="133"/>
      <c r="W78" s="132"/>
      <c r="X78" s="134"/>
      <c r="Y78" s="135"/>
      <c r="Z78" s="136"/>
      <c r="AA78" s="188"/>
      <c r="AB78" s="138"/>
      <c r="AC78" s="138"/>
      <c r="AD78" s="138"/>
      <c r="AE78" s="139"/>
      <c r="AF78" s="138"/>
      <c r="AG78" s="138"/>
      <c r="AH78" s="140"/>
      <c r="AI78" s="90"/>
      <c r="AJ78" s="90"/>
      <c r="AK78" s="141"/>
      <c r="AL78" s="141"/>
      <c r="AM78" s="141"/>
      <c r="AN78" s="142"/>
      <c r="AO78" s="177"/>
      <c r="AP78" s="244"/>
      <c r="AQ78" s="145"/>
      <c r="AR78" s="145"/>
      <c r="AS78" s="145"/>
      <c r="AT78" s="76"/>
      <c r="AU78" s="76"/>
      <c r="AV78" s="76"/>
      <c r="AW78" s="76"/>
      <c r="AX78" s="76"/>
      <c r="AY78" s="76"/>
      <c r="AZ78" s="146"/>
      <c r="BA78" s="146"/>
      <c r="BB78" s="96"/>
      <c r="BC78" s="96"/>
      <c r="BD78" s="96"/>
      <c r="BE78" s="96"/>
      <c r="BF78" s="148"/>
      <c r="BG78" s="148"/>
      <c r="BH78" s="148"/>
      <c r="BI78" s="148"/>
      <c r="BJ78" s="148"/>
      <c r="BK78" s="149"/>
      <c r="BL78" s="150"/>
      <c r="BM78" s="151"/>
      <c r="BN78" s="151"/>
      <c r="BO78" s="151"/>
      <c r="BP78" s="101"/>
      <c r="BQ78" s="152"/>
      <c r="BR78" s="153"/>
      <c r="BS78" s="131"/>
      <c r="BT78" s="131"/>
      <c r="BU78" s="132"/>
      <c r="BV78" s="154"/>
      <c r="BW78" s="155"/>
      <c r="BX78" s="165"/>
      <c r="BY78" s="107" t="e">
        <f t="shared" si="0"/>
        <v>#DIV/0!</v>
      </c>
      <c r="BZ78" s="108">
        <f t="shared" si="1"/>
        <v>0</v>
      </c>
      <c r="CA78" s="109">
        <f t="shared" si="2"/>
        <v>0</v>
      </c>
      <c r="CB78" s="110" t="e">
        <f t="shared" si="7"/>
        <v>#DIV/0!</v>
      </c>
      <c r="CC78" s="111">
        <f t="shared" si="8"/>
        <v>0</v>
      </c>
      <c r="CD78" s="112">
        <f t="shared" si="9"/>
        <v>0</v>
      </c>
      <c r="CE78" s="113" t="e">
        <f t="shared" si="3"/>
        <v>#DIV/0!</v>
      </c>
      <c r="CF78" s="114">
        <f t="shared" si="4"/>
        <v>0</v>
      </c>
      <c r="CG78" s="115">
        <f t="shared" si="5"/>
        <v>0</v>
      </c>
      <c r="CH78" s="157"/>
      <c r="CI78" s="158"/>
      <c r="CJ78" s="159"/>
      <c r="CK78" s="119">
        <f t="shared" si="6"/>
        <v>0</v>
      </c>
    </row>
    <row r="79" spans="1:89" ht="16.5" customHeight="1">
      <c r="A79" s="245" t="s">
        <v>326</v>
      </c>
      <c r="B79" s="67" t="s">
        <v>208</v>
      </c>
      <c r="C79" s="160"/>
      <c r="D79" s="195"/>
      <c r="E79" s="123"/>
      <c r="F79" s="124"/>
      <c r="G79" s="218"/>
      <c r="H79" s="125"/>
      <c r="I79" s="126"/>
      <c r="J79" s="191"/>
      <c r="K79" s="127"/>
      <c r="L79" s="183">
        <v>1</v>
      </c>
      <c r="M79" s="76">
        <v>1</v>
      </c>
      <c r="N79" s="128"/>
      <c r="O79" s="78"/>
      <c r="P79" s="130"/>
      <c r="Q79" s="131"/>
      <c r="R79" s="131"/>
      <c r="S79" s="131"/>
      <c r="T79" s="131"/>
      <c r="U79" s="132"/>
      <c r="V79" s="133"/>
      <c r="W79" s="132"/>
      <c r="X79" s="134"/>
      <c r="Y79" s="212"/>
      <c r="Z79" s="136"/>
      <c r="AA79" s="188"/>
      <c r="AB79" s="138"/>
      <c r="AC79" s="138"/>
      <c r="AD79" s="138"/>
      <c r="AE79" s="139"/>
      <c r="AF79" s="138"/>
      <c r="AG79" s="138"/>
      <c r="AH79" s="140"/>
      <c r="AI79" s="90"/>
      <c r="AJ79" s="90"/>
      <c r="AK79" s="141"/>
      <c r="AL79" s="141"/>
      <c r="AM79" s="141"/>
      <c r="AN79" s="142"/>
      <c r="AO79" s="177"/>
      <c r="AP79" s="244"/>
      <c r="AQ79" s="145"/>
      <c r="AR79" s="145"/>
      <c r="AS79" s="145"/>
      <c r="AT79" s="76"/>
      <c r="AU79" s="76"/>
      <c r="AV79" s="76"/>
      <c r="AW79" s="183">
        <v>1</v>
      </c>
      <c r="AX79" s="76"/>
      <c r="AY79" s="76"/>
      <c r="AZ79" s="146"/>
      <c r="BA79" s="146"/>
      <c r="BB79" s="96"/>
      <c r="BC79" s="96"/>
      <c r="BD79" s="96"/>
      <c r="BE79" s="147">
        <v>1.1000000000000001</v>
      </c>
      <c r="BF79" s="148"/>
      <c r="BG79" s="148"/>
      <c r="BH79" s="148"/>
      <c r="BI79" s="148"/>
      <c r="BJ79" s="148"/>
      <c r="BK79" s="149"/>
      <c r="BL79" s="150"/>
      <c r="BM79" s="151"/>
      <c r="BN79" s="151"/>
      <c r="BO79" s="151"/>
      <c r="BP79" s="101"/>
      <c r="BQ79" s="152"/>
      <c r="BR79" s="153"/>
      <c r="BS79" s="131"/>
      <c r="BT79" s="131"/>
      <c r="BU79" s="132"/>
      <c r="BV79" s="154"/>
      <c r="BW79" s="155"/>
      <c r="BX79" s="165"/>
      <c r="BY79" s="107">
        <f t="shared" si="0"/>
        <v>1.0249999999999999</v>
      </c>
      <c r="BZ79" s="108">
        <f t="shared" si="1"/>
        <v>1</v>
      </c>
      <c r="CA79" s="109">
        <f t="shared" si="2"/>
        <v>1.1000000000000001</v>
      </c>
      <c r="CB79" s="110" t="e">
        <f t="shared" si="7"/>
        <v>#DIV/0!</v>
      </c>
      <c r="CC79" s="111">
        <f t="shared" si="8"/>
        <v>0</v>
      </c>
      <c r="CD79" s="112">
        <f t="shared" si="9"/>
        <v>0</v>
      </c>
      <c r="CE79" s="113" t="e">
        <f t="shared" si="3"/>
        <v>#DIV/0!</v>
      </c>
      <c r="CF79" s="114">
        <f t="shared" si="4"/>
        <v>0</v>
      </c>
      <c r="CG79" s="115">
        <f t="shared" si="5"/>
        <v>0</v>
      </c>
      <c r="CH79" s="157"/>
      <c r="CI79" s="205">
        <v>0.79</v>
      </c>
      <c r="CJ79" s="159"/>
      <c r="CK79" s="119">
        <f t="shared" si="6"/>
        <v>4</v>
      </c>
    </row>
    <row r="80" spans="1:89" ht="16.5" customHeight="1">
      <c r="A80" s="245" t="s">
        <v>212</v>
      </c>
      <c r="B80" s="67" t="s">
        <v>105</v>
      </c>
      <c r="C80" s="121"/>
      <c r="D80" s="122"/>
      <c r="E80" s="123"/>
      <c r="F80" s="124"/>
      <c r="G80" s="218"/>
      <c r="H80" s="125"/>
      <c r="I80" s="126"/>
      <c r="J80" s="126"/>
      <c r="K80" s="127"/>
      <c r="L80" s="76"/>
      <c r="M80" s="76"/>
      <c r="N80" s="128"/>
      <c r="O80" s="78"/>
      <c r="P80" s="130"/>
      <c r="Q80" s="131"/>
      <c r="R80" s="131"/>
      <c r="S80" s="131"/>
      <c r="T80" s="131"/>
      <c r="U80" s="132"/>
      <c r="V80" s="133"/>
      <c r="W80" s="132"/>
      <c r="X80" s="134"/>
      <c r="Y80" s="135"/>
      <c r="Z80" s="136"/>
      <c r="AA80" s="137"/>
      <c r="AB80" s="138"/>
      <c r="AC80" s="138"/>
      <c r="AD80" s="138"/>
      <c r="AE80" s="139"/>
      <c r="AF80" s="138"/>
      <c r="AG80" s="138"/>
      <c r="AH80" s="140"/>
      <c r="AI80" s="197"/>
      <c r="AJ80" s="197"/>
      <c r="AK80" s="141"/>
      <c r="AL80" s="141"/>
      <c r="AM80" s="216"/>
      <c r="AN80" s="217"/>
      <c r="AO80" s="177"/>
      <c r="AP80" s="244"/>
      <c r="AQ80" s="145"/>
      <c r="AR80" s="145"/>
      <c r="AS80" s="145"/>
      <c r="AT80" s="76"/>
      <c r="AU80" s="76"/>
      <c r="AV80" s="76"/>
      <c r="AW80" s="76"/>
      <c r="AX80" s="76"/>
      <c r="AY80" s="76"/>
      <c r="AZ80" s="146"/>
      <c r="BA80" s="146"/>
      <c r="BB80" s="96"/>
      <c r="BC80" s="96"/>
      <c r="BD80" s="96"/>
      <c r="BE80" s="96"/>
      <c r="BF80" s="148"/>
      <c r="BG80" s="148"/>
      <c r="BH80" s="148"/>
      <c r="BI80" s="148"/>
      <c r="BJ80" s="148"/>
      <c r="BK80" s="149"/>
      <c r="BL80" s="150"/>
      <c r="BM80" s="151"/>
      <c r="BN80" s="151"/>
      <c r="BO80" s="151"/>
      <c r="BP80" s="101"/>
      <c r="BQ80" s="152"/>
      <c r="BR80" s="153"/>
      <c r="BS80" s="131"/>
      <c r="BT80" s="131"/>
      <c r="BU80" s="132"/>
      <c r="BV80" s="154"/>
      <c r="BW80" s="155"/>
      <c r="BX80" s="165"/>
      <c r="BY80" s="107" t="e">
        <f t="shared" si="0"/>
        <v>#DIV/0!</v>
      </c>
      <c r="BZ80" s="108">
        <f t="shared" si="1"/>
        <v>0</v>
      </c>
      <c r="CA80" s="109">
        <f t="shared" si="2"/>
        <v>0</v>
      </c>
      <c r="CB80" s="110" t="e">
        <f t="shared" si="7"/>
        <v>#DIV/0!</v>
      </c>
      <c r="CC80" s="111">
        <f t="shared" si="8"/>
        <v>0</v>
      </c>
      <c r="CD80" s="112">
        <f t="shared" si="9"/>
        <v>0</v>
      </c>
      <c r="CE80" s="113" t="e">
        <f t="shared" si="3"/>
        <v>#DIV/0!</v>
      </c>
      <c r="CF80" s="114">
        <f t="shared" si="4"/>
        <v>0</v>
      </c>
      <c r="CG80" s="115">
        <f t="shared" si="5"/>
        <v>0</v>
      </c>
      <c r="CH80" s="157"/>
      <c r="CI80" s="158"/>
      <c r="CJ80" s="159"/>
      <c r="CK80" s="119">
        <f t="shared" si="6"/>
        <v>0</v>
      </c>
    </row>
    <row r="81" spans="1:89" ht="16.5" customHeight="1">
      <c r="A81" s="245" t="s">
        <v>213</v>
      </c>
      <c r="B81" s="67" t="s">
        <v>105</v>
      </c>
      <c r="C81" s="160"/>
      <c r="D81" s="122"/>
      <c r="E81" s="123"/>
      <c r="F81" s="124"/>
      <c r="G81" s="164"/>
      <c r="H81" s="125"/>
      <c r="I81" s="126"/>
      <c r="J81" s="126"/>
      <c r="K81" s="127"/>
      <c r="L81" s="76"/>
      <c r="M81" s="76"/>
      <c r="N81" s="128"/>
      <c r="O81" s="78"/>
      <c r="P81" s="130"/>
      <c r="Q81" s="131"/>
      <c r="R81" s="131"/>
      <c r="S81" s="131"/>
      <c r="T81" s="131"/>
      <c r="U81" s="132"/>
      <c r="V81" s="133"/>
      <c r="W81" s="132"/>
      <c r="X81" s="134"/>
      <c r="Y81" s="135"/>
      <c r="Z81" s="136"/>
      <c r="AA81" s="137"/>
      <c r="AB81" s="138"/>
      <c r="AC81" s="138"/>
      <c r="AD81" s="138"/>
      <c r="AE81" s="139"/>
      <c r="AF81" s="138"/>
      <c r="AG81" s="138"/>
      <c r="AH81" s="140"/>
      <c r="AI81" s="197"/>
      <c r="AJ81" s="247"/>
      <c r="AK81" s="141"/>
      <c r="AL81" s="141"/>
      <c r="AM81" s="141"/>
      <c r="AN81" s="142"/>
      <c r="AO81" s="177"/>
      <c r="AP81" s="244"/>
      <c r="AQ81" s="145"/>
      <c r="AR81" s="145"/>
      <c r="AS81" s="145"/>
      <c r="AT81" s="76"/>
      <c r="AU81" s="76"/>
      <c r="AV81" s="76"/>
      <c r="AW81" s="76"/>
      <c r="AX81" s="76"/>
      <c r="AY81" s="76"/>
      <c r="AZ81" s="146"/>
      <c r="BA81" s="146"/>
      <c r="BB81" s="96"/>
      <c r="BC81" s="96"/>
      <c r="BD81" s="96"/>
      <c r="BE81" s="96"/>
      <c r="BF81" s="148"/>
      <c r="BG81" s="148"/>
      <c r="BH81" s="148"/>
      <c r="BI81" s="148"/>
      <c r="BJ81" s="148"/>
      <c r="BK81" s="149"/>
      <c r="BL81" s="150"/>
      <c r="BM81" s="151"/>
      <c r="BN81" s="151"/>
      <c r="BO81" s="151"/>
      <c r="BP81" s="101"/>
      <c r="BQ81" s="152"/>
      <c r="BR81" s="153"/>
      <c r="BS81" s="131"/>
      <c r="BT81" s="131"/>
      <c r="BU81" s="132"/>
      <c r="BV81" s="154"/>
      <c r="BW81" s="155"/>
      <c r="BX81" s="165"/>
      <c r="BY81" s="107" t="e">
        <f t="shared" si="0"/>
        <v>#DIV/0!</v>
      </c>
      <c r="BZ81" s="108">
        <f t="shared" si="1"/>
        <v>0</v>
      </c>
      <c r="CA81" s="109">
        <f t="shared" si="2"/>
        <v>0</v>
      </c>
      <c r="CB81" s="110" t="e">
        <f t="shared" si="7"/>
        <v>#DIV/0!</v>
      </c>
      <c r="CC81" s="111">
        <f t="shared" si="8"/>
        <v>0</v>
      </c>
      <c r="CD81" s="112">
        <f t="shared" si="9"/>
        <v>0</v>
      </c>
      <c r="CE81" s="113" t="e">
        <f t="shared" si="3"/>
        <v>#DIV/0!</v>
      </c>
      <c r="CF81" s="114">
        <f t="shared" si="4"/>
        <v>0</v>
      </c>
      <c r="CG81" s="115">
        <f t="shared" si="5"/>
        <v>0</v>
      </c>
      <c r="CH81" s="157"/>
      <c r="CI81" s="158"/>
      <c r="CJ81" s="159"/>
      <c r="CK81" s="119">
        <f t="shared" si="6"/>
        <v>0</v>
      </c>
    </row>
    <row r="82" spans="1:89" ht="16.5" customHeight="1">
      <c r="A82" s="245" t="s">
        <v>214</v>
      </c>
      <c r="B82" s="67" t="s">
        <v>208</v>
      </c>
      <c r="C82" s="121"/>
      <c r="D82" s="122"/>
      <c r="E82" s="123"/>
      <c r="F82" s="124"/>
      <c r="G82" s="164"/>
      <c r="H82" s="125"/>
      <c r="I82" s="126"/>
      <c r="J82" s="126"/>
      <c r="K82" s="127"/>
      <c r="L82" s="76"/>
      <c r="M82" s="76"/>
      <c r="N82" s="128"/>
      <c r="O82" s="78"/>
      <c r="P82" s="130"/>
      <c r="Q82" s="131"/>
      <c r="R82" s="131"/>
      <c r="S82" s="131"/>
      <c r="T82" s="131"/>
      <c r="U82" s="132"/>
      <c r="V82" s="133"/>
      <c r="W82" s="132"/>
      <c r="X82" s="134"/>
      <c r="Y82" s="135"/>
      <c r="Z82" s="136"/>
      <c r="AA82" s="137"/>
      <c r="AB82" s="138"/>
      <c r="AC82" s="138"/>
      <c r="AD82" s="138"/>
      <c r="AE82" s="139"/>
      <c r="AF82" s="138"/>
      <c r="AG82" s="138"/>
      <c r="AH82" s="140"/>
      <c r="AI82" s="90"/>
      <c r="AJ82" s="248"/>
      <c r="AK82" s="141"/>
      <c r="AL82" s="141"/>
      <c r="AM82" s="141"/>
      <c r="AN82" s="142"/>
      <c r="AO82" s="177"/>
      <c r="AP82" s="244"/>
      <c r="AQ82" s="145"/>
      <c r="AR82" s="145"/>
      <c r="AS82" s="145"/>
      <c r="AT82" s="76"/>
      <c r="AU82" s="76"/>
      <c r="AV82" s="76"/>
      <c r="AW82" s="76"/>
      <c r="AX82" s="76"/>
      <c r="AY82" s="76"/>
      <c r="AZ82" s="146"/>
      <c r="BA82" s="146"/>
      <c r="BB82" s="96"/>
      <c r="BC82" s="96"/>
      <c r="BD82" s="96"/>
      <c r="BE82" s="96"/>
      <c r="BF82" s="148"/>
      <c r="BG82" s="148"/>
      <c r="BH82" s="148"/>
      <c r="BI82" s="148"/>
      <c r="BJ82" s="148"/>
      <c r="BK82" s="149"/>
      <c r="BL82" s="150"/>
      <c r="BM82" s="151"/>
      <c r="BN82" s="151"/>
      <c r="BO82" s="151"/>
      <c r="BP82" s="101"/>
      <c r="BQ82" s="152"/>
      <c r="BR82" s="153"/>
      <c r="BS82" s="131"/>
      <c r="BT82" s="131"/>
      <c r="BU82" s="132"/>
      <c r="BV82" s="154"/>
      <c r="BW82" s="155"/>
      <c r="BX82" s="165"/>
      <c r="BY82" s="107" t="e">
        <f t="shared" si="0"/>
        <v>#DIV/0!</v>
      </c>
      <c r="BZ82" s="108">
        <f t="shared" si="1"/>
        <v>0</v>
      </c>
      <c r="CA82" s="109">
        <f t="shared" si="2"/>
        <v>0</v>
      </c>
      <c r="CB82" s="110" t="e">
        <f t="shared" si="7"/>
        <v>#DIV/0!</v>
      </c>
      <c r="CC82" s="111">
        <f t="shared" si="8"/>
        <v>0</v>
      </c>
      <c r="CD82" s="112">
        <f t="shared" si="9"/>
        <v>0</v>
      </c>
      <c r="CE82" s="113" t="e">
        <f t="shared" si="3"/>
        <v>#DIV/0!</v>
      </c>
      <c r="CF82" s="114">
        <f t="shared" si="4"/>
        <v>0</v>
      </c>
      <c r="CG82" s="115">
        <f t="shared" si="5"/>
        <v>0</v>
      </c>
      <c r="CH82" s="157"/>
      <c r="CI82" s="158"/>
      <c r="CJ82" s="159"/>
      <c r="CK82" s="119">
        <f t="shared" si="6"/>
        <v>0</v>
      </c>
    </row>
    <row r="83" spans="1:89" ht="16.5" customHeight="1">
      <c r="A83" s="245" t="s">
        <v>215</v>
      </c>
      <c r="B83" s="67" t="s">
        <v>105</v>
      </c>
      <c r="C83" s="121"/>
      <c r="D83" s="122"/>
      <c r="E83" s="123"/>
      <c r="F83" s="124"/>
      <c r="G83" s="164"/>
      <c r="H83" s="125"/>
      <c r="I83" s="126"/>
      <c r="J83" s="126"/>
      <c r="K83" s="127"/>
      <c r="L83" s="76"/>
      <c r="M83" s="76"/>
      <c r="N83" s="128"/>
      <c r="O83" s="78"/>
      <c r="P83" s="130"/>
      <c r="Q83" s="131"/>
      <c r="R83" s="131"/>
      <c r="S83" s="131"/>
      <c r="T83" s="131"/>
      <c r="U83" s="132"/>
      <c r="V83" s="133"/>
      <c r="W83" s="132"/>
      <c r="X83" s="134"/>
      <c r="Y83" s="135"/>
      <c r="Z83" s="136"/>
      <c r="AA83" s="137"/>
      <c r="AB83" s="138"/>
      <c r="AC83" s="138"/>
      <c r="AD83" s="138"/>
      <c r="AE83" s="139"/>
      <c r="AF83" s="138"/>
      <c r="AG83" s="138"/>
      <c r="AH83" s="140"/>
      <c r="AI83" s="90"/>
      <c r="AJ83" s="248"/>
      <c r="AK83" s="141"/>
      <c r="AL83" s="141"/>
      <c r="AM83" s="141"/>
      <c r="AN83" s="142"/>
      <c r="AO83" s="177"/>
      <c r="AP83" s="244"/>
      <c r="AQ83" s="145"/>
      <c r="AR83" s="145"/>
      <c r="AS83" s="145"/>
      <c r="AT83" s="76"/>
      <c r="AU83" s="76"/>
      <c r="AV83" s="76"/>
      <c r="AW83" s="76"/>
      <c r="AX83" s="76"/>
      <c r="AY83" s="76"/>
      <c r="AZ83" s="146"/>
      <c r="BA83" s="146"/>
      <c r="BB83" s="96"/>
      <c r="BC83" s="96"/>
      <c r="BD83" s="96"/>
      <c r="BE83" s="96"/>
      <c r="BF83" s="148"/>
      <c r="BG83" s="148"/>
      <c r="BH83" s="148"/>
      <c r="BI83" s="148"/>
      <c r="BJ83" s="148"/>
      <c r="BK83" s="149"/>
      <c r="BL83" s="150"/>
      <c r="BM83" s="151"/>
      <c r="BN83" s="151"/>
      <c r="BO83" s="151"/>
      <c r="BP83" s="101"/>
      <c r="BQ83" s="152"/>
      <c r="BR83" s="153"/>
      <c r="BS83" s="131"/>
      <c r="BT83" s="131"/>
      <c r="BU83" s="132"/>
      <c r="BV83" s="154"/>
      <c r="BW83" s="155"/>
      <c r="BX83" s="165"/>
      <c r="BY83" s="107" t="e">
        <f t="shared" si="0"/>
        <v>#DIV/0!</v>
      </c>
      <c r="BZ83" s="108">
        <f t="shared" si="1"/>
        <v>0</v>
      </c>
      <c r="CA83" s="109">
        <f t="shared" si="2"/>
        <v>0</v>
      </c>
      <c r="CB83" s="110" t="e">
        <f t="shared" si="7"/>
        <v>#DIV/0!</v>
      </c>
      <c r="CC83" s="111">
        <f t="shared" si="8"/>
        <v>0</v>
      </c>
      <c r="CD83" s="112">
        <f t="shared" si="9"/>
        <v>0</v>
      </c>
      <c r="CE83" s="113" t="e">
        <f t="shared" si="3"/>
        <v>#DIV/0!</v>
      </c>
      <c r="CF83" s="114">
        <f t="shared" si="4"/>
        <v>0</v>
      </c>
      <c r="CG83" s="115">
        <f t="shared" si="5"/>
        <v>0</v>
      </c>
      <c r="CH83" s="157"/>
      <c r="CI83" s="158"/>
      <c r="CJ83" s="159"/>
      <c r="CK83" s="119">
        <f t="shared" si="6"/>
        <v>0</v>
      </c>
    </row>
    <row r="84" spans="1:89" ht="16.5" customHeight="1">
      <c r="A84" s="245" t="s">
        <v>215</v>
      </c>
      <c r="B84" s="67" t="s">
        <v>108</v>
      </c>
      <c r="C84" s="121"/>
      <c r="D84" s="122"/>
      <c r="E84" s="123"/>
      <c r="F84" s="124"/>
      <c r="G84" s="164"/>
      <c r="H84" s="125"/>
      <c r="I84" s="126"/>
      <c r="J84" s="126"/>
      <c r="K84" s="127"/>
      <c r="L84" s="76"/>
      <c r="M84" s="76"/>
      <c r="N84" s="128"/>
      <c r="O84" s="78"/>
      <c r="P84" s="130"/>
      <c r="Q84" s="131"/>
      <c r="R84" s="131"/>
      <c r="S84" s="131"/>
      <c r="T84" s="131"/>
      <c r="U84" s="132"/>
      <c r="V84" s="133"/>
      <c r="W84" s="132"/>
      <c r="X84" s="134"/>
      <c r="Y84" s="135"/>
      <c r="Z84" s="136"/>
      <c r="AA84" s="137"/>
      <c r="AB84" s="138"/>
      <c r="AC84" s="138"/>
      <c r="AD84" s="138"/>
      <c r="AE84" s="139"/>
      <c r="AF84" s="138"/>
      <c r="AG84" s="138"/>
      <c r="AH84" s="140"/>
      <c r="AI84" s="90"/>
      <c r="AJ84" s="248"/>
      <c r="AK84" s="141"/>
      <c r="AL84" s="141"/>
      <c r="AM84" s="141"/>
      <c r="AN84" s="142"/>
      <c r="AO84" s="177"/>
      <c r="AP84" s="244"/>
      <c r="AQ84" s="145"/>
      <c r="AR84" s="145"/>
      <c r="AS84" s="145"/>
      <c r="AT84" s="76"/>
      <c r="AU84" s="76"/>
      <c r="AV84" s="76"/>
      <c r="AW84" s="76"/>
      <c r="AX84" s="76"/>
      <c r="AY84" s="76"/>
      <c r="AZ84" s="146"/>
      <c r="BA84" s="146"/>
      <c r="BB84" s="96"/>
      <c r="BC84" s="96"/>
      <c r="BD84" s="96"/>
      <c r="BE84" s="96"/>
      <c r="BF84" s="148"/>
      <c r="BG84" s="148"/>
      <c r="BH84" s="148"/>
      <c r="BI84" s="148"/>
      <c r="BJ84" s="148"/>
      <c r="BK84" s="149"/>
      <c r="BL84" s="150"/>
      <c r="BM84" s="151"/>
      <c r="BN84" s="151"/>
      <c r="BO84" s="151"/>
      <c r="BP84" s="101"/>
      <c r="BQ84" s="152"/>
      <c r="BR84" s="153"/>
      <c r="BS84" s="131"/>
      <c r="BT84" s="131"/>
      <c r="BU84" s="132"/>
      <c r="BV84" s="154"/>
      <c r="BW84" s="155"/>
      <c r="BX84" s="165"/>
      <c r="BY84" s="107" t="e">
        <f t="shared" si="0"/>
        <v>#DIV/0!</v>
      </c>
      <c r="BZ84" s="108">
        <f t="shared" si="1"/>
        <v>0</v>
      </c>
      <c r="CA84" s="109">
        <f t="shared" si="2"/>
        <v>0</v>
      </c>
      <c r="CB84" s="110" t="e">
        <f t="shared" si="7"/>
        <v>#DIV/0!</v>
      </c>
      <c r="CC84" s="111">
        <f t="shared" si="8"/>
        <v>0</v>
      </c>
      <c r="CD84" s="112">
        <f t="shared" si="9"/>
        <v>0</v>
      </c>
      <c r="CE84" s="113" t="e">
        <f t="shared" si="3"/>
        <v>#DIV/0!</v>
      </c>
      <c r="CF84" s="114">
        <f t="shared" si="4"/>
        <v>0</v>
      </c>
      <c r="CG84" s="115">
        <f t="shared" si="5"/>
        <v>0</v>
      </c>
      <c r="CH84" s="157"/>
      <c r="CI84" s="158"/>
      <c r="CJ84" s="159"/>
      <c r="CK84" s="119">
        <f t="shared" si="6"/>
        <v>0</v>
      </c>
    </row>
    <row r="85" spans="1:89" ht="16.5" customHeight="1">
      <c r="A85" s="245" t="s">
        <v>300</v>
      </c>
      <c r="B85" s="67" t="s">
        <v>208</v>
      </c>
      <c r="C85" s="121"/>
      <c r="D85" s="122"/>
      <c r="E85" s="123"/>
      <c r="F85" s="124"/>
      <c r="G85" s="164"/>
      <c r="H85" s="125"/>
      <c r="I85" s="126"/>
      <c r="J85" s="126"/>
      <c r="K85" s="127"/>
      <c r="L85" s="76"/>
      <c r="M85" s="76"/>
      <c r="N85" s="192"/>
      <c r="O85" s="78"/>
      <c r="P85" s="130"/>
      <c r="Q85" s="131"/>
      <c r="R85" s="131"/>
      <c r="S85" s="131"/>
      <c r="T85" s="131"/>
      <c r="U85" s="132"/>
      <c r="V85" s="133"/>
      <c r="W85" s="132"/>
      <c r="X85" s="134"/>
      <c r="Y85" s="135"/>
      <c r="Z85" s="136"/>
      <c r="AA85" s="137"/>
      <c r="AB85" s="138"/>
      <c r="AC85" s="138"/>
      <c r="AD85" s="138"/>
      <c r="AE85" s="139"/>
      <c r="AF85" s="249"/>
      <c r="AG85" s="138"/>
      <c r="AH85" s="140"/>
      <c r="AI85" s="90"/>
      <c r="AJ85" s="248"/>
      <c r="AK85" s="141"/>
      <c r="AL85" s="141"/>
      <c r="AM85" s="141"/>
      <c r="AN85" s="142"/>
      <c r="AO85" s="177"/>
      <c r="AP85" s="244"/>
      <c r="AQ85" s="145"/>
      <c r="AR85" s="145"/>
      <c r="AS85" s="145"/>
      <c r="AT85" s="76"/>
      <c r="AU85" s="76"/>
      <c r="AV85" s="76"/>
      <c r="AW85" s="183">
        <v>1</v>
      </c>
      <c r="AX85" s="76"/>
      <c r="AY85" s="76"/>
      <c r="AZ85" s="146"/>
      <c r="BA85" s="146"/>
      <c r="BB85" s="96"/>
      <c r="BC85" s="96"/>
      <c r="BD85" s="96"/>
      <c r="BE85" s="96"/>
      <c r="BF85" s="148"/>
      <c r="BG85" s="148"/>
      <c r="BH85" s="148"/>
      <c r="BI85" s="148"/>
      <c r="BJ85" s="148"/>
      <c r="BK85" s="149"/>
      <c r="BL85" s="150"/>
      <c r="BM85" s="151"/>
      <c r="BN85" s="151"/>
      <c r="BO85" s="151"/>
      <c r="BP85" s="101"/>
      <c r="BQ85" s="152"/>
      <c r="BR85" s="153"/>
      <c r="BS85" s="131"/>
      <c r="BT85" s="131">
        <v>0.74</v>
      </c>
      <c r="BU85" s="132"/>
      <c r="BV85" s="154"/>
      <c r="BW85" s="155"/>
      <c r="BX85" s="165"/>
      <c r="BY85" s="107">
        <f t="shared" si="0"/>
        <v>1</v>
      </c>
      <c r="BZ85" s="108">
        <f t="shared" si="1"/>
        <v>1</v>
      </c>
      <c r="CA85" s="109">
        <f t="shared" si="2"/>
        <v>1</v>
      </c>
      <c r="CB85" s="110">
        <f t="shared" si="7"/>
        <v>0.74</v>
      </c>
      <c r="CC85" s="111">
        <f t="shared" si="8"/>
        <v>0.74</v>
      </c>
      <c r="CD85" s="112">
        <f t="shared" si="9"/>
        <v>0.74</v>
      </c>
      <c r="CE85" s="113" t="e">
        <f t="shared" si="3"/>
        <v>#DIV/0!</v>
      </c>
      <c r="CF85" s="114">
        <f t="shared" si="4"/>
        <v>0</v>
      </c>
      <c r="CG85" s="115">
        <f t="shared" si="5"/>
        <v>0</v>
      </c>
      <c r="CH85" s="157"/>
      <c r="CI85" s="158"/>
      <c r="CJ85" s="159"/>
      <c r="CK85" s="119">
        <f t="shared" si="6"/>
        <v>2</v>
      </c>
    </row>
    <row r="86" spans="1:89" ht="16.5" customHeight="1">
      <c r="A86" s="245" t="s">
        <v>217</v>
      </c>
      <c r="B86" s="67" t="s">
        <v>208</v>
      </c>
      <c r="C86" s="121"/>
      <c r="D86" s="122"/>
      <c r="E86" s="123"/>
      <c r="F86" s="124"/>
      <c r="G86" s="164"/>
      <c r="H86" s="125"/>
      <c r="I86" s="126"/>
      <c r="J86" s="126"/>
      <c r="K86" s="127"/>
      <c r="L86" s="76"/>
      <c r="M86" s="76"/>
      <c r="N86" s="192"/>
      <c r="O86" s="78"/>
      <c r="P86" s="130"/>
      <c r="Q86" s="131"/>
      <c r="R86" s="131"/>
      <c r="S86" s="131"/>
      <c r="T86" s="131"/>
      <c r="U86" s="132"/>
      <c r="V86" s="133"/>
      <c r="W86" s="132"/>
      <c r="X86" s="134"/>
      <c r="Y86" s="135"/>
      <c r="Z86" s="136"/>
      <c r="AA86" s="137"/>
      <c r="AB86" s="138"/>
      <c r="AC86" s="138"/>
      <c r="AD86" s="138"/>
      <c r="AE86" s="139"/>
      <c r="AF86" s="138"/>
      <c r="AG86" s="138"/>
      <c r="AH86" s="140"/>
      <c r="AI86" s="90"/>
      <c r="AJ86" s="90"/>
      <c r="AK86" s="141"/>
      <c r="AL86" s="141"/>
      <c r="AM86" s="141"/>
      <c r="AN86" s="142"/>
      <c r="AO86" s="177"/>
      <c r="AP86" s="144"/>
      <c r="AQ86" s="145"/>
      <c r="AR86" s="145"/>
      <c r="AS86" s="145"/>
      <c r="AT86" s="76"/>
      <c r="AU86" s="76"/>
      <c r="AV86" s="76"/>
      <c r="AW86" s="76"/>
      <c r="AX86" s="76"/>
      <c r="AY86" s="76"/>
      <c r="AZ86" s="146"/>
      <c r="BA86" s="146"/>
      <c r="BB86" s="96"/>
      <c r="BC86" s="96"/>
      <c r="BD86" s="96"/>
      <c r="BE86" s="96"/>
      <c r="BF86" s="148"/>
      <c r="BG86" s="148"/>
      <c r="BH86" s="148"/>
      <c r="BI86" s="148"/>
      <c r="BJ86" s="148"/>
      <c r="BK86" s="149"/>
      <c r="BL86" s="150"/>
      <c r="BM86" s="151"/>
      <c r="BN86" s="151"/>
      <c r="BO86" s="151"/>
      <c r="BP86" s="101"/>
      <c r="BQ86" s="152"/>
      <c r="BR86" s="153"/>
      <c r="BS86" s="131"/>
      <c r="BT86" s="131"/>
      <c r="BU86" s="132"/>
      <c r="BV86" s="154"/>
      <c r="BW86" s="155"/>
      <c r="BX86" s="165"/>
      <c r="BY86" s="107" t="e">
        <f t="shared" si="0"/>
        <v>#DIV/0!</v>
      </c>
      <c r="BZ86" s="108">
        <f t="shared" si="1"/>
        <v>0</v>
      </c>
      <c r="CA86" s="109">
        <f t="shared" si="2"/>
        <v>0</v>
      </c>
      <c r="CB86" s="110" t="e">
        <f t="shared" si="7"/>
        <v>#DIV/0!</v>
      </c>
      <c r="CC86" s="111">
        <f t="shared" si="8"/>
        <v>0</v>
      </c>
      <c r="CD86" s="112">
        <f t="shared" si="9"/>
        <v>0</v>
      </c>
      <c r="CE86" s="113" t="e">
        <f t="shared" si="3"/>
        <v>#DIV/0!</v>
      </c>
      <c r="CF86" s="114">
        <f t="shared" si="4"/>
        <v>0</v>
      </c>
      <c r="CG86" s="115">
        <f t="shared" si="5"/>
        <v>0</v>
      </c>
      <c r="CH86" s="157"/>
      <c r="CI86" s="158"/>
      <c r="CJ86" s="159"/>
      <c r="CK86" s="119">
        <f t="shared" si="6"/>
        <v>0</v>
      </c>
    </row>
    <row r="87" spans="1:89" ht="16.5" customHeight="1">
      <c r="A87" s="219" t="s">
        <v>218</v>
      </c>
      <c r="B87" s="67" t="s">
        <v>105</v>
      </c>
      <c r="C87" s="121"/>
      <c r="D87" s="122"/>
      <c r="E87" s="123"/>
      <c r="F87" s="124"/>
      <c r="G87" s="164"/>
      <c r="H87" s="125"/>
      <c r="I87" s="126"/>
      <c r="J87" s="126"/>
      <c r="K87" s="127"/>
      <c r="L87" s="76"/>
      <c r="M87" s="76"/>
      <c r="N87" s="192"/>
      <c r="O87" s="78">
        <v>7</v>
      </c>
      <c r="P87" s="130"/>
      <c r="Q87" s="131"/>
      <c r="R87" s="131"/>
      <c r="S87" s="131"/>
      <c r="T87" s="131"/>
      <c r="U87" s="132"/>
      <c r="V87" s="133"/>
      <c r="W87" s="132"/>
      <c r="X87" s="134"/>
      <c r="Y87" s="135"/>
      <c r="Z87" s="136"/>
      <c r="AA87" s="137"/>
      <c r="AB87" s="176">
        <v>6.2</v>
      </c>
      <c r="AC87" s="138"/>
      <c r="AD87" s="138"/>
      <c r="AE87" s="139"/>
      <c r="AF87" s="138"/>
      <c r="AG87" s="138"/>
      <c r="AH87" s="140"/>
      <c r="AI87" s="90">
        <v>12</v>
      </c>
      <c r="AJ87" s="90">
        <v>12</v>
      </c>
      <c r="AK87" s="141"/>
      <c r="AL87" s="141"/>
      <c r="AM87" s="141"/>
      <c r="AN87" s="142"/>
      <c r="AO87" s="177"/>
      <c r="AP87" s="144"/>
      <c r="AQ87" s="145"/>
      <c r="AR87" s="145"/>
      <c r="AS87" s="145"/>
      <c r="AT87" s="76"/>
      <c r="AU87" s="76"/>
      <c r="AV87" s="76"/>
      <c r="AW87" s="183">
        <v>6</v>
      </c>
      <c r="AX87" s="76"/>
      <c r="AY87" s="76"/>
      <c r="AZ87" s="146"/>
      <c r="BA87" s="146"/>
      <c r="BB87" s="147">
        <v>8</v>
      </c>
      <c r="BC87" s="96"/>
      <c r="BD87" s="96"/>
      <c r="BE87" s="147">
        <v>8</v>
      </c>
      <c r="BF87" s="148"/>
      <c r="BG87" s="148"/>
      <c r="BH87" s="148"/>
      <c r="BI87" s="148"/>
      <c r="BJ87" s="148"/>
      <c r="BK87" s="149"/>
      <c r="BL87" s="150"/>
      <c r="BM87" s="151"/>
      <c r="BN87" s="151"/>
      <c r="BO87" s="151"/>
      <c r="BP87" s="101"/>
      <c r="BQ87" s="152"/>
      <c r="BR87" s="153"/>
      <c r="BS87" s="131"/>
      <c r="BT87" s="131"/>
      <c r="BU87" s="132"/>
      <c r="BV87" s="154"/>
      <c r="BW87" s="155"/>
      <c r="BX87" s="165"/>
      <c r="BY87" s="107">
        <f t="shared" si="0"/>
        <v>7.8666666666666671</v>
      </c>
      <c r="BZ87" s="108">
        <f t="shared" si="1"/>
        <v>6</v>
      </c>
      <c r="CA87" s="109">
        <f t="shared" si="2"/>
        <v>12</v>
      </c>
      <c r="CB87" s="110">
        <f t="shared" si="7"/>
        <v>12</v>
      </c>
      <c r="CC87" s="111">
        <f t="shared" si="8"/>
        <v>12</v>
      </c>
      <c r="CD87" s="112">
        <f t="shared" si="9"/>
        <v>12</v>
      </c>
      <c r="CE87" s="113" t="e">
        <f t="shared" si="3"/>
        <v>#DIV/0!</v>
      </c>
      <c r="CF87" s="114">
        <f t="shared" si="4"/>
        <v>0</v>
      </c>
      <c r="CG87" s="115">
        <f t="shared" si="5"/>
        <v>0</v>
      </c>
      <c r="CH87" s="186">
        <v>1.89</v>
      </c>
      <c r="CI87" s="158"/>
      <c r="CJ87" s="159"/>
      <c r="CK87" s="119">
        <f t="shared" si="6"/>
        <v>7</v>
      </c>
    </row>
    <row r="88" spans="1:89" ht="16.5" customHeight="1">
      <c r="A88" s="219" t="s">
        <v>219</v>
      </c>
      <c r="B88" s="67" t="s">
        <v>105</v>
      </c>
      <c r="C88" s="121"/>
      <c r="D88" s="122"/>
      <c r="E88" s="123"/>
      <c r="F88" s="124"/>
      <c r="G88" s="164"/>
      <c r="H88" s="125"/>
      <c r="I88" s="126"/>
      <c r="J88" s="126"/>
      <c r="K88" s="127"/>
      <c r="L88" s="76"/>
      <c r="M88" s="76"/>
      <c r="N88" s="192"/>
      <c r="O88" s="78"/>
      <c r="P88" s="130"/>
      <c r="Q88" s="131"/>
      <c r="R88" s="131"/>
      <c r="S88" s="131"/>
      <c r="T88" s="131"/>
      <c r="U88" s="132"/>
      <c r="V88" s="133"/>
      <c r="W88" s="132"/>
      <c r="X88" s="134"/>
      <c r="Y88" s="135"/>
      <c r="Z88" s="136"/>
      <c r="AA88" s="137"/>
      <c r="AB88" s="138"/>
      <c r="AC88" s="138"/>
      <c r="AD88" s="138"/>
      <c r="AE88" s="139"/>
      <c r="AF88" s="138"/>
      <c r="AG88" s="138"/>
      <c r="AH88" s="140"/>
      <c r="AI88" s="90"/>
      <c r="AJ88" s="90"/>
      <c r="AK88" s="141"/>
      <c r="AL88" s="141"/>
      <c r="AM88" s="141"/>
      <c r="AN88" s="142"/>
      <c r="AO88" s="177"/>
      <c r="AP88" s="144"/>
      <c r="AQ88" s="145"/>
      <c r="AR88" s="145"/>
      <c r="AS88" s="145"/>
      <c r="AT88" s="76"/>
      <c r="AU88" s="76"/>
      <c r="AV88" s="76"/>
      <c r="AW88" s="76"/>
      <c r="AX88" s="76"/>
      <c r="AY88" s="76"/>
      <c r="AZ88" s="146"/>
      <c r="BA88" s="146"/>
      <c r="BB88" s="96"/>
      <c r="BC88" s="96"/>
      <c r="BD88" s="96"/>
      <c r="BE88" s="96"/>
      <c r="BF88" s="148"/>
      <c r="BG88" s="148"/>
      <c r="BH88" s="148"/>
      <c r="BI88" s="148"/>
      <c r="BJ88" s="148"/>
      <c r="BK88" s="149"/>
      <c r="BL88" s="150"/>
      <c r="BM88" s="151"/>
      <c r="BN88" s="151"/>
      <c r="BO88" s="151"/>
      <c r="BP88" s="101"/>
      <c r="BQ88" s="152"/>
      <c r="BR88" s="153"/>
      <c r="BS88" s="131"/>
      <c r="BT88" s="131"/>
      <c r="BU88" s="132"/>
      <c r="BV88" s="154"/>
      <c r="BW88" s="155"/>
      <c r="BX88" s="165"/>
      <c r="BY88" s="107" t="e">
        <f t="shared" si="0"/>
        <v>#DIV/0!</v>
      </c>
      <c r="BZ88" s="108">
        <f t="shared" si="1"/>
        <v>0</v>
      </c>
      <c r="CA88" s="109">
        <f t="shared" si="2"/>
        <v>0</v>
      </c>
      <c r="CB88" s="110" t="e">
        <f t="shared" si="7"/>
        <v>#DIV/0!</v>
      </c>
      <c r="CC88" s="111">
        <f t="shared" si="8"/>
        <v>0</v>
      </c>
      <c r="CD88" s="112">
        <f t="shared" si="9"/>
        <v>0</v>
      </c>
      <c r="CE88" s="113" t="e">
        <f t="shared" si="3"/>
        <v>#DIV/0!</v>
      </c>
      <c r="CF88" s="114">
        <f t="shared" si="4"/>
        <v>0</v>
      </c>
      <c r="CG88" s="115">
        <f t="shared" si="5"/>
        <v>0</v>
      </c>
      <c r="CH88" s="186">
        <v>1.89</v>
      </c>
      <c r="CI88" s="158"/>
      <c r="CJ88" s="159"/>
      <c r="CK88" s="119">
        <f t="shared" si="6"/>
        <v>0</v>
      </c>
    </row>
    <row r="89" spans="1:89" ht="16.5" customHeight="1">
      <c r="A89" s="219" t="s">
        <v>220</v>
      </c>
      <c r="B89" s="67" t="s">
        <v>105</v>
      </c>
      <c r="C89" s="121"/>
      <c r="D89" s="122"/>
      <c r="E89" s="123"/>
      <c r="F89" s="124"/>
      <c r="G89" s="164"/>
      <c r="H89" s="125"/>
      <c r="I89" s="126"/>
      <c r="J89" s="126"/>
      <c r="K89" s="127"/>
      <c r="L89" s="76"/>
      <c r="M89" s="76">
        <v>3</v>
      </c>
      <c r="N89" s="192"/>
      <c r="O89" s="78" t="s">
        <v>321</v>
      </c>
      <c r="P89" s="130"/>
      <c r="Q89" s="131"/>
      <c r="R89" s="131"/>
      <c r="S89" s="131"/>
      <c r="T89" s="131"/>
      <c r="U89" s="132"/>
      <c r="V89" s="133"/>
      <c r="W89" s="132"/>
      <c r="X89" s="250"/>
      <c r="Y89" s="250"/>
      <c r="Z89" s="251"/>
      <c r="AA89" s="252"/>
      <c r="AB89" s="253">
        <v>3.8</v>
      </c>
      <c r="AC89" s="254"/>
      <c r="AD89" s="254"/>
      <c r="AE89" s="255"/>
      <c r="AF89" s="138"/>
      <c r="AG89" s="254"/>
      <c r="AH89" s="256"/>
      <c r="AI89" s="90">
        <v>3.5</v>
      </c>
      <c r="AJ89" s="90">
        <v>3.5</v>
      </c>
      <c r="AK89" s="141">
        <v>3</v>
      </c>
      <c r="AL89" s="141">
        <v>3</v>
      </c>
      <c r="AM89" s="141">
        <v>2.6</v>
      </c>
      <c r="AN89" s="142">
        <v>2</v>
      </c>
      <c r="AO89" s="177"/>
      <c r="AP89" s="257"/>
      <c r="AQ89" s="145"/>
      <c r="AR89" s="145"/>
      <c r="AS89" s="145"/>
      <c r="AT89" s="183">
        <v>3</v>
      </c>
      <c r="AU89" s="183">
        <v>3</v>
      </c>
      <c r="AV89" s="76"/>
      <c r="AW89" s="183">
        <v>2.5</v>
      </c>
      <c r="AX89" s="178">
        <v>3.5</v>
      </c>
      <c r="AY89" s="178">
        <v>2.5</v>
      </c>
      <c r="AZ89" s="146"/>
      <c r="BA89" s="146"/>
      <c r="BB89" s="147">
        <v>3</v>
      </c>
      <c r="BC89" s="172">
        <v>4</v>
      </c>
      <c r="BD89" s="172">
        <v>2.8</v>
      </c>
      <c r="BE89" s="96"/>
      <c r="BF89" s="148"/>
      <c r="BG89" s="148"/>
      <c r="BH89" s="148"/>
      <c r="BI89" s="148"/>
      <c r="BJ89" s="148"/>
      <c r="BK89" s="149"/>
      <c r="BL89" s="150"/>
      <c r="BM89" s="151"/>
      <c r="BN89" s="151"/>
      <c r="BO89" s="151"/>
      <c r="BP89" s="101" t="s">
        <v>114</v>
      </c>
      <c r="BQ89" s="152"/>
      <c r="BR89" s="153"/>
      <c r="BS89" s="131"/>
      <c r="BT89" s="131"/>
      <c r="BU89" s="132"/>
      <c r="BV89" s="154"/>
      <c r="BW89" s="155"/>
      <c r="BX89" s="165"/>
      <c r="BY89" s="107">
        <f t="shared" si="0"/>
        <v>3.1727272727272724</v>
      </c>
      <c r="BZ89" s="108">
        <f t="shared" si="1"/>
        <v>2.5</v>
      </c>
      <c r="CA89" s="109">
        <f t="shared" si="2"/>
        <v>4</v>
      </c>
      <c r="CB89" s="110">
        <f t="shared" si="7"/>
        <v>2.75</v>
      </c>
      <c r="CC89" s="111">
        <f t="shared" si="8"/>
        <v>2</v>
      </c>
      <c r="CD89" s="112">
        <f t="shared" si="9"/>
        <v>3.5</v>
      </c>
      <c r="CE89" s="113" t="e">
        <f t="shared" si="3"/>
        <v>#DIV/0!</v>
      </c>
      <c r="CF89" s="114">
        <f t="shared" si="4"/>
        <v>0</v>
      </c>
      <c r="CG89" s="115">
        <f t="shared" si="5"/>
        <v>0</v>
      </c>
      <c r="CH89" s="157"/>
      <c r="CI89" s="158"/>
      <c r="CJ89" s="159"/>
      <c r="CK89" s="119">
        <f t="shared" si="6"/>
        <v>18</v>
      </c>
    </row>
    <row r="90" spans="1:89" ht="16.5" customHeight="1">
      <c r="A90" s="219" t="s">
        <v>221</v>
      </c>
      <c r="B90" s="67" t="s">
        <v>105</v>
      </c>
      <c r="C90" s="121"/>
      <c r="D90" s="122"/>
      <c r="E90" s="258"/>
      <c r="F90" s="124"/>
      <c r="G90" s="164"/>
      <c r="H90" s="125"/>
      <c r="I90" s="126"/>
      <c r="J90" s="126"/>
      <c r="K90" s="127"/>
      <c r="L90" s="183">
        <v>3.5</v>
      </c>
      <c r="M90" s="76"/>
      <c r="N90" s="128"/>
      <c r="O90" s="78" t="s">
        <v>310</v>
      </c>
      <c r="P90" s="130"/>
      <c r="Q90" s="131"/>
      <c r="R90" s="131"/>
      <c r="S90" s="131"/>
      <c r="T90" s="131"/>
      <c r="U90" s="132"/>
      <c r="V90" s="133"/>
      <c r="W90" s="132"/>
      <c r="X90" s="84"/>
      <c r="Y90" s="135"/>
      <c r="Z90" s="85"/>
      <c r="AA90" s="86"/>
      <c r="AB90" s="176">
        <v>4.3</v>
      </c>
      <c r="AC90" s="138"/>
      <c r="AD90" s="138"/>
      <c r="AE90" s="139"/>
      <c r="AF90" s="138"/>
      <c r="AG90" s="138"/>
      <c r="AH90" s="140"/>
      <c r="AI90" s="90">
        <v>4.9000000000000004</v>
      </c>
      <c r="AJ90" s="90">
        <v>4.9000000000000004</v>
      </c>
      <c r="AK90" s="141">
        <v>3.8</v>
      </c>
      <c r="AL90" s="141">
        <v>3.8</v>
      </c>
      <c r="AM90" s="141">
        <v>4</v>
      </c>
      <c r="AN90" s="142">
        <v>3</v>
      </c>
      <c r="AO90" s="177"/>
      <c r="AP90" s="257"/>
      <c r="AQ90" s="145"/>
      <c r="AR90" s="145"/>
      <c r="AS90" s="145"/>
      <c r="AT90" s="183">
        <v>3</v>
      </c>
      <c r="AU90" s="183">
        <v>3</v>
      </c>
      <c r="AV90" s="76"/>
      <c r="AW90" s="183">
        <v>3.5</v>
      </c>
      <c r="AX90" s="178">
        <v>4</v>
      </c>
      <c r="AY90" s="76"/>
      <c r="AZ90" s="146"/>
      <c r="BA90" s="146"/>
      <c r="BB90" s="147">
        <v>4</v>
      </c>
      <c r="BC90" s="172">
        <v>4</v>
      </c>
      <c r="BD90" s="172">
        <v>3.5</v>
      </c>
      <c r="BE90" s="147">
        <v>3.8</v>
      </c>
      <c r="BF90" s="148"/>
      <c r="BG90" s="148"/>
      <c r="BH90" s="148"/>
      <c r="BI90" s="148"/>
      <c r="BJ90" s="148"/>
      <c r="BK90" s="149"/>
      <c r="BL90" s="150"/>
      <c r="BM90" s="151"/>
      <c r="BN90" s="151"/>
      <c r="BO90" s="151"/>
      <c r="BP90" s="101" t="s">
        <v>117</v>
      </c>
      <c r="BQ90" s="152"/>
      <c r="BR90" s="153"/>
      <c r="BS90" s="131"/>
      <c r="BT90" s="131"/>
      <c r="BU90" s="132"/>
      <c r="BV90" s="154"/>
      <c r="BW90" s="155"/>
      <c r="BX90" s="165"/>
      <c r="BY90" s="107">
        <f t="shared" si="0"/>
        <v>3.8166666666666664</v>
      </c>
      <c r="BZ90" s="108">
        <f t="shared" si="1"/>
        <v>3</v>
      </c>
      <c r="CA90" s="109">
        <f t="shared" si="2"/>
        <v>4.9000000000000004</v>
      </c>
      <c r="CB90" s="110">
        <f t="shared" si="7"/>
        <v>3.9</v>
      </c>
      <c r="CC90" s="111">
        <f t="shared" si="8"/>
        <v>3</v>
      </c>
      <c r="CD90" s="112">
        <f t="shared" si="9"/>
        <v>4.9000000000000004</v>
      </c>
      <c r="CE90" s="113" t="e">
        <f t="shared" si="3"/>
        <v>#DIV/0!</v>
      </c>
      <c r="CF90" s="114">
        <f t="shared" si="4"/>
        <v>0</v>
      </c>
      <c r="CG90" s="115">
        <f t="shared" si="5"/>
        <v>0</v>
      </c>
      <c r="CH90" s="186">
        <v>3.39</v>
      </c>
      <c r="CI90" s="158"/>
      <c r="CJ90" s="159"/>
      <c r="CK90" s="119">
        <f t="shared" si="6"/>
        <v>18</v>
      </c>
    </row>
    <row r="91" spans="1:89" ht="17.25" customHeight="1">
      <c r="A91" s="259" t="s">
        <v>222</v>
      </c>
      <c r="B91" s="67" t="s">
        <v>105</v>
      </c>
      <c r="C91" s="121"/>
      <c r="D91" s="260"/>
      <c r="E91" s="258"/>
      <c r="F91" s="124"/>
      <c r="G91" s="164"/>
      <c r="H91" s="261"/>
      <c r="I91" s="262"/>
      <c r="J91" s="262"/>
      <c r="K91" s="263"/>
      <c r="L91" s="76"/>
      <c r="M91" s="76"/>
      <c r="N91" s="264"/>
      <c r="O91" s="78"/>
      <c r="P91" s="267"/>
      <c r="Q91" s="268"/>
      <c r="R91" s="268"/>
      <c r="S91" s="268"/>
      <c r="T91" s="268"/>
      <c r="U91" s="269"/>
      <c r="V91" s="270"/>
      <c r="W91" s="269"/>
      <c r="X91" s="134"/>
      <c r="Y91" s="134"/>
      <c r="Z91" s="136"/>
      <c r="AA91" s="137"/>
      <c r="AB91" s="271"/>
      <c r="AC91" s="271"/>
      <c r="AD91" s="271"/>
      <c r="AE91" s="273"/>
      <c r="AF91" s="271"/>
      <c r="AG91" s="271"/>
      <c r="AH91" s="274"/>
      <c r="AI91" s="275"/>
      <c r="AJ91" s="90"/>
      <c r="AK91" s="199"/>
      <c r="AL91" s="199"/>
      <c r="AM91" s="142"/>
      <c r="AN91" s="142"/>
      <c r="AO91" s="276"/>
      <c r="AP91" s="277"/>
      <c r="AQ91" s="278"/>
      <c r="AR91" s="278"/>
      <c r="AS91" s="278"/>
      <c r="AT91" s="76"/>
      <c r="AU91" s="76"/>
      <c r="AV91" s="76"/>
      <c r="AW91" s="76"/>
      <c r="AX91" s="76"/>
      <c r="AY91" s="76"/>
      <c r="AZ91" s="279"/>
      <c r="BA91" s="279"/>
      <c r="BB91" s="96"/>
      <c r="BC91" s="96"/>
      <c r="BD91" s="96"/>
      <c r="BE91" s="96"/>
      <c r="BF91" s="280"/>
      <c r="BG91" s="280"/>
      <c r="BH91" s="280"/>
      <c r="BI91" s="280"/>
      <c r="BJ91" s="280"/>
      <c r="BK91" s="281"/>
      <c r="BL91" s="282"/>
      <c r="BM91" s="283"/>
      <c r="BN91" s="283"/>
      <c r="BO91" s="283"/>
      <c r="BP91" s="101"/>
      <c r="BQ91" s="284"/>
      <c r="BR91" s="285"/>
      <c r="BS91" s="268"/>
      <c r="BT91" s="268"/>
      <c r="BU91" s="269"/>
      <c r="BV91" s="286"/>
      <c r="BW91" s="287"/>
      <c r="BX91" s="288"/>
      <c r="BY91" s="107" t="e">
        <f t="shared" si="0"/>
        <v>#DIV/0!</v>
      </c>
      <c r="BZ91" s="108">
        <f t="shared" si="1"/>
        <v>0</v>
      </c>
      <c r="CA91" s="109">
        <f t="shared" si="2"/>
        <v>0</v>
      </c>
      <c r="CB91" s="110" t="e">
        <f t="shared" si="7"/>
        <v>#DIV/0!</v>
      </c>
      <c r="CC91" s="111">
        <f t="shared" si="8"/>
        <v>0</v>
      </c>
      <c r="CD91" s="112">
        <f t="shared" si="9"/>
        <v>0</v>
      </c>
      <c r="CE91" s="113" t="e">
        <f t="shared" si="3"/>
        <v>#DIV/0!</v>
      </c>
      <c r="CF91" s="114">
        <f t="shared" si="4"/>
        <v>0</v>
      </c>
      <c r="CG91" s="115">
        <f t="shared" si="5"/>
        <v>0</v>
      </c>
      <c r="CH91" s="289"/>
      <c r="CI91" s="290"/>
      <c r="CJ91" s="291"/>
      <c r="CK91" s="119">
        <f t="shared" si="6"/>
        <v>0</v>
      </c>
    </row>
    <row r="92" spans="1:89" ht="19.5" customHeight="1">
      <c r="A92" s="53" t="s">
        <v>223</v>
      </c>
      <c r="B92" s="54"/>
      <c r="C92" s="292"/>
      <c r="D92" s="292"/>
      <c r="E92" s="292"/>
      <c r="F92" s="292"/>
      <c r="G92" s="292"/>
      <c r="H92" s="125"/>
      <c r="I92" s="292"/>
      <c r="J92" s="292"/>
      <c r="K92" s="293"/>
      <c r="L92" s="294"/>
      <c r="M92" s="294"/>
      <c r="N92" s="293"/>
      <c r="O92" s="295"/>
      <c r="P92" s="292"/>
      <c r="Q92" s="292"/>
      <c r="R92" s="292"/>
      <c r="S92" s="293"/>
      <c r="T92" s="292"/>
      <c r="U92" s="292"/>
      <c r="V92" s="292"/>
      <c r="W92" s="292"/>
      <c r="X92" s="293"/>
      <c r="Y92" s="293"/>
      <c r="Z92" s="293"/>
      <c r="AA92" s="293"/>
      <c r="AB92" s="296"/>
      <c r="AC92" s="296"/>
      <c r="AD92" s="297"/>
      <c r="AE92" s="298"/>
      <c r="AF92" s="297"/>
      <c r="AG92" s="297"/>
      <c r="AH92" s="298"/>
      <c r="AI92" s="299"/>
      <c r="AJ92" s="299"/>
      <c r="AK92" s="298"/>
      <c r="AL92" s="298"/>
      <c r="AM92" s="298"/>
      <c r="AN92" s="298"/>
      <c r="AO92" s="300"/>
      <c r="AP92" s="298"/>
      <c r="AQ92" s="298"/>
      <c r="AR92" s="298"/>
      <c r="AS92" s="301"/>
      <c r="AT92" s="294"/>
      <c r="AU92" s="294"/>
      <c r="AV92" s="294"/>
      <c r="AW92" s="294"/>
      <c r="AX92" s="294"/>
      <c r="AY92" s="294"/>
      <c r="AZ92" s="63"/>
      <c r="BA92" s="63"/>
      <c r="BB92" s="63"/>
      <c r="BC92" s="63"/>
      <c r="BD92" s="63"/>
      <c r="BE92" s="63"/>
      <c r="BF92" s="63"/>
      <c r="BG92" s="63"/>
      <c r="BH92" s="63"/>
      <c r="BI92" s="63"/>
      <c r="BJ92" s="63"/>
      <c r="BK92" s="63"/>
      <c r="BL92" s="301"/>
      <c r="BM92" s="301"/>
      <c r="BN92" s="301"/>
      <c r="BO92" s="301"/>
      <c r="BP92" s="301"/>
      <c r="BQ92" s="301"/>
      <c r="BR92" s="298"/>
      <c r="BS92" s="298"/>
      <c r="BT92" s="298"/>
      <c r="BU92" s="298"/>
      <c r="BV92" s="301"/>
      <c r="BW92" s="301"/>
      <c r="BX92" s="301"/>
      <c r="BY92" s="107" t="e">
        <f t="shared" si="0"/>
        <v>#DIV/0!</v>
      </c>
      <c r="BZ92" s="108">
        <f t="shared" si="1"/>
        <v>0</v>
      </c>
      <c r="CA92" s="109">
        <f t="shared" si="2"/>
        <v>0</v>
      </c>
      <c r="CB92" s="110" t="e">
        <f t="shared" si="7"/>
        <v>#DIV/0!</v>
      </c>
      <c r="CC92" s="111">
        <f t="shared" si="8"/>
        <v>0</v>
      </c>
      <c r="CD92" s="112">
        <f t="shared" si="9"/>
        <v>0</v>
      </c>
      <c r="CE92" s="113" t="e">
        <f t="shared" si="3"/>
        <v>#DIV/0!</v>
      </c>
      <c r="CF92" s="114">
        <f t="shared" si="4"/>
        <v>0</v>
      </c>
      <c r="CG92" s="115">
        <f t="shared" si="5"/>
        <v>0</v>
      </c>
      <c r="CH92" s="301"/>
      <c r="CI92" s="302"/>
      <c r="CJ92" s="3"/>
      <c r="CK92" s="119">
        <f t="shared" si="6"/>
        <v>0</v>
      </c>
    </row>
    <row r="93" spans="1:89" ht="16.5" customHeight="1">
      <c r="A93" s="303" t="s">
        <v>224</v>
      </c>
      <c r="B93" s="67" t="s">
        <v>225</v>
      </c>
      <c r="C93" s="304"/>
      <c r="D93" s="305"/>
      <c r="E93" s="305"/>
      <c r="F93" s="305"/>
      <c r="G93" s="305"/>
      <c r="H93" s="125"/>
      <c r="I93" s="73"/>
      <c r="J93" s="73"/>
      <c r="K93" s="306"/>
      <c r="L93" s="76"/>
      <c r="M93" s="76"/>
      <c r="N93" s="77"/>
      <c r="O93" s="78"/>
      <c r="P93" s="80"/>
      <c r="Q93" s="81"/>
      <c r="R93" s="81"/>
      <c r="S93" s="81"/>
      <c r="T93" s="81"/>
      <c r="U93" s="81"/>
      <c r="V93" s="81"/>
      <c r="W93" s="307"/>
      <c r="X93" s="104"/>
      <c r="Y93" s="105"/>
      <c r="Z93" s="105"/>
      <c r="AA93" s="106"/>
      <c r="AB93" s="87"/>
      <c r="AC93" s="87"/>
      <c r="AD93" s="87"/>
      <c r="AE93" s="88"/>
      <c r="AF93" s="87"/>
      <c r="AG93" s="87"/>
      <c r="AH93" s="89"/>
      <c r="AI93" s="308"/>
      <c r="AJ93" s="308"/>
      <c r="AK93" s="309"/>
      <c r="AL93" s="309"/>
      <c r="AM93" s="309"/>
      <c r="AN93" s="310"/>
      <c r="AO93" s="311"/>
      <c r="AP93" s="93"/>
      <c r="AQ93" s="312"/>
      <c r="AR93" s="312"/>
      <c r="AS93" s="312"/>
      <c r="AT93" s="76"/>
      <c r="AU93" s="76"/>
      <c r="AV93" s="76"/>
      <c r="AW93" s="76"/>
      <c r="AX93" s="76"/>
      <c r="AY93" s="76"/>
      <c r="AZ93" s="95"/>
      <c r="BA93" s="95"/>
      <c r="BB93" s="97"/>
      <c r="BC93" s="97"/>
      <c r="BD93" s="97"/>
      <c r="BE93" s="97"/>
      <c r="BF93" s="97"/>
      <c r="BG93" s="97"/>
      <c r="BH93" s="97"/>
      <c r="BI93" s="97"/>
      <c r="BJ93" s="97"/>
      <c r="BK93" s="98"/>
      <c r="BL93" s="99"/>
      <c r="BM93" s="100"/>
      <c r="BN93" s="100"/>
      <c r="BO93" s="100"/>
      <c r="BP93" s="100"/>
      <c r="BQ93" s="102"/>
      <c r="BR93" s="103"/>
      <c r="BS93" s="81"/>
      <c r="BT93" s="81"/>
      <c r="BU93" s="82"/>
      <c r="BV93" s="313"/>
      <c r="BW93" s="105"/>
      <c r="BX93" s="106"/>
      <c r="BY93" s="107" t="e">
        <f t="shared" si="0"/>
        <v>#DIV/0!</v>
      </c>
      <c r="BZ93" s="108">
        <f t="shared" si="1"/>
        <v>0</v>
      </c>
      <c r="CA93" s="109">
        <f t="shared" si="2"/>
        <v>0</v>
      </c>
      <c r="CB93" s="314" t="e">
        <f t="shared" si="7"/>
        <v>#DIV/0!</v>
      </c>
      <c r="CC93" s="111">
        <f t="shared" si="8"/>
        <v>0</v>
      </c>
      <c r="CD93" s="315">
        <f t="shared" si="9"/>
        <v>0</v>
      </c>
      <c r="CE93" s="113" t="e">
        <f t="shared" si="3"/>
        <v>#DIV/0!</v>
      </c>
      <c r="CF93" s="114">
        <f t="shared" si="4"/>
        <v>0</v>
      </c>
      <c r="CG93" s="115">
        <f t="shared" si="5"/>
        <v>0</v>
      </c>
      <c r="CH93" s="316"/>
      <c r="CI93" s="117"/>
      <c r="CJ93" s="118"/>
      <c r="CK93" s="119">
        <f t="shared" si="6"/>
        <v>0</v>
      </c>
    </row>
    <row r="94" spans="1:89" ht="16.5" customHeight="1">
      <c r="A94" s="303" t="s">
        <v>226</v>
      </c>
      <c r="B94" s="67" t="s">
        <v>105</v>
      </c>
      <c r="C94" s="350"/>
      <c r="D94" s="351"/>
      <c r="E94" s="351"/>
      <c r="F94" s="351"/>
      <c r="G94" s="351"/>
      <c r="H94" s="125"/>
      <c r="I94" s="126"/>
      <c r="J94" s="126"/>
      <c r="K94" s="127"/>
      <c r="L94" s="76"/>
      <c r="M94" s="76"/>
      <c r="N94" s="128"/>
      <c r="O94" s="78"/>
      <c r="P94" s="130"/>
      <c r="Q94" s="131"/>
      <c r="R94" s="131"/>
      <c r="S94" s="131"/>
      <c r="T94" s="131"/>
      <c r="U94" s="131"/>
      <c r="V94" s="131"/>
      <c r="W94" s="352"/>
      <c r="X94" s="154"/>
      <c r="Y94" s="155"/>
      <c r="Z94" s="155"/>
      <c r="AA94" s="165"/>
      <c r="AB94" s="138"/>
      <c r="AC94" s="138"/>
      <c r="AD94" s="138"/>
      <c r="AE94" s="353"/>
      <c r="AF94" s="354"/>
      <c r="AG94" s="138"/>
      <c r="AH94" s="140"/>
      <c r="AI94" s="90"/>
      <c r="AJ94" s="90"/>
      <c r="AK94" s="355"/>
      <c r="AL94" s="355"/>
      <c r="AM94" s="356"/>
      <c r="AN94" s="357"/>
      <c r="AO94" s="358"/>
      <c r="AP94" s="144"/>
      <c r="AQ94" s="359"/>
      <c r="AR94" s="359"/>
      <c r="AS94" s="359"/>
      <c r="AT94" s="76"/>
      <c r="AU94" s="76"/>
      <c r="AV94" s="76"/>
      <c r="AW94" s="76"/>
      <c r="AX94" s="76"/>
      <c r="AY94" s="76"/>
      <c r="AZ94" s="146"/>
      <c r="BA94" s="146"/>
      <c r="BB94" s="148"/>
      <c r="BC94" s="148"/>
      <c r="BD94" s="148"/>
      <c r="BE94" s="148"/>
      <c r="BF94" s="148"/>
      <c r="BG94" s="148"/>
      <c r="BH94" s="148"/>
      <c r="BI94" s="148"/>
      <c r="BJ94" s="148"/>
      <c r="BK94" s="149"/>
      <c r="BL94" s="150"/>
      <c r="BM94" s="151"/>
      <c r="BN94" s="151"/>
      <c r="BO94" s="151"/>
      <c r="BP94" s="151"/>
      <c r="BQ94" s="152"/>
      <c r="BR94" s="153"/>
      <c r="BS94" s="131"/>
      <c r="BT94" s="131"/>
      <c r="BU94" s="352"/>
      <c r="BV94" s="154"/>
      <c r="BW94" s="155"/>
      <c r="BX94" s="165"/>
      <c r="BY94" s="107" t="e">
        <f t="shared" si="0"/>
        <v>#DIV/0!</v>
      </c>
      <c r="BZ94" s="108">
        <f t="shared" si="1"/>
        <v>0</v>
      </c>
      <c r="CA94" s="109">
        <f t="shared" si="2"/>
        <v>0</v>
      </c>
      <c r="CB94" s="314" t="e">
        <f t="shared" si="7"/>
        <v>#DIV/0!</v>
      </c>
      <c r="CC94" s="111">
        <f t="shared" si="8"/>
        <v>0</v>
      </c>
      <c r="CD94" s="315">
        <f t="shared" si="9"/>
        <v>0</v>
      </c>
      <c r="CE94" s="113" t="e">
        <f t="shared" si="3"/>
        <v>#DIV/0!</v>
      </c>
      <c r="CF94" s="114">
        <f t="shared" si="4"/>
        <v>0</v>
      </c>
      <c r="CG94" s="115">
        <f t="shared" si="5"/>
        <v>0</v>
      </c>
      <c r="CH94" s="316"/>
      <c r="CI94" s="158"/>
      <c r="CJ94" s="159"/>
      <c r="CK94" s="119">
        <f t="shared" si="6"/>
        <v>0</v>
      </c>
    </row>
    <row r="95" spans="1:89" ht="16.5" customHeight="1">
      <c r="A95" s="303" t="s">
        <v>227</v>
      </c>
      <c r="B95" s="67" t="s">
        <v>105</v>
      </c>
      <c r="C95" s="350"/>
      <c r="D95" s="351"/>
      <c r="E95" s="351"/>
      <c r="F95" s="351"/>
      <c r="G95" s="351"/>
      <c r="H95" s="125"/>
      <c r="I95" s="126"/>
      <c r="J95" s="126"/>
      <c r="K95" s="127"/>
      <c r="L95" s="76"/>
      <c r="M95" s="76"/>
      <c r="N95" s="128"/>
      <c r="O95" s="78"/>
      <c r="P95" s="130"/>
      <c r="Q95" s="131"/>
      <c r="R95" s="131"/>
      <c r="S95" s="131"/>
      <c r="T95" s="131"/>
      <c r="U95" s="131"/>
      <c r="V95" s="131"/>
      <c r="W95" s="352"/>
      <c r="X95" s="154"/>
      <c r="Y95" s="155"/>
      <c r="Z95" s="155"/>
      <c r="AA95" s="165"/>
      <c r="AB95" s="138"/>
      <c r="AC95" s="138"/>
      <c r="AD95" s="138"/>
      <c r="AE95" s="353"/>
      <c r="AF95" s="360"/>
      <c r="AG95" s="138"/>
      <c r="AH95" s="140"/>
      <c r="AI95" s="361"/>
      <c r="AJ95" s="361"/>
      <c r="AK95" s="355"/>
      <c r="AL95" s="355"/>
      <c r="AM95" s="356"/>
      <c r="AN95" s="357"/>
      <c r="AO95" s="362"/>
      <c r="AP95" s="144"/>
      <c r="AQ95" s="359"/>
      <c r="AR95" s="359"/>
      <c r="AS95" s="359"/>
      <c r="AT95" s="183">
        <v>1.5</v>
      </c>
      <c r="AU95" s="76"/>
      <c r="AV95" s="76"/>
      <c r="AW95" s="76"/>
      <c r="AX95" s="76"/>
      <c r="AY95" s="76"/>
      <c r="AZ95" s="146"/>
      <c r="BA95" s="146"/>
      <c r="BB95" s="148"/>
      <c r="BC95" s="148"/>
      <c r="BD95" s="148"/>
      <c r="BE95" s="148"/>
      <c r="BF95" s="148"/>
      <c r="BG95" s="148"/>
      <c r="BH95" s="148"/>
      <c r="BI95" s="148"/>
      <c r="BJ95" s="148"/>
      <c r="BK95" s="149"/>
      <c r="BL95" s="150"/>
      <c r="BM95" s="151"/>
      <c r="BN95" s="151"/>
      <c r="BO95" s="151"/>
      <c r="BP95" s="151"/>
      <c r="BQ95" s="152"/>
      <c r="BR95" s="153"/>
      <c r="BS95" s="131"/>
      <c r="BT95" s="131"/>
      <c r="BU95" s="132"/>
      <c r="BV95" s="363"/>
      <c r="BW95" s="155"/>
      <c r="BX95" s="165"/>
      <c r="BY95" s="107">
        <f t="shared" si="0"/>
        <v>1.5</v>
      </c>
      <c r="BZ95" s="108">
        <f t="shared" si="1"/>
        <v>1.5</v>
      </c>
      <c r="CA95" s="109">
        <f t="shared" si="2"/>
        <v>1.5</v>
      </c>
      <c r="CB95" s="314" t="e">
        <f t="shared" si="7"/>
        <v>#DIV/0!</v>
      </c>
      <c r="CC95" s="111">
        <f t="shared" si="8"/>
        <v>0</v>
      </c>
      <c r="CD95" s="315">
        <f t="shared" si="9"/>
        <v>0</v>
      </c>
      <c r="CE95" s="113" t="e">
        <f t="shared" si="3"/>
        <v>#DIV/0!</v>
      </c>
      <c r="CF95" s="114">
        <f t="shared" si="4"/>
        <v>0</v>
      </c>
      <c r="CG95" s="115">
        <f t="shared" si="5"/>
        <v>0</v>
      </c>
      <c r="CH95" s="316"/>
      <c r="CI95" s="158"/>
      <c r="CJ95" s="159"/>
      <c r="CK95" s="119">
        <f t="shared" si="6"/>
        <v>1</v>
      </c>
    </row>
    <row r="96" spans="1:89" ht="16.5" customHeight="1">
      <c r="A96" s="303" t="s">
        <v>229</v>
      </c>
      <c r="B96" s="67" t="s">
        <v>105</v>
      </c>
      <c r="C96" s="350"/>
      <c r="D96" s="351"/>
      <c r="E96" s="351"/>
      <c r="F96" s="351"/>
      <c r="G96" s="351"/>
      <c r="H96" s="125"/>
      <c r="I96" s="126"/>
      <c r="J96" s="126"/>
      <c r="K96" s="127"/>
      <c r="L96" s="183">
        <v>2.5</v>
      </c>
      <c r="M96" s="183" t="s">
        <v>114</v>
      </c>
      <c r="O96" s="78"/>
      <c r="P96" s="130"/>
      <c r="Q96" s="131"/>
      <c r="R96" s="131"/>
      <c r="S96" s="131"/>
      <c r="T96" s="131"/>
      <c r="U96" s="131"/>
      <c r="V96" s="131"/>
      <c r="W96" s="352"/>
      <c r="X96" s="154"/>
      <c r="Y96" s="155"/>
      <c r="Z96" s="155"/>
      <c r="AA96" s="165"/>
      <c r="AB96" s="176">
        <v>2.6</v>
      </c>
      <c r="AC96" s="138"/>
      <c r="AD96" s="138"/>
      <c r="AE96" s="353"/>
      <c r="AF96" s="360"/>
      <c r="AG96" s="138"/>
      <c r="AH96" s="140"/>
      <c r="AI96" s="361"/>
      <c r="AJ96" s="361"/>
      <c r="AK96" s="364"/>
      <c r="AL96" s="364"/>
      <c r="AM96" s="365"/>
      <c r="AN96" s="366"/>
      <c r="AO96" s="362"/>
      <c r="AP96" s="144"/>
      <c r="AQ96" s="359"/>
      <c r="AR96" s="359"/>
      <c r="AS96" s="359"/>
      <c r="AT96" s="76"/>
      <c r="AU96" s="76"/>
      <c r="AV96" s="76"/>
      <c r="AW96" s="76"/>
      <c r="AX96" s="76"/>
      <c r="AY96" s="76"/>
      <c r="AZ96" s="146"/>
      <c r="BA96" s="146"/>
      <c r="BB96" s="148"/>
      <c r="BC96" s="148"/>
      <c r="BD96" s="148"/>
      <c r="BE96" s="148"/>
      <c r="BF96" s="148"/>
      <c r="BG96" s="148"/>
      <c r="BH96" s="148"/>
      <c r="BI96" s="148"/>
      <c r="BJ96" s="148"/>
      <c r="BK96" s="149"/>
      <c r="BL96" s="150"/>
      <c r="BM96" s="151"/>
      <c r="BN96" s="151"/>
      <c r="BO96" s="151"/>
      <c r="BP96" s="151"/>
      <c r="BQ96" s="152"/>
      <c r="BR96" s="153"/>
      <c r="BS96" s="131"/>
      <c r="BT96" s="131"/>
      <c r="BU96" s="132"/>
      <c r="BV96" s="363"/>
      <c r="BW96" s="155"/>
      <c r="BX96" s="165"/>
      <c r="BY96" s="107">
        <f t="shared" si="0"/>
        <v>2.5499999999999998</v>
      </c>
      <c r="BZ96" s="108">
        <f t="shared" si="1"/>
        <v>2.5</v>
      </c>
      <c r="CA96" s="109">
        <f t="shared" si="2"/>
        <v>2.6</v>
      </c>
      <c r="CB96" s="314" t="e">
        <f t="shared" si="7"/>
        <v>#DIV/0!</v>
      </c>
      <c r="CC96" s="111">
        <f t="shared" si="8"/>
        <v>0</v>
      </c>
      <c r="CD96" s="315">
        <f t="shared" si="9"/>
        <v>0</v>
      </c>
      <c r="CE96" s="113" t="e">
        <f t="shared" si="3"/>
        <v>#DIV/0!</v>
      </c>
      <c r="CF96" s="114">
        <f t="shared" si="4"/>
        <v>0</v>
      </c>
      <c r="CG96" s="115">
        <f t="shared" si="5"/>
        <v>0</v>
      </c>
      <c r="CH96" s="316"/>
      <c r="CI96" s="205">
        <v>1.25</v>
      </c>
      <c r="CJ96" s="159"/>
      <c r="CK96" s="119">
        <f t="shared" si="6"/>
        <v>3</v>
      </c>
    </row>
    <row r="97" spans="1:89" ht="16.5" customHeight="1">
      <c r="A97" s="303" t="s">
        <v>230</v>
      </c>
      <c r="B97" s="67" t="s">
        <v>105</v>
      </c>
      <c r="C97" s="350"/>
      <c r="D97" s="351"/>
      <c r="E97" s="351"/>
      <c r="F97" s="351"/>
      <c r="G97" s="351"/>
      <c r="H97" s="125"/>
      <c r="I97" s="126"/>
      <c r="J97" s="126"/>
      <c r="K97" s="127"/>
      <c r="L97" s="76"/>
      <c r="M97" s="76"/>
      <c r="N97" s="128"/>
      <c r="O97" s="78"/>
      <c r="P97" s="130"/>
      <c r="Q97" s="131"/>
      <c r="R97" s="131"/>
      <c r="S97" s="131"/>
      <c r="T97" s="131"/>
      <c r="U97" s="131"/>
      <c r="V97" s="131"/>
      <c r="W97" s="352"/>
      <c r="X97" s="154"/>
      <c r="Y97" s="155"/>
      <c r="Z97" s="155"/>
      <c r="AA97" s="165"/>
      <c r="AB97" s="138"/>
      <c r="AC97" s="138"/>
      <c r="AD97" s="138"/>
      <c r="AE97" s="139"/>
      <c r="AF97" s="138"/>
      <c r="AG97" s="138"/>
      <c r="AH97" s="140"/>
      <c r="AI97" s="308"/>
      <c r="AJ97" s="308"/>
      <c r="AK97" s="356"/>
      <c r="AL97" s="356"/>
      <c r="AM97" s="356"/>
      <c r="AN97" s="357"/>
      <c r="AO97" s="362"/>
      <c r="AP97" s="144"/>
      <c r="AQ97" s="359"/>
      <c r="AR97" s="359"/>
      <c r="AS97" s="359"/>
      <c r="AT97" s="76"/>
      <c r="AU97" s="76"/>
      <c r="AV97" s="76"/>
      <c r="AW97" s="76"/>
      <c r="AX97" s="76"/>
      <c r="AY97" s="76"/>
      <c r="AZ97" s="146"/>
      <c r="BA97" s="146"/>
      <c r="BB97" s="148"/>
      <c r="BC97" s="148"/>
      <c r="BD97" s="148"/>
      <c r="BE97" s="148"/>
      <c r="BF97" s="148"/>
      <c r="BG97" s="148"/>
      <c r="BH97" s="148"/>
      <c r="BI97" s="148"/>
      <c r="BJ97" s="148"/>
      <c r="BK97" s="149"/>
      <c r="BL97" s="150"/>
      <c r="BM97" s="151"/>
      <c r="BN97" s="151"/>
      <c r="BO97" s="151"/>
      <c r="BP97" s="151"/>
      <c r="BQ97" s="152"/>
      <c r="BR97" s="153"/>
      <c r="BS97" s="131"/>
      <c r="BT97" s="131"/>
      <c r="BU97" s="132"/>
      <c r="BV97" s="363"/>
      <c r="BW97" s="155"/>
      <c r="BX97" s="165"/>
      <c r="BY97" s="107" t="e">
        <f t="shared" si="0"/>
        <v>#DIV/0!</v>
      </c>
      <c r="BZ97" s="108">
        <f t="shared" si="1"/>
        <v>0</v>
      </c>
      <c r="CA97" s="109">
        <f t="shared" si="2"/>
        <v>0</v>
      </c>
      <c r="CB97" s="314" t="e">
        <f t="shared" si="7"/>
        <v>#DIV/0!</v>
      </c>
      <c r="CC97" s="111">
        <f t="shared" si="8"/>
        <v>0</v>
      </c>
      <c r="CD97" s="315">
        <f t="shared" si="9"/>
        <v>0</v>
      </c>
      <c r="CE97" s="113" t="e">
        <f t="shared" si="3"/>
        <v>#DIV/0!</v>
      </c>
      <c r="CF97" s="114">
        <f t="shared" si="4"/>
        <v>0</v>
      </c>
      <c r="CG97" s="115">
        <f t="shared" si="5"/>
        <v>0</v>
      </c>
      <c r="CH97" s="316"/>
      <c r="CI97" s="158"/>
      <c r="CJ97" s="159"/>
      <c r="CK97" s="119">
        <f t="shared" si="6"/>
        <v>0</v>
      </c>
    </row>
    <row r="98" spans="1:89" ht="16.5" customHeight="1">
      <c r="A98" s="303" t="s">
        <v>231</v>
      </c>
      <c r="B98" s="67" t="s">
        <v>105</v>
      </c>
      <c r="C98" s="350"/>
      <c r="D98" s="351"/>
      <c r="E98" s="351"/>
      <c r="F98" s="351"/>
      <c r="G98" s="351"/>
      <c r="H98" s="125"/>
      <c r="I98" s="126"/>
      <c r="J98" s="126"/>
      <c r="K98" s="127"/>
      <c r="L98" s="76"/>
      <c r="M98" s="76"/>
      <c r="N98" s="128"/>
      <c r="O98" s="78"/>
      <c r="P98" s="130"/>
      <c r="Q98" s="131"/>
      <c r="R98" s="131"/>
      <c r="S98" s="131"/>
      <c r="T98" s="131"/>
      <c r="U98" s="131"/>
      <c r="V98" s="131"/>
      <c r="W98" s="352"/>
      <c r="X98" s="154"/>
      <c r="Y98" s="155"/>
      <c r="Z98" s="155"/>
      <c r="AA98" s="165"/>
      <c r="AB98" s="138"/>
      <c r="AC98" s="138"/>
      <c r="AD98" s="138"/>
      <c r="AE98" s="139"/>
      <c r="AF98" s="138"/>
      <c r="AG98" s="138"/>
      <c r="AH98" s="140"/>
      <c r="AI98" s="308"/>
      <c r="AJ98" s="308"/>
      <c r="AK98" s="367"/>
      <c r="AL98" s="367"/>
      <c r="AM98" s="356"/>
      <c r="AN98" s="357"/>
      <c r="AO98" s="362"/>
      <c r="AP98" s="144"/>
      <c r="AQ98" s="359"/>
      <c r="AR98" s="359"/>
      <c r="AS98" s="359"/>
      <c r="AT98" s="76"/>
      <c r="AU98" s="76"/>
      <c r="AV98" s="76"/>
      <c r="AW98" s="76"/>
      <c r="AX98" s="76"/>
      <c r="AY98" s="76"/>
      <c r="AZ98" s="146"/>
      <c r="BA98" s="146"/>
      <c r="BB98" s="148"/>
      <c r="BC98" s="148"/>
      <c r="BD98" s="148"/>
      <c r="BE98" s="148"/>
      <c r="BF98" s="148"/>
      <c r="BG98" s="148"/>
      <c r="BH98" s="148"/>
      <c r="BI98" s="148"/>
      <c r="BJ98" s="148"/>
      <c r="BK98" s="149"/>
      <c r="BL98" s="150"/>
      <c r="BM98" s="151"/>
      <c r="BN98" s="151"/>
      <c r="BO98" s="151"/>
      <c r="BP98" s="151"/>
      <c r="BQ98" s="152"/>
      <c r="BR98" s="153"/>
      <c r="BS98" s="131"/>
      <c r="BT98" s="131"/>
      <c r="BU98" s="132"/>
      <c r="BV98" s="363"/>
      <c r="BW98" s="155"/>
      <c r="BX98" s="165"/>
      <c r="BY98" s="107" t="e">
        <f t="shared" si="0"/>
        <v>#DIV/0!</v>
      </c>
      <c r="BZ98" s="108">
        <f t="shared" si="1"/>
        <v>0</v>
      </c>
      <c r="CA98" s="109">
        <f t="shared" si="2"/>
        <v>0</v>
      </c>
      <c r="CB98" s="314" t="e">
        <f t="shared" si="7"/>
        <v>#DIV/0!</v>
      </c>
      <c r="CC98" s="111">
        <f t="shared" si="8"/>
        <v>0</v>
      </c>
      <c r="CD98" s="315">
        <f t="shared" si="9"/>
        <v>0</v>
      </c>
      <c r="CE98" s="113" t="e">
        <f t="shared" si="3"/>
        <v>#DIV/0!</v>
      </c>
      <c r="CF98" s="114">
        <f t="shared" si="4"/>
        <v>0</v>
      </c>
      <c r="CG98" s="115">
        <f t="shared" si="5"/>
        <v>0</v>
      </c>
      <c r="CH98" s="316"/>
      <c r="CI98" s="158"/>
      <c r="CJ98" s="159"/>
      <c r="CK98" s="119">
        <f t="shared" si="6"/>
        <v>0</v>
      </c>
    </row>
    <row r="99" spans="1:89" ht="16.5" customHeight="1">
      <c r="A99" s="303" t="s">
        <v>232</v>
      </c>
      <c r="B99" s="67" t="s">
        <v>105</v>
      </c>
      <c r="C99" s="350"/>
      <c r="D99" s="351"/>
      <c r="E99" s="351"/>
      <c r="F99" s="351"/>
      <c r="G99" s="351"/>
      <c r="H99" s="261"/>
      <c r="I99" s="126"/>
      <c r="J99" s="126"/>
      <c r="K99" s="127"/>
      <c r="L99" s="76"/>
      <c r="M99" s="76"/>
      <c r="N99" s="128"/>
      <c r="O99" s="78"/>
      <c r="P99" s="130"/>
      <c r="Q99" s="131"/>
      <c r="R99" s="131"/>
      <c r="S99" s="131"/>
      <c r="T99" s="131"/>
      <c r="U99" s="131"/>
      <c r="V99" s="131"/>
      <c r="W99" s="352"/>
      <c r="X99" s="154"/>
      <c r="Y99" s="155"/>
      <c r="Z99" s="155"/>
      <c r="AA99" s="165"/>
      <c r="AB99" s="138"/>
      <c r="AC99" s="138"/>
      <c r="AD99" s="138"/>
      <c r="AE99" s="139"/>
      <c r="AF99" s="138"/>
      <c r="AG99" s="138"/>
      <c r="AH99" s="140"/>
      <c r="AI99" s="308"/>
      <c r="AJ99" s="308"/>
      <c r="AK99" s="356"/>
      <c r="AL99" s="356"/>
      <c r="AM99" s="356"/>
      <c r="AN99" s="357"/>
      <c r="AO99" s="358"/>
      <c r="AP99" s="144"/>
      <c r="AQ99" s="359"/>
      <c r="AR99" s="359"/>
      <c r="AS99" s="359"/>
      <c r="AT99" s="76"/>
      <c r="AU99" s="76"/>
      <c r="AV99" s="76"/>
      <c r="AW99" s="76"/>
      <c r="AX99" s="76"/>
      <c r="AY99" s="76"/>
      <c r="AZ99" s="146"/>
      <c r="BA99" s="146"/>
      <c r="BB99" s="148"/>
      <c r="BC99" s="148"/>
      <c r="BD99" s="148"/>
      <c r="BE99" s="148"/>
      <c r="BF99" s="148"/>
      <c r="BG99" s="148"/>
      <c r="BH99" s="148"/>
      <c r="BI99" s="148"/>
      <c r="BJ99" s="148"/>
      <c r="BK99" s="149"/>
      <c r="BL99" s="150"/>
      <c r="BM99" s="151"/>
      <c r="BN99" s="151"/>
      <c r="BO99" s="151"/>
      <c r="BP99" s="151"/>
      <c r="BQ99" s="152"/>
      <c r="BR99" s="153"/>
      <c r="BS99" s="131"/>
      <c r="BT99" s="131"/>
      <c r="BU99" s="132"/>
      <c r="BV99" s="363"/>
      <c r="BW99" s="155"/>
      <c r="BX99" s="165"/>
      <c r="BY99" s="107" t="e">
        <f t="shared" si="0"/>
        <v>#DIV/0!</v>
      </c>
      <c r="BZ99" s="108">
        <f t="shared" si="1"/>
        <v>0</v>
      </c>
      <c r="CA99" s="109">
        <f t="shared" si="2"/>
        <v>0</v>
      </c>
      <c r="CB99" s="314" t="e">
        <f t="shared" si="7"/>
        <v>#DIV/0!</v>
      </c>
      <c r="CC99" s="111">
        <f t="shared" si="8"/>
        <v>0</v>
      </c>
      <c r="CD99" s="315">
        <f t="shared" si="9"/>
        <v>0</v>
      </c>
      <c r="CE99" s="113" t="e">
        <f t="shared" si="3"/>
        <v>#DIV/0!</v>
      </c>
      <c r="CF99" s="114">
        <f t="shared" si="4"/>
        <v>0</v>
      </c>
      <c r="CG99" s="115">
        <f t="shared" si="5"/>
        <v>0</v>
      </c>
      <c r="CH99" s="316"/>
      <c r="CI99" s="158"/>
      <c r="CJ99" s="159"/>
      <c r="CK99" s="119">
        <f t="shared" si="6"/>
        <v>0</v>
      </c>
    </row>
    <row r="100" spans="1:89" ht="16.5" customHeight="1">
      <c r="A100" s="303" t="s">
        <v>233</v>
      </c>
      <c r="B100" s="67" t="s">
        <v>108</v>
      </c>
      <c r="C100" s="369"/>
      <c r="D100" s="370"/>
      <c r="E100" s="370"/>
      <c r="F100" s="370"/>
      <c r="G100" s="370"/>
      <c r="H100" s="371"/>
      <c r="I100" s="372"/>
      <c r="J100" s="372"/>
      <c r="K100" s="127"/>
      <c r="L100" s="76"/>
      <c r="M100" s="76"/>
      <c r="N100" s="192"/>
      <c r="O100" s="78"/>
      <c r="P100" s="373"/>
      <c r="Q100" s="374"/>
      <c r="R100" s="374"/>
      <c r="S100" s="374"/>
      <c r="T100" s="374"/>
      <c r="U100" s="374"/>
      <c r="V100" s="374"/>
      <c r="W100" s="375"/>
      <c r="X100" s="376"/>
      <c r="Y100" s="377"/>
      <c r="Z100" s="377"/>
      <c r="AA100" s="378"/>
      <c r="AB100" s="254"/>
      <c r="AC100" s="254"/>
      <c r="AD100" s="254"/>
      <c r="AE100" s="255"/>
      <c r="AF100" s="254"/>
      <c r="AG100" s="254"/>
      <c r="AH100" s="256"/>
      <c r="AI100" s="308"/>
      <c r="AJ100" s="308"/>
      <c r="AK100" s="356"/>
      <c r="AL100" s="356"/>
      <c r="AM100" s="356"/>
      <c r="AN100" s="357"/>
      <c r="AO100" s="379"/>
      <c r="AP100" s="380"/>
      <c r="AQ100" s="381"/>
      <c r="AR100" s="381"/>
      <c r="AS100" s="381"/>
      <c r="AT100" s="76"/>
      <c r="AU100" s="76"/>
      <c r="AV100" s="76"/>
      <c r="AW100" s="76"/>
      <c r="AX100" s="76"/>
      <c r="AY100" s="76"/>
      <c r="AZ100" s="382"/>
      <c r="BA100" s="382"/>
      <c r="BB100" s="383"/>
      <c r="BC100" s="383"/>
      <c r="BD100" s="383"/>
      <c r="BE100" s="383"/>
      <c r="BF100" s="383"/>
      <c r="BG100" s="383"/>
      <c r="BH100" s="383"/>
      <c r="BI100" s="383"/>
      <c r="BJ100" s="383"/>
      <c r="BK100" s="385"/>
      <c r="BL100" s="386"/>
      <c r="BM100" s="387"/>
      <c r="BN100" s="387"/>
      <c r="BO100" s="387"/>
      <c r="BP100" s="387"/>
      <c r="BQ100" s="389"/>
      <c r="BR100" s="390"/>
      <c r="BS100" s="374"/>
      <c r="BT100" s="374"/>
      <c r="BU100" s="391"/>
      <c r="BV100" s="392"/>
      <c r="BW100" s="377"/>
      <c r="BX100" s="378"/>
      <c r="BY100" s="107" t="e">
        <f t="shared" si="0"/>
        <v>#DIV/0!</v>
      </c>
      <c r="BZ100" s="108">
        <f t="shared" si="1"/>
        <v>0</v>
      </c>
      <c r="CA100" s="109">
        <f t="shared" si="2"/>
        <v>0</v>
      </c>
      <c r="CB100" s="314" t="e">
        <f t="shared" si="7"/>
        <v>#DIV/0!</v>
      </c>
      <c r="CC100" s="111">
        <f t="shared" si="8"/>
        <v>0</v>
      </c>
      <c r="CD100" s="315">
        <f t="shared" si="9"/>
        <v>0</v>
      </c>
      <c r="CE100" s="113" t="e">
        <f t="shared" si="3"/>
        <v>#DIV/0!</v>
      </c>
      <c r="CF100" s="114">
        <f t="shared" si="4"/>
        <v>0</v>
      </c>
      <c r="CG100" s="115">
        <f t="shared" si="5"/>
        <v>0</v>
      </c>
      <c r="CH100" s="316"/>
      <c r="CI100" s="158"/>
      <c r="CJ100" s="159"/>
      <c r="CK100" s="119">
        <f t="shared" si="6"/>
        <v>0</v>
      </c>
    </row>
    <row r="101" spans="1:89" ht="16.5" customHeight="1">
      <c r="A101" s="303" t="s">
        <v>234</v>
      </c>
      <c r="B101" s="67" t="s">
        <v>105</v>
      </c>
      <c r="C101" s="369"/>
      <c r="D101" s="370"/>
      <c r="E101" s="370"/>
      <c r="F101" s="370"/>
      <c r="G101" s="370"/>
      <c r="H101" s="371"/>
      <c r="I101" s="372"/>
      <c r="J101" s="372"/>
      <c r="K101" s="393"/>
      <c r="L101" s="76"/>
      <c r="M101" s="76"/>
      <c r="N101" s="192"/>
      <c r="O101" s="78"/>
      <c r="P101" s="373"/>
      <c r="Q101" s="374"/>
      <c r="R101" s="374"/>
      <c r="S101" s="374"/>
      <c r="T101" s="374"/>
      <c r="U101" s="374"/>
      <c r="V101" s="374"/>
      <c r="W101" s="375"/>
      <c r="X101" s="376"/>
      <c r="Y101" s="377"/>
      <c r="Z101" s="377"/>
      <c r="AA101" s="378"/>
      <c r="AB101" s="254"/>
      <c r="AC101" s="254"/>
      <c r="AD101" s="254"/>
      <c r="AE101" s="255"/>
      <c r="AF101" s="254"/>
      <c r="AG101" s="254"/>
      <c r="AH101" s="256"/>
      <c r="AI101" s="308"/>
      <c r="AJ101" s="308"/>
      <c r="AK101" s="394"/>
      <c r="AL101" s="394"/>
      <c r="AM101" s="394"/>
      <c r="AN101" s="395"/>
      <c r="AO101" s="396"/>
      <c r="AP101" s="380"/>
      <c r="AQ101" s="381"/>
      <c r="AR101" s="381"/>
      <c r="AS101" s="381"/>
      <c r="AT101" s="76"/>
      <c r="AU101" s="76"/>
      <c r="AV101" s="76"/>
      <c r="AW101" s="76"/>
      <c r="AX101" s="76"/>
      <c r="AY101" s="76"/>
      <c r="AZ101" s="382"/>
      <c r="BA101" s="382"/>
      <c r="BB101" s="383"/>
      <c r="BC101" s="383"/>
      <c r="BD101" s="383"/>
      <c r="BE101" s="383"/>
      <c r="BF101" s="383"/>
      <c r="BG101" s="383"/>
      <c r="BH101" s="383"/>
      <c r="BI101" s="383"/>
      <c r="BJ101" s="383"/>
      <c r="BK101" s="385"/>
      <c r="BL101" s="386"/>
      <c r="BM101" s="387"/>
      <c r="BN101" s="387"/>
      <c r="BO101" s="387"/>
      <c r="BP101" s="387"/>
      <c r="BQ101" s="389"/>
      <c r="BR101" s="390"/>
      <c r="BS101" s="374"/>
      <c r="BT101" s="374"/>
      <c r="BU101" s="391"/>
      <c r="BV101" s="392"/>
      <c r="BW101" s="377"/>
      <c r="BX101" s="378"/>
      <c r="BY101" s="107" t="e">
        <f t="shared" si="0"/>
        <v>#DIV/0!</v>
      </c>
      <c r="BZ101" s="108">
        <f t="shared" si="1"/>
        <v>0</v>
      </c>
      <c r="CA101" s="109">
        <f t="shared" si="2"/>
        <v>0</v>
      </c>
      <c r="CB101" s="314" t="e">
        <f t="shared" si="7"/>
        <v>#DIV/0!</v>
      </c>
      <c r="CC101" s="111">
        <f t="shared" si="8"/>
        <v>0</v>
      </c>
      <c r="CD101" s="315">
        <f t="shared" si="9"/>
        <v>0</v>
      </c>
      <c r="CE101" s="113" t="e">
        <f t="shared" si="3"/>
        <v>#DIV/0!</v>
      </c>
      <c r="CF101" s="114">
        <f t="shared" si="4"/>
        <v>0</v>
      </c>
      <c r="CG101" s="115">
        <f t="shared" si="5"/>
        <v>0</v>
      </c>
      <c r="CH101" s="316"/>
      <c r="CI101" s="158"/>
      <c r="CJ101" s="159"/>
      <c r="CK101" s="119">
        <f t="shared" si="6"/>
        <v>0</v>
      </c>
    </row>
    <row r="102" spans="1:89" ht="16.5" customHeight="1">
      <c r="A102" s="303" t="s">
        <v>235</v>
      </c>
      <c r="B102" s="67" t="s">
        <v>108</v>
      </c>
      <c r="C102" s="369"/>
      <c r="D102" s="370"/>
      <c r="E102" s="370"/>
      <c r="F102" s="370"/>
      <c r="G102" s="370"/>
      <c r="H102" s="371"/>
      <c r="I102" s="372"/>
      <c r="J102" s="372"/>
      <c r="K102" s="393"/>
      <c r="L102" s="76"/>
      <c r="M102" s="76"/>
      <c r="N102" s="192"/>
      <c r="O102" s="78"/>
      <c r="P102" s="373"/>
      <c r="Q102" s="374"/>
      <c r="R102" s="374"/>
      <c r="S102" s="374"/>
      <c r="T102" s="374"/>
      <c r="U102" s="374"/>
      <c r="V102" s="374"/>
      <c r="W102" s="375"/>
      <c r="X102" s="376"/>
      <c r="Y102" s="377"/>
      <c r="Z102" s="377"/>
      <c r="AA102" s="378"/>
      <c r="AB102" s="254"/>
      <c r="AC102" s="254"/>
      <c r="AD102" s="254"/>
      <c r="AE102" s="255"/>
      <c r="AF102" s="254"/>
      <c r="AG102" s="254"/>
      <c r="AH102" s="256"/>
      <c r="AI102" s="308"/>
      <c r="AJ102" s="308"/>
      <c r="AK102" s="394"/>
      <c r="AL102" s="394"/>
      <c r="AM102" s="394"/>
      <c r="AN102" s="395"/>
      <c r="AO102" s="396"/>
      <c r="AP102" s="380"/>
      <c r="AQ102" s="381"/>
      <c r="AR102" s="381"/>
      <c r="AS102" s="381"/>
      <c r="AT102" s="76"/>
      <c r="AU102" s="76"/>
      <c r="AV102" s="76"/>
      <c r="AW102" s="76"/>
      <c r="AX102" s="76"/>
      <c r="AY102" s="76"/>
      <c r="AZ102" s="382"/>
      <c r="BA102" s="382"/>
      <c r="BB102" s="383"/>
      <c r="BC102" s="383"/>
      <c r="BD102" s="383"/>
      <c r="BE102" s="383"/>
      <c r="BF102" s="383"/>
      <c r="BG102" s="383"/>
      <c r="BH102" s="383"/>
      <c r="BI102" s="383"/>
      <c r="BJ102" s="383"/>
      <c r="BK102" s="385"/>
      <c r="BL102" s="386"/>
      <c r="BM102" s="387"/>
      <c r="BN102" s="387"/>
      <c r="BO102" s="387"/>
      <c r="BP102" s="387"/>
      <c r="BQ102" s="389"/>
      <c r="BR102" s="390"/>
      <c r="BS102" s="374"/>
      <c r="BT102" s="374"/>
      <c r="BU102" s="391"/>
      <c r="BV102" s="392"/>
      <c r="BW102" s="377"/>
      <c r="BX102" s="378"/>
      <c r="BY102" s="107" t="e">
        <f t="shared" si="0"/>
        <v>#DIV/0!</v>
      </c>
      <c r="BZ102" s="108">
        <f t="shared" si="1"/>
        <v>0</v>
      </c>
      <c r="CA102" s="109">
        <f t="shared" si="2"/>
        <v>0</v>
      </c>
      <c r="CB102" s="314" t="e">
        <f t="shared" si="7"/>
        <v>#DIV/0!</v>
      </c>
      <c r="CC102" s="111">
        <f t="shared" si="8"/>
        <v>0</v>
      </c>
      <c r="CD102" s="315">
        <f t="shared" si="9"/>
        <v>0</v>
      </c>
      <c r="CE102" s="113" t="e">
        <f t="shared" si="3"/>
        <v>#DIV/0!</v>
      </c>
      <c r="CF102" s="114">
        <f t="shared" si="4"/>
        <v>0</v>
      </c>
      <c r="CG102" s="115">
        <f t="shared" si="5"/>
        <v>0</v>
      </c>
      <c r="CH102" s="316"/>
      <c r="CI102" s="158"/>
      <c r="CJ102" s="159"/>
      <c r="CK102" s="119">
        <f t="shared" si="6"/>
        <v>0</v>
      </c>
    </row>
    <row r="103" spans="1:89" ht="17.25" customHeight="1">
      <c r="A103" s="303" t="s">
        <v>237</v>
      </c>
      <c r="B103" s="67" t="s">
        <v>108</v>
      </c>
      <c r="C103" s="397"/>
      <c r="D103" s="398"/>
      <c r="E103" s="398"/>
      <c r="F103" s="398"/>
      <c r="G103" s="398"/>
      <c r="H103" s="371"/>
      <c r="I103" s="372"/>
      <c r="J103" s="372"/>
      <c r="K103" s="393"/>
      <c r="L103" s="76"/>
      <c r="M103" s="76"/>
      <c r="N103" s="192"/>
      <c r="O103" s="78"/>
      <c r="P103" s="373"/>
      <c r="Q103" s="374"/>
      <c r="R103" s="374"/>
      <c r="S103" s="374"/>
      <c r="T103" s="374"/>
      <c r="U103" s="374"/>
      <c r="V103" s="374"/>
      <c r="W103" s="375"/>
      <c r="X103" s="376"/>
      <c r="Y103" s="377"/>
      <c r="Z103" s="377"/>
      <c r="AA103" s="378"/>
      <c r="AB103" s="254"/>
      <c r="AC103" s="254"/>
      <c r="AD103" s="254"/>
      <c r="AE103" s="255"/>
      <c r="AF103" s="254"/>
      <c r="AG103" s="254"/>
      <c r="AH103" s="256"/>
      <c r="AI103" s="308"/>
      <c r="AJ103" s="308"/>
      <c r="AK103" s="394"/>
      <c r="AL103" s="394"/>
      <c r="AM103" s="394"/>
      <c r="AN103" s="395"/>
      <c r="AO103" s="396"/>
      <c r="AP103" s="380"/>
      <c r="AQ103" s="381"/>
      <c r="AR103" s="381"/>
      <c r="AS103" s="381"/>
      <c r="AT103" s="76"/>
      <c r="AU103" s="76"/>
      <c r="AV103" s="76"/>
      <c r="AW103" s="76"/>
      <c r="AX103" s="76"/>
      <c r="AY103" s="76"/>
      <c r="AZ103" s="382"/>
      <c r="BA103" s="382"/>
      <c r="BB103" s="383"/>
      <c r="BC103" s="383"/>
      <c r="BD103" s="383"/>
      <c r="BE103" s="383"/>
      <c r="BF103" s="383"/>
      <c r="BG103" s="383"/>
      <c r="BH103" s="383"/>
      <c r="BI103" s="383"/>
      <c r="BJ103" s="383"/>
      <c r="BK103" s="385"/>
      <c r="BL103" s="386"/>
      <c r="BM103" s="387"/>
      <c r="BN103" s="387"/>
      <c r="BO103" s="387"/>
      <c r="BP103" s="387"/>
      <c r="BQ103" s="389"/>
      <c r="BR103" s="390"/>
      <c r="BS103" s="374"/>
      <c r="BT103" s="374"/>
      <c r="BU103" s="391"/>
      <c r="BV103" s="392"/>
      <c r="BW103" s="377"/>
      <c r="BX103" s="378"/>
      <c r="BY103" s="107" t="e">
        <f t="shared" si="0"/>
        <v>#DIV/0!</v>
      </c>
      <c r="BZ103" s="108">
        <f t="shared" si="1"/>
        <v>0</v>
      </c>
      <c r="CA103" s="109">
        <f t="shared" si="2"/>
        <v>0</v>
      </c>
      <c r="CB103" s="314" t="e">
        <f t="shared" si="7"/>
        <v>#DIV/0!</v>
      </c>
      <c r="CC103" s="111">
        <f t="shared" si="8"/>
        <v>0</v>
      </c>
      <c r="CD103" s="315">
        <f t="shared" si="9"/>
        <v>0</v>
      </c>
      <c r="CE103" s="113" t="e">
        <f t="shared" si="3"/>
        <v>#DIV/0!</v>
      </c>
      <c r="CF103" s="114">
        <f t="shared" si="4"/>
        <v>0</v>
      </c>
      <c r="CG103" s="115">
        <f t="shared" si="5"/>
        <v>0</v>
      </c>
      <c r="CH103" s="316"/>
      <c r="CI103" s="158"/>
      <c r="CJ103" s="159"/>
      <c r="CK103" s="119">
        <f t="shared" si="6"/>
        <v>0</v>
      </c>
    </row>
    <row r="104" spans="1:89" ht="17.25" customHeight="1">
      <c r="A104" s="303" t="s">
        <v>238</v>
      </c>
      <c r="B104" s="399" t="s">
        <v>105</v>
      </c>
      <c r="C104" s="400"/>
      <c r="D104" s="401"/>
      <c r="E104" s="401"/>
      <c r="F104" s="401"/>
      <c r="G104" s="401"/>
      <c r="H104" s="371"/>
      <c r="I104" s="372"/>
      <c r="J104" s="372"/>
      <c r="K104" s="393"/>
      <c r="L104" s="76"/>
      <c r="M104" s="76"/>
      <c r="N104" s="192"/>
      <c r="O104" s="78"/>
      <c r="P104" s="373"/>
      <c r="Q104" s="374"/>
      <c r="R104" s="374"/>
      <c r="S104" s="374"/>
      <c r="T104" s="374"/>
      <c r="U104" s="374"/>
      <c r="V104" s="374"/>
      <c r="W104" s="375"/>
      <c r="X104" s="376"/>
      <c r="Y104" s="377"/>
      <c r="Z104" s="377"/>
      <c r="AA104" s="378"/>
      <c r="AB104" s="254"/>
      <c r="AC104" s="254"/>
      <c r="AD104" s="254"/>
      <c r="AE104" s="255"/>
      <c r="AF104" s="254"/>
      <c r="AG104" s="254"/>
      <c r="AH104" s="256"/>
      <c r="AI104" s="308"/>
      <c r="AJ104" s="308"/>
      <c r="AK104" s="394"/>
      <c r="AL104" s="394"/>
      <c r="AM104" s="394"/>
      <c r="AN104" s="395"/>
      <c r="AO104" s="396"/>
      <c r="AP104" s="380"/>
      <c r="AQ104" s="381"/>
      <c r="AR104" s="381"/>
      <c r="AS104" s="381"/>
      <c r="AT104" s="76"/>
      <c r="AU104" s="76"/>
      <c r="AV104" s="76"/>
      <c r="AW104" s="76"/>
      <c r="AX104" s="76"/>
      <c r="AY104" s="76"/>
      <c r="AZ104" s="382"/>
      <c r="BA104" s="382"/>
      <c r="BB104" s="383"/>
      <c r="BC104" s="383"/>
      <c r="BD104" s="383"/>
      <c r="BE104" s="383"/>
      <c r="BF104" s="383"/>
      <c r="BG104" s="383"/>
      <c r="BH104" s="383"/>
      <c r="BI104" s="383"/>
      <c r="BJ104" s="383"/>
      <c r="BK104" s="385"/>
      <c r="BL104" s="386"/>
      <c r="BM104" s="387"/>
      <c r="BN104" s="387"/>
      <c r="BO104" s="387"/>
      <c r="BP104" s="387"/>
      <c r="BQ104" s="389"/>
      <c r="BR104" s="390"/>
      <c r="BS104" s="374"/>
      <c r="BT104" s="374"/>
      <c r="BU104" s="391"/>
      <c r="BV104" s="392"/>
      <c r="BW104" s="377"/>
      <c r="BX104" s="378"/>
      <c r="BY104" s="107" t="e">
        <f t="shared" si="0"/>
        <v>#DIV/0!</v>
      </c>
      <c r="BZ104" s="108">
        <f t="shared" si="1"/>
        <v>0</v>
      </c>
      <c r="CA104" s="109">
        <f t="shared" si="2"/>
        <v>0</v>
      </c>
      <c r="CB104" s="314" t="e">
        <f t="shared" si="7"/>
        <v>#DIV/0!</v>
      </c>
      <c r="CC104" s="111">
        <f t="shared" si="8"/>
        <v>0</v>
      </c>
      <c r="CD104" s="315">
        <f t="shared" si="9"/>
        <v>0</v>
      </c>
      <c r="CE104" s="113" t="e">
        <f t="shared" si="3"/>
        <v>#DIV/0!</v>
      </c>
      <c r="CF104" s="114">
        <f t="shared" si="4"/>
        <v>0</v>
      </c>
      <c r="CG104" s="115">
        <f t="shared" si="5"/>
        <v>0</v>
      </c>
      <c r="CH104" s="402"/>
      <c r="CI104" s="402"/>
      <c r="CJ104" s="159"/>
      <c r="CK104" s="119">
        <f t="shared" si="6"/>
        <v>0</v>
      </c>
    </row>
    <row r="105" spans="1:89" ht="17.25" customHeight="1">
      <c r="A105" s="303" t="s">
        <v>217</v>
      </c>
      <c r="B105" s="399" t="s">
        <v>105</v>
      </c>
      <c r="C105" s="400"/>
      <c r="D105" s="401"/>
      <c r="E105" s="401"/>
      <c r="F105" s="401"/>
      <c r="G105" s="401"/>
      <c r="H105" s="371"/>
      <c r="I105" s="372"/>
      <c r="J105" s="372"/>
      <c r="K105" s="393"/>
      <c r="L105" s="76"/>
      <c r="M105" s="76"/>
      <c r="N105" s="192"/>
      <c r="O105" s="78"/>
      <c r="P105" s="373"/>
      <c r="Q105" s="374"/>
      <c r="R105" s="374"/>
      <c r="S105" s="374"/>
      <c r="T105" s="374"/>
      <c r="U105" s="374"/>
      <c r="V105" s="374"/>
      <c r="W105" s="375"/>
      <c r="X105" s="376"/>
      <c r="Y105" s="377"/>
      <c r="Z105" s="377"/>
      <c r="AA105" s="378"/>
      <c r="AB105" s="254"/>
      <c r="AC105" s="254"/>
      <c r="AD105" s="254"/>
      <c r="AE105" s="255"/>
      <c r="AF105" s="254"/>
      <c r="AG105" s="254"/>
      <c r="AH105" s="256"/>
      <c r="AI105" s="308"/>
      <c r="AJ105" s="308"/>
      <c r="AK105" s="394"/>
      <c r="AL105" s="394"/>
      <c r="AM105" s="394"/>
      <c r="AN105" s="395"/>
      <c r="AO105" s="396"/>
      <c r="AP105" s="380"/>
      <c r="AQ105" s="381"/>
      <c r="AR105" s="381"/>
      <c r="AS105" s="381"/>
      <c r="AT105" s="76"/>
      <c r="AU105" s="76"/>
      <c r="AV105" s="76"/>
      <c r="AW105" s="76"/>
      <c r="AX105" s="76"/>
      <c r="AY105" s="76"/>
      <c r="AZ105" s="382"/>
      <c r="BA105" s="382"/>
      <c r="BB105" s="383"/>
      <c r="BC105" s="383"/>
      <c r="BD105" s="383"/>
      <c r="BE105" s="383"/>
      <c r="BF105" s="383"/>
      <c r="BG105" s="383"/>
      <c r="BH105" s="383"/>
      <c r="BI105" s="383"/>
      <c r="BJ105" s="383"/>
      <c r="BK105" s="385"/>
      <c r="BL105" s="386"/>
      <c r="BM105" s="387"/>
      <c r="BN105" s="387"/>
      <c r="BO105" s="387"/>
      <c r="BP105" s="387"/>
      <c r="BQ105" s="389"/>
      <c r="BR105" s="390"/>
      <c r="BS105" s="374"/>
      <c r="BT105" s="374"/>
      <c r="BU105" s="391"/>
      <c r="BV105" s="392"/>
      <c r="BW105" s="377"/>
      <c r="BX105" s="378"/>
      <c r="BY105" s="107" t="e">
        <f t="shared" si="0"/>
        <v>#DIV/0!</v>
      </c>
      <c r="BZ105" s="108">
        <f t="shared" si="1"/>
        <v>0</v>
      </c>
      <c r="CA105" s="109">
        <f t="shared" si="2"/>
        <v>0</v>
      </c>
      <c r="CB105" s="314" t="e">
        <f t="shared" si="7"/>
        <v>#DIV/0!</v>
      </c>
      <c r="CC105" s="111">
        <f t="shared" si="8"/>
        <v>0</v>
      </c>
      <c r="CD105" s="315">
        <f t="shared" si="9"/>
        <v>0</v>
      </c>
      <c r="CE105" s="113" t="e">
        <f t="shared" si="3"/>
        <v>#DIV/0!</v>
      </c>
      <c r="CF105" s="114">
        <f t="shared" si="4"/>
        <v>0</v>
      </c>
      <c r="CG105" s="115">
        <f t="shared" si="5"/>
        <v>0</v>
      </c>
      <c r="CH105" s="402"/>
      <c r="CI105" s="402"/>
      <c r="CJ105" s="159"/>
      <c r="CK105" s="119">
        <f t="shared" si="6"/>
        <v>0</v>
      </c>
    </row>
    <row r="106" spans="1:89" ht="17.25" customHeight="1">
      <c r="A106" s="303" t="s">
        <v>239</v>
      </c>
      <c r="B106" s="399" t="s">
        <v>105</v>
      </c>
      <c r="C106" s="400"/>
      <c r="D106" s="401"/>
      <c r="E106" s="401"/>
      <c r="F106" s="401"/>
      <c r="G106" s="401"/>
      <c r="H106" s="371"/>
      <c r="I106" s="372"/>
      <c r="J106" s="372"/>
      <c r="K106" s="393"/>
      <c r="L106" s="76"/>
      <c r="M106" s="76"/>
      <c r="N106" s="192"/>
      <c r="O106" s="78"/>
      <c r="P106" s="373"/>
      <c r="Q106" s="374"/>
      <c r="R106" s="374"/>
      <c r="S106" s="374"/>
      <c r="T106" s="374"/>
      <c r="U106" s="374"/>
      <c r="V106" s="374"/>
      <c r="W106" s="375"/>
      <c r="X106" s="376"/>
      <c r="Y106" s="377"/>
      <c r="Z106" s="377"/>
      <c r="AA106" s="378"/>
      <c r="AB106" s="254"/>
      <c r="AC106" s="254"/>
      <c r="AD106" s="254"/>
      <c r="AE106" s="255"/>
      <c r="AF106" s="254"/>
      <c r="AG106" s="254"/>
      <c r="AH106" s="256"/>
      <c r="AI106" s="308"/>
      <c r="AJ106" s="308"/>
      <c r="AK106" s="394"/>
      <c r="AL106" s="394"/>
      <c r="AM106" s="394"/>
      <c r="AN106" s="395"/>
      <c r="AO106" s="396"/>
      <c r="AP106" s="380"/>
      <c r="AQ106" s="381"/>
      <c r="AR106" s="381"/>
      <c r="AS106" s="381"/>
      <c r="AT106" s="76"/>
      <c r="AU106" s="76"/>
      <c r="AV106" s="76"/>
      <c r="AW106" s="76"/>
      <c r="AX106" s="76"/>
      <c r="AY106" s="76"/>
      <c r="AZ106" s="382"/>
      <c r="BA106" s="382"/>
      <c r="BB106" s="383"/>
      <c r="BC106" s="383"/>
      <c r="BD106" s="383"/>
      <c r="BE106" s="383"/>
      <c r="BF106" s="383"/>
      <c r="BG106" s="383"/>
      <c r="BH106" s="383"/>
      <c r="BI106" s="383"/>
      <c r="BJ106" s="383"/>
      <c r="BK106" s="385"/>
      <c r="BL106" s="386"/>
      <c r="BM106" s="387"/>
      <c r="BN106" s="387"/>
      <c r="BO106" s="387"/>
      <c r="BP106" s="387"/>
      <c r="BQ106" s="389"/>
      <c r="BR106" s="390"/>
      <c r="BS106" s="374"/>
      <c r="BT106" s="374"/>
      <c r="BU106" s="391"/>
      <c r="BV106" s="392"/>
      <c r="BW106" s="377"/>
      <c r="BX106" s="378"/>
      <c r="BY106" s="107" t="e">
        <f t="shared" si="0"/>
        <v>#DIV/0!</v>
      </c>
      <c r="BZ106" s="108">
        <f t="shared" si="1"/>
        <v>0</v>
      </c>
      <c r="CA106" s="109">
        <f t="shared" si="2"/>
        <v>0</v>
      </c>
      <c r="CB106" s="314" t="e">
        <f t="shared" si="7"/>
        <v>#DIV/0!</v>
      </c>
      <c r="CC106" s="111">
        <f t="shared" si="8"/>
        <v>0</v>
      </c>
      <c r="CD106" s="315">
        <f t="shared" si="9"/>
        <v>0</v>
      </c>
      <c r="CE106" s="113" t="e">
        <f t="shared" si="3"/>
        <v>#DIV/0!</v>
      </c>
      <c r="CF106" s="114">
        <f t="shared" si="4"/>
        <v>0</v>
      </c>
      <c r="CG106" s="115">
        <f t="shared" si="5"/>
        <v>0</v>
      </c>
      <c r="CH106" s="402"/>
      <c r="CI106" s="402"/>
      <c r="CJ106" s="159"/>
      <c r="CK106" s="119">
        <f t="shared" si="6"/>
        <v>0</v>
      </c>
    </row>
    <row r="107" spans="1:89" ht="17.25" customHeight="1">
      <c r="A107" s="303" t="s">
        <v>240</v>
      </c>
      <c r="B107" s="399" t="s">
        <v>105</v>
      </c>
      <c r="C107" s="400"/>
      <c r="D107" s="401"/>
      <c r="E107" s="401"/>
      <c r="F107" s="401"/>
      <c r="G107" s="401"/>
      <c r="H107" s="371"/>
      <c r="I107" s="372"/>
      <c r="J107" s="372"/>
      <c r="K107" s="393"/>
      <c r="L107" s="76"/>
      <c r="M107" s="76"/>
      <c r="N107" s="192"/>
      <c r="O107" s="78"/>
      <c r="P107" s="373"/>
      <c r="Q107" s="374"/>
      <c r="R107" s="374"/>
      <c r="S107" s="374"/>
      <c r="T107" s="374"/>
      <c r="U107" s="374"/>
      <c r="V107" s="374"/>
      <c r="W107" s="375"/>
      <c r="X107" s="376"/>
      <c r="Y107" s="377"/>
      <c r="Z107" s="377"/>
      <c r="AA107" s="378"/>
      <c r="AB107" s="254"/>
      <c r="AC107" s="254"/>
      <c r="AD107" s="254"/>
      <c r="AE107" s="255"/>
      <c r="AF107" s="254"/>
      <c r="AG107" s="254"/>
      <c r="AH107" s="256"/>
      <c r="AI107" s="308"/>
      <c r="AJ107" s="308"/>
      <c r="AK107" s="394"/>
      <c r="AL107" s="394"/>
      <c r="AM107" s="394"/>
      <c r="AN107" s="395"/>
      <c r="AO107" s="396"/>
      <c r="AP107" s="380"/>
      <c r="AQ107" s="381"/>
      <c r="AR107" s="381"/>
      <c r="AS107" s="381"/>
      <c r="AT107" s="76"/>
      <c r="AU107" s="76"/>
      <c r="AV107" s="76"/>
      <c r="AW107" s="76"/>
      <c r="AX107" s="76"/>
      <c r="AY107" s="76"/>
      <c r="AZ107" s="382"/>
      <c r="BA107" s="382"/>
      <c r="BB107" s="383"/>
      <c r="BC107" s="383"/>
      <c r="BD107" s="383"/>
      <c r="BE107" s="383"/>
      <c r="BF107" s="383"/>
      <c r="BG107" s="383"/>
      <c r="BH107" s="383"/>
      <c r="BI107" s="383"/>
      <c r="BJ107" s="383"/>
      <c r="BK107" s="385"/>
      <c r="BL107" s="386"/>
      <c r="BM107" s="387"/>
      <c r="BN107" s="387"/>
      <c r="BO107" s="387"/>
      <c r="BP107" s="387"/>
      <c r="BQ107" s="389"/>
      <c r="BR107" s="390"/>
      <c r="BS107" s="374"/>
      <c r="BT107" s="374"/>
      <c r="BU107" s="391"/>
      <c r="BV107" s="392"/>
      <c r="BW107" s="377"/>
      <c r="BX107" s="378"/>
      <c r="BY107" s="107" t="e">
        <f t="shared" si="0"/>
        <v>#DIV/0!</v>
      </c>
      <c r="BZ107" s="108">
        <f t="shared" si="1"/>
        <v>0</v>
      </c>
      <c r="CA107" s="109">
        <f t="shared" si="2"/>
        <v>0</v>
      </c>
      <c r="CB107" s="314" t="e">
        <f t="shared" si="7"/>
        <v>#DIV/0!</v>
      </c>
      <c r="CC107" s="111">
        <f t="shared" si="8"/>
        <v>0</v>
      </c>
      <c r="CD107" s="315">
        <f t="shared" si="9"/>
        <v>0</v>
      </c>
      <c r="CE107" s="113" t="e">
        <f t="shared" si="3"/>
        <v>#DIV/0!</v>
      </c>
      <c r="CF107" s="114">
        <f t="shared" si="4"/>
        <v>0</v>
      </c>
      <c r="CG107" s="115">
        <f t="shared" si="5"/>
        <v>0</v>
      </c>
      <c r="CH107" s="402"/>
      <c r="CI107" s="402"/>
      <c r="CJ107" s="159"/>
      <c r="CK107" s="119">
        <f t="shared" si="6"/>
        <v>0</v>
      </c>
    </row>
    <row r="108" spans="1:89" ht="17.25" customHeight="1">
      <c r="A108" s="303" t="s">
        <v>241</v>
      </c>
      <c r="B108" s="399" t="s">
        <v>105</v>
      </c>
      <c r="C108" s="400"/>
      <c r="D108" s="401"/>
      <c r="E108" s="401"/>
      <c r="F108" s="401"/>
      <c r="G108" s="401"/>
      <c r="H108" s="371"/>
      <c r="I108" s="372"/>
      <c r="J108" s="372"/>
      <c r="K108" s="393"/>
      <c r="L108" s="76"/>
      <c r="M108" s="76"/>
      <c r="N108" s="192"/>
      <c r="O108" s="78"/>
      <c r="P108" s="373"/>
      <c r="Q108" s="374"/>
      <c r="R108" s="374"/>
      <c r="S108" s="374"/>
      <c r="T108" s="374"/>
      <c r="U108" s="374"/>
      <c r="V108" s="374"/>
      <c r="W108" s="375"/>
      <c r="X108" s="376"/>
      <c r="Y108" s="377"/>
      <c r="Z108" s="377"/>
      <c r="AA108" s="378"/>
      <c r="AB108" s="254"/>
      <c r="AC108" s="254"/>
      <c r="AD108" s="254"/>
      <c r="AE108" s="255"/>
      <c r="AF108" s="254"/>
      <c r="AG108" s="254"/>
      <c r="AH108" s="256"/>
      <c r="AI108" s="308"/>
      <c r="AJ108" s="308"/>
      <c r="AK108" s="394"/>
      <c r="AL108" s="394"/>
      <c r="AM108" s="394"/>
      <c r="AN108" s="395"/>
      <c r="AO108" s="396"/>
      <c r="AP108" s="380"/>
      <c r="AQ108" s="381"/>
      <c r="AR108" s="381"/>
      <c r="AS108" s="381"/>
      <c r="AT108" s="76"/>
      <c r="AU108" s="76"/>
      <c r="AV108" s="76"/>
      <c r="AW108" s="76"/>
      <c r="AX108" s="76"/>
      <c r="AY108" s="76"/>
      <c r="AZ108" s="382"/>
      <c r="BA108" s="382"/>
      <c r="BB108" s="383"/>
      <c r="BC108" s="383"/>
      <c r="BD108" s="383"/>
      <c r="BE108" s="383"/>
      <c r="BF108" s="383"/>
      <c r="BG108" s="383"/>
      <c r="BH108" s="383"/>
      <c r="BI108" s="383"/>
      <c r="BJ108" s="383"/>
      <c r="BK108" s="385"/>
      <c r="BL108" s="386"/>
      <c r="BM108" s="387"/>
      <c r="BN108" s="387"/>
      <c r="BO108" s="387"/>
      <c r="BP108" s="387"/>
      <c r="BQ108" s="389"/>
      <c r="BR108" s="390"/>
      <c r="BS108" s="374"/>
      <c r="BT108" s="374"/>
      <c r="BU108" s="391"/>
      <c r="BV108" s="392"/>
      <c r="BW108" s="377"/>
      <c r="BX108" s="378"/>
      <c r="BY108" s="107" t="e">
        <f t="shared" si="0"/>
        <v>#DIV/0!</v>
      </c>
      <c r="BZ108" s="108">
        <f t="shared" si="1"/>
        <v>0</v>
      </c>
      <c r="CA108" s="109">
        <f t="shared" si="2"/>
        <v>0</v>
      </c>
      <c r="CB108" s="314" t="e">
        <f t="shared" si="7"/>
        <v>#DIV/0!</v>
      </c>
      <c r="CC108" s="111">
        <f t="shared" si="8"/>
        <v>0</v>
      </c>
      <c r="CD108" s="315">
        <f t="shared" si="9"/>
        <v>0</v>
      </c>
      <c r="CE108" s="113" t="e">
        <f t="shared" si="3"/>
        <v>#DIV/0!</v>
      </c>
      <c r="CF108" s="114">
        <f t="shared" si="4"/>
        <v>0</v>
      </c>
      <c r="CG108" s="115">
        <f t="shared" si="5"/>
        <v>0</v>
      </c>
      <c r="CH108" s="402"/>
      <c r="CI108" s="402"/>
      <c r="CJ108" s="159"/>
      <c r="CK108" s="119">
        <f t="shared" si="6"/>
        <v>0</v>
      </c>
    </row>
    <row r="109" spans="1:89" ht="17.25" customHeight="1">
      <c r="A109" s="303" t="s">
        <v>160</v>
      </c>
      <c r="B109" s="399" t="s">
        <v>108</v>
      </c>
      <c r="C109" s="400"/>
      <c r="D109" s="401"/>
      <c r="E109" s="401"/>
      <c r="F109" s="401"/>
      <c r="G109" s="401"/>
      <c r="H109" s="371"/>
      <c r="I109" s="372"/>
      <c r="J109" s="372"/>
      <c r="K109" s="393"/>
      <c r="L109" s="76"/>
      <c r="M109" s="76"/>
      <c r="N109" s="192"/>
      <c r="O109" s="78"/>
      <c r="P109" s="373"/>
      <c r="Q109" s="374"/>
      <c r="R109" s="374"/>
      <c r="S109" s="374"/>
      <c r="T109" s="374"/>
      <c r="U109" s="374"/>
      <c r="V109" s="374"/>
      <c r="W109" s="375"/>
      <c r="X109" s="376"/>
      <c r="Y109" s="377"/>
      <c r="Z109" s="377"/>
      <c r="AA109" s="378"/>
      <c r="AB109" s="254"/>
      <c r="AC109" s="254"/>
      <c r="AD109" s="254"/>
      <c r="AE109" s="255"/>
      <c r="AF109" s="254"/>
      <c r="AG109" s="254"/>
      <c r="AH109" s="256"/>
      <c r="AI109" s="308"/>
      <c r="AJ109" s="308"/>
      <c r="AK109" s="394"/>
      <c r="AL109" s="394"/>
      <c r="AM109" s="394"/>
      <c r="AN109" s="395"/>
      <c r="AO109" s="396"/>
      <c r="AP109" s="380"/>
      <c r="AQ109" s="381"/>
      <c r="AR109" s="381"/>
      <c r="AS109" s="381"/>
      <c r="AT109" s="76"/>
      <c r="AU109" s="76"/>
      <c r="AV109" s="76"/>
      <c r="AW109" s="76"/>
      <c r="AX109" s="76"/>
      <c r="AY109" s="76"/>
      <c r="AZ109" s="382"/>
      <c r="BA109" s="382"/>
      <c r="BB109" s="383"/>
      <c r="BC109" s="383"/>
      <c r="BD109" s="383"/>
      <c r="BE109" s="383"/>
      <c r="BF109" s="383"/>
      <c r="BG109" s="383"/>
      <c r="BH109" s="383"/>
      <c r="BI109" s="383"/>
      <c r="BJ109" s="383"/>
      <c r="BK109" s="385"/>
      <c r="BL109" s="386"/>
      <c r="BM109" s="387"/>
      <c r="BN109" s="387"/>
      <c r="BO109" s="387"/>
      <c r="BP109" s="387"/>
      <c r="BQ109" s="389"/>
      <c r="BR109" s="390"/>
      <c r="BS109" s="374"/>
      <c r="BT109" s="374"/>
      <c r="BU109" s="391"/>
      <c r="BV109" s="392"/>
      <c r="BW109" s="377"/>
      <c r="BX109" s="378"/>
      <c r="BY109" s="107" t="e">
        <f t="shared" si="0"/>
        <v>#DIV/0!</v>
      </c>
      <c r="BZ109" s="108">
        <f t="shared" si="1"/>
        <v>0</v>
      </c>
      <c r="CA109" s="109">
        <f t="shared" si="2"/>
        <v>0</v>
      </c>
      <c r="CB109" s="314" t="e">
        <f t="shared" si="7"/>
        <v>#DIV/0!</v>
      </c>
      <c r="CC109" s="111">
        <f t="shared" si="8"/>
        <v>0</v>
      </c>
      <c r="CD109" s="315">
        <f t="shared" si="9"/>
        <v>0</v>
      </c>
      <c r="CE109" s="113" t="e">
        <f t="shared" si="3"/>
        <v>#DIV/0!</v>
      </c>
      <c r="CF109" s="114">
        <f t="shared" si="4"/>
        <v>0</v>
      </c>
      <c r="CG109" s="115">
        <f t="shared" si="5"/>
        <v>0</v>
      </c>
      <c r="CH109" s="402"/>
      <c r="CI109" s="402"/>
      <c r="CJ109" s="159"/>
      <c r="CK109" s="119">
        <f t="shared" si="6"/>
        <v>0</v>
      </c>
    </row>
    <row r="110" spans="1:89" ht="17.25" customHeight="1">
      <c r="A110" s="303" t="s">
        <v>242</v>
      </c>
      <c r="B110" s="399" t="s">
        <v>108</v>
      </c>
      <c r="C110" s="400"/>
      <c r="D110" s="401"/>
      <c r="E110" s="401"/>
      <c r="F110" s="401"/>
      <c r="G110" s="401"/>
      <c r="H110" s="371"/>
      <c r="I110" s="372"/>
      <c r="J110" s="372"/>
      <c r="K110" s="393"/>
      <c r="L110" s="76"/>
      <c r="M110" s="76"/>
      <c r="N110" s="192"/>
      <c r="O110" s="78"/>
      <c r="P110" s="373"/>
      <c r="Q110" s="374"/>
      <c r="R110" s="374"/>
      <c r="S110" s="374"/>
      <c r="T110" s="374"/>
      <c r="U110" s="374"/>
      <c r="V110" s="374"/>
      <c r="W110" s="375"/>
      <c r="X110" s="376"/>
      <c r="Y110" s="377"/>
      <c r="Z110" s="377"/>
      <c r="AA110" s="378"/>
      <c r="AB110" s="254"/>
      <c r="AC110" s="254"/>
      <c r="AD110" s="254"/>
      <c r="AE110" s="255"/>
      <c r="AF110" s="254"/>
      <c r="AG110" s="254"/>
      <c r="AH110" s="256"/>
      <c r="AI110" s="308"/>
      <c r="AJ110" s="308"/>
      <c r="AK110" s="394"/>
      <c r="AL110" s="394"/>
      <c r="AM110" s="394"/>
      <c r="AN110" s="395"/>
      <c r="AO110" s="396"/>
      <c r="AP110" s="380"/>
      <c r="AQ110" s="381"/>
      <c r="AR110" s="381"/>
      <c r="AS110" s="381"/>
      <c r="AT110" s="76"/>
      <c r="AU110" s="76"/>
      <c r="AV110" s="76"/>
      <c r="AW110" s="76"/>
      <c r="AX110" s="76"/>
      <c r="AY110" s="76"/>
      <c r="AZ110" s="382"/>
      <c r="BA110" s="382"/>
      <c r="BB110" s="383"/>
      <c r="BC110" s="383"/>
      <c r="BD110" s="383"/>
      <c r="BE110" s="383"/>
      <c r="BF110" s="383"/>
      <c r="BG110" s="383"/>
      <c r="BH110" s="383"/>
      <c r="BI110" s="383"/>
      <c r="BJ110" s="383"/>
      <c r="BK110" s="385"/>
      <c r="BL110" s="386"/>
      <c r="BM110" s="387"/>
      <c r="BN110" s="387"/>
      <c r="BO110" s="387"/>
      <c r="BP110" s="387"/>
      <c r="BQ110" s="389"/>
      <c r="BR110" s="390"/>
      <c r="BS110" s="374"/>
      <c r="BT110" s="374"/>
      <c r="BU110" s="391"/>
      <c r="BV110" s="392"/>
      <c r="BW110" s="377"/>
      <c r="BX110" s="378"/>
      <c r="BY110" s="107" t="e">
        <f t="shared" si="0"/>
        <v>#DIV/0!</v>
      </c>
      <c r="BZ110" s="108">
        <f t="shared" si="1"/>
        <v>0</v>
      </c>
      <c r="CA110" s="109">
        <f t="shared" si="2"/>
        <v>0</v>
      </c>
      <c r="CB110" s="314" t="e">
        <f t="shared" si="7"/>
        <v>#DIV/0!</v>
      </c>
      <c r="CC110" s="111">
        <f t="shared" si="8"/>
        <v>0</v>
      </c>
      <c r="CD110" s="315">
        <f t="shared" si="9"/>
        <v>0</v>
      </c>
      <c r="CE110" s="113" t="e">
        <f t="shared" si="3"/>
        <v>#DIV/0!</v>
      </c>
      <c r="CF110" s="114">
        <f t="shared" si="4"/>
        <v>0</v>
      </c>
      <c r="CG110" s="115">
        <f t="shared" si="5"/>
        <v>0</v>
      </c>
      <c r="CH110" s="402"/>
      <c r="CI110" s="402"/>
      <c r="CJ110" s="159"/>
      <c r="CK110" s="119">
        <f t="shared" si="6"/>
        <v>0</v>
      </c>
    </row>
    <row r="111" spans="1:89" ht="17.25" customHeight="1">
      <c r="A111" s="303" t="s">
        <v>233</v>
      </c>
      <c r="B111" s="57" t="s">
        <v>105</v>
      </c>
      <c r="C111" s="400"/>
      <c r="D111" s="401"/>
      <c r="E111" s="401"/>
      <c r="F111" s="401"/>
      <c r="G111" s="401"/>
      <c r="H111" s="371"/>
      <c r="I111" s="372"/>
      <c r="J111" s="372"/>
      <c r="K111" s="393"/>
      <c r="L111" s="76"/>
      <c r="M111" s="76"/>
      <c r="N111" s="192"/>
      <c r="O111" s="78"/>
      <c r="P111" s="373"/>
      <c r="Q111" s="374"/>
      <c r="R111" s="374"/>
      <c r="S111" s="374"/>
      <c r="T111" s="374"/>
      <c r="U111" s="374"/>
      <c r="V111" s="374"/>
      <c r="W111" s="375"/>
      <c r="X111" s="376"/>
      <c r="Y111" s="377"/>
      <c r="Z111" s="377"/>
      <c r="AA111" s="378"/>
      <c r="AB111" s="254"/>
      <c r="AC111" s="254"/>
      <c r="AD111" s="254"/>
      <c r="AE111" s="255"/>
      <c r="AF111" s="254"/>
      <c r="AG111" s="254"/>
      <c r="AH111" s="256"/>
      <c r="AI111" s="308"/>
      <c r="AJ111" s="308"/>
      <c r="AK111" s="394"/>
      <c r="AL111" s="394"/>
      <c r="AM111" s="394"/>
      <c r="AN111" s="395"/>
      <c r="AO111" s="396"/>
      <c r="AP111" s="380"/>
      <c r="AQ111" s="381"/>
      <c r="AR111" s="381"/>
      <c r="AS111" s="381"/>
      <c r="AT111" s="76"/>
      <c r="AU111" s="76"/>
      <c r="AV111" s="76"/>
      <c r="AW111" s="76"/>
      <c r="AX111" s="76"/>
      <c r="AY111" s="76"/>
      <c r="AZ111" s="382"/>
      <c r="BA111" s="382"/>
      <c r="BB111" s="383"/>
      <c r="BC111" s="383"/>
      <c r="BD111" s="383"/>
      <c r="BE111" s="383"/>
      <c r="BF111" s="383"/>
      <c r="BG111" s="383"/>
      <c r="BH111" s="383"/>
      <c r="BI111" s="383"/>
      <c r="BJ111" s="383"/>
      <c r="BK111" s="385"/>
      <c r="BL111" s="386"/>
      <c r="BM111" s="387"/>
      <c r="BN111" s="387"/>
      <c r="BO111" s="387"/>
      <c r="BP111" s="387"/>
      <c r="BQ111" s="389"/>
      <c r="BR111" s="390"/>
      <c r="BS111" s="374"/>
      <c r="BT111" s="374"/>
      <c r="BU111" s="391"/>
      <c r="BV111" s="392"/>
      <c r="BW111" s="377"/>
      <c r="BX111" s="378"/>
      <c r="BY111" s="107" t="e">
        <f t="shared" si="0"/>
        <v>#DIV/0!</v>
      </c>
      <c r="BZ111" s="108">
        <f t="shared" si="1"/>
        <v>0</v>
      </c>
      <c r="CA111" s="109">
        <f t="shared" si="2"/>
        <v>0</v>
      </c>
      <c r="CB111" s="314" t="e">
        <f t="shared" si="7"/>
        <v>#DIV/0!</v>
      </c>
      <c r="CC111" s="111">
        <f t="shared" si="8"/>
        <v>0</v>
      </c>
      <c r="CD111" s="315">
        <f t="shared" si="9"/>
        <v>0</v>
      </c>
      <c r="CE111" s="113" t="e">
        <f t="shared" si="3"/>
        <v>#DIV/0!</v>
      </c>
      <c r="CF111" s="114">
        <f t="shared" si="4"/>
        <v>0</v>
      </c>
      <c r="CG111" s="115">
        <f t="shared" si="5"/>
        <v>0</v>
      </c>
      <c r="CH111" s="402"/>
      <c r="CI111" s="402"/>
      <c r="CJ111" s="159"/>
      <c r="CK111" s="119">
        <f t="shared" si="6"/>
        <v>0</v>
      </c>
    </row>
    <row r="112" spans="1:89" ht="19.5" customHeight="1">
      <c r="A112" s="303" t="s">
        <v>243</v>
      </c>
      <c r="B112" s="57" t="s">
        <v>105</v>
      </c>
      <c r="C112" s="295"/>
      <c r="D112" s="295"/>
      <c r="E112" s="295"/>
      <c r="F112" s="295"/>
      <c r="G112" s="295"/>
      <c r="H112" s="371"/>
      <c r="I112" s="372"/>
      <c r="J112" s="372"/>
      <c r="K112" s="393"/>
      <c r="L112" s="76"/>
      <c r="M112" s="76"/>
      <c r="N112" s="192"/>
      <c r="O112" s="78"/>
      <c r="P112" s="373"/>
      <c r="Q112" s="374"/>
      <c r="R112" s="374"/>
      <c r="S112" s="374"/>
      <c r="T112" s="374"/>
      <c r="U112" s="374"/>
      <c r="V112" s="374"/>
      <c r="W112" s="375"/>
      <c r="X112" s="376"/>
      <c r="Y112" s="377"/>
      <c r="Z112" s="377"/>
      <c r="AA112" s="378"/>
      <c r="AB112" s="254"/>
      <c r="AC112" s="254"/>
      <c r="AD112" s="254"/>
      <c r="AE112" s="255"/>
      <c r="AF112" s="254"/>
      <c r="AG112" s="254"/>
      <c r="AH112" s="256"/>
      <c r="AI112" s="308"/>
      <c r="AJ112" s="308"/>
      <c r="AK112" s="394"/>
      <c r="AL112" s="394"/>
      <c r="AM112" s="394"/>
      <c r="AN112" s="395"/>
      <c r="AO112" s="396"/>
      <c r="AP112" s="380"/>
      <c r="AQ112" s="381"/>
      <c r="AR112" s="381"/>
      <c r="AS112" s="381"/>
      <c r="AT112" s="76"/>
      <c r="AU112" s="76"/>
      <c r="AV112" s="76"/>
      <c r="AW112" s="76"/>
      <c r="AX112" s="76"/>
      <c r="AY112" s="76"/>
      <c r="AZ112" s="382"/>
      <c r="BA112" s="382"/>
      <c r="BB112" s="383"/>
      <c r="BC112" s="383"/>
      <c r="BD112" s="383"/>
      <c r="BE112" s="383"/>
      <c r="BF112" s="383"/>
      <c r="BG112" s="383"/>
      <c r="BH112" s="383"/>
      <c r="BI112" s="383"/>
      <c r="BJ112" s="383"/>
      <c r="BK112" s="385"/>
      <c r="BL112" s="386"/>
      <c r="BM112" s="387"/>
      <c r="BN112" s="387"/>
      <c r="BO112" s="387"/>
      <c r="BP112" s="387"/>
      <c r="BQ112" s="389"/>
      <c r="BR112" s="390"/>
      <c r="BS112" s="374"/>
      <c r="BT112" s="374"/>
      <c r="BU112" s="391"/>
      <c r="BV112" s="392"/>
      <c r="BW112" s="377"/>
      <c r="BX112" s="378"/>
      <c r="BY112" s="107" t="e">
        <f t="shared" si="0"/>
        <v>#DIV/0!</v>
      </c>
      <c r="BZ112" s="108">
        <f t="shared" si="1"/>
        <v>0</v>
      </c>
      <c r="CA112" s="109">
        <f t="shared" si="2"/>
        <v>0</v>
      </c>
      <c r="CB112" s="314" t="e">
        <f t="shared" si="7"/>
        <v>#DIV/0!</v>
      </c>
      <c r="CC112" s="111">
        <f t="shared" si="8"/>
        <v>0</v>
      </c>
      <c r="CD112" s="315">
        <f t="shared" si="9"/>
        <v>0</v>
      </c>
      <c r="CE112" s="113" t="e">
        <f t="shared" si="3"/>
        <v>#DIV/0!</v>
      </c>
      <c r="CF112" s="114">
        <f t="shared" si="4"/>
        <v>0</v>
      </c>
      <c r="CG112" s="115">
        <f t="shared" si="5"/>
        <v>0</v>
      </c>
      <c r="CH112" s="404"/>
      <c r="CI112" s="405"/>
      <c r="CJ112" s="57"/>
      <c r="CK112" s="119">
        <f t="shared" si="6"/>
        <v>0</v>
      </c>
    </row>
    <row r="113" spans="1:89" ht="19.5" customHeight="1">
      <c r="A113" s="303" t="s">
        <v>244</v>
      </c>
      <c r="B113" s="399" t="s">
        <v>108</v>
      </c>
      <c r="C113" s="295"/>
      <c r="D113" s="295"/>
      <c r="E113" s="295"/>
      <c r="F113" s="295"/>
      <c r="G113" s="295"/>
      <c r="H113" s="371"/>
      <c r="I113" s="372"/>
      <c r="J113" s="372"/>
      <c r="K113" s="393"/>
      <c r="L113" s="76"/>
      <c r="M113" s="76"/>
      <c r="N113" s="192"/>
      <c r="O113" s="78"/>
      <c r="P113" s="373"/>
      <c r="Q113" s="374"/>
      <c r="R113" s="374"/>
      <c r="S113" s="374"/>
      <c r="T113" s="374"/>
      <c r="U113" s="374"/>
      <c r="V113" s="374"/>
      <c r="W113" s="375"/>
      <c r="X113" s="376"/>
      <c r="Y113" s="377"/>
      <c r="Z113" s="377"/>
      <c r="AA113" s="378"/>
      <c r="AB113" s="253">
        <v>1.2</v>
      </c>
      <c r="AC113" s="254"/>
      <c r="AD113" s="254"/>
      <c r="AE113" s="255"/>
      <c r="AF113" s="254"/>
      <c r="AG113" s="254"/>
      <c r="AH113" s="256"/>
      <c r="AI113" s="308">
        <v>1.8</v>
      </c>
      <c r="AJ113" s="308">
        <v>1.8</v>
      </c>
      <c r="AK113" s="394">
        <v>1.5</v>
      </c>
      <c r="AL113" s="394">
        <v>1.5</v>
      </c>
      <c r="AM113" s="394"/>
      <c r="AN113" s="395"/>
      <c r="AO113" s="396"/>
      <c r="AP113" s="380"/>
      <c r="AQ113" s="381"/>
      <c r="AR113" s="381"/>
      <c r="AS113" s="381"/>
      <c r="AT113" s="183">
        <v>1</v>
      </c>
      <c r="AU113" s="76"/>
      <c r="AV113" s="76"/>
      <c r="AW113" s="183">
        <v>1</v>
      </c>
      <c r="AX113" s="76"/>
      <c r="AY113" s="76"/>
      <c r="AZ113" s="382"/>
      <c r="BA113" s="382"/>
      <c r="BB113" s="383"/>
      <c r="BC113" s="383"/>
      <c r="BD113" s="383"/>
      <c r="BE113" s="383"/>
      <c r="BF113" s="383"/>
      <c r="BG113" s="383"/>
      <c r="BH113" s="383"/>
      <c r="BI113" s="383"/>
      <c r="BJ113" s="383"/>
      <c r="BK113" s="385"/>
      <c r="BL113" s="386"/>
      <c r="BM113" s="387"/>
      <c r="BN113" s="387"/>
      <c r="BO113" s="387"/>
      <c r="BP113" s="387"/>
      <c r="BQ113" s="389"/>
      <c r="BR113" s="390"/>
      <c r="BS113" s="374"/>
      <c r="BT113" s="374"/>
      <c r="BU113" s="391"/>
      <c r="BV113" s="392"/>
      <c r="BW113" s="377"/>
      <c r="BX113" s="378"/>
      <c r="BY113" s="107">
        <f t="shared" si="0"/>
        <v>1.3</v>
      </c>
      <c r="BZ113" s="108">
        <f t="shared" si="1"/>
        <v>1</v>
      </c>
      <c r="CA113" s="109">
        <f t="shared" si="2"/>
        <v>1.8</v>
      </c>
      <c r="CB113" s="314">
        <f t="shared" si="7"/>
        <v>1.65</v>
      </c>
      <c r="CC113" s="111">
        <f t="shared" si="8"/>
        <v>1.5</v>
      </c>
      <c r="CD113" s="315">
        <f t="shared" si="9"/>
        <v>1.8</v>
      </c>
      <c r="CE113" s="113" t="e">
        <f t="shared" si="3"/>
        <v>#DIV/0!</v>
      </c>
      <c r="CF113" s="114">
        <f t="shared" si="4"/>
        <v>0</v>
      </c>
      <c r="CG113" s="115">
        <f t="shared" si="5"/>
        <v>0</v>
      </c>
      <c r="CH113" s="406">
        <v>1</v>
      </c>
      <c r="CI113" s="405"/>
      <c r="CJ113" s="57"/>
      <c r="CK113" s="119">
        <f t="shared" si="6"/>
        <v>7</v>
      </c>
    </row>
    <row r="114" spans="1:89" ht="19.5" customHeight="1">
      <c r="A114" s="303" t="s">
        <v>245</v>
      </c>
      <c r="B114" s="57" t="s">
        <v>246</v>
      </c>
      <c r="C114" s="295"/>
      <c r="D114" s="295"/>
      <c r="E114" s="295"/>
      <c r="F114" s="295"/>
      <c r="G114" s="295"/>
      <c r="H114" s="371"/>
      <c r="I114" s="372"/>
      <c r="J114" s="372"/>
      <c r="K114" s="393"/>
      <c r="L114" s="76"/>
      <c r="M114" s="76"/>
      <c r="N114" s="192"/>
      <c r="O114" s="78"/>
      <c r="P114" s="373"/>
      <c r="Q114" s="374"/>
      <c r="R114" s="374"/>
      <c r="S114" s="374"/>
      <c r="T114" s="374"/>
      <c r="U114" s="374"/>
      <c r="V114" s="374"/>
      <c r="W114" s="375"/>
      <c r="X114" s="376"/>
      <c r="Y114" s="377"/>
      <c r="Z114" s="377"/>
      <c r="AA114" s="378"/>
      <c r="AB114" s="254"/>
      <c r="AC114" s="254"/>
      <c r="AD114" s="254"/>
      <c r="AE114" s="255"/>
      <c r="AF114" s="254"/>
      <c r="AG114" s="254"/>
      <c r="AH114" s="256"/>
      <c r="AI114" s="308"/>
      <c r="AJ114" s="308"/>
      <c r="AK114" s="394"/>
      <c r="AL114" s="394"/>
      <c r="AM114" s="394"/>
      <c r="AN114" s="395"/>
      <c r="AO114" s="396"/>
      <c r="AP114" s="380"/>
      <c r="AQ114" s="381"/>
      <c r="AR114" s="381"/>
      <c r="AS114" s="381"/>
      <c r="AT114" s="76"/>
      <c r="AU114" s="76"/>
      <c r="AV114" s="76"/>
      <c r="AW114" s="76"/>
      <c r="AX114" s="76"/>
      <c r="AY114" s="76"/>
      <c r="AZ114" s="382"/>
      <c r="BA114" s="382"/>
      <c r="BB114" s="383"/>
      <c r="BC114" s="383"/>
      <c r="BD114" s="383"/>
      <c r="BE114" s="383"/>
      <c r="BF114" s="383"/>
      <c r="BG114" s="383"/>
      <c r="BH114" s="383"/>
      <c r="BI114" s="383"/>
      <c r="BJ114" s="383"/>
      <c r="BK114" s="385"/>
      <c r="BL114" s="386"/>
      <c r="BM114" s="387"/>
      <c r="BN114" s="387"/>
      <c r="BO114" s="387"/>
      <c r="BP114" s="387"/>
      <c r="BQ114" s="389"/>
      <c r="BR114" s="390"/>
      <c r="BS114" s="374"/>
      <c r="BT114" s="374"/>
      <c r="BU114" s="391"/>
      <c r="BV114" s="392"/>
      <c r="BW114" s="377"/>
      <c r="BX114" s="378"/>
      <c r="BY114" s="107" t="e">
        <f t="shared" si="0"/>
        <v>#DIV/0!</v>
      </c>
      <c r="BZ114" s="108">
        <f t="shared" si="1"/>
        <v>0</v>
      </c>
      <c r="CA114" s="109">
        <f t="shared" si="2"/>
        <v>0</v>
      </c>
      <c r="CB114" s="314" t="e">
        <f t="shared" si="7"/>
        <v>#DIV/0!</v>
      </c>
      <c r="CC114" s="111">
        <f t="shared" si="8"/>
        <v>0</v>
      </c>
      <c r="CD114" s="315">
        <f t="shared" si="9"/>
        <v>0</v>
      </c>
      <c r="CE114" s="113" t="e">
        <f t="shared" si="3"/>
        <v>#DIV/0!</v>
      </c>
      <c r="CF114" s="114">
        <f t="shared" si="4"/>
        <v>0</v>
      </c>
      <c r="CG114" s="115">
        <f t="shared" si="5"/>
        <v>0</v>
      </c>
      <c r="CH114" s="405"/>
      <c r="CI114" s="405"/>
      <c r="CJ114" s="57"/>
      <c r="CK114" s="119">
        <f t="shared" si="6"/>
        <v>0</v>
      </c>
    </row>
    <row r="115" spans="1:89" ht="19.5" customHeight="1">
      <c r="A115" s="303" t="s">
        <v>248</v>
      </c>
      <c r="B115" s="57"/>
      <c r="C115" s="295"/>
      <c r="D115" s="295"/>
      <c r="E115" s="295"/>
      <c r="F115" s="295"/>
      <c r="G115" s="295"/>
      <c r="H115" s="371"/>
      <c r="I115" s="372"/>
      <c r="J115" s="372"/>
      <c r="K115" s="393"/>
      <c r="L115" s="76"/>
      <c r="M115" s="76"/>
      <c r="N115" s="192"/>
      <c r="O115" s="78"/>
      <c r="P115" s="373"/>
      <c r="Q115" s="374"/>
      <c r="R115" s="374"/>
      <c r="S115" s="374"/>
      <c r="T115" s="374"/>
      <c r="U115" s="374"/>
      <c r="V115" s="374"/>
      <c r="W115" s="375"/>
      <c r="X115" s="376"/>
      <c r="Y115" s="377"/>
      <c r="Z115" s="377"/>
      <c r="AA115" s="378"/>
      <c r="AB115" s="254"/>
      <c r="AC115" s="254"/>
      <c r="AD115" s="254"/>
      <c r="AE115" s="255"/>
      <c r="AF115" s="254"/>
      <c r="AG115" s="254"/>
      <c r="AH115" s="256"/>
      <c r="AI115" s="308"/>
      <c r="AJ115" s="308"/>
      <c r="AK115" s="394"/>
      <c r="AL115" s="394"/>
      <c r="AM115" s="394"/>
      <c r="AN115" s="395"/>
      <c r="AO115" s="396"/>
      <c r="AP115" s="380"/>
      <c r="AQ115" s="381"/>
      <c r="AR115" s="381"/>
      <c r="AS115" s="381"/>
      <c r="AT115" s="76"/>
      <c r="AU115" s="76"/>
      <c r="AV115" s="76"/>
      <c r="AW115" s="76"/>
      <c r="AX115" s="76"/>
      <c r="AY115" s="76"/>
      <c r="AZ115" s="382"/>
      <c r="BA115" s="382"/>
      <c r="BB115" s="383"/>
      <c r="BC115" s="383"/>
      <c r="BD115" s="383"/>
      <c r="BE115" s="383"/>
      <c r="BF115" s="383"/>
      <c r="BG115" s="383"/>
      <c r="BH115" s="383"/>
      <c r="BI115" s="383"/>
      <c r="BJ115" s="383"/>
      <c r="BK115" s="385"/>
      <c r="BL115" s="386"/>
      <c r="BM115" s="387"/>
      <c r="BN115" s="387"/>
      <c r="BO115" s="387"/>
      <c r="BP115" s="387"/>
      <c r="BQ115" s="389"/>
      <c r="BR115" s="390"/>
      <c r="BS115" s="374"/>
      <c r="BT115" s="374"/>
      <c r="BU115" s="391"/>
      <c r="BV115" s="392"/>
      <c r="BW115" s="377"/>
      <c r="BX115" s="378"/>
      <c r="BY115" s="107" t="e">
        <f t="shared" si="0"/>
        <v>#DIV/0!</v>
      </c>
      <c r="BZ115" s="108">
        <f t="shared" si="1"/>
        <v>0</v>
      </c>
      <c r="CA115" s="109">
        <f t="shared" si="2"/>
        <v>0</v>
      </c>
      <c r="CB115" s="314" t="e">
        <f t="shared" si="7"/>
        <v>#DIV/0!</v>
      </c>
      <c r="CC115" s="111">
        <f t="shared" si="8"/>
        <v>0</v>
      </c>
      <c r="CD115" s="315">
        <f t="shared" si="9"/>
        <v>0</v>
      </c>
      <c r="CE115" s="113" t="e">
        <f t="shared" si="3"/>
        <v>#DIV/0!</v>
      </c>
      <c r="CF115" s="114">
        <f t="shared" si="4"/>
        <v>0</v>
      </c>
      <c r="CG115" s="115">
        <f t="shared" si="5"/>
        <v>0</v>
      </c>
      <c r="CH115" s="405"/>
      <c r="CI115" s="405"/>
      <c r="CJ115" s="57"/>
      <c r="CK115" s="119">
        <f t="shared" si="6"/>
        <v>0</v>
      </c>
    </row>
    <row r="116" spans="1:89" ht="19.5" customHeight="1">
      <c r="A116" s="303" t="s">
        <v>249</v>
      </c>
      <c r="B116" s="57" t="s">
        <v>246</v>
      </c>
      <c r="C116" s="295"/>
      <c r="D116" s="295"/>
      <c r="E116" s="295"/>
      <c r="F116" s="295"/>
      <c r="G116" s="295"/>
      <c r="H116" s="371"/>
      <c r="I116" s="372"/>
      <c r="J116" s="372"/>
      <c r="K116" s="393"/>
      <c r="L116" s="76"/>
      <c r="M116" s="76"/>
      <c r="N116" s="192"/>
      <c r="O116" s="78"/>
      <c r="P116" s="373"/>
      <c r="Q116" s="374"/>
      <c r="R116" s="374"/>
      <c r="S116" s="374"/>
      <c r="T116" s="374"/>
      <c r="U116" s="374"/>
      <c r="V116" s="374"/>
      <c r="W116" s="375"/>
      <c r="X116" s="376"/>
      <c r="Y116" s="377"/>
      <c r="Z116" s="377"/>
      <c r="AA116" s="378"/>
      <c r="AB116" s="254"/>
      <c r="AC116" s="254"/>
      <c r="AD116" s="254"/>
      <c r="AE116" s="255"/>
      <c r="AF116" s="254"/>
      <c r="AG116" s="254"/>
      <c r="AH116" s="256"/>
      <c r="AI116" s="308"/>
      <c r="AJ116" s="308"/>
      <c r="AK116" s="394"/>
      <c r="AL116" s="394"/>
      <c r="AM116" s="394"/>
      <c r="AN116" s="395"/>
      <c r="AO116" s="396"/>
      <c r="AP116" s="380"/>
      <c r="AQ116" s="381"/>
      <c r="AR116" s="381"/>
      <c r="AS116" s="381"/>
      <c r="AT116" s="76"/>
      <c r="AU116" s="76"/>
      <c r="AV116" s="76"/>
      <c r="AW116" s="76"/>
      <c r="AX116" s="76"/>
      <c r="AY116" s="76"/>
      <c r="AZ116" s="382"/>
      <c r="BA116" s="382"/>
      <c r="BB116" s="383"/>
      <c r="BC116" s="383"/>
      <c r="BD116" s="383"/>
      <c r="BE116" s="383"/>
      <c r="BF116" s="383"/>
      <c r="BG116" s="383"/>
      <c r="BH116" s="383"/>
      <c r="BI116" s="383"/>
      <c r="BJ116" s="383"/>
      <c r="BK116" s="385"/>
      <c r="BL116" s="386"/>
      <c r="BM116" s="387"/>
      <c r="BN116" s="387"/>
      <c r="BO116" s="387"/>
      <c r="BP116" s="387"/>
      <c r="BQ116" s="389"/>
      <c r="BR116" s="390"/>
      <c r="BS116" s="374"/>
      <c r="BT116" s="374"/>
      <c r="BU116" s="391"/>
      <c r="BV116" s="392"/>
      <c r="BW116" s="377"/>
      <c r="BX116" s="378"/>
      <c r="BY116" s="107" t="e">
        <f t="shared" si="0"/>
        <v>#DIV/0!</v>
      </c>
      <c r="BZ116" s="108">
        <f t="shared" si="1"/>
        <v>0</v>
      </c>
      <c r="CA116" s="109">
        <f t="shared" si="2"/>
        <v>0</v>
      </c>
      <c r="CB116" s="314" t="e">
        <f t="shared" si="7"/>
        <v>#DIV/0!</v>
      </c>
      <c r="CC116" s="111">
        <f t="shared" si="8"/>
        <v>0</v>
      </c>
      <c r="CD116" s="315">
        <f t="shared" si="9"/>
        <v>0</v>
      </c>
      <c r="CE116" s="113" t="e">
        <f t="shared" si="3"/>
        <v>#DIV/0!</v>
      </c>
      <c r="CF116" s="114">
        <f t="shared" si="4"/>
        <v>0</v>
      </c>
      <c r="CG116" s="115">
        <f t="shared" si="5"/>
        <v>0</v>
      </c>
      <c r="CH116" s="405"/>
      <c r="CI116" s="405"/>
      <c r="CJ116" s="57"/>
      <c r="CK116" s="119">
        <f t="shared" si="6"/>
        <v>0</v>
      </c>
    </row>
    <row r="117" spans="1:89" ht="19.5" customHeight="1">
      <c r="A117" s="303" t="s">
        <v>250</v>
      </c>
      <c r="B117" s="57" t="s">
        <v>251</v>
      </c>
      <c r="C117" s="295"/>
      <c r="D117" s="295"/>
      <c r="E117" s="295"/>
      <c r="F117" s="295"/>
      <c r="G117" s="295"/>
      <c r="H117" s="371"/>
      <c r="I117" s="372"/>
      <c r="J117" s="372"/>
      <c r="K117" s="393"/>
      <c r="L117" s="76"/>
      <c r="M117" s="76"/>
      <c r="N117" s="192"/>
      <c r="O117" s="78"/>
      <c r="P117" s="373"/>
      <c r="Q117" s="374"/>
      <c r="R117" s="374"/>
      <c r="S117" s="374"/>
      <c r="T117" s="374"/>
      <c r="U117" s="374"/>
      <c r="V117" s="374"/>
      <c r="W117" s="375"/>
      <c r="X117" s="376"/>
      <c r="Y117" s="377"/>
      <c r="Z117" s="377"/>
      <c r="AA117" s="378"/>
      <c r="AB117" s="254"/>
      <c r="AC117" s="254"/>
      <c r="AD117" s="254"/>
      <c r="AE117" s="255"/>
      <c r="AF117" s="254"/>
      <c r="AG117" s="254"/>
      <c r="AH117" s="256"/>
      <c r="AI117" s="308"/>
      <c r="AJ117" s="308"/>
      <c r="AK117" s="394"/>
      <c r="AL117" s="394"/>
      <c r="AM117" s="394"/>
      <c r="AN117" s="395"/>
      <c r="AO117" s="396"/>
      <c r="AP117" s="380"/>
      <c r="AQ117" s="381"/>
      <c r="AR117" s="381"/>
      <c r="AS117" s="381"/>
      <c r="AT117" s="76"/>
      <c r="AU117" s="76"/>
      <c r="AV117" s="76"/>
      <c r="AW117" s="76"/>
      <c r="AX117" s="76"/>
      <c r="AY117" s="76"/>
      <c r="AZ117" s="382"/>
      <c r="BA117" s="382"/>
      <c r="BB117" s="383"/>
      <c r="BC117" s="383"/>
      <c r="BD117" s="383"/>
      <c r="BE117" s="383"/>
      <c r="BF117" s="383"/>
      <c r="BG117" s="383"/>
      <c r="BH117" s="383"/>
      <c r="BI117" s="383"/>
      <c r="BJ117" s="383"/>
      <c r="BK117" s="385"/>
      <c r="BL117" s="386"/>
      <c r="BM117" s="387"/>
      <c r="BN117" s="387"/>
      <c r="BO117" s="387"/>
      <c r="BP117" s="387"/>
      <c r="BQ117" s="389"/>
      <c r="BR117" s="390"/>
      <c r="BS117" s="374"/>
      <c r="BT117" s="374"/>
      <c r="BU117" s="391"/>
      <c r="BV117" s="392"/>
      <c r="BW117" s="377"/>
      <c r="BX117" s="378"/>
      <c r="BY117" s="107" t="e">
        <f t="shared" si="0"/>
        <v>#DIV/0!</v>
      </c>
      <c r="BZ117" s="108">
        <f t="shared" si="1"/>
        <v>0</v>
      </c>
      <c r="CA117" s="109">
        <f t="shared" si="2"/>
        <v>0</v>
      </c>
      <c r="CB117" s="314" t="e">
        <f t="shared" si="7"/>
        <v>#DIV/0!</v>
      </c>
      <c r="CC117" s="111">
        <f t="shared" si="8"/>
        <v>0</v>
      </c>
      <c r="CD117" s="315">
        <f t="shared" si="9"/>
        <v>0</v>
      </c>
      <c r="CE117" s="113" t="e">
        <f t="shared" si="3"/>
        <v>#DIV/0!</v>
      </c>
      <c r="CF117" s="114">
        <f t="shared" si="4"/>
        <v>0</v>
      </c>
      <c r="CG117" s="115">
        <f t="shared" si="5"/>
        <v>0</v>
      </c>
      <c r="CH117" s="405"/>
      <c r="CI117" s="405"/>
      <c r="CJ117" s="57"/>
      <c r="CK117" s="119">
        <f t="shared" si="6"/>
        <v>0</v>
      </c>
    </row>
    <row r="118" spans="1:89" ht="19.5" customHeight="1">
      <c r="A118" s="303" t="s">
        <v>252</v>
      </c>
      <c r="B118" s="57" t="s">
        <v>253</v>
      </c>
      <c r="C118" s="295"/>
      <c r="D118" s="295"/>
      <c r="E118" s="295"/>
      <c r="F118" s="295"/>
      <c r="G118" s="295"/>
      <c r="H118" s="371"/>
      <c r="I118" s="372"/>
      <c r="J118" s="372"/>
      <c r="K118" s="393"/>
      <c r="L118" s="76"/>
      <c r="M118" s="76"/>
      <c r="N118" s="192"/>
      <c r="O118" s="78"/>
      <c r="P118" s="373"/>
      <c r="Q118" s="374"/>
      <c r="R118" s="374"/>
      <c r="S118" s="374"/>
      <c r="T118" s="374"/>
      <c r="U118" s="374"/>
      <c r="V118" s="374"/>
      <c r="W118" s="375"/>
      <c r="X118" s="376"/>
      <c r="Y118" s="377"/>
      <c r="Z118" s="377"/>
      <c r="AA118" s="378"/>
      <c r="AB118" s="254"/>
      <c r="AC118" s="254"/>
      <c r="AD118" s="254"/>
      <c r="AE118" s="255"/>
      <c r="AF118" s="254"/>
      <c r="AG118" s="254"/>
      <c r="AH118" s="256"/>
      <c r="AI118" s="308"/>
      <c r="AJ118" s="308"/>
      <c r="AK118" s="394"/>
      <c r="AL118" s="394"/>
      <c r="AM118" s="394"/>
      <c r="AN118" s="395"/>
      <c r="AO118" s="396"/>
      <c r="AP118" s="380"/>
      <c r="AQ118" s="381"/>
      <c r="AR118" s="381"/>
      <c r="AS118" s="381"/>
      <c r="AT118" s="76"/>
      <c r="AU118" s="76"/>
      <c r="AV118" s="76"/>
      <c r="AW118" s="76"/>
      <c r="AX118" s="76"/>
      <c r="AY118" s="76"/>
      <c r="AZ118" s="382"/>
      <c r="BA118" s="382"/>
      <c r="BB118" s="383"/>
      <c r="BC118" s="383"/>
      <c r="BD118" s="383"/>
      <c r="BE118" s="383"/>
      <c r="BF118" s="383"/>
      <c r="BG118" s="383"/>
      <c r="BH118" s="383"/>
      <c r="BI118" s="383"/>
      <c r="BJ118" s="383"/>
      <c r="BK118" s="385"/>
      <c r="BL118" s="386"/>
      <c r="BM118" s="387"/>
      <c r="BN118" s="387"/>
      <c r="BO118" s="387"/>
      <c r="BP118" s="387"/>
      <c r="BQ118" s="389"/>
      <c r="BR118" s="390"/>
      <c r="BS118" s="374"/>
      <c r="BT118" s="374"/>
      <c r="BU118" s="391"/>
      <c r="BV118" s="392"/>
      <c r="BW118" s="377"/>
      <c r="BX118" s="378"/>
      <c r="BY118" s="107" t="e">
        <f t="shared" si="0"/>
        <v>#DIV/0!</v>
      </c>
      <c r="BZ118" s="108">
        <f t="shared" si="1"/>
        <v>0</v>
      </c>
      <c r="CA118" s="109">
        <f t="shared" si="2"/>
        <v>0</v>
      </c>
      <c r="CB118" s="314" t="e">
        <f t="shared" si="7"/>
        <v>#DIV/0!</v>
      </c>
      <c r="CC118" s="111">
        <f t="shared" si="8"/>
        <v>0</v>
      </c>
      <c r="CD118" s="315">
        <f t="shared" si="9"/>
        <v>0</v>
      </c>
      <c r="CE118" s="113" t="e">
        <f t="shared" si="3"/>
        <v>#DIV/0!</v>
      </c>
      <c r="CF118" s="114">
        <f t="shared" si="4"/>
        <v>0</v>
      </c>
      <c r="CG118" s="115">
        <f t="shared" si="5"/>
        <v>0</v>
      </c>
      <c r="CH118" s="405"/>
      <c r="CI118" s="405"/>
      <c r="CJ118" s="57"/>
      <c r="CK118" s="119">
        <f t="shared" si="6"/>
        <v>0</v>
      </c>
    </row>
    <row r="119" spans="1:89" ht="19.5" customHeight="1">
      <c r="A119" s="303" t="s">
        <v>254</v>
      </c>
      <c r="B119" s="57" t="s">
        <v>246</v>
      </c>
      <c r="C119" s="295"/>
      <c r="D119" s="295"/>
      <c r="E119" s="295"/>
      <c r="F119" s="295"/>
      <c r="G119" s="295"/>
      <c r="H119" s="371"/>
      <c r="I119" s="372"/>
      <c r="J119" s="372"/>
      <c r="K119" s="393"/>
      <c r="L119" s="76"/>
      <c r="M119" s="76"/>
      <c r="N119" s="192"/>
      <c r="O119" s="78"/>
      <c r="P119" s="373"/>
      <c r="Q119" s="374"/>
      <c r="R119" s="374"/>
      <c r="S119" s="374"/>
      <c r="T119" s="374"/>
      <c r="U119" s="374"/>
      <c r="V119" s="374"/>
      <c r="W119" s="375"/>
      <c r="X119" s="376"/>
      <c r="Y119" s="377"/>
      <c r="Z119" s="377"/>
      <c r="AA119" s="378"/>
      <c r="AB119" s="254"/>
      <c r="AC119" s="254"/>
      <c r="AD119" s="254"/>
      <c r="AE119" s="255"/>
      <c r="AF119" s="254"/>
      <c r="AG119" s="254"/>
      <c r="AH119" s="256"/>
      <c r="AI119" s="308"/>
      <c r="AJ119" s="308"/>
      <c r="AK119" s="394"/>
      <c r="AL119" s="394"/>
      <c r="AM119" s="394"/>
      <c r="AN119" s="395"/>
      <c r="AO119" s="396"/>
      <c r="AP119" s="380"/>
      <c r="AQ119" s="381"/>
      <c r="AR119" s="381"/>
      <c r="AS119" s="381"/>
      <c r="AT119" s="76"/>
      <c r="AU119" s="76"/>
      <c r="AV119" s="76"/>
      <c r="AW119" s="183">
        <v>0.9</v>
      </c>
      <c r="AX119" s="76"/>
      <c r="AY119" s="76"/>
      <c r="AZ119" s="382"/>
      <c r="BA119" s="382"/>
      <c r="BB119" s="383"/>
      <c r="BC119" s="383"/>
      <c r="BD119" s="383"/>
      <c r="BE119" s="383"/>
      <c r="BF119" s="383"/>
      <c r="BG119" s="383"/>
      <c r="BH119" s="383"/>
      <c r="BI119" s="383"/>
      <c r="BJ119" s="383"/>
      <c r="BK119" s="385"/>
      <c r="BL119" s="386"/>
      <c r="BM119" s="387"/>
      <c r="BN119" s="387"/>
      <c r="BO119" s="387"/>
      <c r="BP119" s="387"/>
      <c r="BQ119" s="389"/>
      <c r="BR119" s="390"/>
      <c r="BS119" s="374"/>
      <c r="BT119" s="374"/>
      <c r="BU119" s="391"/>
      <c r="BV119" s="392"/>
      <c r="BW119" s="377"/>
      <c r="BX119" s="378"/>
      <c r="BY119" s="107">
        <f t="shared" si="0"/>
        <v>0.9</v>
      </c>
      <c r="BZ119" s="108">
        <f t="shared" si="1"/>
        <v>0.9</v>
      </c>
      <c r="CA119" s="109">
        <f t="shared" si="2"/>
        <v>0.9</v>
      </c>
      <c r="CB119" s="314" t="e">
        <f t="shared" si="7"/>
        <v>#DIV/0!</v>
      </c>
      <c r="CC119" s="111">
        <f t="shared" si="8"/>
        <v>0</v>
      </c>
      <c r="CD119" s="315">
        <f t="shared" si="9"/>
        <v>0</v>
      </c>
      <c r="CE119" s="113" t="e">
        <f t="shared" si="3"/>
        <v>#DIV/0!</v>
      </c>
      <c r="CF119" s="114">
        <f t="shared" si="4"/>
        <v>0</v>
      </c>
      <c r="CG119" s="115">
        <f t="shared" si="5"/>
        <v>0</v>
      </c>
      <c r="CH119" s="405"/>
      <c r="CI119" s="405"/>
      <c r="CJ119" s="57"/>
      <c r="CK119" s="119">
        <f t="shared" si="6"/>
        <v>1</v>
      </c>
    </row>
    <row r="120" spans="1:89" ht="19.5" customHeight="1">
      <c r="A120" s="543" t="s">
        <v>327</v>
      </c>
      <c r="B120" s="544" t="s">
        <v>105</v>
      </c>
      <c r="C120" s="295"/>
      <c r="D120" s="295"/>
      <c r="E120" s="295"/>
      <c r="F120" s="295"/>
      <c r="G120" s="295"/>
      <c r="H120" s="545"/>
      <c r="I120" s="546"/>
      <c r="J120" s="546"/>
      <c r="K120" s="547"/>
      <c r="L120" s="76"/>
      <c r="M120" s="76"/>
      <c r="N120" s="548"/>
      <c r="O120" s="78"/>
      <c r="P120" s="549"/>
      <c r="Q120" s="550"/>
      <c r="R120" s="550"/>
      <c r="S120" s="550"/>
      <c r="T120" s="550"/>
      <c r="U120" s="550"/>
      <c r="V120" s="550"/>
      <c r="W120" s="551"/>
      <c r="X120" s="552"/>
      <c r="Y120" s="553"/>
      <c r="Z120" s="553"/>
      <c r="AA120" s="554"/>
      <c r="AB120" s="555"/>
      <c r="AC120" s="555"/>
      <c r="AD120" s="555"/>
      <c r="AE120" s="556"/>
      <c r="AF120" s="555"/>
      <c r="AG120" s="555"/>
      <c r="AH120" s="556"/>
      <c r="AI120" s="308"/>
      <c r="AJ120" s="308"/>
      <c r="AK120" s="557"/>
      <c r="AL120" s="557"/>
      <c r="AM120" s="557"/>
      <c r="AN120" s="558"/>
      <c r="AO120" s="559"/>
      <c r="AP120" s="560"/>
      <c r="AQ120" s="561"/>
      <c r="AR120" s="561"/>
      <c r="AS120" s="561"/>
      <c r="AT120" s="76"/>
      <c r="AU120" s="76"/>
      <c r="AV120" s="76"/>
      <c r="AW120" s="183"/>
      <c r="AX120" s="76"/>
      <c r="AY120" s="76"/>
      <c r="AZ120" s="562"/>
      <c r="BA120" s="562"/>
      <c r="BB120" s="562"/>
      <c r="BC120" s="562"/>
      <c r="BD120" s="562"/>
      <c r="BE120" s="562"/>
      <c r="BF120" s="562"/>
      <c r="BG120" s="562"/>
      <c r="BH120" s="562"/>
      <c r="BI120" s="562"/>
      <c r="BJ120" s="562"/>
      <c r="BK120" s="562"/>
      <c r="BL120" s="563"/>
      <c r="BM120" s="564"/>
      <c r="BN120" s="564"/>
      <c r="BO120" s="564"/>
      <c r="BP120" s="564"/>
      <c r="BQ120" s="565"/>
      <c r="BR120" s="549"/>
      <c r="BS120" s="550"/>
      <c r="BT120" s="550"/>
      <c r="BU120" s="551"/>
      <c r="BV120" s="552"/>
      <c r="BW120" s="553"/>
      <c r="BX120" s="554"/>
      <c r="BY120" s="107" t="e">
        <f t="shared" si="0"/>
        <v>#DIV/0!</v>
      </c>
      <c r="BZ120" s="108">
        <f t="shared" si="1"/>
        <v>0</v>
      </c>
      <c r="CA120" s="109">
        <f t="shared" si="2"/>
        <v>0</v>
      </c>
      <c r="CB120" s="314" t="e">
        <f t="shared" si="7"/>
        <v>#DIV/0!</v>
      </c>
      <c r="CC120" s="111">
        <f t="shared" si="8"/>
        <v>0</v>
      </c>
      <c r="CD120" s="315">
        <f t="shared" si="9"/>
        <v>0</v>
      </c>
      <c r="CE120" s="113" t="e">
        <f t="shared" si="3"/>
        <v>#DIV/0!</v>
      </c>
      <c r="CF120" s="114">
        <f t="shared" si="4"/>
        <v>0</v>
      </c>
      <c r="CG120" s="115">
        <f t="shared" si="5"/>
        <v>0</v>
      </c>
      <c r="CH120" s="406">
        <v>2.12</v>
      </c>
      <c r="CI120" s="405"/>
      <c r="CJ120" s="57"/>
    </row>
    <row r="121" spans="1:89" ht="19.5" customHeight="1">
      <c r="A121" s="543" t="s">
        <v>328</v>
      </c>
      <c r="B121" s="544" t="s">
        <v>105</v>
      </c>
      <c r="C121" s="295"/>
      <c r="D121" s="295"/>
      <c r="E121" s="295"/>
      <c r="F121" s="295"/>
      <c r="G121" s="295"/>
      <c r="H121" s="545"/>
      <c r="I121" s="546"/>
      <c r="J121" s="546"/>
      <c r="K121" s="547"/>
      <c r="L121" s="76"/>
      <c r="M121" s="76"/>
      <c r="N121" s="548"/>
      <c r="O121" s="78"/>
      <c r="P121" s="549"/>
      <c r="Q121" s="550"/>
      <c r="R121" s="550"/>
      <c r="S121" s="550"/>
      <c r="T121" s="550"/>
      <c r="U121" s="550"/>
      <c r="V121" s="550"/>
      <c r="W121" s="551"/>
      <c r="X121" s="552"/>
      <c r="Y121" s="553"/>
      <c r="Z121" s="553"/>
      <c r="AA121" s="554"/>
      <c r="AB121" s="555"/>
      <c r="AC121" s="555"/>
      <c r="AD121" s="555"/>
      <c r="AE121" s="556"/>
      <c r="AF121" s="555"/>
      <c r="AG121" s="555"/>
      <c r="AH121" s="556"/>
      <c r="AI121" s="308"/>
      <c r="AJ121" s="308"/>
      <c r="AK121" s="557"/>
      <c r="AL121" s="557"/>
      <c r="AM121" s="557"/>
      <c r="AN121" s="558"/>
      <c r="AO121" s="559"/>
      <c r="AP121" s="560"/>
      <c r="AQ121" s="561"/>
      <c r="AR121" s="561"/>
      <c r="AS121" s="561"/>
      <c r="AT121" s="76"/>
      <c r="AU121" s="76"/>
      <c r="AV121" s="76"/>
      <c r="AW121" s="183"/>
      <c r="AX121" s="76"/>
      <c r="AY121" s="76"/>
      <c r="AZ121" s="562"/>
      <c r="BA121" s="562"/>
      <c r="BB121" s="562"/>
      <c r="BC121" s="562"/>
      <c r="BD121" s="562"/>
      <c r="BE121" s="562"/>
      <c r="BF121" s="562"/>
      <c r="BG121" s="562"/>
      <c r="BH121" s="562"/>
      <c r="BI121" s="562"/>
      <c r="BJ121" s="562"/>
      <c r="BK121" s="562"/>
      <c r="BL121" s="563"/>
      <c r="BM121" s="564"/>
      <c r="BN121" s="564"/>
      <c r="BO121" s="564"/>
      <c r="BP121" s="564"/>
      <c r="BQ121" s="565"/>
      <c r="BR121" s="549"/>
      <c r="BS121" s="550"/>
      <c r="BT121" s="550"/>
      <c r="BU121" s="551"/>
      <c r="BV121" s="552"/>
      <c r="BW121" s="553"/>
      <c r="BX121" s="554"/>
      <c r="BY121" s="566"/>
      <c r="BZ121" s="108"/>
      <c r="CA121" s="567"/>
      <c r="CB121" s="568"/>
      <c r="CC121" s="111"/>
      <c r="CD121" s="569"/>
      <c r="CE121" s="570"/>
      <c r="CF121" s="114"/>
      <c r="CG121" s="571"/>
      <c r="CH121" s="406">
        <v>4.5199999999999996</v>
      </c>
      <c r="CI121" s="405"/>
      <c r="CJ121" s="57"/>
    </row>
    <row r="122" spans="1:89" ht="19.5" customHeight="1">
      <c r="A122" s="407" t="s">
        <v>255</v>
      </c>
      <c r="B122" s="57"/>
      <c r="C122" s="295"/>
      <c r="D122" s="295"/>
      <c r="E122" s="295"/>
      <c r="F122" s="295"/>
      <c r="G122" s="295"/>
      <c r="H122" s="295"/>
      <c r="I122" s="295"/>
      <c r="J122" s="295"/>
      <c r="K122" s="295"/>
      <c r="L122" s="294"/>
      <c r="M122" s="294"/>
      <c r="N122" s="295"/>
      <c r="O122" s="295"/>
      <c r="P122" s="295"/>
      <c r="Q122" s="295"/>
      <c r="R122" s="295"/>
      <c r="S122" s="295"/>
      <c r="T122" s="295"/>
      <c r="U122" s="295"/>
      <c r="V122" s="295"/>
      <c r="W122" s="295"/>
      <c r="X122" s="295"/>
      <c r="Y122" s="295"/>
      <c r="Z122" s="295"/>
      <c r="AA122" s="295"/>
      <c r="AB122" s="408"/>
      <c r="AC122" s="408"/>
      <c r="AD122" s="408"/>
      <c r="AE122" s="409"/>
      <c r="AF122" s="409"/>
      <c r="AG122" s="409"/>
      <c r="AH122" s="409"/>
      <c r="AI122" s="409"/>
      <c r="AJ122" s="409"/>
      <c r="AK122" s="409"/>
      <c r="AL122" s="409"/>
      <c r="AM122" s="409"/>
      <c r="AN122" s="409"/>
      <c r="AO122" s="409"/>
      <c r="AP122" s="409"/>
      <c r="AQ122" s="409"/>
      <c r="AR122" s="409"/>
      <c r="AS122" s="409"/>
      <c r="AT122" s="409"/>
      <c r="AU122" s="409"/>
      <c r="AV122" s="409"/>
      <c r="AW122" s="409"/>
      <c r="AX122" s="409"/>
      <c r="AY122" s="409"/>
      <c r="AZ122" s="409"/>
      <c r="BA122" s="409"/>
      <c r="BB122" s="409"/>
      <c r="BC122" s="409"/>
      <c r="BD122" s="409"/>
      <c r="BE122" s="409"/>
      <c r="BF122" s="409"/>
      <c r="BG122" s="410"/>
      <c r="BH122" s="409"/>
      <c r="BI122" s="409"/>
      <c r="BJ122" s="409"/>
      <c r="BK122" s="409"/>
      <c r="BL122" s="409"/>
      <c r="BM122" s="409"/>
      <c r="BN122" s="409"/>
      <c r="BO122" s="409"/>
      <c r="BP122" s="409"/>
      <c r="BQ122" s="409"/>
      <c r="BR122" s="409"/>
      <c r="BS122" s="409"/>
      <c r="BT122" s="409"/>
      <c r="BU122" s="409"/>
      <c r="BV122" s="409"/>
      <c r="BW122" s="409"/>
      <c r="BX122" s="295"/>
      <c r="BY122" s="411"/>
      <c r="BZ122" s="405"/>
      <c r="CA122" s="412"/>
      <c r="CB122" s="411"/>
      <c r="CC122" s="405"/>
      <c r="CD122" s="405"/>
      <c r="CE122" s="405"/>
      <c r="CF122" s="405"/>
      <c r="CG122" s="405"/>
      <c r="CH122" s="405"/>
      <c r="CI122" s="405"/>
      <c r="CJ122" s="57"/>
      <c r="CK122" s="57">
        <f>SUM(CK4:CK119)</f>
        <v>345</v>
      </c>
    </row>
    <row r="123" spans="1:89" ht="16.5" customHeight="1">
      <c r="A123" s="222" t="s">
        <v>256</v>
      </c>
      <c r="B123" s="67" t="s">
        <v>105</v>
      </c>
      <c r="C123" s="319"/>
      <c r="D123" s="320"/>
      <c r="E123" s="320"/>
      <c r="F123" s="320"/>
      <c r="G123" s="320"/>
      <c r="H123" s="413"/>
      <c r="I123" s="321"/>
      <c r="J123" s="321"/>
      <c r="K123" s="322"/>
      <c r="L123" s="76"/>
      <c r="M123" s="76"/>
      <c r="N123" s="414"/>
      <c r="O123" s="78"/>
      <c r="P123" s="325"/>
      <c r="Q123" s="326"/>
      <c r="R123" s="326"/>
      <c r="S123" s="326"/>
      <c r="T123" s="326"/>
      <c r="U123" s="326"/>
      <c r="V123" s="326"/>
      <c r="W123" s="415"/>
      <c r="X123" s="328"/>
      <c r="Y123" s="329"/>
      <c r="Z123" s="330"/>
      <c r="AA123" s="416"/>
      <c r="AB123" s="417"/>
      <c r="AC123" s="331"/>
      <c r="AD123" s="331"/>
      <c r="AE123" s="331"/>
      <c r="AF123" s="331"/>
      <c r="AG123" s="331"/>
      <c r="AH123" s="418"/>
      <c r="AI123" s="419"/>
      <c r="AJ123" s="420"/>
      <c r="AK123" s="335"/>
      <c r="AL123" s="335"/>
      <c r="AM123" s="421"/>
      <c r="AN123" s="336"/>
      <c r="AO123" s="337"/>
      <c r="AP123" s="338"/>
      <c r="AQ123" s="339"/>
      <c r="AR123" s="339"/>
      <c r="AS123" s="339"/>
      <c r="AT123" s="422"/>
      <c r="AU123" s="423"/>
      <c r="AV123" s="424"/>
      <c r="AW123" s="424"/>
      <c r="AX123" s="425"/>
      <c r="AY123" s="425"/>
      <c r="AZ123" s="340"/>
      <c r="BA123" s="340"/>
      <c r="BB123" s="341"/>
      <c r="BC123" s="341"/>
      <c r="BD123" s="341"/>
      <c r="BE123" s="341"/>
      <c r="BF123" s="340"/>
      <c r="BG123" s="341"/>
      <c r="BH123" s="341"/>
      <c r="BI123" s="341"/>
      <c r="BJ123" s="341"/>
      <c r="BK123" s="342"/>
      <c r="BL123" s="343"/>
      <c r="BM123" s="344"/>
      <c r="BN123" s="344"/>
      <c r="BO123" s="344"/>
      <c r="BP123" s="344"/>
      <c r="BQ123" s="345"/>
      <c r="BR123" s="346"/>
      <c r="BS123" s="326"/>
      <c r="BT123" s="326"/>
      <c r="BU123" s="327"/>
      <c r="BV123" s="328"/>
      <c r="BW123" s="329"/>
      <c r="BX123" s="330"/>
      <c r="BY123" s="426"/>
      <c r="BZ123" s="427"/>
      <c r="CA123" s="428"/>
      <c r="CB123" s="110"/>
      <c r="CC123" s="111"/>
      <c r="CD123" s="315"/>
      <c r="CE123" s="429"/>
      <c r="CF123" s="114"/>
      <c r="CG123" s="430"/>
      <c r="CH123" s="316"/>
      <c r="CI123" s="158"/>
      <c r="CJ123" s="349"/>
      <c r="CK123" s="3"/>
    </row>
    <row r="124" spans="1:89" ht="16.5" customHeight="1">
      <c r="A124" s="431" t="s">
        <v>257</v>
      </c>
      <c r="B124" s="67" t="s">
        <v>105</v>
      </c>
      <c r="C124" s="350"/>
      <c r="D124" s="351"/>
      <c r="E124" s="351"/>
      <c r="F124" s="351"/>
      <c r="G124" s="351"/>
      <c r="H124" s="125"/>
      <c r="I124" s="126"/>
      <c r="J124" s="126"/>
      <c r="K124" s="127"/>
      <c r="L124" s="76"/>
      <c r="M124" s="76"/>
      <c r="N124" s="432"/>
      <c r="O124" s="78"/>
      <c r="P124" s="130"/>
      <c r="Q124" s="131"/>
      <c r="R124" s="131"/>
      <c r="S124" s="131"/>
      <c r="T124" s="131"/>
      <c r="U124" s="131"/>
      <c r="V124" s="131"/>
      <c r="W124" s="132"/>
      <c r="X124" s="154"/>
      <c r="Y124" s="155"/>
      <c r="Z124" s="165"/>
      <c r="AA124" s="433"/>
      <c r="AB124" s="360"/>
      <c r="AC124" s="138"/>
      <c r="AD124" s="138"/>
      <c r="AE124" s="138"/>
      <c r="AF124" s="138"/>
      <c r="AG124" s="138"/>
      <c r="AH124" s="139"/>
      <c r="AI124" s="434"/>
      <c r="AJ124" s="435"/>
      <c r="AK124" s="356"/>
      <c r="AL124" s="356"/>
      <c r="AM124" s="436"/>
      <c r="AN124" s="357"/>
      <c r="AO124" s="362"/>
      <c r="AP124" s="144"/>
      <c r="AQ124" s="359"/>
      <c r="AR124" s="359"/>
      <c r="AS124" s="359"/>
      <c r="AT124" s="437"/>
      <c r="AU124" s="438"/>
      <c r="AV124" s="78"/>
      <c r="AW124" s="78"/>
      <c r="AX124" s="439"/>
      <c r="AY124" s="439"/>
      <c r="AZ124" s="146"/>
      <c r="BA124" s="146"/>
      <c r="BB124" s="148"/>
      <c r="BC124" s="148"/>
      <c r="BD124" s="148"/>
      <c r="BE124" s="148"/>
      <c r="BF124" s="146"/>
      <c r="BG124" s="148"/>
      <c r="BH124" s="148"/>
      <c r="BI124" s="148"/>
      <c r="BJ124" s="148"/>
      <c r="BK124" s="149"/>
      <c r="BL124" s="150"/>
      <c r="BM124" s="151"/>
      <c r="BN124" s="151"/>
      <c r="BO124" s="151"/>
      <c r="BP124" s="151"/>
      <c r="BQ124" s="152"/>
      <c r="BR124" s="153"/>
      <c r="BS124" s="131"/>
      <c r="BT124" s="131"/>
      <c r="BU124" s="352"/>
      <c r="BV124" s="154"/>
      <c r="BW124" s="155"/>
      <c r="BX124" s="165"/>
      <c r="BY124" s="426"/>
      <c r="BZ124" s="427"/>
      <c r="CA124" s="428"/>
      <c r="CB124" s="110"/>
      <c r="CC124" s="111"/>
      <c r="CD124" s="315"/>
      <c r="CE124" s="429"/>
      <c r="CF124" s="114"/>
      <c r="CG124" s="430"/>
      <c r="CH124" s="316"/>
      <c r="CI124" s="158"/>
      <c r="CJ124" s="159"/>
      <c r="CK124" s="3"/>
    </row>
    <row r="125" spans="1:89" ht="16.5" customHeight="1">
      <c r="A125" s="219" t="s">
        <v>258</v>
      </c>
      <c r="B125" s="67" t="s">
        <v>105</v>
      </c>
      <c r="C125" s="350"/>
      <c r="D125" s="351"/>
      <c r="E125" s="351"/>
      <c r="F125" s="351"/>
      <c r="G125" s="351"/>
      <c r="H125" s="125"/>
      <c r="I125" s="126"/>
      <c r="J125" s="126"/>
      <c r="K125" s="127"/>
      <c r="L125" s="76"/>
      <c r="M125" s="76"/>
      <c r="N125" s="432"/>
      <c r="O125" s="78"/>
      <c r="P125" s="130"/>
      <c r="Q125" s="131"/>
      <c r="R125" s="131"/>
      <c r="S125" s="131"/>
      <c r="T125" s="131"/>
      <c r="U125" s="131"/>
      <c r="V125" s="131"/>
      <c r="W125" s="132"/>
      <c r="X125" s="154"/>
      <c r="Y125" s="155"/>
      <c r="Z125" s="165"/>
      <c r="AA125" s="433"/>
      <c r="AB125" s="360"/>
      <c r="AC125" s="138"/>
      <c r="AD125" s="138"/>
      <c r="AE125" s="138"/>
      <c r="AF125" s="138"/>
      <c r="AG125" s="138"/>
      <c r="AH125" s="139"/>
      <c r="AI125" s="434"/>
      <c r="AJ125" s="435"/>
      <c r="AK125" s="356"/>
      <c r="AL125" s="356"/>
      <c r="AM125" s="436"/>
      <c r="AN125" s="357"/>
      <c r="AO125" s="362"/>
      <c r="AP125" s="144"/>
      <c r="AQ125" s="359"/>
      <c r="AR125" s="359"/>
      <c r="AS125" s="359"/>
      <c r="AT125" s="437"/>
      <c r="AU125" s="438"/>
      <c r="AV125" s="78"/>
      <c r="AW125" s="78"/>
      <c r="AX125" s="439"/>
      <c r="AY125" s="439"/>
      <c r="AZ125" s="146"/>
      <c r="BA125" s="146"/>
      <c r="BB125" s="148"/>
      <c r="BC125" s="148"/>
      <c r="BD125" s="148"/>
      <c r="BE125" s="148"/>
      <c r="BF125" s="146"/>
      <c r="BG125" s="148"/>
      <c r="BH125" s="148"/>
      <c r="BI125" s="148"/>
      <c r="BJ125" s="148"/>
      <c r="BK125" s="149"/>
      <c r="BL125" s="150"/>
      <c r="BM125" s="151"/>
      <c r="BN125" s="151"/>
      <c r="BO125" s="151"/>
      <c r="BP125" s="440"/>
      <c r="BQ125" s="152"/>
      <c r="BR125" s="153"/>
      <c r="BS125" s="131"/>
      <c r="BT125" s="131"/>
      <c r="BU125" s="352"/>
      <c r="BV125" s="154"/>
      <c r="BW125" s="155"/>
      <c r="BX125" s="165"/>
      <c r="BY125" s="426"/>
      <c r="BZ125" s="427"/>
      <c r="CA125" s="428"/>
      <c r="CB125" s="110"/>
      <c r="CC125" s="111"/>
      <c r="CD125" s="315"/>
      <c r="CE125" s="429"/>
      <c r="CF125" s="114"/>
      <c r="CG125" s="430"/>
      <c r="CH125" s="316"/>
      <c r="CI125" s="158"/>
      <c r="CJ125" s="159"/>
      <c r="CK125" s="3"/>
    </row>
    <row r="126" spans="1:89" ht="16.5" customHeight="1">
      <c r="A126" s="163" t="s">
        <v>259</v>
      </c>
      <c r="B126" s="67" t="s">
        <v>105</v>
      </c>
      <c r="C126" s="350"/>
      <c r="D126" s="351"/>
      <c r="E126" s="351"/>
      <c r="F126" s="351"/>
      <c r="G126" s="351"/>
      <c r="H126" s="125"/>
      <c r="I126" s="126"/>
      <c r="J126" s="126"/>
      <c r="K126" s="127"/>
      <c r="L126" s="76"/>
      <c r="M126" s="76"/>
      <c r="N126" s="432"/>
      <c r="O126" s="78"/>
      <c r="P126" s="130"/>
      <c r="Q126" s="131"/>
      <c r="R126" s="131"/>
      <c r="S126" s="131"/>
      <c r="T126" s="131"/>
      <c r="U126" s="131"/>
      <c r="V126" s="131"/>
      <c r="W126" s="132"/>
      <c r="X126" s="154"/>
      <c r="Y126" s="155"/>
      <c r="Z126" s="165"/>
      <c r="AA126" s="433"/>
      <c r="AB126" s="360"/>
      <c r="AC126" s="138"/>
      <c r="AD126" s="138"/>
      <c r="AE126" s="138"/>
      <c r="AF126" s="138"/>
      <c r="AG126" s="138"/>
      <c r="AH126" s="139"/>
      <c r="AI126" s="434"/>
      <c r="AJ126" s="435"/>
      <c r="AK126" s="356"/>
      <c r="AL126" s="356"/>
      <c r="AM126" s="436"/>
      <c r="AN126" s="357"/>
      <c r="AO126" s="362"/>
      <c r="AP126" s="144"/>
      <c r="AQ126" s="359"/>
      <c r="AR126" s="359"/>
      <c r="AS126" s="359"/>
      <c r="AT126" s="437"/>
      <c r="AU126" s="438"/>
      <c r="AV126" s="78"/>
      <c r="AW126" s="78"/>
      <c r="AX126" s="439"/>
      <c r="AY126" s="439"/>
      <c r="AZ126" s="146"/>
      <c r="BA126" s="146"/>
      <c r="BB126" s="148"/>
      <c r="BC126" s="148"/>
      <c r="BD126" s="148"/>
      <c r="BE126" s="148"/>
      <c r="BF126" s="146"/>
      <c r="BG126" s="148"/>
      <c r="BH126" s="148"/>
      <c r="BI126" s="148"/>
      <c r="BJ126" s="148"/>
      <c r="BK126" s="149"/>
      <c r="BL126" s="150"/>
      <c r="BM126" s="151"/>
      <c r="BN126" s="151"/>
      <c r="BO126" s="151"/>
      <c r="BP126" s="151"/>
      <c r="BQ126" s="152"/>
      <c r="BR126" s="153"/>
      <c r="BS126" s="131"/>
      <c r="BT126" s="131"/>
      <c r="BU126" s="352"/>
      <c r="BV126" s="154"/>
      <c r="BW126" s="155"/>
      <c r="BX126" s="165"/>
      <c r="BY126" s="426"/>
      <c r="BZ126" s="427"/>
      <c r="CA126" s="428"/>
      <c r="CB126" s="110"/>
      <c r="CC126" s="111"/>
      <c r="CD126" s="315"/>
      <c r="CE126" s="429"/>
      <c r="CF126" s="114"/>
      <c r="CG126" s="430"/>
      <c r="CH126" s="316"/>
      <c r="CI126" s="158"/>
      <c r="CJ126" s="159"/>
      <c r="CK126" s="3"/>
    </row>
    <row r="127" spans="1:89" ht="16.5" customHeight="1">
      <c r="A127" s="238" t="s">
        <v>260</v>
      </c>
      <c r="B127" s="67" t="s">
        <v>105</v>
      </c>
      <c r="C127" s="350"/>
      <c r="D127" s="351"/>
      <c r="E127" s="351"/>
      <c r="F127" s="351"/>
      <c r="G127" s="351"/>
      <c r="H127" s="125"/>
      <c r="I127" s="126"/>
      <c r="J127" s="126"/>
      <c r="K127" s="127"/>
      <c r="L127" s="76"/>
      <c r="M127" s="76"/>
      <c r="N127" s="432"/>
      <c r="O127" s="78"/>
      <c r="P127" s="130"/>
      <c r="Q127" s="131"/>
      <c r="R127" s="131"/>
      <c r="S127" s="131"/>
      <c r="T127" s="131"/>
      <c r="U127" s="131"/>
      <c r="V127" s="131"/>
      <c r="W127" s="132"/>
      <c r="X127" s="154"/>
      <c r="Y127" s="155"/>
      <c r="Z127" s="165"/>
      <c r="AA127" s="433"/>
      <c r="AB127" s="360"/>
      <c r="AC127" s="138"/>
      <c r="AD127" s="138"/>
      <c r="AE127" s="138"/>
      <c r="AF127" s="138"/>
      <c r="AG127" s="138"/>
      <c r="AH127" s="139"/>
      <c r="AI127" s="434"/>
      <c r="AJ127" s="435"/>
      <c r="AK127" s="356"/>
      <c r="AL127" s="356"/>
      <c r="AM127" s="436"/>
      <c r="AN127" s="357"/>
      <c r="AO127" s="362"/>
      <c r="AP127" s="144"/>
      <c r="AQ127" s="359"/>
      <c r="AR127" s="359"/>
      <c r="AS127" s="359"/>
      <c r="AT127" s="437"/>
      <c r="AU127" s="438"/>
      <c r="AV127" s="78"/>
      <c r="AW127" s="78"/>
      <c r="AX127" s="439"/>
      <c r="AY127" s="439"/>
      <c r="AZ127" s="146"/>
      <c r="BA127" s="146"/>
      <c r="BB127" s="148"/>
      <c r="BC127" s="148"/>
      <c r="BD127" s="148"/>
      <c r="BE127" s="148"/>
      <c r="BF127" s="146"/>
      <c r="BG127" s="383"/>
      <c r="BH127" s="148"/>
      <c r="BI127" s="148"/>
      <c r="BJ127" s="148"/>
      <c r="BK127" s="149"/>
      <c r="BL127" s="150"/>
      <c r="BM127" s="151"/>
      <c r="BN127" s="151"/>
      <c r="BO127" s="151"/>
      <c r="BP127" s="151"/>
      <c r="BQ127" s="152"/>
      <c r="BR127" s="153"/>
      <c r="BS127" s="131"/>
      <c r="BT127" s="131"/>
      <c r="BU127" s="441"/>
      <c r="BV127" s="154"/>
      <c r="BW127" s="155"/>
      <c r="BX127" s="165"/>
      <c r="BY127" s="426"/>
      <c r="BZ127" s="427"/>
      <c r="CA127" s="428"/>
      <c r="CB127" s="110"/>
      <c r="CC127" s="111"/>
      <c r="CD127" s="315"/>
      <c r="CE127" s="429"/>
      <c r="CF127" s="114"/>
      <c r="CG127" s="430"/>
      <c r="CH127" s="316"/>
      <c r="CI127" s="158"/>
      <c r="CJ127" s="159"/>
      <c r="CK127" s="3" t="s">
        <v>302</v>
      </c>
    </row>
    <row r="128" spans="1:89" ht="16.5" customHeight="1">
      <c r="A128" s="238" t="s">
        <v>261</v>
      </c>
      <c r="B128" s="67" t="s">
        <v>105</v>
      </c>
      <c r="C128" s="350"/>
      <c r="D128" s="351"/>
      <c r="E128" s="351"/>
      <c r="F128" s="351"/>
      <c r="G128" s="351"/>
      <c r="H128" s="125"/>
      <c r="I128" s="126"/>
      <c r="J128" s="126"/>
      <c r="K128" s="127"/>
      <c r="L128" s="76"/>
      <c r="M128" s="76"/>
      <c r="N128" s="432"/>
      <c r="O128" s="78"/>
      <c r="P128" s="130"/>
      <c r="Q128" s="131"/>
      <c r="R128" s="131"/>
      <c r="S128" s="131"/>
      <c r="T128" s="131"/>
      <c r="U128" s="131"/>
      <c r="V128" s="131"/>
      <c r="W128" s="132"/>
      <c r="X128" s="154"/>
      <c r="Y128" s="155"/>
      <c r="Z128" s="165"/>
      <c r="AA128" s="433"/>
      <c r="AB128" s="360"/>
      <c r="AC128" s="138"/>
      <c r="AD128" s="138"/>
      <c r="AE128" s="138"/>
      <c r="AF128" s="138"/>
      <c r="AG128" s="138"/>
      <c r="AH128" s="139"/>
      <c r="AI128" s="434"/>
      <c r="AJ128" s="435"/>
      <c r="AK128" s="356"/>
      <c r="AL128" s="356"/>
      <c r="AM128" s="436"/>
      <c r="AN128" s="357"/>
      <c r="AO128" s="362"/>
      <c r="AP128" s="144"/>
      <c r="AQ128" s="359"/>
      <c r="AR128" s="359"/>
      <c r="AS128" s="359"/>
      <c r="AT128" s="437"/>
      <c r="AU128" s="438"/>
      <c r="AV128" s="78"/>
      <c r="AW128" s="78"/>
      <c r="AX128" s="439"/>
      <c r="AY128" s="439"/>
      <c r="AZ128" s="146"/>
      <c r="BA128" s="146"/>
      <c r="BB128" s="148"/>
      <c r="BC128" s="148"/>
      <c r="BD128" s="148"/>
      <c r="BE128" s="148"/>
      <c r="BF128" s="146"/>
      <c r="BG128" s="383"/>
      <c r="BH128" s="148"/>
      <c r="BI128" s="148"/>
      <c r="BJ128" s="148"/>
      <c r="BK128" s="149"/>
      <c r="BL128" s="150"/>
      <c r="BM128" s="151"/>
      <c r="BN128" s="151"/>
      <c r="BO128" s="151"/>
      <c r="BP128" s="151"/>
      <c r="BQ128" s="152"/>
      <c r="BR128" s="153"/>
      <c r="BS128" s="131"/>
      <c r="BT128" s="131"/>
      <c r="BU128" s="441"/>
      <c r="BV128" s="154"/>
      <c r="BW128" s="155"/>
      <c r="BX128" s="165"/>
      <c r="BY128" s="426"/>
      <c r="BZ128" s="427"/>
      <c r="CA128" s="428"/>
      <c r="CB128" s="110"/>
      <c r="CC128" s="111"/>
      <c r="CD128" s="315"/>
      <c r="CE128" s="429"/>
      <c r="CF128" s="114"/>
      <c r="CG128" s="430"/>
      <c r="CH128" s="316"/>
      <c r="CI128" s="158"/>
      <c r="CJ128" s="159"/>
      <c r="CK128" s="3"/>
    </row>
    <row r="129" spans="1:89" ht="16.5" customHeight="1">
      <c r="A129" s="238" t="s">
        <v>262</v>
      </c>
      <c r="B129" s="67" t="s">
        <v>105</v>
      </c>
      <c r="C129" s="350"/>
      <c r="D129" s="351"/>
      <c r="E129" s="351"/>
      <c r="F129" s="351"/>
      <c r="G129" s="351"/>
      <c r="H129" s="125"/>
      <c r="I129" s="126"/>
      <c r="J129" s="126"/>
      <c r="K129" s="127"/>
      <c r="L129" s="76"/>
      <c r="M129" s="76"/>
      <c r="N129" s="432"/>
      <c r="O129" s="78"/>
      <c r="P129" s="130"/>
      <c r="Q129" s="131"/>
      <c r="R129" s="131"/>
      <c r="S129" s="131"/>
      <c r="T129" s="131"/>
      <c r="U129" s="131"/>
      <c r="V129" s="131"/>
      <c r="W129" s="132"/>
      <c r="X129" s="154"/>
      <c r="Y129" s="155"/>
      <c r="Z129" s="165"/>
      <c r="AA129" s="433"/>
      <c r="AB129" s="360"/>
      <c r="AC129" s="138"/>
      <c r="AD129" s="138"/>
      <c r="AE129" s="138"/>
      <c r="AF129" s="138"/>
      <c r="AG129" s="138"/>
      <c r="AH129" s="139"/>
      <c r="AI129" s="434"/>
      <c r="AJ129" s="435"/>
      <c r="AK129" s="356"/>
      <c r="AL129" s="356"/>
      <c r="AM129" s="436"/>
      <c r="AN129" s="357"/>
      <c r="AO129" s="362"/>
      <c r="AP129" s="144"/>
      <c r="AQ129" s="359"/>
      <c r="AR129" s="359"/>
      <c r="AS129" s="359"/>
      <c r="AT129" s="437"/>
      <c r="AU129" s="438"/>
      <c r="AV129" s="78"/>
      <c r="AW129" s="78"/>
      <c r="AX129" s="439"/>
      <c r="AY129" s="439"/>
      <c r="AZ129" s="146"/>
      <c r="BA129" s="146"/>
      <c r="BB129" s="148"/>
      <c r="BC129" s="148"/>
      <c r="BD129" s="148"/>
      <c r="BE129" s="148"/>
      <c r="BF129" s="146"/>
      <c r="BG129" s="148"/>
      <c r="BH129" s="383"/>
      <c r="BI129" s="383"/>
      <c r="BJ129" s="383"/>
      <c r="BK129" s="442"/>
      <c r="BL129" s="150"/>
      <c r="BM129" s="151"/>
      <c r="BN129" s="151"/>
      <c r="BO129" s="151"/>
      <c r="BP129" s="151"/>
      <c r="BQ129" s="152"/>
      <c r="BR129" s="153"/>
      <c r="BS129" s="131"/>
      <c r="BT129" s="131"/>
      <c r="BU129" s="441"/>
      <c r="BV129" s="154"/>
      <c r="BW129" s="155"/>
      <c r="BX129" s="165"/>
      <c r="BY129" s="426"/>
      <c r="BZ129" s="427"/>
      <c r="CA129" s="428"/>
      <c r="CB129" s="110"/>
      <c r="CC129" s="111"/>
      <c r="CD129" s="315"/>
      <c r="CE129" s="429"/>
      <c r="CF129" s="114"/>
      <c r="CG129" s="430"/>
      <c r="CH129" s="316"/>
      <c r="CI129" s="158"/>
      <c r="CJ129" s="159"/>
      <c r="CK129" s="3" t="s">
        <v>302</v>
      </c>
    </row>
    <row r="130" spans="1:89" ht="16.5" customHeight="1">
      <c r="A130" s="238" t="s">
        <v>263</v>
      </c>
      <c r="B130" s="67" t="s">
        <v>105</v>
      </c>
      <c r="C130" s="350"/>
      <c r="D130" s="351"/>
      <c r="E130" s="351"/>
      <c r="F130" s="351"/>
      <c r="G130" s="351"/>
      <c r="H130" s="125"/>
      <c r="I130" s="126"/>
      <c r="J130" s="126"/>
      <c r="K130" s="127"/>
      <c r="L130" s="76"/>
      <c r="M130" s="76"/>
      <c r="N130" s="432"/>
      <c r="O130" s="78"/>
      <c r="P130" s="130"/>
      <c r="Q130" s="131"/>
      <c r="R130" s="131"/>
      <c r="S130" s="131"/>
      <c r="T130" s="131"/>
      <c r="U130" s="131"/>
      <c r="V130" s="131"/>
      <c r="W130" s="132"/>
      <c r="X130" s="154"/>
      <c r="Y130" s="155"/>
      <c r="Z130" s="165"/>
      <c r="AA130" s="433"/>
      <c r="AB130" s="360"/>
      <c r="AC130" s="138"/>
      <c r="AD130" s="138"/>
      <c r="AE130" s="138"/>
      <c r="AF130" s="138"/>
      <c r="AG130" s="138"/>
      <c r="AH130" s="139"/>
      <c r="AI130" s="434"/>
      <c r="AJ130" s="435"/>
      <c r="AK130" s="356"/>
      <c r="AL130" s="356"/>
      <c r="AM130" s="436"/>
      <c r="AN130" s="357"/>
      <c r="AO130" s="362"/>
      <c r="AP130" s="144"/>
      <c r="AQ130" s="359"/>
      <c r="AR130" s="359"/>
      <c r="AS130" s="359"/>
      <c r="AT130" s="437"/>
      <c r="AU130" s="438"/>
      <c r="AV130" s="78"/>
      <c r="AW130" s="78"/>
      <c r="AX130" s="439"/>
      <c r="AY130" s="439"/>
      <c r="AZ130" s="146"/>
      <c r="BA130" s="146"/>
      <c r="BB130" s="148"/>
      <c r="BC130" s="148"/>
      <c r="BD130" s="148"/>
      <c r="BE130" s="148"/>
      <c r="BF130" s="146"/>
      <c r="BG130" s="148"/>
      <c r="BH130" s="383"/>
      <c r="BI130" s="383"/>
      <c r="BJ130" s="383"/>
      <c r="BK130" s="442"/>
      <c r="BL130" s="150"/>
      <c r="BM130" s="151"/>
      <c r="BN130" s="151"/>
      <c r="BO130" s="151"/>
      <c r="BP130" s="151"/>
      <c r="BQ130" s="152"/>
      <c r="BR130" s="153"/>
      <c r="BS130" s="131"/>
      <c r="BT130" s="131"/>
      <c r="BU130" s="441"/>
      <c r="BV130" s="154"/>
      <c r="BW130" s="155"/>
      <c r="BX130" s="165"/>
      <c r="BY130" s="426"/>
      <c r="BZ130" s="427"/>
      <c r="CA130" s="428"/>
      <c r="CB130" s="110"/>
      <c r="CC130" s="111"/>
      <c r="CD130" s="315"/>
      <c r="CE130" s="429"/>
      <c r="CF130" s="114"/>
      <c r="CG130" s="430"/>
      <c r="CH130" s="316"/>
      <c r="CI130" s="158"/>
      <c r="CJ130" s="159"/>
      <c r="CK130" s="3"/>
    </row>
    <row r="131" spans="1:89" ht="16.5" customHeight="1">
      <c r="A131" s="238" t="s">
        <v>264</v>
      </c>
      <c r="B131" s="67" t="s">
        <v>105</v>
      </c>
      <c r="C131" s="350"/>
      <c r="D131" s="351"/>
      <c r="E131" s="351"/>
      <c r="F131" s="351"/>
      <c r="G131" s="351"/>
      <c r="H131" s="125"/>
      <c r="I131" s="126"/>
      <c r="J131" s="126"/>
      <c r="K131" s="127"/>
      <c r="L131" s="76"/>
      <c r="M131" s="76"/>
      <c r="N131" s="432"/>
      <c r="O131" s="78"/>
      <c r="P131" s="130"/>
      <c r="Q131" s="131"/>
      <c r="R131" s="131"/>
      <c r="S131" s="131"/>
      <c r="T131" s="131"/>
      <c r="U131" s="131"/>
      <c r="V131" s="131"/>
      <c r="W131" s="132"/>
      <c r="X131" s="154"/>
      <c r="Y131" s="155"/>
      <c r="Z131" s="165"/>
      <c r="AA131" s="433"/>
      <c r="AB131" s="360"/>
      <c r="AC131" s="138"/>
      <c r="AD131" s="138"/>
      <c r="AE131" s="138"/>
      <c r="AF131" s="138"/>
      <c r="AG131" s="138"/>
      <c r="AH131" s="139"/>
      <c r="AI131" s="434"/>
      <c r="AJ131" s="435"/>
      <c r="AK131" s="356"/>
      <c r="AL131" s="356"/>
      <c r="AM131" s="436"/>
      <c r="AN131" s="357"/>
      <c r="AO131" s="362"/>
      <c r="AP131" s="144"/>
      <c r="AQ131" s="359"/>
      <c r="AR131" s="359"/>
      <c r="AS131" s="359"/>
      <c r="AT131" s="437"/>
      <c r="AU131" s="438"/>
      <c r="AV131" s="78"/>
      <c r="AW131" s="78"/>
      <c r="AX131" s="439"/>
      <c r="AY131" s="439"/>
      <c r="AZ131" s="146"/>
      <c r="BA131" s="146"/>
      <c r="BB131" s="148"/>
      <c r="BC131" s="148"/>
      <c r="BD131" s="148"/>
      <c r="BE131" s="148"/>
      <c r="BF131" s="146"/>
      <c r="BG131" s="148"/>
      <c r="BH131" s="148"/>
      <c r="BI131" s="148"/>
      <c r="BJ131" s="148"/>
      <c r="BK131" s="149"/>
      <c r="BL131" s="150"/>
      <c r="BM131" s="151"/>
      <c r="BN131" s="151"/>
      <c r="BO131" s="151"/>
      <c r="BP131" s="151"/>
      <c r="BQ131" s="152"/>
      <c r="BR131" s="153"/>
      <c r="BS131" s="131"/>
      <c r="BT131" s="131"/>
      <c r="BU131" s="441"/>
      <c r="BV131" s="154"/>
      <c r="BW131" s="155"/>
      <c r="BX131" s="165"/>
      <c r="BY131" s="426"/>
      <c r="BZ131" s="427"/>
      <c r="CA131" s="428"/>
      <c r="CB131" s="110"/>
      <c r="CC131" s="111"/>
      <c r="CD131" s="315"/>
      <c r="CE131" s="429"/>
      <c r="CF131" s="114"/>
      <c r="CG131" s="430"/>
      <c r="CH131" s="316"/>
      <c r="CI131" s="158"/>
      <c r="CJ131" s="159"/>
      <c r="CK131" s="3"/>
    </row>
    <row r="132" spans="1:89" ht="16.5" customHeight="1">
      <c r="A132" s="238" t="s">
        <v>265</v>
      </c>
      <c r="B132" s="67" t="s">
        <v>105</v>
      </c>
      <c r="C132" s="350"/>
      <c r="D132" s="351"/>
      <c r="E132" s="351"/>
      <c r="F132" s="351"/>
      <c r="G132" s="351"/>
      <c r="H132" s="125"/>
      <c r="I132" s="126"/>
      <c r="J132" s="126"/>
      <c r="K132" s="127"/>
      <c r="L132" s="76"/>
      <c r="M132" s="76"/>
      <c r="N132" s="432"/>
      <c r="O132" s="78"/>
      <c r="P132" s="130"/>
      <c r="Q132" s="131"/>
      <c r="R132" s="131"/>
      <c r="S132" s="131"/>
      <c r="T132" s="131"/>
      <c r="U132" s="131"/>
      <c r="V132" s="131"/>
      <c r="W132" s="132"/>
      <c r="X132" s="154"/>
      <c r="Y132" s="155"/>
      <c r="Z132" s="165"/>
      <c r="AA132" s="433"/>
      <c r="AB132" s="360"/>
      <c r="AC132" s="138"/>
      <c r="AD132" s="138"/>
      <c r="AE132" s="138"/>
      <c r="AF132" s="138"/>
      <c r="AG132" s="138"/>
      <c r="AH132" s="139"/>
      <c r="AI132" s="434"/>
      <c r="AJ132" s="435"/>
      <c r="AK132" s="356"/>
      <c r="AL132" s="356"/>
      <c r="AM132" s="436"/>
      <c r="AN132" s="357"/>
      <c r="AO132" s="362"/>
      <c r="AP132" s="144"/>
      <c r="AQ132" s="359"/>
      <c r="AR132" s="359"/>
      <c r="AS132" s="359"/>
      <c r="AT132" s="437"/>
      <c r="AU132" s="438"/>
      <c r="AV132" s="78"/>
      <c r="AW132" s="78"/>
      <c r="AX132" s="439"/>
      <c r="AY132" s="439"/>
      <c r="AZ132" s="146"/>
      <c r="BA132" s="146"/>
      <c r="BB132" s="148"/>
      <c r="BC132" s="148"/>
      <c r="BD132" s="148"/>
      <c r="BE132" s="148"/>
      <c r="BF132" s="146"/>
      <c r="BG132" s="148"/>
      <c r="BH132" s="148"/>
      <c r="BI132" s="148"/>
      <c r="BJ132" s="148"/>
      <c r="BK132" s="149"/>
      <c r="BL132" s="150"/>
      <c r="BM132" s="151"/>
      <c r="BN132" s="151"/>
      <c r="BO132" s="151"/>
      <c r="BP132" s="151"/>
      <c r="BQ132" s="152"/>
      <c r="BR132" s="153"/>
      <c r="BS132" s="131"/>
      <c r="BT132" s="131"/>
      <c r="BU132" s="441"/>
      <c r="BV132" s="154"/>
      <c r="BW132" s="155"/>
      <c r="BX132" s="165"/>
      <c r="BY132" s="426"/>
      <c r="BZ132" s="427"/>
      <c r="CA132" s="428"/>
      <c r="CB132" s="110"/>
      <c r="CC132" s="111"/>
      <c r="CD132" s="315"/>
      <c r="CE132" s="429"/>
      <c r="CF132" s="114"/>
      <c r="CG132" s="430"/>
      <c r="CH132" s="316"/>
      <c r="CI132" s="158"/>
      <c r="CJ132" s="159"/>
      <c r="CK132" s="3"/>
    </row>
    <row r="133" spans="1:89" ht="16.5" customHeight="1">
      <c r="A133" s="238" t="s">
        <v>266</v>
      </c>
      <c r="B133" s="67" t="s">
        <v>105</v>
      </c>
      <c r="C133" s="350"/>
      <c r="D133" s="351"/>
      <c r="E133" s="351"/>
      <c r="F133" s="351"/>
      <c r="G133" s="351"/>
      <c r="H133" s="125"/>
      <c r="I133" s="126"/>
      <c r="J133" s="126"/>
      <c r="K133" s="127"/>
      <c r="L133" s="76"/>
      <c r="M133" s="76"/>
      <c r="N133" s="432"/>
      <c r="O133" s="78"/>
      <c r="P133" s="130"/>
      <c r="Q133" s="131"/>
      <c r="R133" s="131"/>
      <c r="S133" s="131"/>
      <c r="T133" s="131"/>
      <c r="U133" s="131"/>
      <c r="V133" s="131"/>
      <c r="W133" s="132"/>
      <c r="X133" s="154"/>
      <c r="Y133" s="155"/>
      <c r="Z133" s="165"/>
      <c r="AA133" s="433"/>
      <c r="AB133" s="360"/>
      <c r="AC133" s="138"/>
      <c r="AD133" s="138"/>
      <c r="AE133" s="138"/>
      <c r="AF133" s="138"/>
      <c r="AG133" s="138"/>
      <c r="AH133" s="139"/>
      <c r="AI133" s="434"/>
      <c r="AJ133" s="435"/>
      <c r="AK133" s="356"/>
      <c r="AL133" s="356"/>
      <c r="AM133" s="436"/>
      <c r="AN133" s="357"/>
      <c r="AO133" s="362"/>
      <c r="AP133" s="144"/>
      <c r="AQ133" s="359"/>
      <c r="AR133" s="359"/>
      <c r="AS133" s="359"/>
      <c r="AT133" s="437"/>
      <c r="AU133" s="438"/>
      <c r="AV133" s="78"/>
      <c r="AW133" s="78"/>
      <c r="AX133" s="439"/>
      <c r="AY133" s="439"/>
      <c r="AZ133" s="146"/>
      <c r="BA133" s="146"/>
      <c r="BB133" s="148"/>
      <c r="BC133" s="148"/>
      <c r="BD133" s="148"/>
      <c r="BE133" s="148"/>
      <c r="BF133" s="146"/>
      <c r="BG133" s="148"/>
      <c r="BH133" s="148"/>
      <c r="BI133" s="148"/>
      <c r="BJ133" s="148"/>
      <c r="BK133" s="149"/>
      <c r="BL133" s="150"/>
      <c r="BM133" s="151"/>
      <c r="BN133" s="151"/>
      <c r="BO133" s="151"/>
      <c r="BP133" s="151"/>
      <c r="BQ133" s="152"/>
      <c r="BR133" s="153"/>
      <c r="BS133" s="131"/>
      <c r="BT133" s="131"/>
      <c r="BU133" s="441"/>
      <c r="BV133" s="154"/>
      <c r="BW133" s="155"/>
      <c r="BX133" s="165"/>
      <c r="BY133" s="426"/>
      <c r="BZ133" s="427"/>
      <c r="CA133" s="428"/>
      <c r="CB133" s="110"/>
      <c r="CC133" s="111"/>
      <c r="CD133" s="315"/>
      <c r="CE133" s="429"/>
      <c r="CF133" s="114"/>
      <c r="CG133" s="430"/>
      <c r="CH133" s="316"/>
      <c r="CI133" s="158"/>
      <c r="CJ133" s="159"/>
      <c r="CK133" s="3"/>
    </row>
    <row r="134" spans="1:89" ht="16.5" customHeight="1">
      <c r="A134" s="238" t="s">
        <v>267</v>
      </c>
      <c r="B134" s="67" t="s">
        <v>105</v>
      </c>
      <c r="C134" s="350"/>
      <c r="D134" s="351"/>
      <c r="E134" s="351"/>
      <c r="F134" s="351"/>
      <c r="G134" s="351"/>
      <c r="H134" s="125"/>
      <c r="I134" s="126"/>
      <c r="J134" s="126"/>
      <c r="K134" s="127"/>
      <c r="L134" s="76"/>
      <c r="M134" s="76"/>
      <c r="N134" s="432"/>
      <c r="O134" s="78"/>
      <c r="P134" s="130"/>
      <c r="Q134" s="131"/>
      <c r="R134" s="131"/>
      <c r="S134" s="131"/>
      <c r="T134" s="131"/>
      <c r="U134" s="131"/>
      <c r="V134" s="131"/>
      <c r="W134" s="132"/>
      <c r="X134" s="154"/>
      <c r="Y134" s="155"/>
      <c r="Z134" s="165"/>
      <c r="AA134" s="433"/>
      <c r="AB134" s="360"/>
      <c r="AC134" s="138"/>
      <c r="AD134" s="138"/>
      <c r="AE134" s="138"/>
      <c r="AF134" s="138"/>
      <c r="AG134" s="138"/>
      <c r="AH134" s="139"/>
      <c r="AI134" s="434"/>
      <c r="AJ134" s="435"/>
      <c r="AK134" s="356"/>
      <c r="AL134" s="356"/>
      <c r="AM134" s="436"/>
      <c r="AN134" s="357"/>
      <c r="AO134" s="362"/>
      <c r="AP134" s="144"/>
      <c r="AQ134" s="359"/>
      <c r="AR134" s="359"/>
      <c r="AS134" s="359"/>
      <c r="AT134" s="437"/>
      <c r="AU134" s="438"/>
      <c r="AV134" s="78"/>
      <c r="AW134" s="78"/>
      <c r="AX134" s="439"/>
      <c r="AY134" s="439"/>
      <c r="AZ134" s="146"/>
      <c r="BA134" s="146"/>
      <c r="BB134" s="148"/>
      <c r="BC134" s="148"/>
      <c r="BD134" s="148"/>
      <c r="BE134" s="148"/>
      <c r="BF134" s="146"/>
      <c r="BG134" s="148"/>
      <c r="BH134" s="148"/>
      <c r="BI134" s="148"/>
      <c r="BJ134" s="148"/>
      <c r="BK134" s="149"/>
      <c r="BL134" s="150"/>
      <c r="BM134" s="151"/>
      <c r="BN134" s="151"/>
      <c r="BO134" s="151"/>
      <c r="BP134" s="151"/>
      <c r="BQ134" s="152"/>
      <c r="BR134" s="153"/>
      <c r="BS134" s="131"/>
      <c r="BT134" s="131"/>
      <c r="BU134" s="441"/>
      <c r="BV134" s="154"/>
      <c r="BW134" s="155"/>
      <c r="BX134" s="165"/>
      <c r="BY134" s="426"/>
      <c r="BZ134" s="427"/>
      <c r="CA134" s="428"/>
      <c r="CB134" s="110"/>
      <c r="CC134" s="111"/>
      <c r="CD134" s="315"/>
      <c r="CE134" s="429"/>
      <c r="CF134" s="114"/>
      <c r="CG134" s="430"/>
      <c r="CH134" s="316"/>
      <c r="CI134" s="158"/>
      <c r="CJ134" s="159"/>
      <c r="CK134" s="3"/>
    </row>
    <row r="135" spans="1:89" ht="16.5" customHeight="1">
      <c r="A135" s="443" t="s">
        <v>268</v>
      </c>
      <c r="B135" s="67" t="s">
        <v>105</v>
      </c>
      <c r="C135" s="350"/>
      <c r="D135" s="351"/>
      <c r="E135" s="351"/>
      <c r="F135" s="351"/>
      <c r="G135" s="351"/>
      <c r="H135" s="125"/>
      <c r="I135" s="126"/>
      <c r="J135" s="126"/>
      <c r="K135" s="127"/>
      <c r="L135" s="76"/>
      <c r="M135" s="76"/>
      <c r="N135" s="432"/>
      <c r="O135" s="78"/>
      <c r="P135" s="130"/>
      <c r="Q135" s="131"/>
      <c r="R135" s="131"/>
      <c r="S135" s="131"/>
      <c r="T135" s="131"/>
      <c r="U135" s="131"/>
      <c r="V135" s="131"/>
      <c r="W135" s="132"/>
      <c r="X135" s="154"/>
      <c r="Y135" s="155"/>
      <c r="Z135" s="165"/>
      <c r="AA135" s="433"/>
      <c r="AB135" s="360"/>
      <c r="AC135" s="138"/>
      <c r="AD135" s="138"/>
      <c r="AE135" s="138"/>
      <c r="AF135" s="138"/>
      <c r="AG135" s="138"/>
      <c r="AH135" s="139"/>
      <c r="AI135" s="434"/>
      <c r="AJ135" s="435"/>
      <c r="AK135" s="356"/>
      <c r="AL135" s="356"/>
      <c r="AM135" s="436"/>
      <c r="AN135" s="357"/>
      <c r="AO135" s="362"/>
      <c r="AP135" s="144"/>
      <c r="AQ135" s="359"/>
      <c r="AR135" s="359"/>
      <c r="AS135" s="359"/>
      <c r="AT135" s="437"/>
      <c r="AU135" s="438"/>
      <c r="AV135" s="78"/>
      <c r="AW135" s="78"/>
      <c r="AX135" s="439"/>
      <c r="AY135" s="439"/>
      <c r="AZ135" s="146"/>
      <c r="BA135" s="146"/>
      <c r="BB135" s="148"/>
      <c r="BC135" s="148"/>
      <c r="BD135" s="148"/>
      <c r="BE135" s="148"/>
      <c r="BF135" s="146"/>
      <c r="BG135" s="148"/>
      <c r="BH135" s="148"/>
      <c r="BI135" s="148"/>
      <c r="BJ135" s="148"/>
      <c r="BK135" s="149"/>
      <c r="BL135" s="150"/>
      <c r="BM135" s="151"/>
      <c r="BN135" s="151"/>
      <c r="BO135" s="151"/>
      <c r="BP135" s="151"/>
      <c r="BQ135" s="152"/>
      <c r="BR135" s="153"/>
      <c r="BS135" s="131"/>
      <c r="BT135" s="131"/>
      <c r="BU135" s="441"/>
      <c r="BV135" s="154"/>
      <c r="BW135" s="155"/>
      <c r="BX135" s="165"/>
      <c r="BY135" s="426"/>
      <c r="BZ135" s="427"/>
      <c r="CA135" s="428"/>
      <c r="CB135" s="110"/>
      <c r="CC135" s="111"/>
      <c r="CD135" s="315"/>
      <c r="CE135" s="429"/>
      <c r="CF135" s="114"/>
      <c r="CG135" s="430"/>
      <c r="CH135" s="316"/>
      <c r="CI135" s="158"/>
      <c r="CJ135" s="159"/>
      <c r="CK135" s="3"/>
    </row>
    <row r="136" spans="1:89" ht="16.5" customHeight="1">
      <c r="A136" s="443" t="s">
        <v>269</v>
      </c>
      <c r="B136" s="67" t="s">
        <v>105</v>
      </c>
      <c r="C136" s="350"/>
      <c r="D136" s="351"/>
      <c r="E136" s="351"/>
      <c r="F136" s="351"/>
      <c r="G136" s="351"/>
      <c r="H136" s="125"/>
      <c r="I136" s="126"/>
      <c r="J136" s="126"/>
      <c r="K136" s="127"/>
      <c r="L136" s="76"/>
      <c r="M136" s="76"/>
      <c r="N136" s="432"/>
      <c r="O136" s="78"/>
      <c r="P136" s="130"/>
      <c r="Q136" s="131"/>
      <c r="R136" s="131"/>
      <c r="S136" s="131"/>
      <c r="T136" s="131"/>
      <c r="U136" s="131"/>
      <c r="V136" s="131"/>
      <c r="W136" s="132"/>
      <c r="X136" s="154"/>
      <c r="Y136" s="155"/>
      <c r="Z136" s="165"/>
      <c r="AA136" s="433"/>
      <c r="AB136" s="360"/>
      <c r="AC136" s="138"/>
      <c r="AD136" s="138"/>
      <c r="AE136" s="138"/>
      <c r="AF136" s="138"/>
      <c r="AG136" s="138"/>
      <c r="AH136" s="139"/>
      <c r="AI136" s="434"/>
      <c r="AJ136" s="435"/>
      <c r="AK136" s="356"/>
      <c r="AL136" s="356"/>
      <c r="AM136" s="436"/>
      <c r="AN136" s="357"/>
      <c r="AO136" s="362"/>
      <c r="AP136" s="144"/>
      <c r="AQ136" s="359"/>
      <c r="AR136" s="359"/>
      <c r="AS136" s="359"/>
      <c r="AT136" s="437"/>
      <c r="AU136" s="438"/>
      <c r="AV136" s="78"/>
      <c r="AW136" s="78"/>
      <c r="AX136" s="439"/>
      <c r="AY136" s="439"/>
      <c r="AZ136" s="146"/>
      <c r="BA136" s="146"/>
      <c r="BB136" s="148"/>
      <c r="BC136" s="148"/>
      <c r="BD136" s="148"/>
      <c r="BE136" s="148"/>
      <c r="BF136" s="146"/>
      <c r="BG136" s="148"/>
      <c r="BH136" s="148"/>
      <c r="BI136" s="148"/>
      <c r="BJ136" s="148"/>
      <c r="BK136" s="149"/>
      <c r="BL136" s="150"/>
      <c r="BM136" s="151"/>
      <c r="BN136" s="151"/>
      <c r="BO136" s="151"/>
      <c r="BP136" s="151"/>
      <c r="BQ136" s="152"/>
      <c r="BR136" s="153"/>
      <c r="BS136" s="131"/>
      <c r="BT136" s="131"/>
      <c r="BU136" s="441"/>
      <c r="BV136" s="154"/>
      <c r="BW136" s="155"/>
      <c r="BX136" s="165"/>
      <c r="BY136" s="426"/>
      <c r="BZ136" s="427"/>
      <c r="CA136" s="428"/>
      <c r="CB136" s="110"/>
      <c r="CC136" s="111"/>
      <c r="CD136" s="315"/>
      <c r="CE136" s="429"/>
      <c r="CF136" s="114"/>
      <c r="CG136" s="430"/>
      <c r="CH136" s="316"/>
      <c r="CJ136" s="159"/>
      <c r="CK136" s="3"/>
    </row>
    <row r="137" spans="1:89" ht="16.5" customHeight="1">
      <c r="A137" s="220" t="s">
        <v>270</v>
      </c>
      <c r="B137" s="67" t="s">
        <v>105</v>
      </c>
      <c r="C137" s="350"/>
      <c r="D137" s="351"/>
      <c r="E137" s="351"/>
      <c r="F137" s="351"/>
      <c r="G137" s="351"/>
      <c r="H137" s="125"/>
      <c r="I137" s="126"/>
      <c r="J137" s="126"/>
      <c r="K137" s="127"/>
      <c r="L137" s="76"/>
      <c r="M137" s="76"/>
      <c r="N137" s="432"/>
      <c r="O137" s="78"/>
      <c r="P137" s="130"/>
      <c r="Q137" s="131"/>
      <c r="R137" s="131"/>
      <c r="S137" s="131"/>
      <c r="T137" s="131"/>
      <c r="U137" s="131"/>
      <c r="V137" s="131"/>
      <c r="W137" s="132"/>
      <c r="X137" s="154"/>
      <c r="Y137" s="155"/>
      <c r="Z137" s="165"/>
      <c r="AA137" s="433"/>
      <c r="AB137" s="360"/>
      <c r="AC137" s="138"/>
      <c r="AD137" s="138"/>
      <c r="AE137" s="138"/>
      <c r="AF137" s="138"/>
      <c r="AG137" s="138"/>
      <c r="AH137" s="139"/>
      <c r="AI137" s="434"/>
      <c r="AJ137" s="435"/>
      <c r="AK137" s="356"/>
      <c r="AL137" s="356"/>
      <c r="AM137" s="436"/>
      <c r="AN137" s="357"/>
      <c r="AO137" s="362"/>
      <c r="AP137" s="144"/>
      <c r="AQ137" s="359"/>
      <c r="AR137" s="359"/>
      <c r="AS137" s="359"/>
      <c r="AT137" s="437"/>
      <c r="AU137" s="438"/>
      <c r="AV137" s="78"/>
      <c r="AW137" s="78"/>
      <c r="AX137" s="439"/>
      <c r="AY137" s="439"/>
      <c r="AZ137" s="146"/>
      <c r="BA137" s="146"/>
      <c r="BB137" s="148"/>
      <c r="BC137" s="148"/>
      <c r="BD137" s="148"/>
      <c r="BE137" s="148"/>
      <c r="BF137" s="146"/>
      <c r="BG137" s="148"/>
      <c r="BH137" s="148"/>
      <c r="BI137" s="148"/>
      <c r="BJ137" s="148"/>
      <c r="BK137" s="149"/>
      <c r="BL137" s="150"/>
      <c r="BM137" s="151"/>
      <c r="BN137" s="151"/>
      <c r="BO137" s="151"/>
      <c r="BP137" s="151"/>
      <c r="BQ137" s="152"/>
      <c r="BR137" s="153"/>
      <c r="BS137" s="131"/>
      <c r="BT137" s="131"/>
      <c r="BU137" s="441"/>
      <c r="BV137" s="154"/>
      <c r="BW137" s="155"/>
      <c r="BX137" s="165"/>
      <c r="BY137" s="426"/>
      <c r="BZ137" s="427"/>
      <c r="CA137" s="428"/>
      <c r="CB137" s="110"/>
      <c r="CC137" s="111"/>
      <c r="CD137" s="315"/>
      <c r="CE137" s="429"/>
      <c r="CF137" s="114"/>
      <c r="CG137" s="430"/>
      <c r="CH137" s="316"/>
      <c r="CI137" s="158"/>
      <c r="CJ137" s="159"/>
      <c r="CK137" s="3"/>
    </row>
    <row r="138" spans="1:89" ht="16.5" customHeight="1">
      <c r="A138" s="220" t="s">
        <v>271</v>
      </c>
      <c r="B138" s="67" t="s">
        <v>105</v>
      </c>
      <c r="C138" s="350"/>
      <c r="D138" s="351"/>
      <c r="E138" s="351"/>
      <c r="F138" s="351"/>
      <c r="G138" s="351"/>
      <c r="H138" s="125"/>
      <c r="I138" s="126"/>
      <c r="J138" s="126"/>
      <c r="K138" s="127"/>
      <c r="L138" s="76"/>
      <c r="M138" s="76"/>
      <c r="N138" s="432"/>
      <c r="O138" s="78"/>
      <c r="P138" s="130"/>
      <c r="Q138" s="131"/>
      <c r="R138" s="131"/>
      <c r="S138" s="131"/>
      <c r="T138" s="131"/>
      <c r="U138" s="131"/>
      <c r="V138" s="131"/>
      <c r="W138" s="132"/>
      <c r="X138" s="154"/>
      <c r="Y138" s="155"/>
      <c r="Z138" s="165"/>
      <c r="AA138" s="433"/>
      <c r="AB138" s="360"/>
      <c r="AC138" s="138"/>
      <c r="AD138" s="138"/>
      <c r="AE138" s="138"/>
      <c r="AF138" s="138"/>
      <c r="AG138" s="138"/>
      <c r="AH138" s="139"/>
      <c r="AI138" s="434"/>
      <c r="AJ138" s="435"/>
      <c r="AK138" s="356"/>
      <c r="AL138" s="356"/>
      <c r="AM138" s="436"/>
      <c r="AN138" s="357"/>
      <c r="AO138" s="362"/>
      <c r="AP138" s="144"/>
      <c r="AQ138" s="359"/>
      <c r="AR138" s="359"/>
      <c r="AS138" s="359"/>
      <c r="AT138" s="437"/>
      <c r="AU138" s="438"/>
      <c r="AV138" s="78"/>
      <c r="AW138" s="78"/>
      <c r="AX138" s="439"/>
      <c r="AY138" s="439"/>
      <c r="AZ138" s="146"/>
      <c r="BA138" s="146"/>
      <c r="BB138" s="148"/>
      <c r="BC138" s="148"/>
      <c r="BD138" s="148"/>
      <c r="BE138" s="148"/>
      <c r="BF138" s="146"/>
      <c r="BG138" s="148"/>
      <c r="BH138" s="148"/>
      <c r="BI138" s="148"/>
      <c r="BJ138" s="148"/>
      <c r="BK138" s="149"/>
      <c r="BL138" s="150"/>
      <c r="BM138" s="151"/>
      <c r="BN138" s="151"/>
      <c r="BO138" s="151"/>
      <c r="BP138" s="151"/>
      <c r="BQ138" s="152"/>
      <c r="BR138" s="153"/>
      <c r="BS138" s="131"/>
      <c r="BT138" s="131"/>
      <c r="BU138" s="441"/>
      <c r="BV138" s="154"/>
      <c r="BW138" s="155"/>
      <c r="BX138" s="165"/>
      <c r="BY138" s="426"/>
      <c r="BZ138" s="427"/>
      <c r="CA138" s="428"/>
      <c r="CB138" s="110"/>
      <c r="CC138" s="111"/>
      <c r="CD138" s="315"/>
      <c r="CE138" s="429"/>
      <c r="CF138" s="114"/>
      <c r="CG138" s="430"/>
      <c r="CI138" s="158"/>
      <c r="CJ138" s="159"/>
      <c r="CK138" s="3"/>
    </row>
    <row r="139" spans="1:89" ht="16.5" customHeight="1">
      <c r="A139" s="220" t="s">
        <v>272</v>
      </c>
      <c r="B139" s="67" t="s">
        <v>105</v>
      </c>
      <c r="C139" s="350"/>
      <c r="D139" s="351"/>
      <c r="E139" s="351"/>
      <c r="F139" s="351"/>
      <c r="G139" s="351"/>
      <c r="H139" s="125"/>
      <c r="I139" s="126"/>
      <c r="J139" s="126"/>
      <c r="K139" s="127"/>
      <c r="L139" s="76"/>
      <c r="M139" s="76"/>
      <c r="N139" s="432"/>
      <c r="O139" s="78"/>
      <c r="P139" s="130"/>
      <c r="Q139" s="131"/>
      <c r="R139" s="131"/>
      <c r="S139" s="131"/>
      <c r="T139" s="131"/>
      <c r="U139" s="131"/>
      <c r="V139" s="131"/>
      <c r="W139" s="132"/>
      <c r="X139" s="154"/>
      <c r="Y139" s="155"/>
      <c r="Z139" s="165"/>
      <c r="AA139" s="433"/>
      <c r="AB139" s="360"/>
      <c r="AC139" s="138"/>
      <c r="AD139" s="138"/>
      <c r="AE139" s="138"/>
      <c r="AF139" s="138"/>
      <c r="AG139" s="138"/>
      <c r="AH139" s="139"/>
      <c r="AI139" s="434"/>
      <c r="AJ139" s="435"/>
      <c r="AK139" s="356"/>
      <c r="AL139" s="356"/>
      <c r="AM139" s="436"/>
      <c r="AN139" s="357"/>
      <c r="AO139" s="362"/>
      <c r="AP139" s="144"/>
      <c r="AQ139" s="359"/>
      <c r="AR139" s="359"/>
      <c r="AS139" s="359"/>
      <c r="AT139" s="437"/>
      <c r="AU139" s="438"/>
      <c r="AV139" s="78"/>
      <c r="AW139" s="78"/>
      <c r="AX139" s="439"/>
      <c r="AY139" s="439"/>
      <c r="AZ139" s="146"/>
      <c r="BA139" s="146"/>
      <c r="BB139" s="148"/>
      <c r="BC139" s="148"/>
      <c r="BD139" s="148"/>
      <c r="BE139" s="148"/>
      <c r="BF139" s="146"/>
      <c r="BG139" s="148"/>
      <c r="BH139" s="148"/>
      <c r="BI139" s="148"/>
      <c r="BJ139" s="148"/>
      <c r="BK139" s="149"/>
      <c r="BL139" s="150"/>
      <c r="BM139" s="151"/>
      <c r="BN139" s="151"/>
      <c r="BO139" s="151"/>
      <c r="BP139" s="151"/>
      <c r="BQ139" s="152"/>
      <c r="BR139" s="153"/>
      <c r="BS139" s="131"/>
      <c r="BT139" s="131"/>
      <c r="BU139" s="441"/>
      <c r="BV139" s="154"/>
      <c r="BW139" s="155"/>
      <c r="BX139" s="165"/>
      <c r="BY139" s="426"/>
      <c r="BZ139" s="427"/>
      <c r="CA139" s="428"/>
      <c r="CB139" s="110"/>
      <c r="CC139" s="111"/>
      <c r="CD139" s="315"/>
      <c r="CE139" s="429"/>
      <c r="CF139" s="114"/>
      <c r="CG139" s="430"/>
      <c r="CH139" s="316"/>
      <c r="CI139" s="158"/>
      <c r="CJ139" s="159"/>
      <c r="CK139" s="3" t="s">
        <v>302</v>
      </c>
    </row>
    <row r="140" spans="1:89" ht="16.5" customHeight="1">
      <c r="A140" s="220" t="s">
        <v>273</v>
      </c>
      <c r="B140" s="67" t="s">
        <v>105</v>
      </c>
      <c r="C140" s="350"/>
      <c r="D140" s="351"/>
      <c r="E140" s="351"/>
      <c r="F140" s="351"/>
      <c r="G140" s="351"/>
      <c r="H140" s="125"/>
      <c r="I140" s="126"/>
      <c r="J140" s="126"/>
      <c r="K140" s="127"/>
      <c r="L140" s="76"/>
      <c r="M140" s="76"/>
      <c r="N140" s="432"/>
      <c r="O140" s="78"/>
      <c r="P140" s="130"/>
      <c r="Q140" s="131"/>
      <c r="R140" s="131"/>
      <c r="S140" s="131"/>
      <c r="T140" s="131"/>
      <c r="U140" s="131"/>
      <c r="V140" s="131"/>
      <c r="W140" s="132"/>
      <c r="X140" s="154"/>
      <c r="Y140" s="155"/>
      <c r="Z140" s="165"/>
      <c r="AA140" s="433"/>
      <c r="AB140" s="360"/>
      <c r="AC140" s="138"/>
      <c r="AD140" s="138"/>
      <c r="AE140" s="138"/>
      <c r="AF140" s="138"/>
      <c r="AG140" s="138"/>
      <c r="AH140" s="139"/>
      <c r="AI140" s="434"/>
      <c r="AJ140" s="435"/>
      <c r="AK140" s="356"/>
      <c r="AL140" s="356"/>
      <c r="AM140" s="436"/>
      <c r="AN140" s="357"/>
      <c r="AO140" s="362"/>
      <c r="AP140" s="144"/>
      <c r="AQ140" s="359"/>
      <c r="AR140" s="359"/>
      <c r="AS140" s="359"/>
      <c r="AT140" s="437"/>
      <c r="AU140" s="438"/>
      <c r="AV140" s="78"/>
      <c r="AW140" s="78"/>
      <c r="AX140" s="439"/>
      <c r="AY140" s="439"/>
      <c r="AZ140" s="146"/>
      <c r="BA140" s="146"/>
      <c r="BB140" s="148"/>
      <c r="BC140" s="148"/>
      <c r="BD140" s="148"/>
      <c r="BE140" s="148"/>
      <c r="BF140" s="146"/>
      <c r="BG140" s="148"/>
      <c r="BH140" s="148"/>
      <c r="BI140" s="148"/>
      <c r="BJ140" s="148"/>
      <c r="BK140" s="149"/>
      <c r="BL140" s="150"/>
      <c r="BM140" s="151"/>
      <c r="BN140" s="151"/>
      <c r="BO140" s="151"/>
      <c r="BP140" s="151"/>
      <c r="BQ140" s="152"/>
      <c r="BR140" s="153"/>
      <c r="BS140" s="131"/>
      <c r="BT140" s="131"/>
      <c r="BU140" s="441"/>
      <c r="BV140" s="154"/>
      <c r="BW140" s="155"/>
      <c r="BX140" s="165"/>
      <c r="BY140" s="426"/>
      <c r="BZ140" s="427"/>
      <c r="CA140" s="428"/>
      <c r="CB140" s="110"/>
      <c r="CC140" s="111"/>
      <c r="CD140" s="315"/>
      <c r="CE140" s="429"/>
      <c r="CF140" s="114"/>
      <c r="CG140" s="430"/>
      <c r="CH140" s="316"/>
      <c r="CI140" s="158"/>
      <c r="CJ140" s="159"/>
      <c r="CK140" s="3"/>
    </row>
    <row r="141" spans="1:89" ht="16.5" customHeight="1">
      <c r="A141" s="220" t="s">
        <v>274</v>
      </c>
      <c r="B141" s="67" t="s">
        <v>105</v>
      </c>
      <c r="C141" s="350"/>
      <c r="D141" s="351"/>
      <c r="E141" s="351"/>
      <c r="F141" s="351"/>
      <c r="G141" s="351"/>
      <c r="H141" s="125"/>
      <c r="I141" s="126"/>
      <c r="J141" s="126"/>
      <c r="K141" s="127"/>
      <c r="L141" s="76"/>
      <c r="M141" s="76"/>
      <c r="N141" s="432"/>
      <c r="O141" s="78"/>
      <c r="P141" s="130"/>
      <c r="Q141" s="131"/>
      <c r="R141" s="131"/>
      <c r="S141" s="131"/>
      <c r="T141" s="131"/>
      <c r="U141" s="131"/>
      <c r="V141" s="131"/>
      <c r="W141" s="132"/>
      <c r="X141" s="154"/>
      <c r="Y141" s="155"/>
      <c r="Z141" s="165"/>
      <c r="AA141" s="433"/>
      <c r="AB141" s="360"/>
      <c r="AC141" s="138"/>
      <c r="AD141" s="138"/>
      <c r="AE141" s="138"/>
      <c r="AF141" s="138"/>
      <c r="AG141" s="138"/>
      <c r="AH141" s="139"/>
      <c r="AI141" s="434"/>
      <c r="AJ141" s="435"/>
      <c r="AK141" s="356"/>
      <c r="AL141" s="356"/>
      <c r="AM141" s="436"/>
      <c r="AN141" s="357"/>
      <c r="AO141" s="362"/>
      <c r="AP141" s="144"/>
      <c r="AQ141" s="359"/>
      <c r="AR141" s="359"/>
      <c r="AS141" s="359"/>
      <c r="AT141" s="437"/>
      <c r="AU141" s="438"/>
      <c r="AV141" s="78"/>
      <c r="AW141" s="78"/>
      <c r="AX141" s="439"/>
      <c r="AY141" s="439"/>
      <c r="AZ141" s="146"/>
      <c r="BA141" s="146"/>
      <c r="BB141" s="148"/>
      <c r="BC141" s="148"/>
      <c r="BD141" s="148"/>
      <c r="BE141" s="148"/>
      <c r="BF141" s="146"/>
      <c r="BG141" s="148"/>
      <c r="BH141" s="148"/>
      <c r="BI141" s="148"/>
      <c r="BJ141" s="148"/>
      <c r="BK141" s="149"/>
      <c r="BL141" s="150"/>
      <c r="BM141" s="151"/>
      <c r="BN141" s="151"/>
      <c r="BO141" s="151"/>
      <c r="BP141" s="151"/>
      <c r="BQ141" s="152"/>
      <c r="BR141" s="153"/>
      <c r="BS141" s="131"/>
      <c r="BT141" s="131"/>
      <c r="BU141" s="441"/>
      <c r="BV141" s="154"/>
      <c r="BW141" s="155"/>
      <c r="BX141" s="165"/>
      <c r="BY141" s="426"/>
      <c r="BZ141" s="427"/>
      <c r="CA141" s="428"/>
      <c r="CB141" s="110"/>
      <c r="CC141" s="111"/>
      <c r="CD141" s="315"/>
      <c r="CE141" s="429"/>
      <c r="CF141" s="114"/>
      <c r="CG141" s="430"/>
      <c r="CI141" s="158"/>
      <c r="CJ141" s="159"/>
      <c r="CK141" s="3"/>
    </row>
    <row r="142" spans="1:89" ht="16.5" customHeight="1">
      <c r="A142" s="220" t="s">
        <v>275</v>
      </c>
      <c r="B142" s="67" t="s">
        <v>105</v>
      </c>
      <c r="C142" s="350"/>
      <c r="D142" s="351"/>
      <c r="E142" s="351"/>
      <c r="F142" s="351"/>
      <c r="G142" s="351"/>
      <c r="H142" s="125"/>
      <c r="I142" s="126"/>
      <c r="J142" s="126"/>
      <c r="K142" s="127"/>
      <c r="L142" s="76"/>
      <c r="M142" s="76"/>
      <c r="N142" s="432"/>
      <c r="O142" s="78"/>
      <c r="P142" s="130"/>
      <c r="Q142" s="131"/>
      <c r="R142" s="131"/>
      <c r="S142" s="131"/>
      <c r="T142" s="131"/>
      <c r="U142" s="131"/>
      <c r="V142" s="131"/>
      <c r="W142" s="132"/>
      <c r="X142" s="154"/>
      <c r="Y142" s="155"/>
      <c r="Z142" s="165"/>
      <c r="AA142" s="433"/>
      <c r="AB142" s="360"/>
      <c r="AC142" s="138"/>
      <c r="AD142" s="138"/>
      <c r="AE142" s="138"/>
      <c r="AF142" s="138"/>
      <c r="AG142" s="138"/>
      <c r="AH142" s="139"/>
      <c r="AI142" s="434"/>
      <c r="AJ142" s="435"/>
      <c r="AK142" s="356"/>
      <c r="AL142" s="356"/>
      <c r="AM142" s="436"/>
      <c r="AN142" s="357"/>
      <c r="AO142" s="362"/>
      <c r="AP142" s="144"/>
      <c r="AQ142" s="359"/>
      <c r="AR142" s="359"/>
      <c r="AS142" s="359"/>
      <c r="AT142" s="437"/>
      <c r="AU142" s="438"/>
      <c r="AV142" s="78"/>
      <c r="AW142" s="78"/>
      <c r="AX142" s="439"/>
      <c r="AY142" s="439"/>
      <c r="AZ142" s="146"/>
      <c r="BA142" s="146"/>
      <c r="BB142" s="148"/>
      <c r="BC142" s="148"/>
      <c r="BD142" s="148"/>
      <c r="BE142" s="148"/>
      <c r="BF142" s="146"/>
      <c r="BG142" s="148"/>
      <c r="BH142" s="148"/>
      <c r="BI142" s="148"/>
      <c r="BJ142" s="148"/>
      <c r="BK142" s="149"/>
      <c r="BL142" s="150"/>
      <c r="BM142" s="151"/>
      <c r="BN142" s="151"/>
      <c r="BO142" s="151"/>
      <c r="BP142" s="151"/>
      <c r="BQ142" s="152"/>
      <c r="BR142" s="153"/>
      <c r="BS142" s="131"/>
      <c r="BT142" s="131"/>
      <c r="BU142" s="441"/>
      <c r="BV142" s="154"/>
      <c r="BW142" s="155"/>
      <c r="BX142" s="165"/>
      <c r="BY142" s="426"/>
      <c r="BZ142" s="427"/>
      <c r="CA142" s="428"/>
      <c r="CB142" s="110"/>
      <c r="CC142" s="111"/>
      <c r="CD142" s="315"/>
      <c r="CE142" s="429"/>
      <c r="CF142" s="114"/>
      <c r="CG142" s="430"/>
      <c r="CH142" s="316"/>
      <c r="CI142" s="158"/>
      <c r="CJ142" s="159"/>
      <c r="CK142" s="3"/>
    </row>
    <row r="143" spans="1:89" ht="16.5" customHeight="1">
      <c r="A143" s="220" t="s">
        <v>276</v>
      </c>
      <c r="B143" s="67" t="s">
        <v>105</v>
      </c>
      <c r="C143" s="350"/>
      <c r="D143" s="351"/>
      <c r="E143" s="351"/>
      <c r="F143" s="351"/>
      <c r="G143" s="351"/>
      <c r="H143" s="125"/>
      <c r="I143" s="126"/>
      <c r="J143" s="126"/>
      <c r="K143" s="127"/>
      <c r="L143" s="76"/>
      <c r="M143" s="76"/>
      <c r="N143" s="432"/>
      <c r="O143" s="78"/>
      <c r="P143" s="130"/>
      <c r="Q143" s="131"/>
      <c r="R143" s="131"/>
      <c r="S143" s="131"/>
      <c r="T143" s="131"/>
      <c r="U143" s="131"/>
      <c r="V143" s="131"/>
      <c r="W143" s="132"/>
      <c r="X143" s="154"/>
      <c r="Y143" s="155"/>
      <c r="Z143" s="165"/>
      <c r="AA143" s="433"/>
      <c r="AB143" s="360"/>
      <c r="AC143" s="138"/>
      <c r="AD143" s="138"/>
      <c r="AE143" s="138"/>
      <c r="AF143" s="138"/>
      <c r="AG143" s="138"/>
      <c r="AH143" s="139"/>
      <c r="AI143" s="434"/>
      <c r="AJ143" s="435"/>
      <c r="AK143" s="356"/>
      <c r="AL143" s="356"/>
      <c r="AM143" s="436"/>
      <c r="AN143" s="357"/>
      <c r="AO143" s="362"/>
      <c r="AP143" s="144"/>
      <c r="AQ143" s="359"/>
      <c r="AR143" s="359"/>
      <c r="AS143" s="359"/>
      <c r="AT143" s="437"/>
      <c r="AU143" s="438"/>
      <c r="AV143" s="78"/>
      <c r="AW143" s="78"/>
      <c r="AX143" s="439"/>
      <c r="AY143" s="439"/>
      <c r="AZ143" s="146"/>
      <c r="BA143" s="146"/>
      <c r="BB143" s="148"/>
      <c r="BC143" s="148"/>
      <c r="BD143" s="148"/>
      <c r="BE143" s="148"/>
      <c r="BF143" s="146"/>
      <c r="BG143" s="148"/>
      <c r="BH143" s="148"/>
      <c r="BI143" s="148"/>
      <c r="BJ143" s="148"/>
      <c r="BK143" s="149"/>
      <c r="BL143" s="150"/>
      <c r="BM143" s="151"/>
      <c r="BN143" s="151"/>
      <c r="BO143" s="151"/>
      <c r="BP143" s="151"/>
      <c r="BQ143" s="152"/>
      <c r="BR143" s="153"/>
      <c r="BS143" s="131"/>
      <c r="BT143" s="131"/>
      <c r="BU143" s="441"/>
      <c r="BV143" s="154"/>
      <c r="BW143" s="155"/>
      <c r="BX143" s="165"/>
      <c r="BY143" s="426"/>
      <c r="BZ143" s="427"/>
      <c r="CA143" s="428"/>
      <c r="CB143" s="110"/>
      <c r="CC143" s="111"/>
      <c r="CD143" s="315"/>
      <c r="CE143" s="429"/>
      <c r="CF143" s="114"/>
      <c r="CG143" s="430"/>
      <c r="CH143" s="316"/>
      <c r="CI143" s="158"/>
      <c r="CJ143" s="159"/>
      <c r="CK143" s="3" t="s">
        <v>303</v>
      </c>
    </row>
    <row r="144" spans="1:89" ht="16.5" customHeight="1">
      <c r="A144" s="220" t="s">
        <v>277</v>
      </c>
      <c r="B144" s="67" t="s">
        <v>105</v>
      </c>
      <c r="C144" s="350"/>
      <c r="D144" s="351"/>
      <c r="E144" s="351"/>
      <c r="F144" s="351"/>
      <c r="G144" s="351"/>
      <c r="H144" s="125"/>
      <c r="I144" s="126"/>
      <c r="J144" s="126"/>
      <c r="K144" s="127"/>
      <c r="L144" s="76"/>
      <c r="M144" s="76"/>
      <c r="N144" s="432"/>
      <c r="O144" s="78"/>
      <c r="P144" s="130"/>
      <c r="Q144" s="131"/>
      <c r="R144" s="131"/>
      <c r="S144" s="131"/>
      <c r="T144" s="131"/>
      <c r="U144" s="131"/>
      <c r="V144" s="131"/>
      <c r="W144" s="132"/>
      <c r="X144" s="154"/>
      <c r="Y144" s="155"/>
      <c r="Z144" s="165"/>
      <c r="AA144" s="433"/>
      <c r="AB144" s="360"/>
      <c r="AC144" s="138"/>
      <c r="AD144" s="138"/>
      <c r="AE144" s="138"/>
      <c r="AF144" s="138"/>
      <c r="AG144" s="138"/>
      <c r="AH144" s="139"/>
      <c r="AI144" s="434"/>
      <c r="AJ144" s="435"/>
      <c r="AK144" s="356"/>
      <c r="AL144" s="356"/>
      <c r="AM144" s="436"/>
      <c r="AN144" s="357"/>
      <c r="AO144" s="362"/>
      <c r="AP144" s="144"/>
      <c r="AQ144" s="359"/>
      <c r="AR144" s="359"/>
      <c r="AS144" s="359"/>
      <c r="AT144" s="437"/>
      <c r="AU144" s="438"/>
      <c r="AV144" s="78"/>
      <c r="AW144" s="78"/>
      <c r="AX144" s="439"/>
      <c r="AY144" s="439"/>
      <c r="AZ144" s="146"/>
      <c r="BA144" s="146"/>
      <c r="BB144" s="148"/>
      <c r="BC144" s="148"/>
      <c r="BD144" s="148"/>
      <c r="BE144" s="148"/>
      <c r="BF144" s="146"/>
      <c r="BG144" s="148"/>
      <c r="BH144" s="148"/>
      <c r="BI144" s="148"/>
      <c r="BJ144" s="148"/>
      <c r="BK144" s="149"/>
      <c r="BL144" s="150"/>
      <c r="BM144" s="151"/>
      <c r="BN144" s="151"/>
      <c r="BO144" s="151"/>
      <c r="BP144" s="151"/>
      <c r="BQ144" s="152"/>
      <c r="BR144" s="153"/>
      <c r="BS144" s="131"/>
      <c r="BT144" s="131"/>
      <c r="BU144" s="441"/>
      <c r="BV144" s="154"/>
      <c r="BW144" s="155"/>
      <c r="BX144" s="165"/>
      <c r="BY144" s="426"/>
      <c r="BZ144" s="427"/>
      <c r="CA144" s="428"/>
      <c r="CB144" s="110"/>
      <c r="CC144" s="111"/>
      <c r="CD144" s="315"/>
      <c r="CE144" s="429"/>
      <c r="CF144" s="114"/>
      <c r="CG144" s="430"/>
      <c r="CH144" s="316"/>
      <c r="CI144" s="158"/>
      <c r="CJ144" s="159"/>
      <c r="CK144" s="3"/>
    </row>
    <row r="145" spans="1:89" ht="16.5" customHeight="1">
      <c r="A145" s="445" t="s">
        <v>278</v>
      </c>
      <c r="B145" s="67" t="s">
        <v>105</v>
      </c>
      <c r="C145" s="350"/>
      <c r="D145" s="351"/>
      <c r="E145" s="351"/>
      <c r="F145" s="351"/>
      <c r="G145" s="351"/>
      <c r="H145" s="125"/>
      <c r="I145" s="126"/>
      <c r="J145" s="126"/>
      <c r="K145" s="127"/>
      <c r="L145" s="76"/>
      <c r="M145" s="76"/>
      <c r="N145" s="432"/>
      <c r="O145" s="78"/>
      <c r="P145" s="130"/>
      <c r="Q145" s="131"/>
      <c r="R145" s="131"/>
      <c r="S145" s="131"/>
      <c r="T145" s="131"/>
      <c r="U145" s="131"/>
      <c r="V145" s="131"/>
      <c r="W145" s="132"/>
      <c r="X145" s="154"/>
      <c r="Y145" s="155"/>
      <c r="Z145" s="165"/>
      <c r="AA145" s="433"/>
      <c r="AB145" s="360">
        <v>4.2</v>
      </c>
      <c r="AC145" s="138"/>
      <c r="AD145" s="138"/>
      <c r="AE145" s="138"/>
      <c r="AF145" s="138"/>
      <c r="AG145" s="138"/>
      <c r="AH145" s="139"/>
      <c r="AI145" s="434"/>
      <c r="AJ145" s="435"/>
      <c r="AK145" s="356"/>
      <c r="AL145" s="356"/>
      <c r="AM145" s="436"/>
      <c r="AN145" s="357"/>
      <c r="AO145" s="362"/>
      <c r="AP145" s="144"/>
      <c r="AQ145" s="359"/>
      <c r="AR145" s="359"/>
      <c r="AS145" s="359"/>
      <c r="AT145" s="437">
        <v>4</v>
      </c>
      <c r="AU145" s="438"/>
      <c r="AV145" s="78"/>
      <c r="AW145" s="78"/>
      <c r="AX145" s="439"/>
      <c r="AY145" s="439"/>
      <c r="AZ145" s="146"/>
      <c r="BA145" s="146"/>
      <c r="BB145" s="148"/>
      <c r="BC145" s="148"/>
      <c r="BD145" s="148"/>
      <c r="BE145" s="148"/>
      <c r="BF145" s="146"/>
      <c r="BG145" s="148"/>
      <c r="BH145" s="148"/>
      <c r="BI145" s="148"/>
      <c r="BJ145" s="148"/>
      <c r="BK145" s="149"/>
      <c r="BL145" s="150"/>
      <c r="BM145" s="151"/>
      <c r="BN145" s="151"/>
      <c r="BO145" s="151"/>
      <c r="BP145" s="151"/>
      <c r="BQ145" s="152"/>
      <c r="BR145" s="153"/>
      <c r="BS145" s="131"/>
      <c r="BT145" s="131"/>
      <c r="BU145" s="441"/>
      <c r="BV145" s="154"/>
      <c r="BW145" s="155"/>
      <c r="BX145" s="165"/>
      <c r="BY145" s="426"/>
      <c r="BZ145" s="427"/>
      <c r="CA145" s="428"/>
      <c r="CB145" s="110"/>
      <c r="CC145" s="111"/>
      <c r="CD145" s="315"/>
      <c r="CE145" s="429"/>
      <c r="CF145" s="114"/>
      <c r="CG145" s="430"/>
      <c r="CH145" s="316"/>
      <c r="CI145" s="158"/>
      <c r="CJ145" s="159"/>
      <c r="CK145" s="3"/>
    </row>
    <row r="146" spans="1:89" ht="16.5" customHeight="1">
      <c r="A146" s="446" t="s">
        <v>279</v>
      </c>
      <c r="B146" s="67" t="s">
        <v>105</v>
      </c>
      <c r="C146" s="350"/>
      <c r="D146" s="351"/>
      <c r="E146" s="351"/>
      <c r="F146" s="351"/>
      <c r="G146" s="351"/>
      <c r="H146" s="125"/>
      <c r="I146" s="126"/>
      <c r="J146" s="126"/>
      <c r="K146" s="127"/>
      <c r="L146" s="76"/>
      <c r="M146" s="76"/>
      <c r="N146" s="432"/>
      <c r="O146" s="78"/>
      <c r="P146" s="130"/>
      <c r="Q146" s="131"/>
      <c r="R146" s="131"/>
      <c r="S146" s="131"/>
      <c r="T146" s="131"/>
      <c r="U146" s="131"/>
      <c r="V146" s="131"/>
      <c r="W146" s="132"/>
      <c r="X146" s="154"/>
      <c r="Y146" s="155"/>
      <c r="Z146" s="165"/>
      <c r="AA146" s="433"/>
      <c r="AB146" s="360"/>
      <c r="AC146" s="138"/>
      <c r="AD146" s="138"/>
      <c r="AE146" s="138"/>
      <c r="AF146" s="138"/>
      <c r="AG146" s="138"/>
      <c r="AH146" s="139"/>
      <c r="AI146" s="434"/>
      <c r="AJ146" s="435"/>
      <c r="AK146" s="356"/>
      <c r="AL146" s="356"/>
      <c r="AM146" s="436"/>
      <c r="AN146" s="357"/>
      <c r="AO146" s="362"/>
      <c r="AP146" s="144"/>
      <c r="AQ146" s="359"/>
      <c r="AR146" s="359"/>
      <c r="AS146" s="359"/>
      <c r="AT146" s="437"/>
      <c r="AU146" s="438"/>
      <c r="AV146" s="78"/>
      <c r="AW146" s="78"/>
      <c r="AX146" s="439"/>
      <c r="AY146" s="439"/>
      <c r="AZ146" s="146"/>
      <c r="BA146" s="146"/>
      <c r="BB146" s="148"/>
      <c r="BC146" s="148"/>
      <c r="BD146" s="148"/>
      <c r="BE146" s="148"/>
      <c r="BF146" s="146"/>
      <c r="BG146" s="383"/>
      <c r="BH146" s="148"/>
      <c r="BI146" s="148"/>
      <c r="BJ146" s="148"/>
      <c r="BK146" s="149"/>
      <c r="BL146" s="150"/>
      <c r="BM146" s="151"/>
      <c r="BN146" s="151"/>
      <c r="BO146" s="151"/>
      <c r="BP146" s="151"/>
      <c r="BQ146" s="152"/>
      <c r="BR146" s="153"/>
      <c r="BS146" s="131"/>
      <c r="BT146" s="131"/>
      <c r="BU146" s="441"/>
      <c r="BV146" s="154"/>
      <c r="BW146" s="155"/>
      <c r="BX146" s="165"/>
      <c r="BY146" s="426"/>
      <c r="BZ146" s="427"/>
      <c r="CA146" s="428"/>
      <c r="CB146" s="110"/>
      <c r="CC146" s="111"/>
      <c r="CD146" s="315"/>
      <c r="CE146" s="429"/>
      <c r="CF146" s="114"/>
      <c r="CG146" s="430"/>
      <c r="CH146" s="316"/>
      <c r="CI146" s="158"/>
      <c r="CJ146" s="159"/>
      <c r="CK146" s="3"/>
    </row>
    <row r="147" spans="1:89" ht="16.5" customHeight="1">
      <c r="A147" s="447" t="s">
        <v>280</v>
      </c>
      <c r="B147" s="67" t="s">
        <v>105</v>
      </c>
      <c r="C147" s="350"/>
      <c r="D147" s="351"/>
      <c r="E147" s="351"/>
      <c r="F147" s="351"/>
      <c r="G147" s="351"/>
      <c r="H147" s="125"/>
      <c r="I147" s="126"/>
      <c r="J147" s="126"/>
      <c r="K147" s="127"/>
      <c r="L147" s="76"/>
      <c r="M147" s="76"/>
      <c r="N147" s="432"/>
      <c r="O147" s="78"/>
      <c r="P147" s="130"/>
      <c r="Q147" s="131"/>
      <c r="R147" s="131"/>
      <c r="S147" s="131"/>
      <c r="T147" s="131"/>
      <c r="U147" s="131"/>
      <c r="V147" s="131"/>
      <c r="W147" s="132"/>
      <c r="X147" s="154"/>
      <c r="Y147" s="155"/>
      <c r="Z147" s="165"/>
      <c r="AA147" s="433"/>
      <c r="AB147" s="360"/>
      <c r="AC147" s="138"/>
      <c r="AD147" s="138"/>
      <c r="AE147" s="138"/>
      <c r="AF147" s="138"/>
      <c r="AG147" s="138"/>
      <c r="AH147" s="139"/>
      <c r="AI147" s="434"/>
      <c r="AJ147" s="435"/>
      <c r="AK147" s="356"/>
      <c r="AL147" s="356"/>
      <c r="AM147" s="436"/>
      <c r="AN147" s="357"/>
      <c r="AO147" s="362"/>
      <c r="AP147" s="144"/>
      <c r="AQ147" s="359"/>
      <c r="AR147" s="359"/>
      <c r="AS147" s="359"/>
      <c r="AT147" s="437"/>
      <c r="AU147" s="438"/>
      <c r="AV147" s="78"/>
      <c r="AW147" s="78"/>
      <c r="AX147" s="439"/>
      <c r="AY147" s="439"/>
      <c r="AZ147" s="146"/>
      <c r="BA147" s="146"/>
      <c r="BB147" s="148"/>
      <c r="BC147" s="148"/>
      <c r="BD147" s="148"/>
      <c r="BE147" s="148"/>
      <c r="BF147" s="146"/>
      <c r="BG147" s="297"/>
      <c r="BH147" s="148"/>
      <c r="BI147" s="148"/>
      <c r="BJ147" s="148"/>
      <c r="BK147" s="149"/>
      <c r="BL147" s="150"/>
      <c r="BM147" s="151"/>
      <c r="BN147" s="151"/>
      <c r="BO147" s="151"/>
      <c r="BP147" s="151"/>
      <c r="BQ147" s="152"/>
      <c r="BR147" s="153"/>
      <c r="BS147" s="131"/>
      <c r="BT147" s="131"/>
      <c r="BU147" s="441"/>
      <c r="BV147" s="154"/>
      <c r="BW147" s="155"/>
      <c r="BX147" s="165"/>
      <c r="BY147" s="426"/>
      <c r="BZ147" s="427"/>
      <c r="CA147" s="428"/>
      <c r="CB147" s="110"/>
      <c r="CC147" s="111"/>
      <c r="CD147" s="315"/>
      <c r="CE147" s="429"/>
      <c r="CF147" s="114"/>
      <c r="CG147" s="430"/>
      <c r="CH147" s="316"/>
      <c r="CI147" s="158"/>
      <c r="CJ147" s="159"/>
      <c r="CK147" s="3"/>
    </row>
    <row r="148" spans="1:89" ht="17.25" customHeight="1">
      <c r="A148" s="447" t="s">
        <v>281</v>
      </c>
      <c r="B148" s="67" t="s">
        <v>105</v>
      </c>
      <c r="C148" s="397"/>
      <c r="D148" s="398"/>
      <c r="E148" s="398"/>
      <c r="F148" s="398"/>
      <c r="G148" s="398"/>
      <c r="H148" s="261"/>
      <c r="I148" s="262"/>
      <c r="J148" s="262"/>
      <c r="K148" s="263"/>
      <c r="L148" s="76"/>
      <c r="M148" s="76"/>
      <c r="N148" s="449"/>
      <c r="O148" s="78"/>
      <c r="P148" s="267"/>
      <c r="Q148" s="268"/>
      <c r="R148" s="268"/>
      <c r="S148" s="268"/>
      <c r="T148" s="268"/>
      <c r="U148" s="268"/>
      <c r="V148" s="268"/>
      <c r="W148" s="269"/>
      <c r="X148" s="286"/>
      <c r="Y148" s="287"/>
      <c r="Z148" s="288"/>
      <c r="AA148" s="450"/>
      <c r="AB148" s="451"/>
      <c r="AC148" s="271"/>
      <c r="AD148" s="271"/>
      <c r="AE148" s="271"/>
      <c r="AF148" s="271"/>
      <c r="AG148" s="271"/>
      <c r="AH148" s="273"/>
      <c r="AI148" s="434"/>
      <c r="AJ148" s="435"/>
      <c r="AK148" s="356"/>
      <c r="AL148" s="356"/>
      <c r="AM148" s="452"/>
      <c r="AN148" s="453"/>
      <c r="AO148" s="454"/>
      <c r="AP148" s="277"/>
      <c r="AQ148" s="455"/>
      <c r="AR148" s="455"/>
      <c r="AS148" s="455"/>
      <c r="AT148" s="456"/>
      <c r="AU148" s="457"/>
      <c r="AV148" s="458"/>
      <c r="AW148" s="458"/>
      <c r="AX148" s="459"/>
      <c r="AY148" s="459"/>
      <c r="AZ148" s="279"/>
      <c r="BA148" s="279"/>
      <c r="BB148" s="280"/>
      <c r="BC148" s="280"/>
      <c r="BD148" s="280"/>
      <c r="BE148" s="280"/>
      <c r="BF148" s="279"/>
      <c r="BG148" s="460"/>
      <c r="BH148" s="280"/>
      <c r="BI148" s="280"/>
      <c r="BJ148" s="280"/>
      <c r="BK148" s="281"/>
      <c r="BL148" s="282"/>
      <c r="BM148" s="283"/>
      <c r="BN148" s="283"/>
      <c r="BO148" s="283"/>
      <c r="BP148" s="283"/>
      <c r="BQ148" s="284"/>
      <c r="BR148" s="285"/>
      <c r="BS148" s="268"/>
      <c r="BT148" s="268"/>
      <c r="BU148" s="461"/>
      <c r="BV148" s="286"/>
      <c r="BW148" s="287"/>
      <c r="BX148" s="378"/>
      <c r="BY148" s="426"/>
      <c r="BZ148" s="427"/>
      <c r="CA148" s="428"/>
      <c r="CB148" s="110"/>
      <c r="CC148" s="111"/>
      <c r="CD148" s="315"/>
      <c r="CE148" s="429"/>
      <c r="CF148" s="114"/>
      <c r="CG148" s="430"/>
      <c r="CH148" s="462"/>
      <c r="CI148" s="290"/>
      <c r="CJ148" s="291"/>
      <c r="CK148" s="3"/>
    </row>
    <row r="149" spans="1:89" ht="19.5" customHeight="1">
      <c r="A149" s="53" t="s">
        <v>282</v>
      </c>
      <c r="B149" s="54"/>
      <c r="C149" s="292"/>
      <c r="D149" s="292"/>
      <c r="E149" s="292"/>
      <c r="F149" s="292"/>
      <c r="G149" s="292"/>
      <c r="H149" s="292"/>
      <c r="I149" s="292"/>
      <c r="J149" s="292"/>
      <c r="K149" s="293"/>
      <c r="L149" s="294"/>
      <c r="M149" s="294"/>
      <c r="N149" s="293"/>
      <c r="O149" s="295"/>
      <c r="P149" s="292"/>
      <c r="Q149" s="292"/>
      <c r="R149" s="292"/>
      <c r="S149" s="293"/>
      <c r="T149" s="292"/>
      <c r="U149" s="292"/>
      <c r="V149" s="292"/>
      <c r="W149" s="292"/>
      <c r="X149" s="293"/>
      <c r="Y149" s="293"/>
      <c r="Z149" s="293"/>
      <c r="AA149" s="293"/>
      <c r="AB149" s="296"/>
      <c r="AC149" s="296"/>
      <c r="AD149" s="296"/>
      <c r="AE149" s="296"/>
      <c r="AF149" s="296"/>
      <c r="AG149" s="296"/>
      <c r="AH149" s="296"/>
      <c r="AI149" s="296"/>
      <c r="AJ149" s="296"/>
      <c r="AK149" s="296"/>
      <c r="AL149" s="296"/>
      <c r="AM149" s="296"/>
      <c r="AN149" s="296"/>
      <c r="AO149" s="296"/>
      <c r="AP149" s="296"/>
      <c r="AQ149" s="297"/>
      <c r="AR149" s="297"/>
      <c r="AS149" s="297"/>
      <c r="AT149" s="297"/>
      <c r="AU149" s="297"/>
      <c r="AV149" s="297"/>
      <c r="AW149" s="297"/>
      <c r="AX149" s="297"/>
      <c r="AY149" s="297"/>
      <c r="AZ149" s="297"/>
      <c r="BA149" s="297"/>
      <c r="BB149" s="297"/>
      <c r="BC149" s="297"/>
      <c r="BD149" s="297"/>
      <c r="BE149" s="297"/>
      <c r="BF149" s="297"/>
      <c r="BG149" s="297"/>
      <c r="BH149" s="297"/>
      <c r="BI149" s="297"/>
      <c r="BJ149" s="297"/>
      <c r="BK149" s="297"/>
      <c r="BL149" s="297"/>
      <c r="BM149" s="297"/>
      <c r="BN149" s="297"/>
      <c r="BO149" s="297"/>
      <c r="BP149" s="297"/>
      <c r="BQ149" s="297"/>
      <c r="BR149" s="297"/>
      <c r="BS149" s="297"/>
      <c r="BT149" s="297"/>
      <c r="BU149" s="463"/>
      <c r="BV149" s="297"/>
      <c r="BW149" s="297"/>
      <c r="BX149" s="301"/>
      <c r="BY149" s="464"/>
      <c r="BZ149" s="465"/>
      <c r="CA149" s="465"/>
      <c r="CB149" s="464"/>
      <c r="CC149" s="466"/>
      <c r="CD149" s="466"/>
      <c r="CE149" s="466"/>
      <c r="CF149" s="466"/>
      <c r="CG149" s="466"/>
      <c r="CH149" s="466"/>
      <c r="CI149" s="466"/>
      <c r="CJ149" s="3"/>
      <c r="CK149" s="3"/>
    </row>
    <row r="150" spans="1:89" ht="16.5" customHeight="1">
      <c r="A150" s="467" t="s">
        <v>283</v>
      </c>
      <c r="B150" s="67" t="s">
        <v>284</v>
      </c>
      <c r="C150" s="304"/>
      <c r="D150" s="305"/>
      <c r="E150" s="305"/>
      <c r="F150" s="305"/>
      <c r="G150" s="305"/>
      <c r="H150" s="72"/>
      <c r="I150" s="73"/>
      <c r="J150" s="73"/>
      <c r="K150" s="306"/>
      <c r="L150" s="76"/>
      <c r="M150" s="76"/>
      <c r="N150" s="468"/>
      <c r="O150" s="78"/>
      <c r="P150" s="80"/>
      <c r="Q150" s="81"/>
      <c r="R150" s="81"/>
      <c r="S150" s="81"/>
      <c r="T150" s="81"/>
      <c r="U150" s="81"/>
      <c r="V150" s="81"/>
      <c r="W150" s="82"/>
      <c r="X150" s="313"/>
      <c r="Y150" s="105"/>
      <c r="Z150" s="105"/>
      <c r="AA150" s="105"/>
      <c r="AB150" s="87"/>
      <c r="AC150" s="87"/>
      <c r="AD150" s="87"/>
      <c r="AE150" s="87"/>
      <c r="AF150" s="87"/>
      <c r="AG150" s="87"/>
      <c r="AH150" s="88"/>
      <c r="AI150" s="469"/>
      <c r="AJ150" s="470"/>
      <c r="AK150" s="309"/>
      <c r="AL150" s="309"/>
      <c r="AM150" s="471"/>
      <c r="AN150" s="310"/>
      <c r="AO150" s="311"/>
      <c r="AP150" s="93"/>
      <c r="AQ150" s="93"/>
      <c r="AR150" s="93"/>
      <c r="AS150" s="93"/>
      <c r="AT150" s="472"/>
      <c r="AU150" s="472"/>
      <c r="AV150" s="472"/>
      <c r="AW150" s="472"/>
      <c r="AX150" s="473"/>
      <c r="AY150" s="473"/>
      <c r="AZ150" s="146"/>
      <c r="BA150" s="146"/>
      <c r="BB150" s="148"/>
      <c r="BC150" s="148"/>
      <c r="BD150" s="148"/>
      <c r="BE150" s="148"/>
      <c r="BF150" s="148"/>
      <c r="BG150" s="474"/>
      <c r="BH150" s="474"/>
      <c r="BI150" s="474"/>
      <c r="BJ150" s="474"/>
      <c r="BK150" s="342"/>
      <c r="BL150" s="475"/>
      <c r="BM150" s="476"/>
      <c r="BN150" s="476"/>
      <c r="BO150" s="476"/>
      <c r="BP150" s="476"/>
      <c r="BQ150" s="477"/>
      <c r="BR150" s="103"/>
      <c r="BS150" s="81"/>
      <c r="BT150" s="81"/>
      <c r="BU150" s="478"/>
      <c r="BV150" s="479"/>
      <c r="BW150" s="480"/>
      <c r="BX150" s="481"/>
      <c r="BY150" s="482"/>
      <c r="BZ150" s="483"/>
      <c r="CA150" s="484"/>
      <c r="CB150" s="485"/>
      <c r="CC150" s="486"/>
      <c r="CD150" s="487"/>
      <c r="CE150" s="488"/>
      <c r="CF150" s="489"/>
      <c r="CG150" s="490"/>
      <c r="CH150" s="316"/>
      <c r="CI150" s="491"/>
      <c r="CJ150" s="118"/>
      <c r="CK150" s="3"/>
    </row>
    <row r="151" spans="1:89" ht="16.5" customHeight="1">
      <c r="A151" s="492" t="s">
        <v>285</v>
      </c>
      <c r="B151" s="67"/>
      <c r="C151" s="350"/>
      <c r="D151" s="351"/>
      <c r="E151" s="351"/>
      <c r="F151" s="351"/>
      <c r="G151" s="351"/>
      <c r="H151" s="125"/>
      <c r="I151" s="126"/>
      <c r="J151" s="126"/>
      <c r="K151" s="127"/>
      <c r="L151" s="76"/>
      <c r="M151" s="76"/>
      <c r="N151" s="432"/>
      <c r="O151" s="78"/>
      <c r="P151" s="130"/>
      <c r="Q151" s="131"/>
      <c r="R151" s="131"/>
      <c r="S151" s="131"/>
      <c r="T151" s="131"/>
      <c r="U151" s="131"/>
      <c r="V151" s="131"/>
      <c r="W151" s="132"/>
      <c r="X151" s="363"/>
      <c r="Y151" s="155"/>
      <c r="Z151" s="155"/>
      <c r="AA151" s="155"/>
      <c r="AB151" s="138"/>
      <c r="AC151" s="138"/>
      <c r="AD151" s="138"/>
      <c r="AE151" s="138"/>
      <c r="AF151" s="138"/>
      <c r="AG151" s="138"/>
      <c r="AH151" s="139"/>
      <c r="AI151" s="434"/>
      <c r="AJ151" s="435"/>
      <c r="AK151" s="356"/>
      <c r="AL151" s="356"/>
      <c r="AM151" s="436"/>
      <c r="AN151" s="357"/>
      <c r="AO151" s="362"/>
      <c r="AP151" s="144"/>
      <c r="AQ151" s="144"/>
      <c r="AR151" s="144"/>
      <c r="AS151" s="144"/>
      <c r="AT151" s="78"/>
      <c r="AU151" s="78"/>
      <c r="AV151" s="78"/>
      <c r="AW151" s="78"/>
      <c r="AX151" s="439"/>
      <c r="AY151" s="439"/>
      <c r="AZ151" s="146"/>
      <c r="BA151" s="146"/>
      <c r="BB151" s="148"/>
      <c r="BC151" s="148"/>
      <c r="BD151" s="148"/>
      <c r="BE151" s="148"/>
      <c r="BF151" s="148"/>
      <c r="BG151" s="148"/>
      <c r="BH151" s="148"/>
      <c r="BI151" s="148"/>
      <c r="BJ151" s="148"/>
      <c r="BK151" s="149"/>
      <c r="BL151" s="493"/>
      <c r="BM151" s="494"/>
      <c r="BN151" s="494"/>
      <c r="BO151" s="494"/>
      <c r="BP151" s="494"/>
      <c r="BQ151" s="495"/>
      <c r="BR151" s="153"/>
      <c r="BS151" s="131"/>
      <c r="BT151" s="131"/>
      <c r="BU151" s="441"/>
      <c r="BV151" s="496"/>
      <c r="BW151" s="497"/>
      <c r="BX151" s="498"/>
      <c r="BY151" s="426"/>
      <c r="BZ151" s="427"/>
      <c r="CA151" s="428"/>
      <c r="CB151" s="110"/>
      <c r="CC151" s="111"/>
      <c r="CD151" s="315"/>
      <c r="CE151" s="429"/>
      <c r="CF151" s="114"/>
      <c r="CG151" s="430"/>
      <c r="CH151" s="316"/>
      <c r="CI151" s="499"/>
      <c r="CJ151" s="159"/>
      <c r="CK151" s="3"/>
    </row>
    <row r="152" spans="1:89" ht="16.5" customHeight="1">
      <c r="A152" s="500" t="s">
        <v>286</v>
      </c>
      <c r="B152" s="67"/>
      <c r="C152" s="350"/>
      <c r="D152" s="351"/>
      <c r="E152" s="351"/>
      <c r="F152" s="351"/>
      <c r="G152" s="351"/>
      <c r="H152" s="125"/>
      <c r="I152" s="126"/>
      <c r="J152" s="126"/>
      <c r="K152" s="127"/>
      <c r="L152" s="76"/>
      <c r="M152" s="76"/>
      <c r="N152" s="432"/>
      <c r="O152" s="78"/>
      <c r="P152" s="130"/>
      <c r="Q152" s="131"/>
      <c r="R152" s="131"/>
      <c r="S152" s="131"/>
      <c r="T152" s="131"/>
      <c r="U152" s="131"/>
      <c r="V152" s="131"/>
      <c r="W152" s="132"/>
      <c r="X152" s="363"/>
      <c r="Y152" s="155"/>
      <c r="Z152" s="155"/>
      <c r="AA152" s="155"/>
      <c r="AB152" s="138"/>
      <c r="AC152" s="138"/>
      <c r="AD152" s="138"/>
      <c r="AE152" s="138"/>
      <c r="AF152" s="138"/>
      <c r="AG152" s="138"/>
      <c r="AH152" s="139"/>
      <c r="AI152" s="434"/>
      <c r="AJ152" s="435"/>
      <c r="AK152" s="356"/>
      <c r="AL152" s="356"/>
      <c r="AM152" s="436"/>
      <c r="AN152" s="357"/>
      <c r="AO152" s="362"/>
      <c r="AP152" s="144"/>
      <c r="AQ152" s="144"/>
      <c r="AR152" s="144"/>
      <c r="AS152" s="144"/>
      <c r="AT152" s="78"/>
      <c r="AU152" s="78"/>
      <c r="AV152" s="78"/>
      <c r="AW152" s="78"/>
      <c r="AX152" s="439"/>
      <c r="AY152" s="439"/>
      <c r="AZ152" s="146"/>
      <c r="BA152" s="146"/>
      <c r="BB152" s="148"/>
      <c r="BC152" s="148"/>
      <c r="BD152" s="148"/>
      <c r="BE152" s="148"/>
      <c r="BF152" s="148"/>
      <c r="BG152" s="148"/>
      <c r="BH152" s="148"/>
      <c r="BI152" s="148"/>
      <c r="BJ152" s="148"/>
      <c r="BK152" s="149"/>
      <c r="BL152" s="493"/>
      <c r="BM152" s="494"/>
      <c r="BN152" s="494"/>
      <c r="BO152" s="494"/>
      <c r="BP152" s="494"/>
      <c r="BQ152" s="495"/>
      <c r="BR152" s="153"/>
      <c r="BS152" s="131"/>
      <c r="BT152" s="131"/>
      <c r="BU152" s="441"/>
      <c r="BV152" s="496"/>
      <c r="BW152" s="497"/>
      <c r="BX152" s="498"/>
      <c r="BY152" s="426"/>
      <c r="BZ152" s="427"/>
      <c r="CA152" s="428"/>
      <c r="CB152" s="110"/>
      <c r="CC152" s="111"/>
      <c r="CD152" s="315"/>
      <c r="CE152" s="429"/>
      <c r="CF152" s="114"/>
      <c r="CG152" s="430"/>
      <c r="CH152" s="316"/>
      <c r="CI152" s="499"/>
      <c r="CJ152" s="159"/>
      <c r="CK152" s="3"/>
    </row>
    <row r="153" spans="1:89" ht="16.5" customHeight="1">
      <c r="A153" s="467" t="s">
        <v>287</v>
      </c>
      <c r="B153" s="67"/>
      <c r="C153" s="350"/>
      <c r="D153" s="351"/>
      <c r="E153" s="351"/>
      <c r="F153" s="351"/>
      <c r="G153" s="351"/>
      <c r="H153" s="125"/>
      <c r="I153" s="126"/>
      <c r="J153" s="126"/>
      <c r="K153" s="127"/>
      <c r="L153" s="76"/>
      <c r="M153" s="76"/>
      <c r="N153" s="432"/>
      <c r="O153" s="78"/>
      <c r="P153" s="130"/>
      <c r="Q153" s="131"/>
      <c r="R153" s="131"/>
      <c r="S153" s="131"/>
      <c r="T153" s="131"/>
      <c r="U153" s="131"/>
      <c r="V153" s="131"/>
      <c r="W153" s="132"/>
      <c r="X153" s="363"/>
      <c r="Y153" s="155"/>
      <c r="Z153" s="155"/>
      <c r="AA153" s="155"/>
      <c r="AB153" s="138"/>
      <c r="AC153" s="138"/>
      <c r="AD153" s="138"/>
      <c r="AE153" s="138"/>
      <c r="AF153" s="138"/>
      <c r="AG153" s="138"/>
      <c r="AH153" s="139"/>
      <c r="AI153" s="434"/>
      <c r="AJ153" s="435"/>
      <c r="AK153" s="356"/>
      <c r="AL153" s="356"/>
      <c r="AM153" s="436"/>
      <c r="AN153" s="357"/>
      <c r="AO153" s="362"/>
      <c r="AP153" s="144"/>
      <c r="AQ153" s="144"/>
      <c r="AR153" s="144"/>
      <c r="AS153" s="144"/>
      <c r="AT153" s="78"/>
      <c r="AU153" s="78"/>
      <c r="AV153" s="78"/>
      <c r="AW153" s="78"/>
      <c r="AX153" s="439"/>
      <c r="AY153" s="439"/>
      <c r="AZ153" s="146"/>
      <c r="BA153" s="146"/>
      <c r="BB153" s="383"/>
      <c r="BC153" s="383"/>
      <c r="BD153" s="383"/>
      <c r="BE153" s="383"/>
      <c r="BF153" s="383"/>
      <c r="BG153" s="383"/>
      <c r="BH153" s="148"/>
      <c r="BI153" s="148"/>
      <c r="BJ153" s="148"/>
      <c r="BK153" s="149"/>
      <c r="BL153" s="493"/>
      <c r="BM153" s="494"/>
      <c r="BN153" s="494"/>
      <c r="BO153" s="494"/>
      <c r="BP153" s="494"/>
      <c r="BQ153" s="495"/>
      <c r="BR153" s="153"/>
      <c r="BS153" s="131"/>
      <c r="BT153" s="131"/>
      <c r="BU153" s="441"/>
      <c r="BV153" s="496"/>
      <c r="BW153" s="497"/>
      <c r="BX153" s="498"/>
      <c r="BY153" s="426"/>
      <c r="BZ153" s="427"/>
      <c r="CA153" s="428"/>
      <c r="CB153" s="110"/>
      <c r="CC153" s="111"/>
      <c r="CD153" s="315"/>
      <c r="CE153" s="429"/>
      <c r="CF153" s="114"/>
      <c r="CG153" s="430"/>
      <c r="CH153" s="316"/>
      <c r="CI153" s="499"/>
      <c r="CJ153" s="159"/>
      <c r="CK153" s="3"/>
    </row>
    <row r="154" spans="1:89" ht="16.5" customHeight="1">
      <c r="A154" s="446" t="s">
        <v>288</v>
      </c>
      <c r="B154" s="67"/>
      <c r="C154" s="350"/>
      <c r="D154" s="351"/>
      <c r="E154" s="351"/>
      <c r="F154" s="351"/>
      <c r="G154" s="351"/>
      <c r="H154" s="125"/>
      <c r="I154" s="126"/>
      <c r="J154" s="126"/>
      <c r="K154" s="127"/>
      <c r="L154" s="76"/>
      <c r="M154" s="76"/>
      <c r="N154" s="432"/>
      <c r="O154" s="78"/>
      <c r="P154" s="130"/>
      <c r="Q154" s="131"/>
      <c r="R154" s="131"/>
      <c r="S154" s="131"/>
      <c r="T154" s="131"/>
      <c r="U154" s="131"/>
      <c r="V154" s="131"/>
      <c r="W154" s="132"/>
      <c r="X154" s="363"/>
      <c r="Y154" s="155"/>
      <c r="Z154" s="155"/>
      <c r="AA154" s="155"/>
      <c r="AB154" s="138"/>
      <c r="AC154" s="138"/>
      <c r="AD154" s="138"/>
      <c r="AE154" s="138"/>
      <c r="AF154" s="138"/>
      <c r="AG154" s="138"/>
      <c r="AH154" s="139"/>
      <c r="AI154" s="434"/>
      <c r="AJ154" s="435"/>
      <c r="AK154" s="356"/>
      <c r="AL154" s="356"/>
      <c r="AM154" s="436"/>
      <c r="AN154" s="357"/>
      <c r="AO154" s="362"/>
      <c r="AP154" s="144"/>
      <c r="AQ154" s="144"/>
      <c r="AR154" s="144"/>
      <c r="AS154" s="144"/>
      <c r="AT154" s="78"/>
      <c r="AU154" s="78"/>
      <c r="AV154" s="78"/>
      <c r="AW154" s="78"/>
      <c r="AX154" s="439"/>
      <c r="AY154" s="439"/>
      <c r="AZ154" s="146"/>
      <c r="BA154" s="146"/>
      <c r="BB154" s="146"/>
      <c r="BC154" s="146"/>
      <c r="BD154" s="146"/>
      <c r="BE154" s="146"/>
      <c r="BF154" s="146"/>
      <c r="BG154" s="148"/>
      <c r="BH154" s="148"/>
      <c r="BI154" s="148"/>
      <c r="BJ154" s="148"/>
      <c r="BK154" s="149"/>
      <c r="BL154" s="493"/>
      <c r="BM154" s="494"/>
      <c r="BN154" s="494"/>
      <c r="BO154" s="494"/>
      <c r="BP154" s="494"/>
      <c r="BQ154" s="495"/>
      <c r="BR154" s="153"/>
      <c r="BS154" s="131"/>
      <c r="BT154" s="131"/>
      <c r="BU154" s="441"/>
      <c r="BV154" s="496"/>
      <c r="BW154" s="497"/>
      <c r="BX154" s="498"/>
      <c r="BY154" s="426"/>
      <c r="BZ154" s="427"/>
      <c r="CA154" s="428"/>
      <c r="CB154" s="110"/>
      <c r="CC154" s="111"/>
      <c r="CD154" s="315"/>
      <c r="CE154" s="429"/>
      <c r="CF154" s="114"/>
      <c r="CG154" s="430"/>
      <c r="CH154" s="316"/>
      <c r="CI154" s="499"/>
      <c r="CJ154" s="159"/>
      <c r="CK154" s="3"/>
    </row>
    <row r="155" spans="1:89" ht="17.25" customHeight="1">
      <c r="A155" s="501" t="s">
        <v>289</v>
      </c>
      <c r="B155" s="502"/>
      <c r="C155" s="369"/>
      <c r="D155" s="370"/>
      <c r="E155" s="370"/>
      <c r="F155" s="370"/>
      <c r="G155" s="370"/>
      <c r="H155" s="371"/>
      <c r="I155" s="372"/>
      <c r="J155" s="372"/>
      <c r="K155" s="263"/>
      <c r="L155" s="76"/>
      <c r="M155" s="76"/>
      <c r="N155" s="503"/>
      <c r="O155" s="78"/>
      <c r="P155" s="373"/>
      <c r="Q155" s="374"/>
      <c r="R155" s="374"/>
      <c r="S155" s="374"/>
      <c r="T155" s="374"/>
      <c r="U155" s="374"/>
      <c r="V155" s="374"/>
      <c r="W155" s="391"/>
      <c r="X155" s="392"/>
      <c r="Y155" s="377"/>
      <c r="Z155" s="377"/>
      <c r="AA155" s="377"/>
      <c r="AB155" s="254"/>
      <c r="AC155" s="254"/>
      <c r="AD155" s="254"/>
      <c r="AE155" s="254"/>
      <c r="AF155" s="254"/>
      <c r="AG155" s="254"/>
      <c r="AH155" s="255"/>
      <c r="AI155" s="504"/>
      <c r="AJ155" s="505"/>
      <c r="AK155" s="506"/>
      <c r="AL155" s="506"/>
      <c r="AM155" s="452"/>
      <c r="AN155" s="453"/>
      <c r="AO155" s="396"/>
      <c r="AP155" s="380"/>
      <c r="AQ155" s="380"/>
      <c r="AR155" s="380"/>
      <c r="AS155" s="380"/>
      <c r="AT155" s="507"/>
      <c r="AU155" s="507"/>
      <c r="AV155" s="507"/>
      <c r="AW155" s="507"/>
      <c r="AX155" s="508"/>
      <c r="AY155" s="508"/>
      <c r="AZ155" s="146"/>
      <c r="BA155" s="146"/>
      <c r="BB155" s="146"/>
      <c r="BC155" s="146"/>
      <c r="BD155" s="146"/>
      <c r="BE155" s="146"/>
      <c r="BF155" s="146"/>
      <c r="BG155" s="383"/>
      <c r="BH155" s="383"/>
      <c r="BI155" s="383"/>
      <c r="BJ155" s="383"/>
      <c r="BK155" s="385"/>
      <c r="BL155" s="509"/>
      <c r="BM155" s="510"/>
      <c r="BN155" s="510"/>
      <c r="BO155" s="510"/>
      <c r="BP155" s="510"/>
      <c r="BQ155" s="511"/>
      <c r="BR155" s="390"/>
      <c r="BS155" s="374"/>
      <c r="BT155" s="374"/>
      <c r="BU155" s="512"/>
      <c r="BV155" s="513"/>
      <c r="BW155" s="514"/>
      <c r="BX155" s="515"/>
      <c r="BY155" s="516"/>
      <c r="BZ155" s="517"/>
      <c r="CA155" s="518"/>
      <c r="CB155" s="519"/>
      <c r="CC155" s="520"/>
      <c r="CD155" s="521"/>
      <c r="CE155" s="522"/>
      <c r="CF155" s="523"/>
      <c r="CG155" s="524"/>
      <c r="CH155" s="462"/>
      <c r="CI155" s="525"/>
      <c r="CJ155" s="159"/>
      <c r="CK155" s="3"/>
    </row>
    <row r="156" spans="1:89" ht="14.25" customHeight="1">
      <c r="A156" s="526" t="s">
        <v>290</v>
      </c>
      <c r="B156" s="526" t="s">
        <v>105</v>
      </c>
      <c r="C156" s="527"/>
      <c r="D156" s="528"/>
      <c r="E156" s="528"/>
      <c r="F156" s="528"/>
      <c r="G156" s="528"/>
      <c r="H156" s="527"/>
      <c r="I156" s="528"/>
      <c r="J156" s="528"/>
      <c r="K156" s="529"/>
      <c r="L156" s="530"/>
      <c r="M156" s="531"/>
      <c r="N156" s="528"/>
      <c r="O156" s="532"/>
      <c r="P156" s="528"/>
      <c r="Q156" s="528"/>
      <c r="R156" s="528"/>
      <c r="S156" s="528"/>
      <c r="T156" s="528"/>
      <c r="U156" s="528"/>
      <c r="V156" s="528"/>
      <c r="W156" s="533"/>
      <c r="X156" s="528"/>
      <c r="Y156" s="528"/>
      <c r="Z156" s="528"/>
      <c r="AA156" s="528"/>
      <c r="AB156" s="528"/>
      <c r="AC156" s="528"/>
      <c r="AD156" s="528"/>
      <c r="AE156" s="528"/>
      <c r="AF156" s="528"/>
      <c r="AG156" s="528"/>
      <c r="AH156" s="528"/>
      <c r="AI156" s="534"/>
      <c r="AJ156" s="535"/>
      <c r="AK156" s="535"/>
      <c r="AL156" s="535"/>
      <c r="AM156" s="535"/>
      <c r="AN156" s="529"/>
      <c r="AO156" s="536"/>
      <c r="AP156" s="528"/>
      <c r="AQ156" s="528"/>
      <c r="AR156" s="528"/>
      <c r="AS156" s="528"/>
      <c r="AT156" s="528"/>
      <c r="AU156" s="528"/>
      <c r="AV156" s="528"/>
      <c r="AW156" s="528"/>
      <c r="AX156" s="528"/>
      <c r="AY156" s="528"/>
      <c r="AZ156" s="537"/>
      <c r="BA156" s="537"/>
      <c r="BB156" s="537"/>
      <c r="BC156" s="537"/>
      <c r="BD156" s="537"/>
      <c r="BE156" s="537"/>
      <c r="BF156" s="537"/>
      <c r="BG156" s="527"/>
      <c r="BH156" s="527"/>
      <c r="BI156" s="527"/>
      <c r="BJ156" s="527"/>
      <c r="BK156" s="527"/>
      <c r="BL156" s="527"/>
      <c r="BM156" s="528"/>
      <c r="BN156" s="528"/>
      <c r="BO156" s="528"/>
      <c r="BP156" s="528"/>
      <c r="BQ156" s="528"/>
      <c r="BR156" s="527"/>
      <c r="BS156" s="528"/>
      <c r="BT156" s="528"/>
      <c r="BU156" s="528"/>
      <c r="BV156" s="527"/>
      <c r="BW156" s="528"/>
      <c r="BX156" s="533"/>
      <c r="BY156" s="534"/>
      <c r="BZ156" s="535"/>
      <c r="CA156" s="529"/>
      <c r="CB156" s="534"/>
      <c r="CC156" s="535"/>
      <c r="CD156" s="529"/>
      <c r="CE156" s="534"/>
      <c r="CF156" s="535"/>
      <c r="CG156" s="529"/>
      <c r="CH156" s="527"/>
      <c r="CI156" s="528"/>
      <c r="CJ156" s="538">
        <v>6.3</v>
      </c>
      <c r="CK156" s="3"/>
    </row>
    <row r="157" spans="1:89" ht="14.25" customHeight="1">
      <c r="A157" s="526" t="s">
        <v>291</v>
      </c>
      <c r="B157" s="526" t="s">
        <v>105</v>
      </c>
      <c r="C157" s="527"/>
      <c r="D157" s="528"/>
      <c r="E157" s="528"/>
      <c r="F157" s="528"/>
      <c r="G157" s="528"/>
      <c r="H157" s="527"/>
      <c r="I157" s="528"/>
      <c r="J157" s="528"/>
      <c r="K157" s="529"/>
      <c r="L157" s="530"/>
      <c r="M157" s="530"/>
      <c r="N157" s="528"/>
      <c r="O157" s="532"/>
      <c r="P157" s="528"/>
      <c r="Q157" s="528"/>
      <c r="R157" s="528"/>
      <c r="S157" s="528"/>
      <c r="T157" s="528"/>
      <c r="U157" s="528"/>
      <c r="V157" s="528"/>
      <c r="W157" s="533"/>
      <c r="X157" s="528"/>
      <c r="Y157" s="528"/>
      <c r="Z157" s="528"/>
      <c r="AA157" s="528"/>
      <c r="AB157" s="528"/>
      <c r="AC157" s="528"/>
      <c r="AD157" s="528"/>
      <c r="AE157" s="528"/>
      <c r="AF157" s="528"/>
      <c r="AG157" s="528"/>
      <c r="AH157" s="528"/>
      <c r="AI157" s="534"/>
      <c r="AJ157" s="535"/>
      <c r="AK157" s="535"/>
      <c r="AL157" s="535"/>
      <c r="AM157" s="535"/>
      <c r="AN157" s="529"/>
      <c r="AO157" s="536"/>
      <c r="AP157" s="528"/>
      <c r="AQ157" s="528"/>
      <c r="AR157" s="528"/>
      <c r="AS157" s="528"/>
      <c r="AT157" s="528"/>
      <c r="AU157" s="528"/>
      <c r="AV157" s="528"/>
      <c r="AW157" s="528"/>
      <c r="AX157" s="528"/>
      <c r="AY157" s="528"/>
      <c r="AZ157" s="537"/>
      <c r="BA157" s="537"/>
      <c r="BB157" s="537"/>
      <c r="BC157" s="537"/>
      <c r="BD157" s="537"/>
      <c r="BE157" s="537"/>
      <c r="BF157" s="537"/>
      <c r="BG157" s="527"/>
      <c r="BH157" s="527"/>
      <c r="BI157" s="527"/>
      <c r="BJ157" s="527"/>
      <c r="BK157" s="527"/>
      <c r="BL157" s="527"/>
      <c r="BM157" s="528"/>
      <c r="BN157" s="528"/>
      <c r="BO157" s="528"/>
      <c r="BP157" s="528"/>
      <c r="BQ157" s="528"/>
      <c r="BR157" s="527"/>
      <c r="BS157" s="528"/>
      <c r="BT157" s="528"/>
      <c r="BU157" s="528"/>
      <c r="BV157" s="527"/>
      <c r="BW157" s="528"/>
      <c r="BX157" s="533"/>
      <c r="BY157" s="534"/>
      <c r="BZ157" s="535"/>
      <c r="CA157" s="529"/>
      <c r="CB157" s="534"/>
      <c r="CC157" s="535"/>
      <c r="CD157" s="529"/>
      <c r="CE157" s="534"/>
      <c r="CF157" s="535"/>
      <c r="CG157" s="529"/>
      <c r="CH157" s="527"/>
      <c r="CI157" s="528"/>
      <c r="CJ157" s="291"/>
      <c r="CK157" s="3"/>
    </row>
    <row r="158" spans="1:89" ht="14.25" customHeight="1">
      <c r="A158" s="701"/>
      <c r="B158" s="702"/>
      <c r="C158" s="702"/>
      <c r="D158" s="702"/>
      <c r="E158" s="702"/>
      <c r="F158" s="702"/>
      <c r="G158" s="702"/>
      <c r="H158" s="702"/>
      <c r="I158" s="702"/>
      <c r="J158" s="702"/>
      <c r="K158" s="702"/>
      <c r="L158" s="702"/>
      <c r="M158" s="702"/>
      <c r="N158" s="702"/>
      <c r="O158" s="702"/>
      <c r="P158" s="702"/>
      <c r="Q158" s="702"/>
      <c r="R158" s="702"/>
      <c r="S158" s="702"/>
      <c r="T158" s="702"/>
      <c r="U158" s="702"/>
      <c r="V158" s="702"/>
      <c r="W158" s="702"/>
      <c r="X158" s="702"/>
      <c r="Y158" s="702"/>
      <c r="Z158" s="702"/>
      <c r="AA158" s="702"/>
      <c r="AB158" s="702"/>
      <c r="AC158" s="702"/>
      <c r="AD158" s="702"/>
      <c r="AE158" s="702"/>
      <c r="AF158" s="702"/>
      <c r="AG158" s="702"/>
      <c r="AH158" s="702"/>
      <c r="AI158" s="702"/>
      <c r="AJ158" s="702"/>
      <c r="AK158" s="702"/>
      <c r="AL158" s="702"/>
      <c r="AM158" s="702"/>
      <c r="AN158" s="702"/>
      <c r="AO158" s="702"/>
      <c r="AP158" s="702"/>
      <c r="AQ158" s="702"/>
      <c r="AR158" s="702"/>
      <c r="AS158" s="702"/>
      <c r="AT158" s="702"/>
      <c r="AU158" s="702"/>
      <c r="AV158" s="702"/>
      <c r="AW158" s="702"/>
      <c r="AX158" s="702"/>
      <c r="AY158" s="702"/>
      <c r="AZ158" s="702"/>
      <c r="BA158" s="702"/>
      <c r="BB158" s="702"/>
      <c r="BC158" s="702"/>
      <c r="BD158" s="702"/>
      <c r="BE158" s="702"/>
      <c r="BF158" s="702"/>
      <c r="BG158" s="702"/>
      <c r="BH158" s="702"/>
      <c r="BI158" s="702"/>
      <c r="BJ158" s="702"/>
      <c r="BK158" s="702"/>
      <c r="BL158" s="702"/>
      <c r="BM158" s="702"/>
      <c r="BN158" s="702"/>
      <c r="BO158" s="702"/>
      <c r="BP158" s="702"/>
      <c r="BQ158" s="702"/>
      <c r="BR158" s="702"/>
      <c r="BS158" s="702"/>
      <c r="BT158" s="702"/>
      <c r="BU158" s="702"/>
      <c r="BV158" s="702"/>
      <c r="BW158" s="702"/>
      <c r="BX158" s="702"/>
      <c r="BY158" s="702"/>
      <c r="BZ158" s="702"/>
      <c r="CA158" s="702"/>
      <c r="CB158" s="702"/>
      <c r="CC158" s="702"/>
      <c r="CD158" s="702"/>
      <c r="CE158" s="702"/>
      <c r="CF158" s="702"/>
      <c r="CG158" s="702"/>
      <c r="CH158" s="702"/>
      <c r="CI158" s="703"/>
      <c r="CJ158" s="3"/>
      <c r="CK158" s="3"/>
    </row>
    <row r="159" spans="1:89" ht="49.5" customHeight="1">
      <c r="A159" s="704"/>
      <c r="B159" s="705"/>
      <c r="C159" s="705"/>
      <c r="D159" s="705"/>
      <c r="E159" s="705"/>
      <c r="F159" s="705"/>
      <c r="G159" s="705"/>
      <c r="H159" s="705"/>
      <c r="I159" s="705"/>
      <c r="J159" s="705"/>
      <c r="K159" s="705"/>
      <c r="L159" s="705"/>
      <c r="M159" s="705"/>
      <c r="N159" s="705"/>
      <c r="O159" s="705"/>
      <c r="P159" s="705"/>
      <c r="Q159" s="705"/>
      <c r="R159" s="705"/>
      <c r="S159" s="705"/>
      <c r="T159" s="705"/>
      <c r="U159" s="705"/>
      <c r="V159" s="705"/>
      <c r="W159" s="705"/>
      <c r="X159" s="705"/>
      <c r="Y159" s="705"/>
      <c r="Z159" s="705"/>
      <c r="AA159" s="705"/>
      <c r="AB159" s="705"/>
      <c r="AC159" s="705"/>
      <c r="AD159" s="705"/>
      <c r="AE159" s="705"/>
      <c r="AF159" s="705"/>
      <c r="AG159" s="705"/>
      <c r="AH159" s="705"/>
      <c r="AI159" s="705"/>
      <c r="AJ159" s="705"/>
      <c r="AK159" s="705"/>
      <c r="AL159" s="705"/>
      <c r="AM159" s="705"/>
      <c r="AN159" s="705"/>
      <c r="AO159" s="705"/>
      <c r="AP159" s="705"/>
      <c r="AQ159" s="705"/>
      <c r="AR159" s="705"/>
      <c r="AS159" s="705"/>
      <c r="AT159" s="705"/>
      <c r="AU159" s="705"/>
      <c r="AV159" s="705"/>
      <c r="AW159" s="705"/>
      <c r="AX159" s="705"/>
      <c r="AY159" s="705"/>
      <c r="AZ159" s="705"/>
      <c r="BA159" s="705"/>
      <c r="BB159" s="705"/>
      <c r="BC159" s="705"/>
      <c r="BD159" s="705"/>
      <c r="BE159" s="705"/>
      <c r="BF159" s="705"/>
      <c r="BG159" s="705"/>
      <c r="BH159" s="705"/>
      <c r="BI159" s="705"/>
      <c r="BJ159" s="705"/>
      <c r="BK159" s="705"/>
      <c r="BL159" s="705"/>
      <c r="BM159" s="705"/>
      <c r="BN159" s="705"/>
      <c r="BO159" s="705"/>
      <c r="BP159" s="705"/>
      <c r="BQ159" s="705"/>
      <c r="BR159" s="705"/>
      <c r="BS159" s="705"/>
      <c r="BT159" s="705"/>
      <c r="BU159" s="705"/>
      <c r="BV159" s="705"/>
      <c r="BW159" s="705"/>
      <c r="BX159" s="705"/>
      <c r="BY159" s="705"/>
      <c r="BZ159" s="705"/>
      <c r="CA159" s="705"/>
      <c r="CB159" s="705"/>
      <c r="CC159" s="705"/>
      <c r="CD159" s="705"/>
      <c r="CE159" s="705"/>
      <c r="CF159" s="705"/>
      <c r="CG159" s="705"/>
      <c r="CH159" s="705"/>
      <c r="CI159" s="706"/>
      <c r="CJ159" s="3"/>
      <c r="CK159" s="3"/>
    </row>
    <row r="160" spans="1:89" ht="16.5" customHeight="1">
      <c r="A160" s="59"/>
      <c r="B160" s="59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539"/>
      <c r="N160" s="3"/>
      <c r="O160" s="57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62"/>
      <c r="AP160" s="63"/>
      <c r="AQ160" s="63"/>
      <c r="AR160" s="63"/>
      <c r="AS160" s="6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540"/>
      <c r="BN160" s="540"/>
      <c r="BO160" s="540"/>
      <c r="BP160" s="540"/>
      <c r="BQ160" s="540"/>
      <c r="BR160" s="3"/>
      <c r="BS160" s="3"/>
      <c r="BT160" s="3"/>
      <c r="BU160" s="540"/>
      <c r="BV160" s="540"/>
      <c r="BW160" s="540"/>
      <c r="BX160" s="540"/>
      <c r="BY160" s="63"/>
      <c r="BZ160" s="55"/>
      <c r="CA160" s="55"/>
      <c r="CB160" s="63"/>
      <c r="CC160" s="3"/>
      <c r="CD160" s="3"/>
      <c r="CE160" s="63"/>
      <c r="CF160" s="3"/>
      <c r="CG160" s="3"/>
      <c r="CH160" s="3"/>
      <c r="CI160" s="3"/>
      <c r="CJ160" s="3"/>
      <c r="CK160" s="3"/>
    </row>
    <row r="161" spans="1:89" ht="16.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539"/>
      <c r="N161" s="3"/>
      <c r="O161" s="57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62"/>
      <c r="AP161" s="63"/>
      <c r="AQ161" s="63"/>
      <c r="AR161" s="63"/>
      <c r="AS161" s="6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540"/>
      <c r="BN161" s="540"/>
      <c r="BO161" s="540"/>
      <c r="BP161" s="540"/>
      <c r="BQ161" s="540"/>
      <c r="BR161" s="3"/>
      <c r="BS161" s="3"/>
      <c r="BT161" s="3"/>
      <c r="BU161" s="540"/>
      <c r="BV161" s="540"/>
      <c r="BW161" s="540"/>
      <c r="BX161" s="540"/>
      <c r="BY161" s="63"/>
      <c r="BZ161" s="55"/>
      <c r="CA161" s="55"/>
      <c r="CB161" s="63"/>
      <c r="CC161" s="3"/>
      <c r="CD161" s="3"/>
      <c r="CE161" s="63"/>
      <c r="CF161" s="3"/>
      <c r="CG161" s="3"/>
      <c r="CH161" s="3"/>
      <c r="CI161" s="3"/>
      <c r="CJ161" s="3"/>
      <c r="CK161" s="3"/>
    </row>
    <row r="162" spans="1:89" ht="16.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539"/>
      <c r="N162" s="3"/>
      <c r="O162" s="57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62"/>
      <c r="AP162" s="63"/>
      <c r="AQ162" s="63"/>
      <c r="AR162" s="63"/>
      <c r="AS162" s="6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540"/>
      <c r="BN162" s="540"/>
      <c r="BO162" s="540"/>
      <c r="BP162" s="540"/>
      <c r="BQ162" s="540"/>
      <c r="BR162" s="3"/>
      <c r="BS162" s="3"/>
      <c r="BT162" s="3"/>
      <c r="BU162" s="541"/>
      <c r="BV162" s="540"/>
      <c r="BW162" s="540"/>
      <c r="BX162" s="540"/>
      <c r="BY162" s="63"/>
      <c r="BZ162" s="55"/>
      <c r="CA162" s="55"/>
      <c r="CB162" s="63"/>
      <c r="CC162" s="3"/>
      <c r="CD162" s="3"/>
      <c r="CE162" s="63"/>
      <c r="CF162" s="3"/>
      <c r="CG162" s="3"/>
      <c r="CH162" s="3"/>
      <c r="CI162" s="3"/>
      <c r="CJ162" s="3"/>
      <c r="CK162" s="3"/>
    </row>
    <row r="163" spans="1:89" ht="16.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539"/>
      <c r="N163" s="3"/>
      <c r="O163" s="57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62"/>
      <c r="AP163" s="63"/>
      <c r="AQ163" s="63"/>
      <c r="AR163" s="63"/>
      <c r="AS163" s="6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540"/>
      <c r="BN163" s="540"/>
      <c r="BO163" s="540"/>
      <c r="BP163" s="540"/>
      <c r="BQ163" s="540"/>
      <c r="BR163" s="3"/>
      <c r="BS163" s="3"/>
      <c r="BT163" s="3"/>
      <c r="BU163" s="540"/>
      <c r="BV163" s="540"/>
      <c r="BW163" s="540"/>
      <c r="BX163" s="540"/>
      <c r="BY163" s="63"/>
      <c r="BZ163" s="55"/>
      <c r="CA163" s="55"/>
      <c r="CB163" s="63"/>
      <c r="CC163" s="3"/>
      <c r="CD163" s="3"/>
      <c r="CE163" s="63"/>
      <c r="CF163" s="3"/>
      <c r="CG163" s="3"/>
      <c r="CH163" s="3"/>
      <c r="CI163" s="3"/>
      <c r="CJ163" s="3"/>
      <c r="CK163" s="3"/>
    </row>
    <row r="164" spans="1:89" ht="16.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539"/>
      <c r="N164" s="3"/>
      <c r="O164" s="57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62"/>
      <c r="AP164" s="63"/>
      <c r="AQ164" s="63"/>
      <c r="AR164" s="63"/>
      <c r="AS164" s="6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540"/>
      <c r="BN164" s="540"/>
      <c r="BO164" s="540"/>
      <c r="BP164" s="540"/>
      <c r="BQ164" s="540"/>
      <c r="BR164" s="3"/>
      <c r="BS164" s="3"/>
      <c r="BT164" s="3"/>
      <c r="BU164" s="540"/>
      <c r="BV164" s="540"/>
      <c r="BW164" s="540"/>
      <c r="BX164" s="540"/>
      <c r="BY164" s="63"/>
      <c r="BZ164" s="55"/>
      <c r="CA164" s="55"/>
      <c r="CB164" s="63"/>
      <c r="CC164" s="3"/>
      <c r="CD164" s="3"/>
      <c r="CE164" s="63"/>
      <c r="CF164" s="3"/>
      <c r="CG164" s="3"/>
      <c r="CH164" s="3"/>
      <c r="CI164" s="3"/>
      <c r="CJ164" s="3"/>
      <c r="CK164" s="3"/>
    </row>
    <row r="165" spans="1:89" ht="16.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539"/>
      <c r="N165" s="3"/>
      <c r="O165" s="57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62"/>
      <c r="AP165" s="63"/>
      <c r="AQ165" s="63"/>
      <c r="AR165" s="63"/>
      <c r="AS165" s="6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540"/>
      <c r="BN165" s="540"/>
      <c r="BO165" s="540"/>
      <c r="BP165" s="540"/>
      <c r="BQ165" s="540"/>
      <c r="BR165" s="3"/>
      <c r="BS165" s="3"/>
      <c r="BT165" s="3"/>
      <c r="BU165" s="540"/>
      <c r="BV165" s="540"/>
      <c r="BW165" s="540"/>
      <c r="BX165" s="540"/>
      <c r="BY165" s="63"/>
      <c r="BZ165" s="55"/>
      <c r="CA165" s="55"/>
      <c r="CB165" s="63"/>
      <c r="CC165" s="3"/>
      <c r="CD165" s="3"/>
      <c r="CE165" s="63"/>
      <c r="CF165" s="3"/>
      <c r="CG165" s="3"/>
      <c r="CH165" s="3"/>
      <c r="CI165" s="3"/>
      <c r="CJ165" s="3"/>
      <c r="CK165" s="3"/>
    </row>
    <row r="166" spans="1:89" ht="16.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539"/>
      <c r="N166" s="3"/>
      <c r="O166" s="57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62"/>
      <c r="AP166" s="63"/>
      <c r="AQ166" s="63"/>
      <c r="AR166" s="63"/>
      <c r="AS166" s="6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540"/>
      <c r="BN166" s="540"/>
      <c r="BO166" s="540"/>
      <c r="BP166" s="540"/>
      <c r="BQ166" s="540"/>
      <c r="BR166" s="3"/>
      <c r="BS166" s="3"/>
      <c r="BT166" s="3"/>
      <c r="BU166" s="540"/>
      <c r="BV166" s="540"/>
      <c r="BW166" s="540"/>
      <c r="BX166" s="540"/>
      <c r="BY166" s="63"/>
      <c r="BZ166" s="55"/>
      <c r="CA166" s="55"/>
      <c r="CB166" s="63"/>
      <c r="CC166" s="3"/>
      <c r="CD166" s="3"/>
      <c r="CE166" s="63"/>
      <c r="CF166" s="3"/>
      <c r="CG166" s="3"/>
      <c r="CH166" s="3"/>
      <c r="CI166" s="3"/>
      <c r="CJ166" s="3"/>
      <c r="CK166" s="3"/>
    </row>
    <row r="167" spans="1:89" ht="16.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539"/>
      <c r="N167" s="3"/>
      <c r="O167" s="57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62"/>
      <c r="AP167" s="63"/>
      <c r="AQ167" s="63"/>
      <c r="AR167" s="63"/>
      <c r="AS167" s="6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540"/>
      <c r="BN167" s="540"/>
      <c r="BO167" s="540"/>
      <c r="BP167" s="540"/>
      <c r="BQ167" s="540"/>
      <c r="BR167" s="3"/>
      <c r="BS167" s="3"/>
      <c r="BT167" s="3"/>
      <c r="BU167" s="540"/>
      <c r="BV167" s="540"/>
      <c r="BW167" s="540"/>
      <c r="BX167" s="540"/>
      <c r="BY167" s="63"/>
      <c r="BZ167" s="55"/>
      <c r="CA167" s="55"/>
      <c r="CB167" s="63"/>
      <c r="CC167" s="3"/>
      <c r="CD167" s="3"/>
      <c r="CE167" s="63"/>
      <c r="CF167" s="3"/>
      <c r="CG167" s="3"/>
      <c r="CH167" s="3"/>
      <c r="CI167" s="3"/>
      <c r="CJ167" s="3"/>
      <c r="CK167" s="3"/>
    </row>
    <row r="168" spans="1:89" ht="16.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539"/>
      <c r="N168" s="3"/>
      <c r="O168" s="57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62"/>
      <c r="AP168" s="63"/>
      <c r="AQ168" s="63"/>
      <c r="AR168" s="63"/>
      <c r="AS168" s="6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540"/>
      <c r="BN168" s="540"/>
      <c r="BO168" s="540"/>
      <c r="BP168" s="540"/>
      <c r="BQ168" s="540"/>
      <c r="BR168" s="3"/>
      <c r="BS168" s="3"/>
      <c r="BT168" s="3"/>
      <c r="BU168" s="540"/>
      <c r="BV168" s="540"/>
      <c r="BW168" s="540"/>
      <c r="BX168" s="540"/>
      <c r="BY168" s="63"/>
      <c r="BZ168" s="55"/>
      <c r="CA168" s="55"/>
      <c r="CB168" s="63"/>
      <c r="CC168" s="3"/>
      <c r="CD168" s="3"/>
      <c r="CE168" s="63"/>
      <c r="CF168" s="3"/>
      <c r="CG168" s="3"/>
      <c r="CH168" s="3"/>
      <c r="CI168" s="3"/>
      <c r="CJ168" s="3"/>
      <c r="CK168" s="3"/>
    </row>
    <row r="169" spans="1:89" ht="16.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539"/>
      <c r="N169" s="3"/>
      <c r="O169" s="57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62"/>
      <c r="AP169" s="63"/>
      <c r="AQ169" s="63"/>
      <c r="AR169" s="63"/>
      <c r="AS169" s="6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540"/>
      <c r="BN169" s="540"/>
      <c r="BO169" s="540"/>
      <c r="BP169" s="540"/>
      <c r="BQ169" s="540"/>
      <c r="BR169" s="3"/>
      <c r="BS169" s="3"/>
      <c r="BT169" s="3"/>
      <c r="BU169" s="540"/>
      <c r="BV169" s="540"/>
      <c r="BW169" s="540"/>
      <c r="BX169" s="540"/>
      <c r="BY169" s="63"/>
      <c r="BZ169" s="55"/>
      <c r="CA169" s="55"/>
      <c r="CB169" s="63"/>
      <c r="CC169" s="3"/>
      <c r="CD169" s="3"/>
      <c r="CE169" s="63"/>
      <c r="CF169" s="3"/>
      <c r="CG169" s="3"/>
      <c r="CH169" s="3"/>
      <c r="CI169" s="3"/>
      <c r="CJ169" s="3"/>
      <c r="CK169" s="3"/>
    </row>
    <row r="170" spans="1:89" ht="16.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539"/>
      <c r="N170" s="3"/>
      <c r="O170" s="57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62"/>
      <c r="AP170" s="63"/>
      <c r="AQ170" s="63"/>
      <c r="AR170" s="63"/>
      <c r="AS170" s="6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540"/>
      <c r="BN170" s="540"/>
      <c r="BO170" s="540"/>
      <c r="BP170" s="540"/>
      <c r="BQ170" s="540"/>
      <c r="BR170" s="3"/>
      <c r="BS170" s="3"/>
      <c r="BT170" s="3"/>
      <c r="BU170" s="540"/>
      <c r="BV170" s="540"/>
      <c r="BW170" s="540"/>
      <c r="BX170" s="540"/>
      <c r="BY170" s="63"/>
      <c r="BZ170" s="55"/>
      <c r="CA170" s="55"/>
      <c r="CB170" s="63"/>
      <c r="CC170" s="3"/>
      <c r="CD170" s="3"/>
      <c r="CE170" s="63"/>
      <c r="CF170" s="3"/>
      <c r="CG170" s="3"/>
      <c r="CH170" s="3"/>
      <c r="CI170" s="3"/>
      <c r="CJ170" s="3"/>
      <c r="CK170" s="3"/>
    </row>
    <row r="171" spans="1:89" ht="16.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539"/>
      <c r="N171" s="3"/>
      <c r="O171" s="57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62"/>
      <c r="AP171" s="63"/>
      <c r="AQ171" s="63"/>
      <c r="AR171" s="63"/>
      <c r="AS171" s="6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540"/>
      <c r="BN171" s="540"/>
      <c r="BO171" s="540"/>
      <c r="BP171" s="540"/>
      <c r="BQ171" s="540"/>
      <c r="BR171" s="3"/>
      <c r="BS171" s="3"/>
      <c r="BT171" s="3"/>
      <c r="BU171" s="540"/>
      <c r="BV171" s="540"/>
      <c r="BW171" s="540"/>
      <c r="BX171" s="540"/>
      <c r="BY171" s="63"/>
      <c r="BZ171" s="55"/>
      <c r="CA171" s="55"/>
      <c r="CB171" s="63"/>
      <c r="CC171" s="3"/>
      <c r="CD171" s="3"/>
      <c r="CE171" s="63"/>
      <c r="CF171" s="3"/>
      <c r="CG171" s="3"/>
      <c r="CH171" s="3"/>
      <c r="CI171" s="3"/>
      <c r="CJ171" s="3"/>
      <c r="CK171" s="3"/>
    </row>
    <row r="172" spans="1:89" ht="16.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539"/>
      <c r="N172" s="3"/>
      <c r="O172" s="57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62"/>
      <c r="AP172" s="63"/>
      <c r="AQ172" s="63"/>
      <c r="AR172" s="63"/>
      <c r="AS172" s="6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540"/>
      <c r="BM172" s="540"/>
      <c r="BN172" s="540"/>
      <c r="BO172" s="540"/>
      <c r="BP172" s="540"/>
      <c r="BQ172" s="540"/>
      <c r="BR172" s="3"/>
      <c r="BS172" s="3"/>
      <c r="BT172" s="3"/>
      <c r="BU172" s="540"/>
      <c r="BV172" s="540"/>
      <c r="BW172" s="540"/>
      <c r="BX172" s="540"/>
      <c r="BY172" s="63"/>
      <c r="BZ172" s="55"/>
      <c r="CA172" s="55"/>
      <c r="CB172" s="63"/>
      <c r="CC172" s="3"/>
      <c r="CD172" s="3"/>
      <c r="CE172" s="63"/>
      <c r="CF172" s="3"/>
      <c r="CG172" s="3"/>
      <c r="CH172" s="3"/>
      <c r="CI172" s="3"/>
      <c r="CJ172" s="3"/>
      <c r="CK172" s="3"/>
    </row>
    <row r="173" spans="1:89" ht="16.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539"/>
      <c r="N173" s="3"/>
      <c r="O173" s="57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62"/>
      <c r="AP173" s="63"/>
      <c r="AQ173" s="63"/>
      <c r="AR173" s="63"/>
      <c r="AS173" s="6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540"/>
      <c r="BM173" s="540"/>
      <c r="BN173" s="540"/>
      <c r="BO173" s="540"/>
      <c r="BP173" s="540"/>
      <c r="BQ173" s="540"/>
      <c r="BR173" s="3"/>
      <c r="BS173" s="3"/>
      <c r="BT173" s="3"/>
      <c r="BU173" s="540"/>
      <c r="BV173" s="540"/>
      <c r="BW173" s="540"/>
      <c r="BX173" s="540"/>
      <c r="BY173" s="63"/>
      <c r="BZ173" s="55"/>
      <c r="CA173" s="55"/>
      <c r="CB173" s="63"/>
      <c r="CC173" s="3"/>
      <c r="CD173" s="3"/>
      <c r="CE173" s="63"/>
      <c r="CF173" s="3"/>
      <c r="CG173" s="3"/>
      <c r="CH173" s="3"/>
      <c r="CI173" s="3"/>
      <c r="CJ173" s="3"/>
      <c r="CK173" s="3"/>
    </row>
    <row r="174" spans="1:89" ht="16.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539"/>
      <c r="N174" s="3"/>
      <c r="O174" s="57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62"/>
      <c r="AP174" s="63"/>
      <c r="AQ174" s="63"/>
      <c r="AR174" s="63"/>
      <c r="AS174" s="6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540"/>
      <c r="BM174" s="540"/>
      <c r="BN174" s="540"/>
      <c r="BO174" s="540"/>
      <c r="BP174" s="540"/>
      <c r="BQ174" s="540"/>
      <c r="BR174" s="3"/>
      <c r="BS174" s="3"/>
      <c r="BT174" s="3"/>
      <c r="BU174" s="540"/>
      <c r="BV174" s="540"/>
      <c r="BW174" s="540"/>
      <c r="BX174" s="540"/>
      <c r="BY174" s="63"/>
      <c r="BZ174" s="55"/>
      <c r="CA174" s="55"/>
      <c r="CB174" s="63"/>
      <c r="CC174" s="3"/>
      <c r="CD174" s="3"/>
      <c r="CE174" s="63"/>
      <c r="CF174" s="3"/>
      <c r="CG174" s="3"/>
      <c r="CH174" s="3"/>
      <c r="CI174" s="3"/>
      <c r="CJ174" s="3"/>
      <c r="CK174" s="3"/>
    </row>
    <row r="175" spans="1:89" ht="16.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539"/>
      <c r="N175" s="3"/>
      <c r="O175" s="57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62"/>
      <c r="AP175" s="63"/>
      <c r="AQ175" s="63"/>
      <c r="AR175" s="63"/>
      <c r="AS175" s="6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540"/>
      <c r="BM175" s="540"/>
      <c r="BN175" s="540"/>
      <c r="BO175" s="540"/>
      <c r="BP175" s="540"/>
      <c r="BQ175" s="540"/>
      <c r="BR175" s="3"/>
      <c r="BS175" s="3"/>
      <c r="BT175" s="3"/>
      <c r="BU175" s="540"/>
      <c r="BV175" s="540"/>
      <c r="BW175" s="540"/>
      <c r="BX175" s="540"/>
      <c r="BY175" s="63"/>
      <c r="BZ175" s="55"/>
      <c r="CA175" s="55"/>
      <c r="CB175" s="63"/>
      <c r="CC175" s="3"/>
      <c r="CD175" s="3"/>
      <c r="CE175" s="63"/>
      <c r="CF175" s="3"/>
      <c r="CG175" s="3"/>
      <c r="CH175" s="3"/>
      <c r="CI175" s="3"/>
      <c r="CJ175" s="3"/>
      <c r="CK175" s="3"/>
    </row>
    <row r="176" spans="1:89" ht="16.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539"/>
      <c r="N176" s="3"/>
      <c r="O176" s="57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62"/>
      <c r="AP176" s="63"/>
      <c r="AQ176" s="63"/>
      <c r="AR176" s="63"/>
      <c r="AS176" s="6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540"/>
      <c r="BM176" s="540"/>
      <c r="BN176" s="540"/>
      <c r="BO176" s="540"/>
      <c r="BP176" s="540"/>
      <c r="BQ176" s="540"/>
      <c r="BR176" s="3"/>
      <c r="BS176" s="3"/>
      <c r="BT176" s="3"/>
      <c r="BU176" s="540"/>
      <c r="BV176" s="540"/>
      <c r="BW176" s="540"/>
      <c r="BX176" s="540"/>
      <c r="BY176" s="63"/>
      <c r="BZ176" s="55"/>
      <c r="CA176" s="55"/>
      <c r="CB176" s="63"/>
      <c r="CC176" s="3"/>
      <c r="CD176" s="3"/>
      <c r="CE176" s="63"/>
      <c r="CF176" s="3"/>
      <c r="CG176" s="3"/>
      <c r="CH176" s="3"/>
      <c r="CI176" s="3"/>
      <c r="CJ176" s="3"/>
      <c r="CK176" s="3"/>
    </row>
    <row r="177" spans="1:89" ht="16.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539"/>
      <c r="N177" s="3"/>
      <c r="O177" s="57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62"/>
      <c r="AP177" s="63"/>
      <c r="AQ177" s="63"/>
      <c r="AR177" s="63"/>
      <c r="AS177" s="6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540"/>
      <c r="BM177" s="540"/>
      <c r="BN177" s="540"/>
      <c r="BO177" s="540"/>
      <c r="BP177" s="540"/>
      <c r="BQ177" s="540"/>
      <c r="BR177" s="3"/>
      <c r="BS177" s="3"/>
      <c r="BT177" s="3"/>
      <c r="BU177" s="540"/>
      <c r="BV177" s="540"/>
      <c r="BW177" s="540"/>
      <c r="BX177" s="540"/>
      <c r="BY177" s="63"/>
      <c r="BZ177" s="55"/>
      <c r="CA177" s="55"/>
      <c r="CB177" s="63"/>
      <c r="CC177" s="3"/>
      <c r="CD177" s="3"/>
      <c r="CE177" s="63"/>
      <c r="CF177" s="3"/>
      <c r="CG177" s="3"/>
      <c r="CH177" s="3"/>
      <c r="CI177" s="3"/>
      <c r="CJ177" s="3"/>
      <c r="CK177" s="3"/>
    </row>
    <row r="178" spans="1:89" ht="16.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539"/>
      <c r="N178" s="3"/>
      <c r="O178" s="57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62"/>
      <c r="AP178" s="63"/>
      <c r="AQ178" s="63"/>
      <c r="AR178" s="63"/>
      <c r="AS178" s="6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540"/>
      <c r="BM178" s="540"/>
      <c r="BN178" s="540"/>
      <c r="BO178" s="540"/>
      <c r="BP178" s="540"/>
      <c r="BQ178" s="540"/>
      <c r="BR178" s="3"/>
      <c r="BS178" s="3"/>
      <c r="BT178" s="3"/>
      <c r="BU178" s="540"/>
      <c r="BV178" s="540"/>
      <c r="BW178" s="540"/>
      <c r="BX178" s="540"/>
      <c r="BY178" s="63"/>
      <c r="BZ178" s="55"/>
      <c r="CA178" s="55"/>
      <c r="CB178" s="63"/>
      <c r="CC178" s="3"/>
      <c r="CD178" s="3"/>
      <c r="CE178" s="63"/>
      <c r="CF178" s="3"/>
      <c r="CG178" s="3"/>
      <c r="CH178" s="3"/>
      <c r="CI178" s="3"/>
      <c r="CJ178" s="3"/>
      <c r="CK178" s="3"/>
    </row>
    <row r="179" spans="1:89" ht="16.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539"/>
      <c r="N179" s="3"/>
      <c r="O179" s="57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62"/>
      <c r="AP179" s="63"/>
      <c r="AQ179" s="63"/>
      <c r="AR179" s="63"/>
      <c r="AS179" s="6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540"/>
      <c r="BM179" s="540"/>
      <c r="BN179" s="540"/>
      <c r="BO179" s="540"/>
      <c r="BP179" s="540"/>
      <c r="BQ179" s="540"/>
      <c r="BR179" s="3"/>
      <c r="BS179" s="3"/>
      <c r="BT179" s="3"/>
      <c r="BU179" s="540"/>
      <c r="BV179" s="540"/>
      <c r="BW179" s="540"/>
      <c r="BX179" s="540"/>
      <c r="BY179" s="63"/>
      <c r="BZ179" s="55"/>
      <c r="CA179" s="55"/>
      <c r="CB179" s="63"/>
      <c r="CC179" s="3"/>
      <c r="CD179" s="3"/>
      <c r="CE179" s="63"/>
      <c r="CF179" s="3"/>
      <c r="CG179" s="3"/>
      <c r="CH179" s="3"/>
      <c r="CI179" s="3"/>
      <c r="CJ179" s="3"/>
      <c r="CK179" s="3"/>
    </row>
    <row r="180" spans="1:89" ht="16.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539"/>
      <c r="N180" s="3"/>
      <c r="O180" s="57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62"/>
      <c r="AP180" s="63"/>
      <c r="AQ180" s="63"/>
      <c r="AR180" s="63"/>
      <c r="AS180" s="6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540"/>
      <c r="BM180" s="540"/>
      <c r="BN180" s="540"/>
      <c r="BO180" s="540"/>
      <c r="BP180" s="540"/>
      <c r="BQ180" s="540"/>
      <c r="BR180" s="3"/>
      <c r="BS180" s="3"/>
      <c r="BT180" s="3"/>
      <c r="BU180" s="540"/>
      <c r="BV180" s="540"/>
      <c r="BW180" s="540"/>
      <c r="BX180" s="540"/>
      <c r="BY180" s="63"/>
      <c r="BZ180" s="55"/>
      <c r="CA180" s="55"/>
      <c r="CB180" s="63"/>
      <c r="CC180" s="3"/>
      <c r="CD180" s="3"/>
      <c r="CE180" s="63"/>
      <c r="CF180" s="3"/>
      <c r="CG180" s="3"/>
      <c r="CH180" s="3"/>
      <c r="CI180" s="3"/>
      <c r="CJ180" s="3"/>
      <c r="CK180" s="3"/>
    </row>
    <row r="181" spans="1:89" ht="16.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539"/>
      <c r="N181" s="3"/>
      <c r="O181" s="57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62"/>
      <c r="AP181" s="63"/>
      <c r="AQ181" s="63"/>
      <c r="AR181" s="63"/>
      <c r="AS181" s="6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540"/>
      <c r="BM181" s="540"/>
      <c r="BN181" s="540"/>
      <c r="BO181" s="540"/>
      <c r="BP181" s="540"/>
      <c r="BQ181" s="540"/>
      <c r="BR181" s="3"/>
      <c r="BS181" s="3"/>
      <c r="BT181" s="3"/>
      <c r="BU181" s="540"/>
      <c r="BV181" s="540"/>
      <c r="BW181" s="540"/>
      <c r="BX181" s="540"/>
      <c r="BY181" s="63"/>
      <c r="BZ181" s="55"/>
      <c r="CA181" s="55"/>
      <c r="CB181" s="63"/>
      <c r="CC181" s="3"/>
      <c r="CD181" s="3"/>
      <c r="CE181" s="63"/>
      <c r="CF181" s="3"/>
      <c r="CG181" s="3"/>
      <c r="CH181" s="3"/>
      <c r="CI181" s="3"/>
      <c r="CJ181" s="3"/>
      <c r="CK181" s="3"/>
    </row>
    <row r="182" spans="1:89" ht="16.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539"/>
      <c r="N182" s="3"/>
      <c r="O182" s="57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62"/>
      <c r="AP182" s="63"/>
      <c r="AQ182" s="63"/>
      <c r="AR182" s="63"/>
      <c r="AS182" s="6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540"/>
      <c r="BM182" s="540"/>
      <c r="BN182" s="540"/>
      <c r="BO182" s="540"/>
      <c r="BP182" s="540"/>
      <c r="BQ182" s="540"/>
      <c r="BR182" s="3"/>
      <c r="BS182" s="3"/>
      <c r="BT182" s="3"/>
      <c r="BU182" s="540"/>
      <c r="BV182" s="540"/>
      <c r="BW182" s="540"/>
      <c r="BX182" s="540"/>
      <c r="BY182" s="63"/>
      <c r="BZ182" s="55"/>
      <c r="CA182" s="55"/>
      <c r="CB182" s="63"/>
      <c r="CC182" s="3"/>
      <c r="CD182" s="3"/>
      <c r="CE182" s="63"/>
      <c r="CF182" s="3"/>
      <c r="CG182" s="3"/>
      <c r="CH182" s="3"/>
      <c r="CI182" s="3"/>
      <c r="CJ182" s="3"/>
      <c r="CK182" s="3"/>
    </row>
    <row r="183" spans="1:89" ht="16.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539"/>
      <c r="N183" s="3"/>
      <c r="O183" s="57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62"/>
      <c r="AP183" s="63"/>
      <c r="AQ183" s="63"/>
      <c r="AR183" s="63"/>
      <c r="AS183" s="6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540"/>
      <c r="BM183" s="540"/>
      <c r="BN183" s="540"/>
      <c r="BO183" s="540"/>
      <c r="BP183" s="540"/>
      <c r="BQ183" s="540"/>
      <c r="BR183" s="3"/>
      <c r="BS183" s="3"/>
      <c r="BT183" s="3"/>
      <c r="BU183" s="540"/>
      <c r="BV183" s="540"/>
      <c r="BW183" s="540"/>
      <c r="BX183" s="540"/>
      <c r="BY183" s="63"/>
      <c r="BZ183" s="55"/>
      <c r="CA183" s="55"/>
      <c r="CB183" s="63"/>
      <c r="CC183" s="3"/>
      <c r="CD183" s="3"/>
      <c r="CE183" s="63"/>
      <c r="CF183" s="3"/>
      <c r="CG183" s="3"/>
      <c r="CH183" s="3"/>
      <c r="CI183" s="3"/>
      <c r="CJ183" s="3"/>
      <c r="CK183" s="3"/>
    </row>
    <row r="184" spans="1:89" ht="16.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539"/>
      <c r="N184" s="3"/>
      <c r="O184" s="57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62"/>
      <c r="AP184" s="63"/>
      <c r="AQ184" s="63"/>
      <c r="AR184" s="63"/>
      <c r="AS184" s="6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540"/>
      <c r="BM184" s="540"/>
      <c r="BN184" s="540"/>
      <c r="BO184" s="540"/>
      <c r="BP184" s="540"/>
      <c r="BQ184" s="540"/>
      <c r="BR184" s="3"/>
      <c r="BS184" s="3"/>
      <c r="BT184" s="3"/>
      <c r="BU184" s="540"/>
      <c r="BV184" s="540"/>
      <c r="BW184" s="540"/>
      <c r="BX184" s="540"/>
      <c r="BY184" s="63"/>
      <c r="BZ184" s="55"/>
      <c r="CA184" s="55"/>
      <c r="CB184" s="63"/>
      <c r="CC184" s="3"/>
      <c r="CD184" s="3"/>
      <c r="CE184" s="63"/>
      <c r="CF184" s="3"/>
      <c r="CG184" s="3"/>
      <c r="CH184" s="3"/>
      <c r="CI184" s="3"/>
      <c r="CJ184" s="3"/>
      <c r="CK184" s="3"/>
    </row>
    <row r="185" spans="1:89" ht="16.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539"/>
      <c r="N185" s="3"/>
      <c r="O185" s="57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62"/>
      <c r="AP185" s="63"/>
      <c r="AQ185" s="63"/>
      <c r="AR185" s="63"/>
      <c r="AS185" s="6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540"/>
      <c r="BM185" s="540"/>
      <c r="BN185" s="540"/>
      <c r="BO185" s="540"/>
      <c r="BP185" s="540"/>
      <c r="BQ185" s="540"/>
      <c r="BR185" s="3"/>
      <c r="BS185" s="3"/>
      <c r="BT185" s="3"/>
      <c r="BU185" s="540"/>
      <c r="BV185" s="540"/>
      <c r="BW185" s="540"/>
      <c r="BX185" s="540"/>
      <c r="BY185" s="63"/>
      <c r="BZ185" s="55"/>
      <c r="CA185" s="55"/>
      <c r="CB185" s="63"/>
      <c r="CC185" s="3"/>
      <c r="CD185" s="3"/>
      <c r="CE185" s="63"/>
      <c r="CF185" s="3"/>
      <c r="CG185" s="3"/>
      <c r="CH185" s="3"/>
      <c r="CI185" s="3"/>
      <c r="CJ185" s="3"/>
      <c r="CK185" s="3"/>
    </row>
    <row r="186" spans="1:89" ht="16.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539"/>
      <c r="N186" s="3"/>
      <c r="O186" s="57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62"/>
      <c r="AP186" s="63"/>
      <c r="AQ186" s="63"/>
      <c r="AR186" s="63"/>
      <c r="AS186" s="6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540"/>
      <c r="BM186" s="540"/>
      <c r="BN186" s="540"/>
      <c r="BO186" s="540"/>
      <c r="BP186" s="540"/>
      <c r="BQ186" s="540"/>
      <c r="BR186" s="3"/>
      <c r="BS186" s="3"/>
      <c r="BT186" s="3"/>
      <c r="BU186" s="540"/>
      <c r="BV186" s="540"/>
      <c r="BW186" s="540"/>
      <c r="BX186" s="540"/>
      <c r="BY186" s="63"/>
      <c r="BZ186" s="55"/>
      <c r="CA186" s="55"/>
      <c r="CB186" s="63"/>
      <c r="CC186" s="3"/>
      <c r="CD186" s="3"/>
      <c r="CE186" s="63"/>
      <c r="CF186" s="3"/>
      <c r="CG186" s="3"/>
      <c r="CH186" s="3"/>
      <c r="CI186" s="3"/>
      <c r="CJ186" s="3"/>
      <c r="CK186" s="3"/>
    </row>
    <row r="187" spans="1:89" ht="16.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539"/>
      <c r="N187" s="3"/>
      <c r="O187" s="57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62"/>
      <c r="AP187" s="63"/>
      <c r="AQ187" s="63"/>
      <c r="AR187" s="63"/>
      <c r="AS187" s="6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540"/>
      <c r="BM187" s="540"/>
      <c r="BN187" s="540"/>
      <c r="BO187" s="540"/>
      <c r="BP187" s="540"/>
      <c r="BQ187" s="540"/>
      <c r="BR187" s="3"/>
      <c r="BS187" s="3"/>
      <c r="BT187" s="3"/>
      <c r="BU187" s="540"/>
      <c r="BV187" s="540"/>
      <c r="BW187" s="540"/>
      <c r="BX187" s="540"/>
      <c r="BY187" s="63"/>
      <c r="BZ187" s="55"/>
      <c r="CA187" s="55"/>
      <c r="CB187" s="63"/>
      <c r="CC187" s="3"/>
      <c r="CD187" s="3"/>
      <c r="CE187" s="63"/>
      <c r="CF187" s="3"/>
      <c r="CG187" s="3"/>
      <c r="CH187" s="3"/>
      <c r="CI187" s="3"/>
      <c r="CJ187" s="3"/>
      <c r="CK187" s="3"/>
    </row>
    <row r="188" spans="1:89" ht="16.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539"/>
      <c r="N188" s="3"/>
      <c r="O188" s="57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62"/>
      <c r="AP188" s="63"/>
      <c r="AQ188" s="63"/>
      <c r="AR188" s="63"/>
      <c r="AS188" s="6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540"/>
      <c r="BM188" s="540"/>
      <c r="BN188" s="540"/>
      <c r="BO188" s="540"/>
      <c r="BP188" s="540"/>
      <c r="BQ188" s="540"/>
      <c r="BR188" s="3"/>
      <c r="BS188" s="3"/>
      <c r="BT188" s="3"/>
      <c r="BU188" s="540"/>
      <c r="BV188" s="540"/>
      <c r="BW188" s="540"/>
      <c r="BX188" s="540"/>
      <c r="BY188" s="63"/>
      <c r="BZ188" s="55"/>
      <c r="CA188" s="55"/>
      <c r="CB188" s="63"/>
      <c r="CC188" s="3"/>
      <c r="CD188" s="3"/>
      <c r="CE188" s="63"/>
      <c r="CF188" s="3"/>
      <c r="CG188" s="3"/>
      <c r="CH188" s="3"/>
      <c r="CI188" s="3"/>
      <c r="CJ188" s="3"/>
      <c r="CK188" s="3"/>
    </row>
    <row r="189" spans="1:89" ht="16.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539"/>
      <c r="N189" s="3"/>
      <c r="O189" s="57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62"/>
      <c r="AP189" s="63"/>
      <c r="AQ189" s="63"/>
      <c r="AR189" s="63"/>
      <c r="AS189" s="6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540"/>
      <c r="BM189" s="540"/>
      <c r="BN189" s="540"/>
      <c r="BO189" s="540"/>
      <c r="BP189" s="540"/>
      <c r="BQ189" s="540"/>
      <c r="BR189" s="3"/>
      <c r="BS189" s="3"/>
      <c r="BT189" s="3"/>
      <c r="BU189" s="540"/>
      <c r="BV189" s="540"/>
      <c r="BW189" s="540"/>
      <c r="BX189" s="540"/>
      <c r="BY189" s="63"/>
      <c r="BZ189" s="55"/>
      <c r="CA189" s="55"/>
      <c r="CB189" s="63"/>
      <c r="CC189" s="3"/>
      <c r="CD189" s="3"/>
      <c r="CE189" s="63"/>
      <c r="CF189" s="3"/>
      <c r="CG189" s="3"/>
      <c r="CH189" s="3"/>
      <c r="CI189" s="3"/>
      <c r="CJ189" s="3"/>
      <c r="CK189" s="3"/>
    </row>
    <row r="190" spans="1:89" ht="16.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539"/>
      <c r="N190" s="3"/>
      <c r="O190" s="57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62"/>
      <c r="AP190" s="63"/>
      <c r="AQ190" s="63"/>
      <c r="AR190" s="63"/>
      <c r="AS190" s="6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540"/>
      <c r="BM190" s="540"/>
      <c r="BN190" s="540"/>
      <c r="BO190" s="540"/>
      <c r="BP190" s="540"/>
      <c r="BQ190" s="540"/>
      <c r="BR190" s="3"/>
      <c r="BS190" s="3"/>
      <c r="BT190" s="3"/>
      <c r="BU190" s="540"/>
      <c r="BV190" s="540"/>
      <c r="BW190" s="540"/>
      <c r="BX190" s="540"/>
      <c r="BY190" s="63"/>
      <c r="BZ190" s="55"/>
      <c r="CA190" s="55"/>
      <c r="CB190" s="63"/>
      <c r="CC190" s="3"/>
      <c r="CD190" s="3"/>
      <c r="CE190" s="63"/>
      <c r="CF190" s="3"/>
      <c r="CG190" s="3"/>
      <c r="CH190" s="3"/>
      <c r="CI190" s="3"/>
      <c r="CJ190" s="3"/>
      <c r="CK190" s="3"/>
    </row>
    <row r="191" spans="1:89" ht="16.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539"/>
      <c r="N191" s="3"/>
      <c r="O191" s="57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62"/>
      <c r="AP191" s="63"/>
      <c r="AQ191" s="63"/>
      <c r="AR191" s="63"/>
      <c r="AS191" s="6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540"/>
      <c r="BM191" s="540"/>
      <c r="BN191" s="540"/>
      <c r="BO191" s="540"/>
      <c r="BP191" s="540"/>
      <c r="BQ191" s="540"/>
      <c r="BR191" s="3"/>
      <c r="BS191" s="3"/>
      <c r="BT191" s="3"/>
      <c r="BU191" s="540"/>
      <c r="BV191" s="540"/>
      <c r="BW191" s="540"/>
      <c r="BX191" s="540"/>
      <c r="BY191" s="63"/>
      <c r="BZ191" s="55"/>
      <c r="CA191" s="55"/>
      <c r="CB191" s="63"/>
      <c r="CC191" s="3"/>
      <c r="CD191" s="3"/>
      <c r="CE191" s="63"/>
      <c r="CF191" s="3"/>
      <c r="CG191" s="3"/>
      <c r="CH191" s="3"/>
      <c r="CI191" s="3"/>
      <c r="CJ191" s="3"/>
      <c r="CK191" s="3"/>
    </row>
    <row r="192" spans="1:89" ht="16.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539"/>
      <c r="N192" s="3"/>
      <c r="O192" s="57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62"/>
      <c r="AP192" s="63"/>
      <c r="AQ192" s="63"/>
      <c r="AR192" s="63"/>
      <c r="AS192" s="6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540"/>
      <c r="BM192" s="540"/>
      <c r="BN192" s="540"/>
      <c r="BO192" s="540"/>
      <c r="BP192" s="540"/>
      <c r="BQ192" s="540"/>
      <c r="BR192" s="3"/>
      <c r="BS192" s="3"/>
      <c r="BT192" s="3"/>
      <c r="BU192" s="540"/>
      <c r="BV192" s="540"/>
      <c r="BW192" s="540"/>
      <c r="BX192" s="540"/>
      <c r="BY192" s="63"/>
      <c r="BZ192" s="55"/>
      <c r="CA192" s="55"/>
      <c r="CB192" s="63"/>
      <c r="CC192" s="3"/>
      <c r="CD192" s="3"/>
      <c r="CE192" s="63"/>
      <c r="CF192" s="3"/>
      <c r="CG192" s="3"/>
      <c r="CH192" s="3"/>
      <c r="CI192" s="3"/>
      <c r="CJ192" s="3"/>
      <c r="CK192" s="3"/>
    </row>
    <row r="193" spans="1:89" ht="16.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539"/>
      <c r="N193" s="3"/>
      <c r="O193" s="57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62"/>
      <c r="AP193" s="63"/>
      <c r="AQ193" s="63"/>
      <c r="AR193" s="63"/>
      <c r="AS193" s="6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540"/>
      <c r="BM193" s="540"/>
      <c r="BN193" s="540"/>
      <c r="BO193" s="540"/>
      <c r="BP193" s="540"/>
      <c r="BQ193" s="540"/>
      <c r="BR193" s="3"/>
      <c r="BS193" s="3"/>
      <c r="BT193" s="3"/>
      <c r="BU193" s="540"/>
      <c r="BV193" s="540"/>
      <c r="BW193" s="540"/>
      <c r="BX193" s="540"/>
      <c r="BY193" s="63"/>
      <c r="BZ193" s="55"/>
      <c r="CA193" s="55"/>
      <c r="CB193" s="63"/>
      <c r="CC193" s="3"/>
      <c r="CD193" s="3"/>
      <c r="CE193" s="63"/>
      <c r="CF193" s="3"/>
      <c r="CG193" s="3"/>
      <c r="CH193" s="3"/>
      <c r="CI193" s="3"/>
      <c r="CJ193" s="3"/>
      <c r="CK193" s="3"/>
    </row>
    <row r="194" spans="1:89" ht="16.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539"/>
      <c r="N194" s="3"/>
      <c r="O194" s="57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62"/>
      <c r="AP194" s="63"/>
      <c r="AQ194" s="63"/>
      <c r="AR194" s="63"/>
      <c r="AS194" s="6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540"/>
      <c r="BM194" s="540"/>
      <c r="BN194" s="540"/>
      <c r="BO194" s="540"/>
      <c r="BP194" s="540"/>
      <c r="BQ194" s="540"/>
      <c r="BR194" s="3"/>
      <c r="BS194" s="3"/>
      <c r="BT194" s="3"/>
      <c r="BU194" s="540"/>
      <c r="BV194" s="540"/>
      <c r="BW194" s="540"/>
      <c r="BX194" s="540"/>
      <c r="BY194" s="63"/>
      <c r="BZ194" s="55"/>
      <c r="CA194" s="55"/>
      <c r="CB194" s="63"/>
      <c r="CC194" s="3"/>
      <c r="CD194" s="3"/>
      <c r="CE194" s="63"/>
      <c r="CF194" s="3"/>
      <c r="CG194" s="3"/>
      <c r="CH194" s="3"/>
      <c r="CI194" s="3"/>
      <c r="CJ194" s="3"/>
      <c r="CK194" s="3"/>
    </row>
    <row r="195" spans="1:89" ht="16.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539"/>
      <c r="N195" s="3"/>
      <c r="O195" s="57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62"/>
      <c r="AP195" s="63"/>
      <c r="AQ195" s="63"/>
      <c r="AR195" s="63"/>
      <c r="AS195" s="6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540"/>
      <c r="BM195" s="540"/>
      <c r="BN195" s="540"/>
      <c r="BO195" s="540"/>
      <c r="BP195" s="540"/>
      <c r="BQ195" s="540"/>
      <c r="BR195" s="3"/>
      <c r="BS195" s="3"/>
      <c r="BT195" s="3"/>
      <c r="BU195" s="540"/>
      <c r="BV195" s="540"/>
      <c r="BW195" s="540"/>
      <c r="BX195" s="540"/>
      <c r="BY195" s="63"/>
      <c r="BZ195" s="55"/>
      <c r="CA195" s="55"/>
      <c r="CB195" s="63"/>
      <c r="CC195" s="3"/>
      <c r="CD195" s="3"/>
      <c r="CE195" s="63"/>
      <c r="CF195" s="3"/>
      <c r="CG195" s="3"/>
      <c r="CH195" s="3"/>
      <c r="CI195" s="3"/>
      <c r="CJ195" s="3"/>
      <c r="CK195" s="3"/>
    </row>
    <row r="196" spans="1:89" ht="16.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539"/>
      <c r="N196" s="3"/>
      <c r="O196" s="57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62"/>
      <c r="AP196" s="63"/>
      <c r="AQ196" s="63"/>
      <c r="AR196" s="63"/>
      <c r="AS196" s="6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540"/>
      <c r="BM196" s="540"/>
      <c r="BN196" s="540"/>
      <c r="BO196" s="540"/>
      <c r="BP196" s="540"/>
      <c r="BQ196" s="540"/>
      <c r="BR196" s="3"/>
      <c r="BS196" s="3"/>
      <c r="BT196" s="3"/>
      <c r="BU196" s="540"/>
      <c r="BV196" s="540"/>
      <c r="BW196" s="540"/>
      <c r="BX196" s="540"/>
      <c r="BY196" s="63"/>
      <c r="BZ196" s="55"/>
      <c r="CA196" s="55"/>
      <c r="CB196" s="63"/>
      <c r="CC196" s="3"/>
      <c r="CD196" s="3"/>
      <c r="CE196" s="63"/>
      <c r="CF196" s="3"/>
      <c r="CG196" s="3"/>
      <c r="CH196" s="3"/>
      <c r="CI196" s="3"/>
      <c r="CJ196" s="3"/>
      <c r="CK196" s="3"/>
    </row>
    <row r="197" spans="1:89" ht="16.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539"/>
      <c r="N197" s="3"/>
      <c r="O197" s="57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62"/>
      <c r="AP197" s="63"/>
      <c r="AQ197" s="63"/>
      <c r="AR197" s="63"/>
      <c r="AS197" s="6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540"/>
      <c r="BM197" s="540"/>
      <c r="BN197" s="540"/>
      <c r="BO197" s="540"/>
      <c r="BP197" s="540"/>
      <c r="BQ197" s="540"/>
      <c r="BR197" s="3"/>
      <c r="BS197" s="3"/>
      <c r="BT197" s="3"/>
      <c r="BU197" s="540"/>
      <c r="BV197" s="540"/>
      <c r="BW197" s="540"/>
      <c r="BX197" s="540"/>
      <c r="BY197" s="63"/>
      <c r="BZ197" s="55"/>
      <c r="CA197" s="55"/>
      <c r="CB197" s="63"/>
      <c r="CC197" s="3"/>
      <c r="CD197" s="3"/>
      <c r="CE197" s="63"/>
      <c r="CF197" s="3"/>
      <c r="CG197" s="3"/>
      <c r="CH197" s="3"/>
      <c r="CI197" s="3"/>
      <c r="CJ197" s="3"/>
      <c r="CK197" s="3"/>
    </row>
    <row r="198" spans="1:89" ht="16.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539"/>
      <c r="N198" s="3"/>
      <c r="O198" s="57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62"/>
      <c r="AP198" s="63"/>
      <c r="AQ198" s="63"/>
      <c r="AR198" s="63"/>
      <c r="AS198" s="6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540"/>
      <c r="BM198" s="540"/>
      <c r="BN198" s="540"/>
      <c r="BO198" s="540"/>
      <c r="BP198" s="540"/>
      <c r="BQ198" s="540"/>
      <c r="BR198" s="3"/>
      <c r="BS198" s="3"/>
      <c r="BT198" s="3"/>
      <c r="BU198" s="540"/>
      <c r="BV198" s="540"/>
      <c r="BW198" s="540"/>
      <c r="BX198" s="540"/>
      <c r="BY198" s="63"/>
      <c r="BZ198" s="55"/>
      <c r="CA198" s="55"/>
      <c r="CB198" s="63"/>
      <c r="CC198" s="3"/>
      <c r="CD198" s="3"/>
      <c r="CE198" s="63"/>
      <c r="CF198" s="3"/>
      <c r="CG198" s="3"/>
      <c r="CH198" s="3"/>
      <c r="CI198" s="3"/>
      <c r="CJ198" s="3"/>
      <c r="CK198" s="3"/>
    </row>
    <row r="199" spans="1:89" ht="16.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539"/>
      <c r="N199" s="3"/>
      <c r="O199" s="57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62"/>
      <c r="AP199" s="63"/>
      <c r="AQ199" s="63"/>
      <c r="AR199" s="63"/>
      <c r="AS199" s="6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540"/>
      <c r="BM199" s="540"/>
      <c r="BN199" s="540"/>
      <c r="BO199" s="540"/>
      <c r="BP199" s="540"/>
      <c r="BQ199" s="540"/>
      <c r="BR199" s="3"/>
      <c r="BS199" s="3"/>
      <c r="BT199" s="3"/>
      <c r="BU199" s="540"/>
      <c r="BV199" s="540"/>
      <c r="BW199" s="540"/>
      <c r="BX199" s="540"/>
      <c r="BY199" s="63"/>
      <c r="BZ199" s="55"/>
      <c r="CA199" s="55"/>
      <c r="CB199" s="63"/>
      <c r="CC199" s="3"/>
      <c r="CD199" s="3"/>
      <c r="CE199" s="63"/>
      <c r="CF199" s="3"/>
      <c r="CG199" s="3"/>
      <c r="CH199" s="3"/>
      <c r="CI199" s="3"/>
      <c r="CJ199" s="3"/>
      <c r="CK199" s="3"/>
    </row>
    <row r="200" spans="1:89" ht="16.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539"/>
      <c r="N200" s="3"/>
      <c r="O200" s="57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62"/>
      <c r="AP200" s="63"/>
      <c r="AQ200" s="63"/>
      <c r="AR200" s="63"/>
      <c r="AS200" s="6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540"/>
      <c r="BM200" s="540"/>
      <c r="BN200" s="540"/>
      <c r="BO200" s="540"/>
      <c r="BP200" s="540"/>
      <c r="BQ200" s="540"/>
      <c r="BR200" s="3"/>
      <c r="BS200" s="3"/>
      <c r="BT200" s="3"/>
      <c r="BU200" s="540"/>
      <c r="BV200" s="540"/>
      <c r="BW200" s="540"/>
      <c r="BX200" s="540"/>
      <c r="BY200" s="63"/>
      <c r="BZ200" s="55"/>
      <c r="CA200" s="55"/>
      <c r="CB200" s="63"/>
      <c r="CC200" s="3"/>
      <c r="CD200" s="3"/>
      <c r="CE200" s="63"/>
      <c r="CF200" s="3"/>
      <c r="CG200" s="3"/>
      <c r="CH200" s="3"/>
      <c r="CI200" s="3"/>
      <c r="CJ200" s="3"/>
      <c r="CK200" s="3"/>
    </row>
    <row r="201" spans="1:89" ht="16.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539"/>
      <c r="N201" s="3"/>
      <c r="O201" s="57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62"/>
      <c r="AP201" s="63"/>
      <c r="AQ201" s="63"/>
      <c r="AR201" s="63"/>
      <c r="AS201" s="6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540"/>
      <c r="BM201" s="540"/>
      <c r="BN201" s="540"/>
      <c r="BO201" s="540"/>
      <c r="BP201" s="540"/>
      <c r="BQ201" s="540"/>
      <c r="BR201" s="3"/>
      <c r="BS201" s="3"/>
      <c r="BT201" s="3"/>
      <c r="BU201" s="540"/>
      <c r="BV201" s="540"/>
      <c r="BW201" s="540"/>
      <c r="BX201" s="540"/>
      <c r="BY201" s="63"/>
      <c r="BZ201" s="55"/>
      <c r="CA201" s="55"/>
      <c r="CB201" s="63"/>
      <c r="CC201" s="3"/>
      <c r="CD201" s="3"/>
      <c r="CE201" s="63"/>
      <c r="CF201" s="3"/>
      <c r="CG201" s="3"/>
      <c r="CH201" s="3"/>
      <c r="CI201" s="3"/>
      <c r="CJ201" s="3"/>
      <c r="CK201" s="3"/>
    </row>
    <row r="202" spans="1:89" ht="16.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539"/>
      <c r="N202" s="3"/>
      <c r="O202" s="57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62"/>
      <c r="AP202" s="63"/>
      <c r="AQ202" s="63"/>
      <c r="AR202" s="63"/>
      <c r="AS202" s="6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540"/>
      <c r="BM202" s="540"/>
      <c r="BN202" s="540"/>
      <c r="BO202" s="540"/>
      <c r="BP202" s="540"/>
      <c r="BQ202" s="540"/>
      <c r="BR202" s="3"/>
      <c r="BS202" s="3"/>
      <c r="BT202" s="3"/>
      <c r="BU202" s="540"/>
      <c r="BV202" s="540"/>
      <c r="BW202" s="540"/>
      <c r="BX202" s="540"/>
      <c r="BY202" s="63"/>
      <c r="BZ202" s="55"/>
      <c r="CA202" s="55"/>
      <c r="CB202" s="63"/>
      <c r="CC202" s="3"/>
      <c r="CD202" s="3"/>
      <c r="CE202" s="63"/>
      <c r="CF202" s="3"/>
      <c r="CG202" s="3"/>
      <c r="CH202" s="3"/>
      <c r="CI202" s="3"/>
      <c r="CJ202" s="3"/>
      <c r="CK202" s="3"/>
    </row>
    <row r="203" spans="1:89" ht="16.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539"/>
      <c r="N203" s="3"/>
      <c r="O203" s="57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62"/>
      <c r="AP203" s="63"/>
      <c r="AQ203" s="63"/>
      <c r="AR203" s="63"/>
      <c r="AS203" s="6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540"/>
      <c r="BM203" s="540"/>
      <c r="BN203" s="540"/>
      <c r="BO203" s="540"/>
      <c r="BP203" s="540"/>
      <c r="BQ203" s="540"/>
      <c r="BR203" s="3"/>
      <c r="BS203" s="3"/>
      <c r="BT203" s="3"/>
      <c r="BU203" s="540"/>
      <c r="BV203" s="540"/>
      <c r="BW203" s="540"/>
      <c r="BX203" s="540"/>
      <c r="BY203" s="63"/>
      <c r="BZ203" s="55"/>
      <c r="CA203" s="55"/>
      <c r="CB203" s="63"/>
      <c r="CC203" s="3"/>
      <c r="CD203" s="3"/>
      <c r="CE203" s="63"/>
      <c r="CF203" s="3"/>
      <c r="CG203" s="3"/>
      <c r="CH203" s="3"/>
      <c r="CI203" s="3"/>
      <c r="CJ203" s="3"/>
      <c r="CK203" s="3"/>
    </row>
    <row r="204" spans="1:89" ht="16.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539"/>
      <c r="N204" s="3"/>
      <c r="O204" s="57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62"/>
      <c r="AP204" s="63"/>
      <c r="AQ204" s="63"/>
      <c r="AR204" s="63"/>
      <c r="AS204" s="6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540"/>
      <c r="BM204" s="540"/>
      <c r="BN204" s="540"/>
      <c r="BO204" s="540"/>
      <c r="BP204" s="540"/>
      <c r="BQ204" s="540"/>
      <c r="BR204" s="3"/>
      <c r="BS204" s="3"/>
      <c r="BT204" s="3"/>
      <c r="BU204" s="540"/>
      <c r="BV204" s="540"/>
      <c r="BW204" s="540"/>
      <c r="BX204" s="540"/>
      <c r="BY204" s="63"/>
      <c r="BZ204" s="55"/>
      <c r="CA204" s="55"/>
      <c r="CB204" s="63"/>
      <c r="CC204" s="3"/>
      <c r="CD204" s="3"/>
      <c r="CE204" s="63"/>
      <c r="CF204" s="3"/>
      <c r="CG204" s="3"/>
      <c r="CH204" s="3"/>
      <c r="CI204" s="3"/>
      <c r="CJ204" s="3"/>
      <c r="CK204" s="3"/>
    </row>
    <row r="205" spans="1:89" ht="16.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539"/>
      <c r="N205" s="3"/>
      <c r="O205" s="57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62"/>
      <c r="AP205" s="63"/>
      <c r="AQ205" s="63"/>
      <c r="AR205" s="63"/>
      <c r="AS205" s="6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540"/>
      <c r="BM205" s="540"/>
      <c r="BN205" s="540"/>
      <c r="BO205" s="540"/>
      <c r="BP205" s="540"/>
      <c r="BQ205" s="540"/>
      <c r="BR205" s="3"/>
      <c r="BS205" s="3"/>
      <c r="BT205" s="3"/>
      <c r="BU205" s="540"/>
      <c r="BV205" s="540"/>
      <c r="BW205" s="540"/>
      <c r="BX205" s="540"/>
      <c r="BY205" s="63"/>
      <c r="BZ205" s="55"/>
      <c r="CA205" s="55"/>
      <c r="CB205" s="63"/>
      <c r="CC205" s="3"/>
      <c r="CD205" s="3"/>
      <c r="CE205" s="63"/>
      <c r="CF205" s="3"/>
      <c r="CG205" s="3"/>
      <c r="CH205" s="3"/>
      <c r="CI205" s="3"/>
      <c r="CJ205" s="3"/>
      <c r="CK205" s="3"/>
    </row>
    <row r="206" spans="1:89" ht="16.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539"/>
      <c r="N206" s="3"/>
      <c r="O206" s="57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62"/>
      <c r="AP206" s="63"/>
      <c r="AQ206" s="63"/>
      <c r="AR206" s="63"/>
      <c r="AS206" s="6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540"/>
      <c r="BM206" s="540"/>
      <c r="BN206" s="540"/>
      <c r="BO206" s="540"/>
      <c r="BP206" s="540"/>
      <c r="BQ206" s="540"/>
      <c r="BR206" s="3"/>
      <c r="BS206" s="3"/>
      <c r="BT206" s="3"/>
      <c r="BU206" s="540"/>
      <c r="BV206" s="540"/>
      <c r="BW206" s="540"/>
      <c r="BX206" s="540"/>
      <c r="BY206" s="63"/>
      <c r="BZ206" s="55"/>
      <c r="CA206" s="55"/>
      <c r="CB206" s="63"/>
      <c r="CC206" s="3"/>
      <c r="CD206" s="3"/>
      <c r="CE206" s="63"/>
      <c r="CF206" s="3"/>
      <c r="CG206" s="3"/>
      <c r="CH206" s="3"/>
      <c r="CI206" s="3"/>
      <c r="CJ206" s="3"/>
      <c r="CK206" s="3"/>
    </row>
    <row r="207" spans="1:89" ht="16.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539"/>
      <c r="N207" s="3"/>
      <c r="O207" s="57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62"/>
      <c r="AP207" s="63"/>
      <c r="AQ207" s="63"/>
      <c r="AR207" s="63"/>
      <c r="AS207" s="6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540"/>
      <c r="BM207" s="540"/>
      <c r="BN207" s="540"/>
      <c r="BO207" s="540"/>
      <c r="BP207" s="540"/>
      <c r="BQ207" s="540"/>
      <c r="BR207" s="3"/>
      <c r="BS207" s="3"/>
      <c r="BT207" s="3"/>
      <c r="BU207" s="540"/>
      <c r="BV207" s="540"/>
      <c r="BW207" s="540"/>
      <c r="BX207" s="540"/>
      <c r="BY207" s="63"/>
      <c r="BZ207" s="55"/>
      <c r="CA207" s="55"/>
      <c r="CB207" s="63"/>
      <c r="CC207" s="3"/>
      <c r="CD207" s="3"/>
      <c r="CE207" s="63"/>
      <c r="CF207" s="3"/>
      <c r="CG207" s="3"/>
      <c r="CH207" s="3"/>
      <c r="CI207" s="3"/>
      <c r="CJ207" s="3"/>
      <c r="CK207" s="3"/>
    </row>
    <row r="208" spans="1:89" ht="16.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539"/>
      <c r="N208" s="3"/>
      <c r="O208" s="57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62"/>
      <c r="AP208" s="63"/>
      <c r="AQ208" s="63"/>
      <c r="AR208" s="63"/>
      <c r="AS208" s="6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540"/>
      <c r="BM208" s="540"/>
      <c r="BN208" s="540"/>
      <c r="BO208" s="540"/>
      <c r="BP208" s="540"/>
      <c r="BQ208" s="540"/>
      <c r="BR208" s="3"/>
      <c r="BS208" s="3"/>
      <c r="BT208" s="3"/>
      <c r="BU208" s="540"/>
      <c r="BV208" s="540"/>
      <c r="BW208" s="540"/>
      <c r="BX208" s="540"/>
      <c r="BY208" s="63"/>
      <c r="BZ208" s="55"/>
      <c r="CA208" s="55"/>
      <c r="CB208" s="63"/>
      <c r="CC208" s="3"/>
      <c r="CD208" s="3"/>
      <c r="CE208" s="63"/>
      <c r="CF208" s="3"/>
      <c r="CG208" s="3"/>
      <c r="CH208" s="3"/>
      <c r="CI208" s="3"/>
      <c r="CJ208" s="3"/>
      <c r="CK208" s="3"/>
    </row>
    <row r="209" spans="1:89" ht="16.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539"/>
      <c r="N209" s="3"/>
      <c r="O209" s="57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62"/>
      <c r="AP209" s="63"/>
      <c r="AQ209" s="63"/>
      <c r="AR209" s="63"/>
      <c r="AS209" s="6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540"/>
      <c r="BM209" s="540"/>
      <c r="BN209" s="540"/>
      <c r="BO209" s="540"/>
      <c r="BP209" s="540"/>
      <c r="BQ209" s="540"/>
      <c r="BR209" s="3"/>
      <c r="BS209" s="3"/>
      <c r="BT209" s="3"/>
      <c r="BU209" s="540"/>
      <c r="BV209" s="540"/>
      <c r="BW209" s="540"/>
      <c r="BX209" s="540"/>
      <c r="BY209" s="63"/>
      <c r="BZ209" s="55"/>
      <c r="CA209" s="55"/>
      <c r="CB209" s="63"/>
      <c r="CC209" s="3"/>
      <c r="CD209" s="3"/>
      <c r="CE209" s="63"/>
      <c r="CF209" s="3"/>
      <c r="CG209" s="3"/>
      <c r="CH209" s="3"/>
      <c r="CI209" s="3"/>
      <c r="CJ209" s="3"/>
      <c r="CK209" s="3"/>
    </row>
    <row r="210" spans="1:89" ht="16.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539"/>
      <c r="N210" s="3"/>
      <c r="O210" s="57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62"/>
      <c r="AP210" s="63"/>
      <c r="AQ210" s="63"/>
      <c r="AR210" s="63"/>
      <c r="AS210" s="6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540"/>
      <c r="BM210" s="540"/>
      <c r="BN210" s="540"/>
      <c r="BO210" s="540"/>
      <c r="BP210" s="540"/>
      <c r="BQ210" s="540"/>
      <c r="BR210" s="3"/>
      <c r="BS210" s="3"/>
      <c r="BT210" s="3"/>
      <c r="BU210" s="540"/>
      <c r="BV210" s="540"/>
      <c r="BW210" s="540"/>
      <c r="BX210" s="540"/>
      <c r="BY210" s="63"/>
      <c r="BZ210" s="55"/>
      <c r="CA210" s="55"/>
      <c r="CB210" s="63"/>
      <c r="CC210" s="3"/>
      <c r="CD210" s="3"/>
      <c r="CE210" s="63"/>
      <c r="CF210" s="3"/>
      <c r="CG210" s="3"/>
      <c r="CH210" s="3"/>
      <c r="CI210" s="3"/>
      <c r="CJ210" s="3"/>
      <c r="CK210" s="3"/>
    </row>
    <row r="211" spans="1:89" ht="16.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539"/>
      <c r="N211" s="3"/>
      <c r="O211" s="57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62"/>
      <c r="AP211" s="63"/>
      <c r="AQ211" s="63"/>
      <c r="AR211" s="63"/>
      <c r="AS211" s="6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540"/>
      <c r="BM211" s="540"/>
      <c r="BN211" s="540"/>
      <c r="BO211" s="540"/>
      <c r="BP211" s="540"/>
      <c r="BQ211" s="540"/>
      <c r="BR211" s="3"/>
      <c r="BS211" s="3"/>
      <c r="BT211" s="3"/>
      <c r="BU211" s="540"/>
      <c r="BV211" s="540"/>
      <c r="BW211" s="540"/>
      <c r="BX211" s="540"/>
      <c r="BY211" s="63"/>
      <c r="BZ211" s="55"/>
      <c r="CA211" s="55"/>
      <c r="CB211" s="63"/>
      <c r="CC211" s="3"/>
      <c r="CD211" s="3"/>
      <c r="CE211" s="63"/>
      <c r="CF211" s="3"/>
      <c r="CG211" s="3"/>
      <c r="CH211" s="3"/>
      <c r="CI211" s="3"/>
      <c r="CJ211" s="3"/>
      <c r="CK211" s="3"/>
    </row>
    <row r="212" spans="1:89" ht="16.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539"/>
      <c r="N212" s="3"/>
      <c r="O212" s="57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62"/>
      <c r="AP212" s="63"/>
      <c r="AQ212" s="63"/>
      <c r="AR212" s="63"/>
      <c r="AS212" s="6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540"/>
      <c r="BM212" s="540"/>
      <c r="BN212" s="540"/>
      <c r="BO212" s="540"/>
      <c r="BP212" s="540"/>
      <c r="BQ212" s="540"/>
      <c r="BR212" s="3"/>
      <c r="BS212" s="3"/>
      <c r="BT212" s="3"/>
      <c r="BU212" s="540"/>
      <c r="BV212" s="540"/>
      <c r="BW212" s="540"/>
      <c r="BX212" s="540"/>
      <c r="BY212" s="63"/>
      <c r="BZ212" s="55"/>
      <c r="CA212" s="55"/>
      <c r="CB212" s="63"/>
      <c r="CC212" s="3"/>
      <c r="CD212" s="3"/>
      <c r="CE212" s="63"/>
      <c r="CF212" s="3"/>
      <c r="CG212" s="3"/>
      <c r="CH212" s="3"/>
      <c r="CI212" s="3"/>
      <c r="CJ212" s="3"/>
      <c r="CK212" s="3"/>
    </row>
    <row r="213" spans="1:89" ht="16.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539"/>
      <c r="N213" s="3"/>
      <c r="O213" s="57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62"/>
      <c r="AP213" s="63"/>
      <c r="AQ213" s="63"/>
      <c r="AR213" s="63"/>
      <c r="AS213" s="6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540"/>
      <c r="BM213" s="540"/>
      <c r="BN213" s="540"/>
      <c r="BO213" s="540"/>
      <c r="BP213" s="540"/>
      <c r="BQ213" s="540"/>
      <c r="BR213" s="3"/>
      <c r="BS213" s="3"/>
      <c r="BT213" s="3"/>
      <c r="BU213" s="540"/>
      <c r="BV213" s="540"/>
      <c r="BW213" s="540"/>
      <c r="BX213" s="540"/>
      <c r="BY213" s="63"/>
      <c r="BZ213" s="55"/>
      <c r="CA213" s="55"/>
      <c r="CB213" s="63"/>
      <c r="CC213" s="3"/>
      <c r="CD213" s="3"/>
      <c r="CE213" s="63"/>
      <c r="CF213" s="3"/>
      <c r="CG213" s="3"/>
      <c r="CH213" s="3"/>
      <c r="CI213" s="3"/>
      <c r="CJ213" s="3"/>
      <c r="CK213" s="3"/>
    </row>
    <row r="214" spans="1:89" ht="16.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539"/>
      <c r="N214" s="3"/>
      <c r="O214" s="57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62"/>
      <c r="AP214" s="63"/>
      <c r="AQ214" s="63"/>
      <c r="AR214" s="63"/>
      <c r="AS214" s="6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540"/>
      <c r="BM214" s="540"/>
      <c r="BN214" s="540"/>
      <c r="BO214" s="540"/>
      <c r="BP214" s="540"/>
      <c r="BQ214" s="540"/>
      <c r="BR214" s="3"/>
      <c r="BS214" s="3"/>
      <c r="BT214" s="3"/>
      <c r="BU214" s="540"/>
      <c r="BV214" s="540"/>
      <c r="BW214" s="540"/>
      <c r="BX214" s="540"/>
      <c r="BY214" s="63"/>
      <c r="BZ214" s="55"/>
      <c r="CA214" s="55"/>
      <c r="CB214" s="63"/>
      <c r="CC214" s="3"/>
      <c r="CD214" s="3"/>
      <c r="CE214" s="63"/>
      <c r="CF214" s="3"/>
      <c r="CG214" s="3"/>
      <c r="CH214" s="3"/>
      <c r="CI214" s="3"/>
      <c r="CJ214" s="3"/>
      <c r="CK214" s="3"/>
    </row>
    <row r="215" spans="1:89" ht="16.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539"/>
      <c r="N215" s="3"/>
      <c r="O215" s="57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62"/>
      <c r="AP215" s="63"/>
      <c r="AQ215" s="63"/>
      <c r="AR215" s="63"/>
      <c r="AS215" s="6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540"/>
      <c r="BM215" s="540"/>
      <c r="BN215" s="540"/>
      <c r="BO215" s="540"/>
      <c r="BP215" s="540"/>
      <c r="BQ215" s="540"/>
      <c r="BR215" s="3"/>
      <c r="BS215" s="3"/>
      <c r="BT215" s="3"/>
      <c r="BU215" s="540"/>
      <c r="BV215" s="540"/>
      <c r="BW215" s="540"/>
      <c r="BX215" s="540"/>
      <c r="BY215" s="63"/>
      <c r="BZ215" s="55"/>
      <c r="CA215" s="55"/>
      <c r="CB215" s="63"/>
      <c r="CC215" s="3"/>
      <c r="CD215" s="3"/>
      <c r="CE215" s="63"/>
      <c r="CF215" s="3"/>
      <c r="CG215" s="3"/>
      <c r="CH215" s="3"/>
      <c r="CI215" s="3"/>
      <c r="CJ215" s="3"/>
      <c r="CK215" s="3"/>
    </row>
    <row r="216" spans="1:89" ht="16.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539"/>
      <c r="N216" s="3"/>
      <c r="O216" s="57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62"/>
      <c r="AP216" s="63"/>
      <c r="AQ216" s="63"/>
      <c r="AR216" s="63"/>
      <c r="AS216" s="6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540"/>
      <c r="BM216" s="540"/>
      <c r="BN216" s="540"/>
      <c r="BO216" s="540"/>
      <c r="BP216" s="540"/>
      <c r="BQ216" s="540"/>
      <c r="BR216" s="3"/>
      <c r="BS216" s="3"/>
      <c r="BT216" s="3"/>
      <c r="BU216" s="540"/>
      <c r="BV216" s="540"/>
      <c r="BW216" s="540"/>
      <c r="BX216" s="540"/>
      <c r="BY216" s="63"/>
      <c r="BZ216" s="55"/>
      <c r="CA216" s="55"/>
      <c r="CB216" s="63"/>
      <c r="CC216" s="3"/>
      <c r="CD216" s="3"/>
      <c r="CE216" s="63"/>
      <c r="CF216" s="3"/>
      <c r="CG216" s="3"/>
      <c r="CH216" s="3"/>
      <c r="CI216" s="3"/>
      <c r="CJ216" s="3"/>
      <c r="CK216" s="3"/>
    </row>
    <row r="217" spans="1:89" ht="16.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539"/>
      <c r="N217" s="3"/>
      <c r="O217" s="57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62"/>
      <c r="AP217" s="63"/>
      <c r="AQ217" s="63"/>
      <c r="AR217" s="63"/>
      <c r="AS217" s="6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540"/>
      <c r="BM217" s="540"/>
      <c r="BN217" s="540"/>
      <c r="BO217" s="540"/>
      <c r="BP217" s="540"/>
      <c r="BQ217" s="540"/>
      <c r="BR217" s="3"/>
      <c r="BS217" s="3"/>
      <c r="BT217" s="3"/>
      <c r="BU217" s="540"/>
      <c r="BV217" s="540"/>
      <c r="BW217" s="540"/>
      <c r="BX217" s="540"/>
      <c r="BY217" s="63"/>
      <c r="BZ217" s="55"/>
      <c r="CA217" s="55"/>
      <c r="CB217" s="63"/>
      <c r="CC217" s="3"/>
      <c r="CD217" s="3"/>
      <c r="CE217" s="63"/>
      <c r="CF217" s="3"/>
      <c r="CG217" s="3"/>
      <c r="CH217" s="3"/>
      <c r="CI217" s="3"/>
      <c r="CJ217" s="3"/>
      <c r="CK217" s="3"/>
    </row>
    <row r="218" spans="1:89" ht="16.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539"/>
      <c r="N218" s="3"/>
      <c r="O218" s="57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62"/>
      <c r="AP218" s="63"/>
      <c r="AQ218" s="63"/>
      <c r="AR218" s="63"/>
      <c r="AS218" s="6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540"/>
      <c r="BM218" s="540"/>
      <c r="BN218" s="540"/>
      <c r="BO218" s="540"/>
      <c r="BP218" s="540"/>
      <c r="BQ218" s="540"/>
      <c r="BR218" s="3"/>
      <c r="BS218" s="3"/>
      <c r="BT218" s="3"/>
      <c r="BU218" s="540"/>
      <c r="BV218" s="540"/>
      <c r="BW218" s="540"/>
      <c r="BX218" s="540"/>
      <c r="BY218" s="63"/>
      <c r="BZ218" s="55"/>
      <c r="CA218" s="55"/>
      <c r="CB218" s="63"/>
      <c r="CC218" s="3"/>
      <c r="CD218" s="3"/>
      <c r="CE218" s="63"/>
      <c r="CF218" s="3"/>
      <c r="CG218" s="3"/>
      <c r="CH218" s="3"/>
      <c r="CI218" s="3"/>
      <c r="CJ218" s="3"/>
      <c r="CK218" s="3"/>
    </row>
    <row r="219" spans="1:89" ht="16.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539"/>
      <c r="N219" s="3"/>
      <c r="O219" s="57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62"/>
      <c r="AP219" s="63"/>
      <c r="AQ219" s="63"/>
      <c r="AR219" s="63"/>
      <c r="AS219" s="6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540"/>
      <c r="BM219" s="540"/>
      <c r="BN219" s="540"/>
      <c r="BO219" s="540"/>
      <c r="BP219" s="540"/>
      <c r="BQ219" s="540"/>
      <c r="BR219" s="3"/>
      <c r="BS219" s="3"/>
      <c r="BT219" s="3"/>
      <c r="BU219" s="540"/>
      <c r="BV219" s="540"/>
      <c r="BW219" s="540"/>
      <c r="BX219" s="540"/>
      <c r="BY219" s="63"/>
      <c r="BZ219" s="55"/>
      <c r="CA219" s="55"/>
      <c r="CB219" s="63"/>
      <c r="CC219" s="3"/>
      <c r="CD219" s="3"/>
      <c r="CE219" s="63"/>
      <c r="CF219" s="3"/>
      <c r="CG219" s="3"/>
      <c r="CH219" s="3"/>
      <c r="CI219" s="3"/>
      <c r="CJ219" s="3"/>
      <c r="CK219" s="3"/>
    </row>
    <row r="220" spans="1:89" ht="16.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539"/>
      <c r="N220" s="3"/>
      <c r="O220" s="57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62"/>
      <c r="AP220" s="63"/>
      <c r="AQ220" s="63"/>
      <c r="AR220" s="63"/>
      <c r="AS220" s="6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540"/>
      <c r="BM220" s="540"/>
      <c r="BN220" s="540"/>
      <c r="BO220" s="540"/>
      <c r="BP220" s="540"/>
      <c r="BQ220" s="540"/>
      <c r="BR220" s="3"/>
      <c r="BS220" s="3"/>
      <c r="BT220" s="3"/>
      <c r="BU220" s="540"/>
      <c r="BV220" s="540"/>
      <c r="BW220" s="540"/>
      <c r="BX220" s="540"/>
      <c r="BY220" s="63"/>
      <c r="BZ220" s="55"/>
      <c r="CA220" s="55"/>
      <c r="CB220" s="63"/>
      <c r="CC220" s="3"/>
      <c r="CD220" s="3"/>
      <c r="CE220" s="63"/>
      <c r="CF220" s="3"/>
      <c r="CG220" s="3"/>
      <c r="CH220" s="3"/>
      <c r="CI220" s="3"/>
      <c r="CJ220" s="3"/>
      <c r="CK220" s="3"/>
    </row>
    <row r="221" spans="1:89" ht="16.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539"/>
      <c r="N221" s="3"/>
      <c r="O221" s="57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62"/>
      <c r="AP221" s="63"/>
      <c r="AQ221" s="63"/>
      <c r="AR221" s="63"/>
      <c r="AS221" s="6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540"/>
      <c r="BM221" s="540"/>
      <c r="BN221" s="540"/>
      <c r="BO221" s="540"/>
      <c r="BP221" s="540"/>
      <c r="BQ221" s="540"/>
      <c r="BR221" s="3"/>
      <c r="BS221" s="3"/>
      <c r="BT221" s="3"/>
      <c r="BU221" s="540"/>
      <c r="BV221" s="540"/>
      <c r="BW221" s="540"/>
      <c r="BX221" s="540"/>
      <c r="BY221" s="63"/>
      <c r="BZ221" s="55"/>
      <c r="CA221" s="55"/>
      <c r="CB221" s="63"/>
      <c r="CC221" s="3"/>
      <c r="CD221" s="3"/>
      <c r="CE221" s="63"/>
      <c r="CF221" s="3"/>
      <c r="CG221" s="3"/>
      <c r="CH221" s="3"/>
      <c r="CI221" s="3"/>
      <c r="CJ221" s="3"/>
      <c r="CK221" s="3"/>
    </row>
    <row r="222" spans="1:89" ht="16.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539"/>
      <c r="N222" s="3"/>
      <c r="O222" s="57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62"/>
      <c r="AP222" s="63"/>
      <c r="AQ222" s="63"/>
      <c r="AR222" s="63"/>
      <c r="AS222" s="6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540"/>
      <c r="BM222" s="540"/>
      <c r="BN222" s="540"/>
      <c r="BO222" s="540"/>
      <c r="BP222" s="540"/>
      <c r="BQ222" s="540"/>
      <c r="BR222" s="3"/>
      <c r="BS222" s="3"/>
      <c r="BT222" s="3"/>
      <c r="BU222" s="540"/>
      <c r="BV222" s="540"/>
      <c r="BW222" s="540"/>
      <c r="BX222" s="540"/>
      <c r="BY222" s="63"/>
      <c r="BZ222" s="55"/>
      <c r="CA222" s="55"/>
      <c r="CB222" s="63"/>
      <c r="CC222" s="3"/>
      <c r="CD222" s="3"/>
      <c r="CE222" s="63"/>
      <c r="CF222" s="3"/>
      <c r="CG222" s="3"/>
      <c r="CH222" s="3"/>
      <c r="CI222" s="3"/>
      <c r="CJ222" s="3"/>
      <c r="CK222" s="3"/>
    </row>
    <row r="223" spans="1:89" ht="16.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539"/>
      <c r="N223" s="3"/>
      <c r="O223" s="57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62"/>
      <c r="AP223" s="63"/>
      <c r="AQ223" s="63"/>
      <c r="AR223" s="63"/>
      <c r="AS223" s="6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540"/>
      <c r="BM223" s="540"/>
      <c r="BN223" s="540"/>
      <c r="BO223" s="540"/>
      <c r="BP223" s="540"/>
      <c r="BQ223" s="540"/>
      <c r="BR223" s="3"/>
      <c r="BS223" s="3"/>
      <c r="BT223" s="3"/>
      <c r="BU223" s="540"/>
      <c r="BV223" s="540"/>
      <c r="BW223" s="540"/>
      <c r="BX223" s="540"/>
      <c r="BY223" s="63"/>
      <c r="BZ223" s="55"/>
      <c r="CA223" s="55"/>
      <c r="CB223" s="63"/>
      <c r="CC223" s="3"/>
      <c r="CD223" s="3"/>
      <c r="CE223" s="63"/>
      <c r="CF223" s="3"/>
      <c r="CG223" s="3"/>
      <c r="CH223" s="3"/>
      <c r="CI223" s="3"/>
      <c r="CJ223" s="3"/>
      <c r="CK223" s="3"/>
    </row>
    <row r="224" spans="1:89" ht="16.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539"/>
      <c r="N224" s="3"/>
      <c r="O224" s="57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62"/>
      <c r="AP224" s="63"/>
      <c r="AQ224" s="63"/>
      <c r="AR224" s="63"/>
      <c r="AS224" s="6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540"/>
      <c r="BM224" s="540"/>
      <c r="BN224" s="540"/>
      <c r="BO224" s="540"/>
      <c r="BP224" s="540"/>
      <c r="BQ224" s="540"/>
      <c r="BR224" s="3"/>
      <c r="BS224" s="3"/>
      <c r="BT224" s="3"/>
      <c r="BU224" s="540"/>
      <c r="BV224" s="540"/>
      <c r="BW224" s="540"/>
      <c r="BX224" s="540"/>
      <c r="BY224" s="63"/>
      <c r="BZ224" s="55"/>
      <c r="CA224" s="55"/>
      <c r="CB224" s="63"/>
      <c r="CC224" s="3"/>
      <c r="CD224" s="3"/>
      <c r="CE224" s="63"/>
      <c r="CF224" s="3"/>
      <c r="CG224" s="3"/>
      <c r="CH224" s="3"/>
      <c r="CI224" s="3"/>
      <c r="CJ224" s="3"/>
      <c r="CK224" s="3"/>
    </row>
    <row r="225" spans="1:89" ht="16.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539"/>
      <c r="N225" s="3"/>
      <c r="O225" s="57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62"/>
      <c r="AP225" s="63"/>
      <c r="AQ225" s="63"/>
      <c r="AR225" s="63"/>
      <c r="AS225" s="6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540"/>
      <c r="BM225" s="540"/>
      <c r="BN225" s="540"/>
      <c r="BO225" s="540"/>
      <c r="BP225" s="540"/>
      <c r="BQ225" s="540"/>
      <c r="BR225" s="3"/>
      <c r="BS225" s="3"/>
      <c r="BT225" s="3"/>
      <c r="BU225" s="540"/>
      <c r="BV225" s="540"/>
      <c r="BW225" s="540"/>
      <c r="BX225" s="540"/>
      <c r="BY225" s="63"/>
      <c r="BZ225" s="55"/>
      <c r="CA225" s="55"/>
      <c r="CB225" s="63"/>
      <c r="CC225" s="3"/>
      <c r="CD225" s="3"/>
      <c r="CE225" s="63"/>
      <c r="CF225" s="3"/>
      <c r="CG225" s="3"/>
      <c r="CH225" s="3"/>
      <c r="CI225" s="3"/>
      <c r="CJ225" s="3"/>
      <c r="CK225" s="3"/>
    </row>
    <row r="226" spans="1:89" ht="16.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539"/>
      <c r="N226" s="3"/>
      <c r="O226" s="57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62"/>
      <c r="AP226" s="63"/>
      <c r="AQ226" s="63"/>
      <c r="AR226" s="63"/>
      <c r="AS226" s="6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540"/>
      <c r="BM226" s="540"/>
      <c r="BN226" s="540"/>
      <c r="BO226" s="540"/>
      <c r="BP226" s="540"/>
      <c r="BQ226" s="540"/>
      <c r="BR226" s="3"/>
      <c r="BS226" s="3"/>
      <c r="BT226" s="3"/>
      <c r="BU226" s="540"/>
      <c r="BV226" s="540"/>
      <c r="BW226" s="540"/>
      <c r="BX226" s="540"/>
      <c r="BY226" s="63"/>
      <c r="BZ226" s="55"/>
      <c r="CA226" s="55"/>
      <c r="CB226" s="63"/>
      <c r="CC226" s="3"/>
      <c r="CD226" s="3"/>
      <c r="CE226" s="63"/>
      <c r="CF226" s="3"/>
      <c r="CG226" s="3"/>
      <c r="CH226" s="3"/>
      <c r="CI226" s="3"/>
      <c r="CJ226" s="3"/>
      <c r="CK226" s="3"/>
    </row>
    <row r="227" spans="1:89" ht="16.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539"/>
      <c r="N227" s="3"/>
      <c r="O227" s="57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62"/>
      <c r="AP227" s="63"/>
      <c r="AQ227" s="63"/>
      <c r="AR227" s="63"/>
      <c r="AS227" s="6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540"/>
      <c r="BM227" s="540"/>
      <c r="BN227" s="540"/>
      <c r="BO227" s="540"/>
      <c r="BP227" s="540"/>
      <c r="BQ227" s="540"/>
      <c r="BR227" s="3"/>
      <c r="BS227" s="3"/>
      <c r="BT227" s="3"/>
      <c r="BU227" s="540"/>
      <c r="BV227" s="540"/>
      <c r="BW227" s="540"/>
      <c r="BX227" s="540"/>
      <c r="BY227" s="63"/>
      <c r="BZ227" s="55"/>
      <c r="CA227" s="55"/>
      <c r="CB227" s="63"/>
      <c r="CC227" s="3"/>
      <c r="CD227" s="3"/>
      <c r="CE227" s="63"/>
      <c r="CF227" s="3"/>
      <c r="CG227" s="3"/>
      <c r="CH227" s="3"/>
      <c r="CI227" s="3"/>
      <c r="CJ227" s="3"/>
      <c r="CK227" s="3"/>
    </row>
    <row r="228" spans="1:89" ht="16.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539"/>
      <c r="N228" s="3"/>
      <c r="O228" s="57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62"/>
      <c r="AP228" s="63"/>
      <c r="AQ228" s="63"/>
      <c r="AR228" s="63"/>
      <c r="AS228" s="6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540"/>
      <c r="BM228" s="540"/>
      <c r="BN228" s="540"/>
      <c r="BO228" s="540"/>
      <c r="BP228" s="540"/>
      <c r="BQ228" s="540"/>
      <c r="BR228" s="3"/>
      <c r="BS228" s="3"/>
      <c r="BT228" s="3"/>
      <c r="BU228" s="540"/>
      <c r="BV228" s="540"/>
      <c r="BW228" s="540"/>
      <c r="BX228" s="540"/>
      <c r="BY228" s="63"/>
      <c r="BZ228" s="55"/>
      <c r="CA228" s="55"/>
      <c r="CB228" s="63"/>
      <c r="CC228" s="3"/>
      <c r="CD228" s="3"/>
      <c r="CE228" s="63"/>
      <c r="CF228" s="3"/>
      <c r="CG228" s="3"/>
      <c r="CH228" s="3"/>
      <c r="CI228" s="3"/>
      <c r="CJ228" s="3"/>
      <c r="CK228" s="3"/>
    </row>
    <row r="229" spans="1:89" ht="16.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539"/>
      <c r="N229" s="3"/>
      <c r="O229" s="57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62"/>
      <c r="AP229" s="63"/>
      <c r="AQ229" s="63"/>
      <c r="AR229" s="63"/>
      <c r="AS229" s="6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540"/>
      <c r="BM229" s="540"/>
      <c r="BN229" s="540"/>
      <c r="BO229" s="540"/>
      <c r="BP229" s="540"/>
      <c r="BQ229" s="540"/>
      <c r="BR229" s="3"/>
      <c r="BS229" s="3"/>
      <c r="BT229" s="3"/>
      <c r="BU229" s="540"/>
      <c r="BV229" s="540"/>
      <c r="BW229" s="540"/>
      <c r="BX229" s="540"/>
      <c r="BY229" s="63"/>
      <c r="BZ229" s="55"/>
      <c r="CA229" s="55"/>
      <c r="CB229" s="63"/>
      <c r="CC229" s="3"/>
      <c r="CD229" s="3"/>
      <c r="CE229" s="63"/>
      <c r="CF229" s="3"/>
      <c r="CG229" s="3"/>
      <c r="CH229" s="3"/>
      <c r="CI229" s="3"/>
      <c r="CJ229" s="3"/>
      <c r="CK229" s="3"/>
    </row>
    <row r="230" spans="1:89" ht="16.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539"/>
      <c r="N230" s="3"/>
      <c r="O230" s="57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62"/>
      <c r="AP230" s="63"/>
      <c r="AQ230" s="63"/>
      <c r="AR230" s="63"/>
      <c r="AS230" s="6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540"/>
      <c r="BM230" s="540"/>
      <c r="BN230" s="540"/>
      <c r="BO230" s="540"/>
      <c r="BP230" s="540"/>
      <c r="BQ230" s="540"/>
      <c r="BR230" s="3"/>
      <c r="BS230" s="3"/>
      <c r="BT230" s="3"/>
      <c r="BU230" s="540"/>
      <c r="BV230" s="540"/>
      <c r="BW230" s="540"/>
      <c r="BX230" s="540"/>
      <c r="BY230" s="63"/>
      <c r="BZ230" s="55"/>
      <c r="CA230" s="55"/>
      <c r="CB230" s="63"/>
      <c r="CC230" s="3"/>
      <c r="CD230" s="3"/>
      <c r="CE230" s="63"/>
      <c r="CF230" s="3"/>
      <c r="CG230" s="3"/>
      <c r="CH230" s="3"/>
      <c r="CI230" s="3"/>
      <c r="CJ230" s="3"/>
      <c r="CK230" s="3"/>
    </row>
    <row r="231" spans="1:89" ht="16.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539"/>
      <c r="N231" s="3"/>
      <c r="O231" s="57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62"/>
      <c r="AP231" s="63"/>
      <c r="AQ231" s="63"/>
      <c r="AR231" s="63"/>
      <c r="AS231" s="6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540"/>
      <c r="BM231" s="540"/>
      <c r="BN231" s="540"/>
      <c r="BO231" s="540"/>
      <c r="BP231" s="540"/>
      <c r="BQ231" s="540"/>
      <c r="BR231" s="3"/>
      <c r="BS231" s="3"/>
      <c r="BT231" s="3"/>
      <c r="BU231" s="540"/>
      <c r="BV231" s="540"/>
      <c r="BW231" s="540"/>
      <c r="BX231" s="540"/>
      <c r="BY231" s="63"/>
      <c r="BZ231" s="55"/>
      <c r="CA231" s="55"/>
      <c r="CB231" s="63"/>
      <c r="CC231" s="3"/>
      <c r="CD231" s="3"/>
      <c r="CE231" s="63"/>
      <c r="CF231" s="3"/>
      <c r="CG231" s="3"/>
      <c r="CH231" s="3"/>
      <c r="CI231" s="3"/>
      <c r="CJ231" s="3"/>
      <c r="CK231" s="3"/>
    </row>
    <row r="232" spans="1:89" ht="16.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539"/>
      <c r="N232" s="3"/>
      <c r="O232" s="57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62"/>
      <c r="AP232" s="63"/>
      <c r="AQ232" s="63"/>
      <c r="AR232" s="63"/>
      <c r="AS232" s="6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540"/>
      <c r="BM232" s="540"/>
      <c r="BN232" s="540"/>
      <c r="BO232" s="540"/>
      <c r="BP232" s="540"/>
      <c r="BQ232" s="540"/>
      <c r="BR232" s="3"/>
      <c r="BS232" s="3"/>
      <c r="BT232" s="3"/>
      <c r="BU232" s="540"/>
      <c r="BV232" s="540"/>
      <c r="BW232" s="540"/>
      <c r="BX232" s="540"/>
      <c r="BY232" s="63"/>
      <c r="BZ232" s="55"/>
      <c r="CA232" s="55"/>
      <c r="CB232" s="63"/>
      <c r="CC232" s="3"/>
      <c r="CD232" s="3"/>
      <c r="CE232" s="63"/>
      <c r="CF232" s="3"/>
      <c r="CG232" s="3"/>
      <c r="CH232" s="3"/>
      <c r="CI232" s="3"/>
      <c r="CJ232" s="3"/>
      <c r="CK232" s="3"/>
    </row>
    <row r="233" spans="1:89" ht="16.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539"/>
      <c r="N233" s="3"/>
      <c r="O233" s="57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62"/>
      <c r="AP233" s="63"/>
      <c r="AQ233" s="63"/>
      <c r="AR233" s="63"/>
      <c r="AS233" s="6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540"/>
      <c r="BM233" s="540"/>
      <c r="BN233" s="540"/>
      <c r="BO233" s="540"/>
      <c r="BP233" s="540"/>
      <c r="BQ233" s="540"/>
      <c r="BR233" s="3"/>
      <c r="BS233" s="3"/>
      <c r="BT233" s="3"/>
      <c r="BU233" s="540"/>
      <c r="BV233" s="540"/>
      <c r="BW233" s="540"/>
      <c r="BX233" s="540"/>
      <c r="BY233" s="63"/>
      <c r="BZ233" s="55"/>
      <c r="CA233" s="55"/>
      <c r="CB233" s="63"/>
      <c r="CC233" s="3"/>
      <c r="CD233" s="3"/>
      <c r="CE233" s="63"/>
      <c r="CF233" s="3"/>
      <c r="CG233" s="3"/>
      <c r="CH233" s="3"/>
      <c r="CI233" s="3"/>
      <c r="CJ233" s="3"/>
      <c r="CK233" s="3"/>
    </row>
    <row r="234" spans="1:89" ht="16.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539"/>
      <c r="N234" s="3"/>
      <c r="O234" s="57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62"/>
      <c r="AP234" s="63"/>
      <c r="AQ234" s="63"/>
      <c r="AR234" s="63"/>
      <c r="AS234" s="6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540"/>
      <c r="BM234" s="540"/>
      <c r="BN234" s="540"/>
      <c r="BO234" s="540"/>
      <c r="BP234" s="540"/>
      <c r="BQ234" s="540"/>
      <c r="BR234" s="3"/>
      <c r="BS234" s="3"/>
      <c r="BT234" s="3"/>
      <c r="BU234" s="540"/>
      <c r="BV234" s="540"/>
      <c r="BW234" s="540"/>
      <c r="BX234" s="540"/>
      <c r="BY234" s="63"/>
      <c r="BZ234" s="55"/>
      <c r="CA234" s="55"/>
      <c r="CB234" s="63"/>
      <c r="CC234" s="3"/>
      <c r="CD234" s="3"/>
      <c r="CE234" s="63"/>
      <c r="CF234" s="3"/>
      <c r="CG234" s="3"/>
      <c r="CH234" s="3"/>
      <c r="CI234" s="3"/>
      <c r="CJ234" s="3"/>
      <c r="CK234" s="3"/>
    </row>
    <row r="235" spans="1:89" ht="16.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539"/>
      <c r="N235" s="3"/>
      <c r="O235" s="57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62"/>
      <c r="AP235" s="63"/>
      <c r="AQ235" s="63"/>
      <c r="AR235" s="63"/>
      <c r="AS235" s="6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540"/>
      <c r="BM235" s="540"/>
      <c r="BN235" s="540"/>
      <c r="BO235" s="540"/>
      <c r="BP235" s="540"/>
      <c r="BQ235" s="540"/>
      <c r="BR235" s="3"/>
      <c r="BS235" s="3"/>
      <c r="BT235" s="3"/>
      <c r="BU235" s="540"/>
      <c r="BV235" s="540"/>
      <c r="BW235" s="540"/>
      <c r="BX235" s="540"/>
      <c r="BY235" s="63"/>
      <c r="BZ235" s="55"/>
      <c r="CA235" s="55"/>
      <c r="CB235" s="63"/>
      <c r="CC235" s="3"/>
      <c r="CD235" s="3"/>
      <c r="CE235" s="63"/>
      <c r="CF235" s="3"/>
      <c r="CG235" s="3"/>
      <c r="CH235" s="3"/>
      <c r="CI235" s="3"/>
      <c r="CJ235" s="3"/>
      <c r="CK235" s="3"/>
    </row>
    <row r="236" spans="1:89" ht="16.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539"/>
      <c r="N236" s="3"/>
      <c r="O236" s="57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62"/>
      <c r="AP236" s="63"/>
      <c r="AQ236" s="63"/>
      <c r="AR236" s="63"/>
      <c r="AS236" s="6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540"/>
      <c r="BM236" s="540"/>
      <c r="BN236" s="540"/>
      <c r="BO236" s="540"/>
      <c r="BP236" s="540"/>
      <c r="BQ236" s="540"/>
      <c r="BR236" s="3"/>
      <c r="BS236" s="3"/>
      <c r="BT236" s="3"/>
      <c r="BU236" s="540"/>
      <c r="BV236" s="540"/>
      <c r="BW236" s="540"/>
      <c r="BX236" s="540"/>
      <c r="BY236" s="63"/>
      <c r="BZ236" s="55"/>
      <c r="CA236" s="55"/>
      <c r="CB236" s="63"/>
      <c r="CC236" s="3"/>
      <c r="CD236" s="3"/>
      <c r="CE236" s="63"/>
      <c r="CF236" s="3"/>
      <c r="CG236" s="3"/>
      <c r="CH236" s="3"/>
      <c r="CI236" s="3"/>
      <c r="CJ236" s="3"/>
      <c r="CK236" s="3"/>
    </row>
    <row r="237" spans="1:89" ht="16.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539"/>
      <c r="N237" s="3"/>
      <c r="O237" s="57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62"/>
      <c r="AP237" s="63"/>
      <c r="AQ237" s="63"/>
      <c r="AR237" s="63"/>
      <c r="AS237" s="6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540"/>
      <c r="BM237" s="540"/>
      <c r="BN237" s="540"/>
      <c r="BO237" s="540"/>
      <c r="BP237" s="540"/>
      <c r="BQ237" s="540"/>
      <c r="BR237" s="3"/>
      <c r="BS237" s="3"/>
      <c r="BT237" s="3"/>
      <c r="BU237" s="540"/>
      <c r="BV237" s="540"/>
      <c r="BW237" s="540"/>
      <c r="BX237" s="540"/>
      <c r="BY237" s="63"/>
      <c r="BZ237" s="55"/>
      <c r="CA237" s="55"/>
      <c r="CB237" s="63"/>
      <c r="CC237" s="3"/>
      <c r="CD237" s="3"/>
      <c r="CE237" s="63"/>
      <c r="CF237" s="3"/>
      <c r="CG237" s="3"/>
      <c r="CH237" s="3"/>
      <c r="CI237" s="3"/>
      <c r="CJ237" s="3"/>
      <c r="CK237" s="3"/>
    </row>
    <row r="238" spans="1:89" ht="16.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539"/>
      <c r="N238" s="3"/>
      <c r="O238" s="57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62"/>
      <c r="AP238" s="63"/>
      <c r="AQ238" s="63"/>
      <c r="AR238" s="63"/>
      <c r="AS238" s="6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540"/>
      <c r="BM238" s="540"/>
      <c r="BN238" s="540"/>
      <c r="BO238" s="540"/>
      <c r="BP238" s="540"/>
      <c r="BQ238" s="540"/>
      <c r="BR238" s="3"/>
      <c r="BS238" s="3"/>
      <c r="BT238" s="3"/>
      <c r="BU238" s="540"/>
      <c r="BV238" s="540"/>
      <c r="BW238" s="540"/>
      <c r="BX238" s="540"/>
      <c r="BY238" s="63"/>
      <c r="BZ238" s="55"/>
      <c r="CA238" s="55"/>
      <c r="CB238" s="63"/>
      <c r="CC238" s="3"/>
      <c r="CD238" s="3"/>
      <c r="CE238" s="63"/>
      <c r="CF238" s="3"/>
      <c r="CG238" s="3"/>
      <c r="CH238" s="3"/>
      <c r="CI238" s="3"/>
      <c r="CJ238" s="3"/>
      <c r="CK238" s="3"/>
    </row>
    <row r="239" spans="1:89" ht="16.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539"/>
      <c r="N239" s="3"/>
      <c r="O239" s="57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62"/>
      <c r="AP239" s="63"/>
      <c r="AQ239" s="63"/>
      <c r="AR239" s="63"/>
      <c r="AS239" s="6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540"/>
      <c r="BM239" s="540"/>
      <c r="BN239" s="540"/>
      <c r="BO239" s="540"/>
      <c r="BP239" s="540"/>
      <c r="BQ239" s="540"/>
      <c r="BR239" s="3"/>
      <c r="BS239" s="3"/>
      <c r="BT239" s="3"/>
      <c r="BU239" s="540"/>
      <c r="BV239" s="540"/>
      <c r="BW239" s="540"/>
      <c r="BX239" s="540"/>
      <c r="BY239" s="63"/>
      <c r="BZ239" s="55"/>
      <c r="CA239" s="55"/>
      <c r="CB239" s="63"/>
      <c r="CC239" s="3"/>
      <c r="CD239" s="3"/>
      <c r="CE239" s="63"/>
      <c r="CF239" s="3"/>
      <c r="CG239" s="3"/>
      <c r="CH239" s="3"/>
      <c r="CI239" s="3"/>
      <c r="CJ239" s="3"/>
      <c r="CK239" s="3"/>
    </row>
    <row r="240" spans="1:89" ht="16.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539"/>
      <c r="N240" s="3"/>
      <c r="O240" s="57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62"/>
      <c r="AP240" s="63"/>
      <c r="AQ240" s="63"/>
      <c r="AR240" s="63"/>
      <c r="AS240" s="6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540"/>
      <c r="BM240" s="540"/>
      <c r="BN240" s="540"/>
      <c r="BO240" s="540"/>
      <c r="BP240" s="540"/>
      <c r="BQ240" s="540"/>
      <c r="BR240" s="3"/>
      <c r="BS240" s="3"/>
      <c r="BT240" s="3"/>
      <c r="BU240" s="540"/>
      <c r="BV240" s="540"/>
      <c r="BW240" s="540"/>
      <c r="BX240" s="540"/>
      <c r="BY240" s="63"/>
      <c r="BZ240" s="55"/>
      <c r="CA240" s="55"/>
      <c r="CB240" s="63"/>
      <c r="CC240" s="3"/>
      <c r="CD240" s="3"/>
      <c r="CE240" s="63"/>
      <c r="CF240" s="3"/>
      <c r="CG240" s="3"/>
      <c r="CH240" s="3"/>
      <c r="CI240" s="3"/>
      <c r="CJ240" s="3"/>
      <c r="CK240" s="3"/>
    </row>
    <row r="241" spans="1:89" ht="16.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539"/>
      <c r="N241" s="3"/>
      <c r="O241" s="57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62"/>
      <c r="AP241" s="63"/>
      <c r="AQ241" s="63"/>
      <c r="AR241" s="63"/>
      <c r="AS241" s="6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540"/>
      <c r="BM241" s="540"/>
      <c r="BN241" s="540"/>
      <c r="BO241" s="540"/>
      <c r="BP241" s="540"/>
      <c r="BQ241" s="540"/>
      <c r="BR241" s="3"/>
      <c r="BS241" s="3"/>
      <c r="BT241" s="3"/>
      <c r="BU241" s="540"/>
      <c r="BV241" s="540"/>
      <c r="BW241" s="540"/>
      <c r="BX241" s="540"/>
      <c r="BY241" s="63"/>
      <c r="BZ241" s="55"/>
      <c r="CA241" s="55"/>
      <c r="CB241" s="63"/>
      <c r="CC241" s="3"/>
      <c r="CD241" s="3"/>
      <c r="CE241" s="63"/>
      <c r="CF241" s="3"/>
      <c r="CG241" s="3"/>
      <c r="CH241" s="3"/>
      <c r="CI241" s="3"/>
      <c r="CJ241" s="3"/>
      <c r="CK241" s="3"/>
    </row>
    <row r="242" spans="1:89" ht="16.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539"/>
      <c r="N242" s="3"/>
      <c r="O242" s="57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62"/>
      <c r="AP242" s="63"/>
      <c r="AQ242" s="63"/>
      <c r="AR242" s="63"/>
      <c r="AS242" s="6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540"/>
      <c r="BM242" s="540"/>
      <c r="BN242" s="540"/>
      <c r="BO242" s="540"/>
      <c r="BP242" s="540"/>
      <c r="BQ242" s="540"/>
      <c r="BR242" s="3"/>
      <c r="BS242" s="3"/>
      <c r="BT242" s="3"/>
      <c r="BU242" s="540"/>
      <c r="BV242" s="540"/>
      <c r="BW242" s="540"/>
      <c r="BX242" s="540"/>
      <c r="BY242" s="63"/>
      <c r="BZ242" s="55"/>
      <c r="CA242" s="55"/>
      <c r="CB242" s="63"/>
      <c r="CC242" s="3"/>
      <c r="CD242" s="3"/>
      <c r="CE242" s="63"/>
      <c r="CF242" s="3"/>
      <c r="CG242" s="3"/>
      <c r="CH242" s="3"/>
      <c r="CI242" s="3"/>
      <c r="CJ242" s="3"/>
      <c r="CK242" s="3"/>
    </row>
    <row r="243" spans="1:89" ht="16.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539"/>
      <c r="N243" s="3"/>
      <c r="O243" s="57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62"/>
      <c r="AP243" s="63"/>
      <c r="AQ243" s="63"/>
      <c r="AR243" s="63"/>
      <c r="AS243" s="6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540"/>
      <c r="BM243" s="540"/>
      <c r="BN243" s="540"/>
      <c r="BO243" s="540"/>
      <c r="BP243" s="540"/>
      <c r="BQ243" s="540"/>
      <c r="BR243" s="3"/>
      <c r="BS243" s="3"/>
      <c r="BT243" s="3"/>
      <c r="BU243" s="540"/>
      <c r="BV243" s="540"/>
      <c r="BW243" s="540"/>
      <c r="BX243" s="540"/>
      <c r="BY243" s="63"/>
      <c r="BZ243" s="55"/>
      <c r="CA243" s="55"/>
      <c r="CB243" s="63"/>
      <c r="CC243" s="3"/>
      <c r="CD243" s="3"/>
      <c r="CE243" s="63"/>
      <c r="CF243" s="3"/>
      <c r="CG243" s="3"/>
      <c r="CH243" s="3"/>
      <c r="CI243" s="3"/>
      <c r="CJ243" s="3"/>
      <c r="CK243" s="3"/>
    </row>
    <row r="244" spans="1:89" ht="16.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539"/>
      <c r="N244" s="3"/>
      <c r="O244" s="57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62"/>
      <c r="AP244" s="63"/>
      <c r="AQ244" s="63"/>
      <c r="AR244" s="63"/>
      <c r="AS244" s="6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540"/>
      <c r="BM244" s="540"/>
      <c r="BN244" s="540"/>
      <c r="BO244" s="540"/>
      <c r="BP244" s="540"/>
      <c r="BQ244" s="540"/>
      <c r="BR244" s="3"/>
      <c r="BS244" s="3"/>
      <c r="BT244" s="3"/>
      <c r="BU244" s="540"/>
      <c r="BV244" s="540"/>
      <c r="BW244" s="540"/>
      <c r="BX244" s="540"/>
      <c r="BY244" s="63"/>
      <c r="BZ244" s="55"/>
      <c r="CA244" s="55"/>
      <c r="CB244" s="63"/>
      <c r="CC244" s="3"/>
      <c r="CD244" s="3"/>
      <c r="CE244" s="63"/>
      <c r="CF244" s="3"/>
      <c r="CG244" s="3"/>
      <c r="CH244" s="3"/>
      <c r="CI244" s="3"/>
      <c r="CJ244" s="3"/>
      <c r="CK244" s="3"/>
    </row>
    <row r="245" spans="1:89" ht="16.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539"/>
      <c r="N245" s="3"/>
      <c r="O245" s="57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62"/>
      <c r="AP245" s="63"/>
      <c r="AQ245" s="63"/>
      <c r="AR245" s="63"/>
      <c r="AS245" s="6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540"/>
      <c r="BM245" s="540"/>
      <c r="BN245" s="540"/>
      <c r="BO245" s="540"/>
      <c r="BP245" s="540"/>
      <c r="BQ245" s="540"/>
      <c r="BR245" s="3"/>
      <c r="BS245" s="3"/>
      <c r="BT245" s="3"/>
      <c r="BU245" s="540"/>
      <c r="BV245" s="540"/>
      <c r="BW245" s="540"/>
      <c r="BX245" s="540"/>
      <c r="BY245" s="63"/>
      <c r="BZ245" s="55"/>
      <c r="CA245" s="55"/>
      <c r="CB245" s="63"/>
      <c r="CC245" s="3"/>
      <c r="CD245" s="3"/>
      <c r="CE245" s="63"/>
      <c r="CF245" s="3"/>
      <c r="CG245" s="3"/>
      <c r="CH245" s="3"/>
      <c r="CI245" s="3"/>
      <c r="CJ245" s="3"/>
      <c r="CK245" s="3"/>
    </row>
    <row r="246" spans="1:89" ht="16.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539"/>
      <c r="N246" s="3"/>
      <c r="O246" s="57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62"/>
      <c r="AP246" s="63"/>
      <c r="AQ246" s="63"/>
      <c r="AR246" s="63"/>
      <c r="AS246" s="6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540"/>
      <c r="BM246" s="540"/>
      <c r="BN246" s="540"/>
      <c r="BO246" s="540"/>
      <c r="BP246" s="540"/>
      <c r="BQ246" s="540"/>
      <c r="BR246" s="3"/>
      <c r="BS246" s="3"/>
      <c r="BT246" s="3"/>
      <c r="BU246" s="540"/>
      <c r="BV246" s="540"/>
      <c r="BW246" s="540"/>
      <c r="BX246" s="540"/>
      <c r="BY246" s="63"/>
      <c r="BZ246" s="55"/>
      <c r="CA246" s="55"/>
      <c r="CB246" s="63"/>
      <c r="CC246" s="3"/>
      <c r="CD246" s="3"/>
      <c r="CE246" s="63"/>
      <c r="CF246" s="3"/>
      <c r="CG246" s="3"/>
      <c r="CH246" s="3"/>
      <c r="CI246" s="3"/>
      <c r="CJ246" s="3"/>
      <c r="CK246" s="3"/>
    </row>
    <row r="247" spans="1:89" ht="16.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539"/>
      <c r="N247" s="3"/>
      <c r="O247" s="57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62"/>
      <c r="AP247" s="63"/>
      <c r="AQ247" s="63"/>
      <c r="AR247" s="63"/>
      <c r="AS247" s="6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540"/>
      <c r="BM247" s="540"/>
      <c r="BN247" s="540"/>
      <c r="BO247" s="540"/>
      <c r="BP247" s="540"/>
      <c r="BQ247" s="540"/>
      <c r="BR247" s="3"/>
      <c r="BS247" s="3"/>
      <c r="BT247" s="3"/>
      <c r="BU247" s="540"/>
      <c r="BV247" s="540"/>
      <c r="BW247" s="540"/>
      <c r="BX247" s="540"/>
      <c r="BY247" s="63"/>
      <c r="BZ247" s="55"/>
      <c r="CA247" s="55"/>
      <c r="CB247" s="63"/>
      <c r="CC247" s="3"/>
      <c r="CD247" s="3"/>
      <c r="CE247" s="63"/>
      <c r="CF247" s="3"/>
      <c r="CG247" s="3"/>
      <c r="CH247" s="3"/>
      <c r="CI247" s="3"/>
      <c r="CJ247" s="3"/>
      <c r="CK247" s="3"/>
    </row>
    <row r="248" spans="1:89" ht="16.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539"/>
      <c r="N248" s="3"/>
      <c r="O248" s="57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62"/>
      <c r="AP248" s="63"/>
      <c r="AQ248" s="63"/>
      <c r="AR248" s="63"/>
      <c r="AS248" s="6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540"/>
      <c r="BM248" s="540"/>
      <c r="BN248" s="540"/>
      <c r="BO248" s="540"/>
      <c r="BP248" s="540"/>
      <c r="BQ248" s="540"/>
      <c r="BR248" s="3"/>
      <c r="BS248" s="3"/>
      <c r="BT248" s="3"/>
      <c r="BU248" s="540"/>
      <c r="BV248" s="540"/>
      <c r="BW248" s="540"/>
      <c r="BX248" s="540"/>
      <c r="BY248" s="63"/>
      <c r="BZ248" s="55"/>
      <c r="CA248" s="55"/>
      <c r="CB248" s="63"/>
      <c r="CC248" s="3"/>
      <c r="CD248" s="3"/>
      <c r="CE248" s="63"/>
      <c r="CF248" s="3"/>
      <c r="CG248" s="3"/>
      <c r="CH248" s="3"/>
      <c r="CI248" s="3"/>
      <c r="CJ248" s="3"/>
      <c r="CK248" s="3"/>
    </row>
    <row r="249" spans="1:89" ht="16.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539"/>
      <c r="N249" s="3"/>
      <c r="O249" s="57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62"/>
      <c r="AP249" s="63"/>
      <c r="AQ249" s="63"/>
      <c r="AR249" s="63"/>
      <c r="AS249" s="6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540"/>
      <c r="BM249" s="540"/>
      <c r="BN249" s="540"/>
      <c r="BO249" s="540"/>
      <c r="BP249" s="540"/>
      <c r="BQ249" s="540"/>
      <c r="BR249" s="3"/>
      <c r="BS249" s="3"/>
      <c r="BT249" s="3"/>
      <c r="BU249" s="540"/>
      <c r="BV249" s="540"/>
      <c r="BW249" s="540"/>
      <c r="BX249" s="540"/>
      <c r="BY249" s="63"/>
      <c r="BZ249" s="55"/>
      <c r="CA249" s="55"/>
      <c r="CB249" s="63"/>
      <c r="CC249" s="3"/>
      <c r="CD249" s="3"/>
      <c r="CE249" s="63"/>
      <c r="CF249" s="3"/>
      <c r="CG249" s="3"/>
      <c r="CH249" s="3"/>
      <c r="CI249" s="3"/>
      <c r="CJ249" s="3"/>
      <c r="CK249" s="3"/>
    </row>
    <row r="250" spans="1:89" ht="16.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539"/>
      <c r="N250" s="3"/>
      <c r="O250" s="57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62"/>
      <c r="AP250" s="63"/>
      <c r="AQ250" s="63"/>
      <c r="AR250" s="63"/>
      <c r="AS250" s="6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540"/>
      <c r="BM250" s="540"/>
      <c r="BN250" s="540"/>
      <c r="BO250" s="540"/>
      <c r="BP250" s="540"/>
      <c r="BQ250" s="540"/>
      <c r="BR250" s="3"/>
      <c r="BS250" s="3"/>
      <c r="BT250" s="3"/>
      <c r="BU250" s="540"/>
      <c r="BV250" s="540"/>
      <c r="BW250" s="540"/>
      <c r="BX250" s="540"/>
      <c r="BY250" s="63"/>
      <c r="BZ250" s="55"/>
      <c r="CA250" s="55"/>
      <c r="CB250" s="63"/>
      <c r="CC250" s="3"/>
      <c r="CD250" s="3"/>
      <c r="CE250" s="63"/>
      <c r="CF250" s="3"/>
      <c r="CG250" s="3"/>
      <c r="CH250" s="3"/>
      <c r="CI250" s="3"/>
      <c r="CJ250" s="3"/>
      <c r="CK250" s="3"/>
    </row>
    <row r="251" spans="1:89" ht="16.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539"/>
      <c r="N251" s="3"/>
      <c r="O251" s="57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62"/>
      <c r="AP251" s="63"/>
      <c r="AQ251" s="63"/>
      <c r="AR251" s="63"/>
      <c r="AS251" s="6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540"/>
      <c r="BM251" s="540"/>
      <c r="BN251" s="540"/>
      <c r="BO251" s="540"/>
      <c r="BP251" s="540"/>
      <c r="BQ251" s="540"/>
      <c r="BR251" s="3"/>
      <c r="BS251" s="3"/>
      <c r="BT251" s="3"/>
      <c r="BU251" s="540"/>
      <c r="BV251" s="540"/>
      <c r="BW251" s="540"/>
      <c r="BX251" s="540"/>
      <c r="BY251" s="63"/>
      <c r="BZ251" s="55"/>
      <c r="CA251" s="55"/>
      <c r="CB251" s="63"/>
      <c r="CC251" s="3"/>
      <c r="CD251" s="3"/>
      <c r="CE251" s="63"/>
      <c r="CF251" s="3"/>
      <c r="CG251" s="3"/>
      <c r="CH251" s="3"/>
      <c r="CI251" s="3"/>
      <c r="CJ251" s="3"/>
      <c r="CK251" s="3"/>
    </row>
    <row r="252" spans="1:89" ht="16.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539"/>
      <c r="N252" s="3"/>
      <c r="O252" s="57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62"/>
      <c r="AP252" s="63"/>
      <c r="AQ252" s="63"/>
      <c r="AR252" s="63"/>
      <c r="AS252" s="6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540"/>
      <c r="BM252" s="540"/>
      <c r="BN252" s="540"/>
      <c r="BO252" s="540"/>
      <c r="BP252" s="540"/>
      <c r="BQ252" s="540"/>
      <c r="BR252" s="3"/>
      <c r="BS252" s="3"/>
      <c r="BT252" s="3"/>
      <c r="BU252" s="540"/>
      <c r="BV252" s="540"/>
      <c r="BW252" s="540"/>
      <c r="BX252" s="540"/>
      <c r="BY252" s="63"/>
      <c r="BZ252" s="55"/>
      <c r="CA252" s="55"/>
      <c r="CB252" s="63"/>
      <c r="CC252" s="3"/>
      <c r="CD252" s="3"/>
      <c r="CE252" s="63"/>
      <c r="CF252" s="3"/>
      <c r="CG252" s="3"/>
      <c r="CH252" s="3"/>
      <c r="CI252" s="3"/>
      <c r="CJ252" s="3"/>
      <c r="CK252" s="3"/>
    </row>
    <row r="253" spans="1:89" ht="16.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539"/>
      <c r="N253" s="3"/>
      <c r="O253" s="57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62"/>
      <c r="AP253" s="63"/>
      <c r="AQ253" s="63"/>
      <c r="AR253" s="63"/>
      <c r="AS253" s="6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540"/>
      <c r="BM253" s="540"/>
      <c r="BN253" s="540"/>
      <c r="BO253" s="540"/>
      <c r="BP253" s="540"/>
      <c r="BQ253" s="540"/>
      <c r="BR253" s="3"/>
      <c r="BS253" s="3"/>
      <c r="BT253" s="3"/>
      <c r="BU253" s="540"/>
      <c r="BV253" s="540"/>
      <c r="BW253" s="540"/>
      <c r="BX253" s="540"/>
      <c r="BY253" s="63"/>
      <c r="BZ253" s="55"/>
      <c r="CA253" s="55"/>
      <c r="CB253" s="63"/>
      <c r="CC253" s="3"/>
      <c r="CD253" s="3"/>
      <c r="CE253" s="63"/>
      <c r="CF253" s="3"/>
      <c r="CG253" s="3"/>
      <c r="CH253" s="3"/>
      <c r="CI253" s="3"/>
      <c r="CJ253" s="3"/>
      <c r="CK253" s="3"/>
    </row>
    <row r="254" spans="1:89" ht="16.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539"/>
      <c r="N254" s="3"/>
      <c r="O254" s="57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62"/>
      <c r="AP254" s="63"/>
      <c r="AQ254" s="63"/>
      <c r="AR254" s="63"/>
      <c r="AS254" s="6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540"/>
      <c r="BM254" s="540"/>
      <c r="BN254" s="540"/>
      <c r="BO254" s="540"/>
      <c r="BP254" s="540"/>
      <c r="BQ254" s="540"/>
      <c r="BR254" s="3"/>
      <c r="BS254" s="3"/>
      <c r="BT254" s="3"/>
      <c r="BU254" s="540"/>
      <c r="BV254" s="540"/>
      <c r="BW254" s="540"/>
      <c r="BX254" s="540"/>
      <c r="BY254" s="63"/>
      <c r="BZ254" s="55"/>
      <c r="CA254" s="55"/>
      <c r="CB254" s="63"/>
      <c r="CC254" s="3"/>
      <c r="CD254" s="3"/>
      <c r="CE254" s="63"/>
      <c r="CF254" s="3"/>
      <c r="CG254" s="3"/>
      <c r="CH254" s="3"/>
      <c r="CI254" s="3"/>
      <c r="CJ254" s="3"/>
      <c r="CK254" s="3"/>
    </row>
    <row r="255" spans="1:89" ht="16.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539"/>
      <c r="N255" s="3"/>
      <c r="O255" s="57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62"/>
      <c r="AP255" s="63"/>
      <c r="AQ255" s="63"/>
      <c r="AR255" s="63"/>
      <c r="AS255" s="6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540"/>
      <c r="BM255" s="540"/>
      <c r="BN255" s="540"/>
      <c r="BO255" s="540"/>
      <c r="BP255" s="540"/>
      <c r="BQ255" s="540"/>
      <c r="BR255" s="3"/>
      <c r="BS255" s="3"/>
      <c r="BT255" s="3"/>
      <c r="BU255" s="540"/>
      <c r="BV255" s="540"/>
      <c r="BW255" s="540"/>
      <c r="BX255" s="540"/>
      <c r="BY255" s="63"/>
      <c r="BZ255" s="55"/>
      <c r="CA255" s="55"/>
      <c r="CB255" s="63"/>
      <c r="CC255" s="3"/>
      <c r="CD255" s="3"/>
      <c r="CE255" s="63"/>
      <c r="CF255" s="3"/>
      <c r="CG255" s="3"/>
      <c r="CH255" s="3"/>
      <c r="CI255" s="3"/>
      <c r="CJ255" s="3"/>
      <c r="CK255" s="3"/>
    </row>
    <row r="256" spans="1:89" ht="16.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539"/>
      <c r="N256" s="3"/>
      <c r="O256" s="57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62"/>
      <c r="AP256" s="63"/>
      <c r="AQ256" s="63"/>
      <c r="AR256" s="63"/>
      <c r="AS256" s="6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540"/>
      <c r="BM256" s="540"/>
      <c r="BN256" s="540"/>
      <c r="BO256" s="540"/>
      <c r="BP256" s="540"/>
      <c r="BQ256" s="540"/>
      <c r="BR256" s="3"/>
      <c r="BS256" s="3"/>
      <c r="BT256" s="3"/>
      <c r="BU256" s="540"/>
      <c r="BV256" s="540"/>
      <c r="BW256" s="540"/>
      <c r="BX256" s="540"/>
      <c r="BY256" s="63"/>
      <c r="BZ256" s="55"/>
      <c r="CA256" s="55"/>
      <c r="CB256" s="63"/>
      <c r="CC256" s="3"/>
      <c r="CD256" s="3"/>
      <c r="CE256" s="63"/>
      <c r="CF256" s="3"/>
      <c r="CG256" s="3"/>
      <c r="CH256" s="3"/>
      <c r="CI256" s="3"/>
      <c r="CJ256" s="3"/>
      <c r="CK256" s="3"/>
    </row>
    <row r="257" spans="1:89" ht="16.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539"/>
      <c r="N257" s="3"/>
      <c r="O257" s="57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62"/>
      <c r="AP257" s="63"/>
      <c r="AQ257" s="63"/>
      <c r="AR257" s="63"/>
      <c r="AS257" s="6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540"/>
      <c r="BM257" s="540"/>
      <c r="BN257" s="540"/>
      <c r="BO257" s="540"/>
      <c r="BP257" s="540"/>
      <c r="BQ257" s="540"/>
      <c r="BR257" s="3"/>
      <c r="BS257" s="3"/>
      <c r="BT257" s="3"/>
      <c r="BU257" s="540"/>
      <c r="BV257" s="540"/>
      <c r="BW257" s="540"/>
      <c r="BX257" s="540"/>
      <c r="BY257" s="63"/>
      <c r="BZ257" s="55"/>
      <c r="CA257" s="55"/>
      <c r="CB257" s="63"/>
      <c r="CC257" s="3"/>
      <c r="CD257" s="3"/>
      <c r="CE257" s="63"/>
      <c r="CF257" s="3"/>
      <c r="CG257" s="3"/>
      <c r="CH257" s="3"/>
      <c r="CI257" s="3"/>
      <c r="CJ257" s="3"/>
      <c r="CK257" s="3"/>
    </row>
    <row r="258" spans="1:89" ht="16.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539"/>
      <c r="N258" s="3"/>
      <c r="O258" s="57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62"/>
      <c r="AP258" s="63"/>
      <c r="AQ258" s="63"/>
      <c r="AR258" s="63"/>
      <c r="AS258" s="6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540"/>
      <c r="BM258" s="540"/>
      <c r="BN258" s="540"/>
      <c r="BO258" s="540"/>
      <c r="BP258" s="540"/>
      <c r="BQ258" s="540"/>
      <c r="BR258" s="3"/>
      <c r="BS258" s="3"/>
      <c r="BT258" s="3"/>
      <c r="BU258" s="540"/>
      <c r="BV258" s="540"/>
      <c r="BW258" s="540"/>
      <c r="BX258" s="540"/>
      <c r="BY258" s="63"/>
      <c r="BZ258" s="55"/>
      <c r="CA258" s="55"/>
      <c r="CB258" s="63"/>
      <c r="CC258" s="3"/>
      <c r="CD258" s="3"/>
      <c r="CE258" s="63"/>
      <c r="CF258" s="3"/>
      <c r="CG258" s="3"/>
      <c r="CH258" s="3"/>
      <c r="CI258" s="3"/>
      <c r="CJ258" s="3"/>
      <c r="CK258" s="3"/>
    </row>
    <row r="259" spans="1:89" ht="16.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539"/>
      <c r="N259" s="3"/>
      <c r="O259" s="57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62"/>
      <c r="AP259" s="63"/>
      <c r="AQ259" s="63"/>
      <c r="AR259" s="63"/>
      <c r="AS259" s="6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540"/>
      <c r="BM259" s="540"/>
      <c r="BN259" s="540"/>
      <c r="BO259" s="540"/>
      <c r="BP259" s="540"/>
      <c r="BQ259" s="540"/>
      <c r="BR259" s="3"/>
      <c r="BS259" s="3"/>
      <c r="BT259" s="3"/>
      <c r="BU259" s="540"/>
      <c r="BV259" s="540"/>
      <c r="BW259" s="540"/>
      <c r="BX259" s="540"/>
      <c r="BY259" s="63"/>
      <c r="BZ259" s="55"/>
      <c r="CA259" s="55"/>
      <c r="CB259" s="63"/>
      <c r="CC259" s="3"/>
      <c r="CD259" s="3"/>
      <c r="CE259" s="63"/>
      <c r="CF259" s="3"/>
      <c r="CG259" s="3"/>
      <c r="CH259" s="3"/>
      <c r="CI259" s="3"/>
      <c r="CJ259" s="3"/>
      <c r="CK259" s="3"/>
    </row>
    <row r="260" spans="1:89" ht="16.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539"/>
      <c r="N260" s="3"/>
      <c r="O260" s="57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62"/>
      <c r="AP260" s="63"/>
      <c r="AQ260" s="63"/>
      <c r="AR260" s="63"/>
      <c r="AS260" s="6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540"/>
      <c r="BM260" s="540"/>
      <c r="BN260" s="540"/>
      <c r="BO260" s="540"/>
      <c r="BP260" s="540"/>
      <c r="BQ260" s="540"/>
      <c r="BR260" s="3"/>
      <c r="BS260" s="3"/>
      <c r="BT260" s="3"/>
      <c r="BU260" s="540"/>
      <c r="BV260" s="540"/>
      <c r="BW260" s="540"/>
      <c r="BX260" s="540"/>
      <c r="BY260" s="63"/>
      <c r="BZ260" s="55"/>
      <c r="CA260" s="55"/>
      <c r="CB260" s="63"/>
      <c r="CC260" s="3"/>
      <c r="CD260" s="3"/>
      <c r="CE260" s="63"/>
      <c r="CF260" s="3"/>
      <c r="CG260" s="3"/>
      <c r="CH260" s="3"/>
      <c r="CI260" s="3"/>
      <c r="CJ260" s="3"/>
      <c r="CK260" s="3"/>
    </row>
    <row r="261" spans="1:89" ht="16.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539"/>
      <c r="N261" s="3"/>
      <c r="O261" s="57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62"/>
      <c r="AP261" s="63"/>
      <c r="AQ261" s="63"/>
      <c r="AR261" s="63"/>
      <c r="AS261" s="6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540"/>
      <c r="BM261" s="540"/>
      <c r="BN261" s="540"/>
      <c r="BO261" s="540"/>
      <c r="BP261" s="540"/>
      <c r="BQ261" s="540"/>
      <c r="BR261" s="3"/>
      <c r="BS261" s="3"/>
      <c r="BT261" s="3"/>
      <c r="BU261" s="540"/>
      <c r="BV261" s="540"/>
      <c r="BW261" s="540"/>
      <c r="BX261" s="540"/>
      <c r="BY261" s="63"/>
      <c r="BZ261" s="55"/>
      <c r="CA261" s="55"/>
      <c r="CB261" s="63"/>
      <c r="CC261" s="3"/>
      <c r="CD261" s="3"/>
      <c r="CE261" s="63"/>
      <c r="CF261" s="3"/>
      <c r="CG261" s="3"/>
      <c r="CH261" s="3"/>
      <c r="CI261" s="3"/>
      <c r="CJ261" s="3"/>
      <c r="CK261" s="3"/>
    </row>
    <row r="262" spans="1:89" ht="16.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539"/>
      <c r="N262" s="3"/>
      <c r="O262" s="57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62"/>
      <c r="AP262" s="63"/>
      <c r="AQ262" s="63"/>
      <c r="AR262" s="63"/>
      <c r="AS262" s="6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540"/>
      <c r="BM262" s="540"/>
      <c r="BN262" s="540"/>
      <c r="BO262" s="540"/>
      <c r="BP262" s="540"/>
      <c r="BQ262" s="540"/>
      <c r="BR262" s="3"/>
      <c r="BS262" s="3"/>
      <c r="BT262" s="3"/>
      <c r="BU262" s="540"/>
      <c r="BV262" s="540"/>
      <c r="BW262" s="540"/>
      <c r="BX262" s="540"/>
      <c r="BY262" s="63"/>
      <c r="BZ262" s="55"/>
      <c r="CA262" s="55"/>
      <c r="CB262" s="63"/>
      <c r="CC262" s="3"/>
      <c r="CD262" s="3"/>
      <c r="CE262" s="63"/>
      <c r="CF262" s="3"/>
      <c r="CG262" s="3"/>
      <c r="CH262" s="3"/>
      <c r="CI262" s="3"/>
      <c r="CJ262" s="3"/>
      <c r="CK262" s="3"/>
    </row>
    <row r="263" spans="1:89" ht="16.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539"/>
      <c r="N263" s="3"/>
      <c r="O263" s="57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62"/>
      <c r="AP263" s="63"/>
      <c r="AQ263" s="63"/>
      <c r="AR263" s="63"/>
      <c r="AS263" s="6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540"/>
      <c r="BM263" s="540"/>
      <c r="BN263" s="540"/>
      <c r="BO263" s="540"/>
      <c r="BP263" s="540"/>
      <c r="BQ263" s="540"/>
      <c r="BR263" s="3"/>
      <c r="BS263" s="3"/>
      <c r="BT263" s="3"/>
      <c r="BU263" s="540"/>
      <c r="BV263" s="540"/>
      <c r="BW263" s="540"/>
      <c r="BX263" s="540"/>
      <c r="BY263" s="63"/>
      <c r="BZ263" s="55"/>
      <c r="CA263" s="55"/>
      <c r="CB263" s="63"/>
      <c r="CC263" s="3"/>
      <c r="CD263" s="3"/>
      <c r="CE263" s="63"/>
      <c r="CF263" s="3"/>
      <c r="CG263" s="3"/>
      <c r="CH263" s="3"/>
      <c r="CI263" s="3"/>
      <c r="CJ263" s="3"/>
      <c r="CK263" s="3"/>
    </row>
    <row r="264" spans="1:89" ht="16.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539"/>
      <c r="N264" s="3"/>
      <c r="O264" s="57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62"/>
      <c r="AP264" s="63"/>
      <c r="AQ264" s="63"/>
      <c r="AR264" s="63"/>
      <c r="AS264" s="6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540"/>
      <c r="BM264" s="540"/>
      <c r="BN264" s="540"/>
      <c r="BO264" s="540"/>
      <c r="BP264" s="540"/>
      <c r="BQ264" s="540"/>
      <c r="BR264" s="3"/>
      <c r="BS264" s="3"/>
      <c r="BT264" s="3"/>
      <c r="BU264" s="540"/>
      <c r="BV264" s="540"/>
      <c r="BW264" s="540"/>
      <c r="BX264" s="540"/>
      <c r="BY264" s="63"/>
      <c r="BZ264" s="55"/>
      <c r="CA264" s="55"/>
      <c r="CB264" s="63"/>
      <c r="CC264" s="3"/>
      <c r="CD264" s="3"/>
      <c r="CE264" s="63"/>
      <c r="CF264" s="3"/>
      <c r="CG264" s="3"/>
      <c r="CH264" s="3"/>
      <c r="CI264" s="3"/>
      <c r="CJ264" s="3"/>
      <c r="CK264" s="3"/>
    </row>
    <row r="265" spans="1:89" ht="16.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539"/>
      <c r="N265" s="3"/>
      <c r="O265" s="57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62"/>
      <c r="AP265" s="63"/>
      <c r="AQ265" s="63"/>
      <c r="AR265" s="63"/>
      <c r="AS265" s="6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540"/>
      <c r="BM265" s="540"/>
      <c r="BN265" s="540"/>
      <c r="BO265" s="540"/>
      <c r="BP265" s="540"/>
      <c r="BQ265" s="540"/>
      <c r="BR265" s="3"/>
      <c r="BS265" s="3"/>
      <c r="BT265" s="3"/>
      <c r="BU265" s="540"/>
      <c r="BV265" s="540"/>
      <c r="BW265" s="540"/>
      <c r="BX265" s="540"/>
      <c r="BY265" s="63"/>
      <c r="BZ265" s="55"/>
      <c r="CA265" s="55"/>
      <c r="CB265" s="63"/>
      <c r="CC265" s="3"/>
      <c r="CD265" s="3"/>
      <c r="CE265" s="63"/>
      <c r="CF265" s="3"/>
      <c r="CG265" s="3"/>
      <c r="CH265" s="3"/>
      <c r="CI265" s="3"/>
      <c r="CJ265" s="3"/>
      <c r="CK265" s="3"/>
    </row>
    <row r="266" spans="1:89" ht="16.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539"/>
      <c r="N266" s="3"/>
      <c r="O266" s="57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62"/>
      <c r="AP266" s="63"/>
      <c r="AQ266" s="63"/>
      <c r="AR266" s="63"/>
      <c r="AS266" s="6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540"/>
      <c r="BM266" s="540"/>
      <c r="BN266" s="540"/>
      <c r="BO266" s="540"/>
      <c r="BP266" s="540"/>
      <c r="BQ266" s="540"/>
      <c r="BR266" s="3"/>
      <c r="BS266" s="3"/>
      <c r="BT266" s="3"/>
      <c r="BU266" s="540"/>
      <c r="BV266" s="540"/>
      <c r="BW266" s="540"/>
      <c r="BX266" s="540"/>
      <c r="BY266" s="63"/>
      <c r="BZ266" s="55"/>
      <c r="CA266" s="55"/>
      <c r="CB266" s="63"/>
      <c r="CC266" s="3"/>
      <c r="CD266" s="3"/>
      <c r="CE266" s="63"/>
      <c r="CF266" s="3"/>
      <c r="CG266" s="3"/>
      <c r="CH266" s="3"/>
      <c r="CI266" s="3"/>
      <c r="CJ266" s="3"/>
      <c r="CK266" s="3"/>
    </row>
    <row r="267" spans="1:89" ht="16.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539"/>
      <c r="N267" s="3"/>
      <c r="O267" s="57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62"/>
      <c r="AP267" s="63"/>
      <c r="AQ267" s="63"/>
      <c r="AR267" s="63"/>
      <c r="AS267" s="6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540"/>
      <c r="BM267" s="540"/>
      <c r="BN267" s="540"/>
      <c r="BO267" s="540"/>
      <c r="BP267" s="540"/>
      <c r="BQ267" s="540"/>
      <c r="BR267" s="3"/>
      <c r="BS267" s="3"/>
      <c r="BT267" s="3"/>
      <c r="BU267" s="540"/>
      <c r="BV267" s="540"/>
      <c r="BW267" s="540"/>
      <c r="BX267" s="540"/>
      <c r="BY267" s="63"/>
      <c r="BZ267" s="55"/>
      <c r="CA267" s="55"/>
      <c r="CB267" s="63"/>
      <c r="CC267" s="3"/>
      <c r="CD267" s="3"/>
      <c r="CE267" s="63"/>
      <c r="CF267" s="3"/>
      <c r="CG267" s="3"/>
      <c r="CH267" s="3"/>
      <c r="CI267" s="3"/>
      <c r="CJ267" s="3"/>
      <c r="CK267" s="3"/>
    </row>
    <row r="268" spans="1:89" ht="16.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539"/>
      <c r="N268" s="3"/>
      <c r="O268" s="57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62"/>
      <c r="AP268" s="63"/>
      <c r="AQ268" s="63"/>
      <c r="AR268" s="63"/>
      <c r="AS268" s="6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540"/>
      <c r="BM268" s="540"/>
      <c r="BN268" s="540"/>
      <c r="BO268" s="540"/>
      <c r="BP268" s="540"/>
      <c r="BQ268" s="540"/>
      <c r="BR268" s="3"/>
      <c r="BS268" s="3"/>
      <c r="BT268" s="3"/>
      <c r="BU268" s="540"/>
      <c r="BV268" s="540"/>
      <c r="BW268" s="540"/>
      <c r="BX268" s="540"/>
      <c r="BY268" s="63"/>
      <c r="BZ268" s="55"/>
      <c r="CA268" s="55"/>
      <c r="CB268" s="63"/>
      <c r="CC268" s="3"/>
      <c r="CD268" s="3"/>
      <c r="CE268" s="63"/>
      <c r="CF268" s="3"/>
      <c r="CG268" s="3"/>
      <c r="CH268" s="3"/>
      <c r="CI268" s="3"/>
      <c r="CJ268" s="3"/>
      <c r="CK268" s="3"/>
    </row>
    <row r="269" spans="1:89" ht="16.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539"/>
      <c r="N269" s="3"/>
      <c r="O269" s="57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62"/>
      <c r="AP269" s="63"/>
      <c r="AQ269" s="63"/>
      <c r="AR269" s="63"/>
      <c r="AS269" s="6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540"/>
      <c r="BM269" s="540"/>
      <c r="BN269" s="540"/>
      <c r="BO269" s="540"/>
      <c r="BP269" s="540"/>
      <c r="BQ269" s="540"/>
      <c r="BR269" s="3"/>
      <c r="BS269" s="3"/>
      <c r="BT269" s="3"/>
      <c r="BU269" s="540"/>
      <c r="BV269" s="540"/>
      <c r="BW269" s="540"/>
      <c r="BX269" s="540"/>
      <c r="BY269" s="63"/>
      <c r="BZ269" s="55"/>
      <c r="CA269" s="55"/>
      <c r="CB269" s="63"/>
      <c r="CC269" s="3"/>
      <c r="CD269" s="3"/>
      <c r="CE269" s="63"/>
      <c r="CF269" s="3"/>
      <c r="CG269" s="3"/>
      <c r="CH269" s="3"/>
      <c r="CI269" s="3"/>
      <c r="CJ269" s="3"/>
      <c r="CK269" s="3"/>
    </row>
    <row r="270" spans="1:89" ht="16.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539"/>
      <c r="N270" s="3"/>
      <c r="O270" s="57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62"/>
      <c r="AP270" s="63"/>
      <c r="AQ270" s="63"/>
      <c r="AR270" s="63"/>
      <c r="AS270" s="6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540"/>
      <c r="BM270" s="540"/>
      <c r="BN270" s="540"/>
      <c r="BO270" s="540"/>
      <c r="BP270" s="540"/>
      <c r="BQ270" s="540"/>
      <c r="BR270" s="3"/>
      <c r="BS270" s="3"/>
      <c r="BT270" s="3"/>
      <c r="BU270" s="540"/>
      <c r="BV270" s="540"/>
      <c r="BW270" s="540"/>
      <c r="BX270" s="540"/>
      <c r="BY270" s="63"/>
      <c r="BZ270" s="55"/>
      <c r="CA270" s="55"/>
      <c r="CB270" s="63"/>
      <c r="CC270" s="3"/>
      <c r="CD270" s="3"/>
      <c r="CE270" s="63"/>
      <c r="CF270" s="3"/>
      <c r="CG270" s="3"/>
      <c r="CH270" s="3"/>
      <c r="CI270" s="3"/>
      <c r="CJ270" s="3"/>
      <c r="CK270" s="3"/>
    </row>
    <row r="271" spans="1:89" ht="16.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539"/>
      <c r="N271" s="3"/>
      <c r="O271" s="57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62"/>
      <c r="AP271" s="63"/>
      <c r="AQ271" s="63"/>
      <c r="AR271" s="63"/>
      <c r="AS271" s="6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540"/>
      <c r="BM271" s="540"/>
      <c r="BN271" s="540"/>
      <c r="BO271" s="540"/>
      <c r="BP271" s="540"/>
      <c r="BQ271" s="540"/>
      <c r="BR271" s="3"/>
      <c r="BS271" s="3"/>
      <c r="BT271" s="3"/>
      <c r="BU271" s="540"/>
      <c r="BV271" s="540"/>
      <c r="BW271" s="540"/>
      <c r="BX271" s="540"/>
      <c r="BY271" s="63"/>
      <c r="BZ271" s="55"/>
      <c r="CA271" s="55"/>
      <c r="CB271" s="63"/>
      <c r="CC271" s="3"/>
      <c r="CD271" s="3"/>
      <c r="CE271" s="63"/>
      <c r="CF271" s="3"/>
      <c r="CG271" s="3"/>
      <c r="CH271" s="3"/>
      <c r="CI271" s="3"/>
      <c r="CJ271" s="3"/>
      <c r="CK271" s="3"/>
    </row>
    <row r="272" spans="1:89" ht="16.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539"/>
      <c r="N272" s="3"/>
      <c r="O272" s="57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62"/>
      <c r="AP272" s="63"/>
      <c r="AQ272" s="63"/>
      <c r="AR272" s="63"/>
      <c r="AS272" s="6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540"/>
      <c r="BM272" s="540"/>
      <c r="BN272" s="540"/>
      <c r="BO272" s="540"/>
      <c r="BP272" s="540"/>
      <c r="BQ272" s="540"/>
      <c r="BR272" s="3"/>
      <c r="BS272" s="3"/>
      <c r="BT272" s="3"/>
      <c r="BU272" s="540"/>
      <c r="BV272" s="540"/>
      <c r="BW272" s="540"/>
      <c r="BX272" s="540"/>
      <c r="BY272" s="63"/>
      <c r="BZ272" s="55"/>
      <c r="CA272" s="55"/>
      <c r="CB272" s="63"/>
      <c r="CC272" s="3"/>
      <c r="CD272" s="3"/>
      <c r="CE272" s="63"/>
      <c r="CF272" s="3"/>
      <c r="CG272" s="3"/>
      <c r="CH272" s="3"/>
      <c r="CI272" s="3"/>
      <c r="CJ272" s="3"/>
      <c r="CK272" s="3"/>
    </row>
    <row r="273" spans="1:89" ht="16.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539"/>
      <c r="N273" s="3"/>
      <c r="O273" s="57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62"/>
      <c r="AP273" s="63"/>
      <c r="AQ273" s="63"/>
      <c r="AR273" s="63"/>
      <c r="AS273" s="6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540"/>
      <c r="BM273" s="540"/>
      <c r="BN273" s="540"/>
      <c r="BO273" s="540"/>
      <c r="BP273" s="540"/>
      <c r="BQ273" s="540"/>
      <c r="BR273" s="3"/>
      <c r="BS273" s="3"/>
      <c r="BT273" s="3"/>
      <c r="BU273" s="540"/>
      <c r="BV273" s="540"/>
      <c r="BW273" s="540"/>
      <c r="BX273" s="540"/>
      <c r="BY273" s="63"/>
      <c r="BZ273" s="55"/>
      <c r="CA273" s="55"/>
      <c r="CB273" s="63"/>
      <c r="CC273" s="3"/>
      <c r="CD273" s="3"/>
      <c r="CE273" s="63"/>
      <c r="CF273" s="3"/>
      <c r="CG273" s="3"/>
      <c r="CH273" s="3"/>
      <c r="CI273" s="3"/>
      <c r="CJ273" s="3"/>
      <c r="CK273" s="3"/>
    </row>
    <row r="274" spans="1:89" ht="16.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539"/>
      <c r="N274" s="3"/>
      <c r="O274" s="57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62"/>
      <c r="AP274" s="63"/>
      <c r="AQ274" s="63"/>
      <c r="AR274" s="63"/>
      <c r="AS274" s="6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540"/>
      <c r="BM274" s="540"/>
      <c r="BN274" s="540"/>
      <c r="BO274" s="540"/>
      <c r="BP274" s="540"/>
      <c r="BQ274" s="540"/>
      <c r="BR274" s="3"/>
      <c r="BS274" s="3"/>
      <c r="BT274" s="3"/>
      <c r="BU274" s="540"/>
      <c r="BV274" s="540"/>
      <c r="BW274" s="540"/>
      <c r="BX274" s="540"/>
      <c r="BY274" s="63"/>
      <c r="BZ274" s="55"/>
      <c r="CA274" s="55"/>
      <c r="CB274" s="63"/>
      <c r="CC274" s="3"/>
      <c r="CD274" s="3"/>
      <c r="CE274" s="63"/>
      <c r="CF274" s="3"/>
      <c r="CG274" s="3"/>
      <c r="CH274" s="3"/>
      <c r="CI274" s="3"/>
      <c r="CJ274" s="3"/>
      <c r="CK274" s="3"/>
    </row>
    <row r="275" spans="1:89" ht="16.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539"/>
      <c r="N275" s="3"/>
      <c r="O275" s="57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62"/>
      <c r="AP275" s="63"/>
      <c r="AQ275" s="63"/>
      <c r="AR275" s="63"/>
      <c r="AS275" s="6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540"/>
      <c r="BM275" s="540"/>
      <c r="BN275" s="540"/>
      <c r="BO275" s="540"/>
      <c r="BP275" s="540"/>
      <c r="BQ275" s="540"/>
      <c r="BR275" s="3"/>
      <c r="BS275" s="3"/>
      <c r="BT275" s="3"/>
      <c r="BU275" s="540"/>
      <c r="BV275" s="540"/>
      <c r="BW275" s="540"/>
      <c r="BX275" s="540"/>
      <c r="BY275" s="63"/>
      <c r="BZ275" s="55"/>
      <c r="CA275" s="55"/>
      <c r="CB275" s="63"/>
      <c r="CC275" s="3"/>
      <c r="CD275" s="3"/>
      <c r="CE275" s="63"/>
      <c r="CF275" s="3"/>
      <c r="CG275" s="3"/>
      <c r="CH275" s="3"/>
      <c r="CI275" s="3"/>
      <c r="CJ275" s="3"/>
      <c r="CK275" s="3"/>
    </row>
    <row r="276" spans="1:89" ht="16.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539"/>
      <c r="N276" s="3"/>
      <c r="O276" s="57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62"/>
      <c r="AP276" s="63"/>
      <c r="AQ276" s="63"/>
      <c r="AR276" s="63"/>
      <c r="AS276" s="6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540"/>
      <c r="BM276" s="540"/>
      <c r="BN276" s="540"/>
      <c r="BO276" s="540"/>
      <c r="BP276" s="540"/>
      <c r="BQ276" s="540"/>
      <c r="BR276" s="3"/>
      <c r="BS276" s="3"/>
      <c r="BT276" s="3"/>
      <c r="BU276" s="540"/>
      <c r="BV276" s="540"/>
      <c r="BW276" s="540"/>
      <c r="BX276" s="540"/>
      <c r="BY276" s="63"/>
      <c r="BZ276" s="55"/>
      <c r="CA276" s="55"/>
      <c r="CB276" s="63"/>
      <c r="CC276" s="3"/>
      <c r="CD276" s="3"/>
      <c r="CE276" s="63"/>
      <c r="CF276" s="3"/>
      <c r="CG276" s="3"/>
      <c r="CH276" s="3"/>
      <c r="CI276" s="3"/>
      <c r="CJ276" s="3"/>
      <c r="CK276" s="3"/>
    </row>
    <row r="277" spans="1:89" ht="16.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539"/>
      <c r="N277" s="3"/>
      <c r="O277" s="57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62"/>
      <c r="AP277" s="63"/>
      <c r="AQ277" s="63"/>
      <c r="AR277" s="63"/>
      <c r="AS277" s="6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540"/>
      <c r="BM277" s="540"/>
      <c r="BN277" s="540"/>
      <c r="BO277" s="540"/>
      <c r="BP277" s="540"/>
      <c r="BQ277" s="540"/>
      <c r="BR277" s="3"/>
      <c r="BS277" s="3"/>
      <c r="BT277" s="3"/>
      <c r="BU277" s="540"/>
      <c r="BV277" s="540"/>
      <c r="BW277" s="540"/>
      <c r="BX277" s="540"/>
      <c r="BY277" s="63"/>
      <c r="BZ277" s="55"/>
      <c r="CA277" s="55"/>
      <c r="CB277" s="63"/>
      <c r="CC277" s="3"/>
      <c r="CD277" s="3"/>
      <c r="CE277" s="63"/>
      <c r="CF277" s="3"/>
      <c r="CG277" s="3"/>
      <c r="CH277" s="3"/>
      <c r="CI277" s="3"/>
      <c r="CJ277" s="3"/>
      <c r="CK277" s="3"/>
    </row>
    <row r="278" spans="1:89" ht="16.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539"/>
      <c r="N278" s="3"/>
      <c r="O278" s="57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62"/>
      <c r="AP278" s="63"/>
      <c r="AQ278" s="63"/>
      <c r="AR278" s="63"/>
      <c r="AS278" s="6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540"/>
      <c r="BM278" s="540"/>
      <c r="BN278" s="540"/>
      <c r="BO278" s="540"/>
      <c r="BP278" s="540"/>
      <c r="BQ278" s="540"/>
      <c r="BR278" s="3"/>
      <c r="BS278" s="3"/>
      <c r="BT278" s="3"/>
      <c r="BU278" s="540"/>
      <c r="BV278" s="540"/>
      <c r="BW278" s="540"/>
      <c r="BX278" s="540"/>
      <c r="BY278" s="63"/>
      <c r="BZ278" s="55"/>
      <c r="CA278" s="55"/>
      <c r="CB278" s="63"/>
      <c r="CC278" s="3"/>
      <c r="CD278" s="3"/>
      <c r="CE278" s="63"/>
      <c r="CF278" s="3"/>
      <c r="CG278" s="3"/>
      <c r="CH278" s="3"/>
      <c r="CI278" s="3"/>
      <c r="CJ278" s="3"/>
      <c r="CK278" s="3"/>
    </row>
    <row r="279" spans="1:89" ht="16.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539"/>
      <c r="N279" s="3"/>
      <c r="O279" s="57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62"/>
      <c r="AP279" s="63"/>
      <c r="AQ279" s="63"/>
      <c r="AR279" s="63"/>
      <c r="AS279" s="6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540"/>
      <c r="BM279" s="540"/>
      <c r="BN279" s="540"/>
      <c r="BO279" s="540"/>
      <c r="BP279" s="540"/>
      <c r="BQ279" s="540"/>
      <c r="BR279" s="3"/>
      <c r="BS279" s="3"/>
      <c r="BT279" s="3"/>
      <c r="BU279" s="540"/>
      <c r="BV279" s="540"/>
      <c r="BW279" s="540"/>
      <c r="BX279" s="540"/>
      <c r="BY279" s="63"/>
      <c r="BZ279" s="55"/>
      <c r="CA279" s="55"/>
      <c r="CB279" s="63"/>
      <c r="CC279" s="3"/>
      <c r="CD279" s="3"/>
      <c r="CE279" s="63"/>
      <c r="CF279" s="3"/>
      <c r="CG279" s="3"/>
      <c r="CH279" s="3"/>
      <c r="CI279" s="3"/>
      <c r="CJ279" s="3"/>
      <c r="CK279" s="3"/>
    </row>
    <row r="280" spans="1:89" ht="16.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539"/>
      <c r="N280" s="3"/>
      <c r="O280" s="57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62"/>
      <c r="AP280" s="63"/>
      <c r="AQ280" s="63"/>
      <c r="AR280" s="63"/>
      <c r="AS280" s="6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540"/>
      <c r="BM280" s="540"/>
      <c r="BN280" s="540"/>
      <c r="BO280" s="540"/>
      <c r="BP280" s="540"/>
      <c r="BQ280" s="540"/>
      <c r="BR280" s="3"/>
      <c r="BS280" s="3"/>
      <c r="BT280" s="3"/>
      <c r="BU280" s="540"/>
      <c r="BV280" s="540"/>
      <c r="BW280" s="540"/>
      <c r="BX280" s="540"/>
      <c r="BY280" s="63"/>
      <c r="BZ280" s="55"/>
      <c r="CA280" s="55"/>
      <c r="CB280" s="63"/>
      <c r="CC280" s="3"/>
      <c r="CD280" s="3"/>
      <c r="CE280" s="63"/>
      <c r="CF280" s="3"/>
      <c r="CG280" s="3"/>
      <c r="CH280" s="3"/>
      <c r="CI280" s="3"/>
      <c r="CJ280" s="3"/>
      <c r="CK280" s="3"/>
    </row>
    <row r="281" spans="1:89" ht="16.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539"/>
      <c r="N281" s="3"/>
      <c r="O281" s="57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62"/>
      <c r="AP281" s="63"/>
      <c r="AQ281" s="63"/>
      <c r="AR281" s="63"/>
      <c r="AS281" s="6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540"/>
      <c r="BM281" s="540"/>
      <c r="BN281" s="540"/>
      <c r="BO281" s="540"/>
      <c r="BP281" s="540"/>
      <c r="BQ281" s="540"/>
      <c r="BR281" s="3"/>
      <c r="BS281" s="3"/>
      <c r="BT281" s="3"/>
      <c r="BU281" s="540"/>
      <c r="BV281" s="540"/>
      <c r="BW281" s="540"/>
      <c r="BX281" s="540"/>
      <c r="BY281" s="63"/>
      <c r="BZ281" s="55"/>
      <c r="CA281" s="55"/>
      <c r="CB281" s="63"/>
      <c r="CC281" s="3"/>
      <c r="CD281" s="3"/>
      <c r="CE281" s="63"/>
      <c r="CF281" s="3"/>
      <c r="CG281" s="3"/>
      <c r="CH281" s="3"/>
      <c r="CI281" s="3"/>
      <c r="CJ281" s="3"/>
      <c r="CK281" s="3"/>
    </row>
    <row r="282" spans="1:89" ht="16.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539"/>
      <c r="N282" s="3"/>
      <c r="O282" s="57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62"/>
      <c r="AP282" s="63"/>
      <c r="AQ282" s="63"/>
      <c r="AR282" s="63"/>
      <c r="AS282" s="6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540"/>
      <c r="BM282" s="540"/>
      <c r="BN282" s="540"/>
      <c r="BO282" s="540"/>
      <c r="BP282" s="540"/>
      <c r="BQ282" s="540"/>
      <c r="BR282" s="3"/>
      <c r="BS282" s="3"/>
      <c r="BT282" s="3"/>
      <c r="BU282" s="540"/>
      <c r="BV282" s="540"/>
      <c r="BW282" s="540"/>
      <c r="BX282" s="540"/>
      <c r="BY282" s="63"/>
      <c r="BZ282" s="55"/>
      <c r="CA282" s="55"/>
      <c r="CB282" s="63"/>
      <c r="CC282" s="3"/>
      <c r="CD282" s="3"/>
      <c r="CE282" s="63"/>
      <c r="CF282" s="3"/>
      <c r="CG282" s="3"/>
      <c r="CH282" s="3"/>
      <c r="CI282" s="3"/>
      <c r="CJ282" s="3"/>
      <c r="CK282" s="3"/>
    </row>
    <row r="283" spans="1:89" ht="16.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539"/>
      <c r="N283" s="3"/>
      <c r="O283" s="57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62"/>
      <c r="AP283" s="63"/>
      <c r="AQ283" s="63"/>
      <c r="AR283" s="63"/>
      <c r="AS283" s="6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540"/>
      <c r="BM283" s="540"/>
      <c r="BN283" s="540"/>
      <c r="BO283" s="540"/>
      <c r="BP283" s="540"/>
      <c r="BQ283" s="540"/>
      <c r="BR283" s="3"/>
      <c r="BS283" s="3"/>
      <c r="BT283" s="3"/>
      <c r="BU283" s="540"/>
      <c r="BV283" s="540"/>
      <c r="BW283" s="540"/>
      <c r="BX283" s="540"/>
      <c r="BY283" s="63"/>
      <c r="BZ283" s="55"/>
      <c r="CA283" s="55"/>
      <c r="CB283" s="63"/>
      <c r="CC283" s="3"/>
      <c r="CD283" s="3"/>
      <c r="CE283" s="63"/>
      <c r="CF283" s="3"/>
      <c r="CG283" s="3"/>
      <c r="CH283" s="3"/>
      <c r="CI283" s="3"/>
      <c r="CJ283" s="3"/>
      <c r="CK283" s="3"/>
    </row>
    <row r="284" spans="1:89" ht="16.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539"/>
      <c r="N284" s="3"/>
      <c r="O284" s="57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62"/>
      <c r="AP284" s="63"/>
      <c r="AQ284" s="63"/>
      <c r="AR284" s="63"/>
      <c r="AS284" s="6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540"/>
      <c r="BM284" s="540"/>
      <c r="BN284" s="540"/>
      <c r="BO284" s="540"/>
      <c r="BP284" s="540"/>
      <c r="BQ284" s="540"/>
      <c r="BR284" s="3"/>
      <c r="BS284" s="3"/>
      <c r="BT284" s="3"/>
      <c r="BU284" s="540"/>
      <c r="BV284" s="540"/>
      <c r="BW284" s="540"/>
      <c r="BX284" s="540"/>
      <c r="BY284" s="63"/>
      <c r="BZ284" s="55"/>
      <c r="CA284" s="55"/>
      <c r="CB284" s="63"/>
      <c r="CC284" s="3"/>
      <c r="CD284" s="3"/>
      <c r="CE284" s="63"/>
      <c r="CF284" s="3"/>
      <c r="CG284" s="3"/>
      <c r="CH284" s="3"/>
      <c r="CI284" s="3"/>
      <c r="CJ284" s="3"/>
      <c r="CK284" s="3"/>
    </row>
    <row r="285" spans="1:89" ht="16.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539"/>
      <c r="N285" s="3"/>
      <c r="O285" s="57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62"/>
      <c r="AP285" s="63"/>
      <c r="AQ285" s="63"/>
      <c r="AR285" s="63"/>
      <c r="AS285" s="6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540"/>
      <c r="BM285" s="540"/>
      <c r="BN285" s="540"/>
      <c r="BO285" s="540"/>
      <c r="BP285" s="540"/>
      <c r="BQ285" s="540"/>
      <c r="BR285" s="3"/>
      <c r="BS285" s="3"/>
      <c r="BT285" s="3"/>
      <c r="BU285" s="540"/>
      <c r="BV285" s="540"/>
      <c r="BW285" s="540"/>
      <c r="BX285" s="540"/>
      <c r="BY285" s="63"/>
      <c r="BZ285" s="55"/>
      <c r="CA285" s="55"/>
      <c r="CB285" s="63"/>
      <c r="CC285" s="3"/>
      <c r="CD285" s="3"/>
      <c r="CE285" s="63"/>
      <c r="CF285" s="3"/>
      <c r="CG285" s="3"/>
      <c r="CH285" s="3"/>
      <c r="CI285" s="3"/>
      <c r="CJ285" s="3"/>
      <c r="CK285" s="3"/>
    </row>
    <row r="286" spans="1:89" ht="16.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539"/>
      <c r="N286" s="3"/>
      <c r="O286" s="57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62"/>
      <c r="AP286" s="63"/>
      <c r="AQ286" s="63"/>
      <c r="AR286" s="63"/>
      <c r="AS286" s="6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540"/>
      <c r="BM286" s="540"/>
      <c r="BN286" s="540"/>
      <c r="BO286" s="540"/>
      <c r="BP286" s="540"/>
      <c r="BQ286" s="540"/>
      <c r="BR286" s="3"/>
      <c r="BS286" s="3"/>
      <c r="BT286" s="3"/>
      <c r="BU286" s="540"/>
      <c r="BV286" s="540"/>
      <c r="BW286" s="540"/>
      <c r="BX286" s="540"/>
      <c r="BY286" s="63"/>
      <c r="BZ286" s="55"/>
      <c r="CA286" s="55"/>
      <c r="CB286" s="63"/>
      <c r="CC286" s="3"/>
      <c r="CD286" s="3"/>
      <c r="CE286" s="63"/>
      <c r="CF286" s="3"/>
      <c r="CG286" s="3"/>
      <c r="CH286" s="3"/>
      <c r="CI286" s="3"/>
      <c r="CJ286" s="3"/>
      <c r="CK286" s="3"/>
    </row>
    <row r="287" spans="1:89" ht="16.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539"/>
      <c r="N287" s="3"/>
      <c r="O287" s="57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62"/>
      <c r="AP287" s="63"/>
      <c r="AQ287" s="63"/>
      <c r="AR287" s="63"/>
      <c r="AS287" s="6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540"/>
      <c r="BM287" s="540"/>
      <c r="BN287" s="540"/>
      <c r="BO287" s="540"/>
      <c r="BP287" s="540"/>
      <c r="BQ287" s="540"/>
      <c r="BR287" s="3"/>
      <c r="BS287" s="3"/>
      <c r="BT287" s="3"/>
      <c r="BU287" s="540"/>
      <c r="BV287" s="540"/>
      <c r="BW287" s="540"/>
      <c r="BX287" s="540"/>
      <c r="BY287" s="63"/>
      <c r="BZ287" s="55"/>
      <c r="CA287" s="55"/>
      <c r="CB287" s="63"/>
      <c r="CC287" s="3"/>
      <c r="CD287" s="3"/>
      <c r="CE287" s="63"/>
      <c r="CF287" s="3"/>
      <c r="CG287" s="3"/>
      <c r="CH287" s="3"/>
      <c r="CI287" s="3"/>
      <c r="CJ287" s="3"/>
      <c r="CK287" s="3"/>
    </row>
    <row r="288" spans="1:89" ht="16.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539"/>
      <c r="N288" s="3"/>
      <c r="O288" s="57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62"/>
      <c r="AP288" s="63"/>
      <c r="AQ288" s="63"/>
      <c r="AR288" s="63"/>
      <c r="AS288" s="6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540"/>
      <c r="BM288" s="540"/>
      <c r="BN288" s="540"/>
      <c r="BO288" s="540"/>
      <c r="BP288" s="540"/>
      <c r="BQ288" s="540"/>
      <c r="BR288" s="3"/>
      <c r="BS288" s="3"/>
      <c r="BT288" s="3"/>
      <c r="BU288" s="540"/>
      <c r="BV288" s="540"/>
      <c r="BW288" s="540"/>
      <c r="BX288" s="540"/>
      <c r="BY288" s="63"/>
      <c r="BZ288" s="55"/>
      <c r="CA288" s="55"/>
      <c r="CB288" s="63"/>
      <c r="CC288" s="3"/>
      <c r="CD288" s="3"/>
      <c r="CE288" s="63"/>
      <c r="CF288" s="3"/>
      <c r="CG288" s="3"/>
      <c r="CH288" s="3"/>
      <c r="CI288" s="3"/>
      <c r="CJ288" s="3"/>
      <c r="CK288" s="3"/>
    </row>
    <row r="289" spans="1:89" ht="16.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539"/>
      <c r="N289" s="3"/>
      <c r="O289" s="57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62"/>
      <c r="AP289" s="63"/>
      <c r="AQ289" s="63"/>
      <c r="AR289" s="63"/>
      <c r="AS289" s="6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540"/>
      <c r="BM289" s="540"/>
      <c r="BN289" s="540"/>
      <c r="BO289" s="540"/>
      <c r="BP289" s="540"/>
      <c r="BQ289" s="540"/>
      <c r="BR289" s="3"/>
      <c r="BS289" s="3"/>
      <c r="BT289" s="3"/>
      <c r="BU289" s="540"/>
      <c r="BV289" s="540"/>
      <c r="BW289" s="540"/>
      <c r="BX289" s="540"/>
      <c r="BY289" s="63"/>
      <c r="BZ289" s="55"/>
      <c r="CA289" s="55"/>
      <c r="CB289" s="63"/>
      <c r="CC289" s="3"/>
      <c r="CD289" s="3"/>
      <c r="CE289" s="63"/>
      <c r="CF289" s="3"/>
      <c r="CG289" s="3"/>
      <c r="CH289" s="3"/>
      <c r="CI289" s="3"/>
      <c r="CJ289" s="3"/>
      <c r="CK289" s="3"/>
    </row>
    <row r="290" spans="1:89" ht="16.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539"/>
      <c r="N290" s="3"/>
      <c r="O290" s="57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62"/>
      <c r="AP290" s="63"/>
      <c r="AQ290" s="63"/>
      <c r="AR290" s="63"/>
      <c r="AS290" s="6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540"/>
      <c r="BM290" s="540"/>
      <c r="BN290" s="540"/>
      <c r="BO290" s="540"/>
      <c r="BP290" s="540"/>
      <c r="BQ290" s="540"/>
      <c r="BR290" s="3"/>
      <c r="BS290" s="3"/>
      <c r="BT290" s="3"/>
      <c r="BU290" s="540"/>
      <c r="BV290" s="540"/>
      <c r="BW290" s="540"/>
      <c r="BX290" s="540"/>
      <c r="BY290" s="63"/>
      <c r="BZ290" s="55"/>
      <c r="CA290" s="55"/>
      <c r="CB290" s="63"/>
      <c r="CC290" s="3"/>
      <c r="CD290" s="3"/>
      <c r="CE290" s="63"/>
      <c r="CF290" s="3"/>
      <c r="CG290" s="3"/>
      <c r="CH290" s="3"/>
      <c r="CI290" s="3"/>
      <c r="CJ290" s="3"/>
      <c r="CK290" s="3"/>
    </row>
    <row r="291" spans="1:89" ht="16.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539"/>
      <c r="N291" s="3"/>
      <c r="O291" s="57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62"/>
      <c r="AP291" s="63"/>
      <c r="AQ291" s="63"/>
      <c r="AR291" s="63"/>
      <c r="AS291" s="6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540"/>
      <c r="BM291" s="540"/>
      <c r="BN291" s="540"/>
      <c r="BO291" s="540"/>
      <c r="BP291" s="540"/>
      <c r="BQ291" s="540"/>
      <c r="BR291" s="3"/>
      <c r="BS291" s="3"/>
      <c r="BT291" s="3"/>
      <c r="BU291" s="540"/>
      <c r="BV291" s="540"/>
      <c r="BW291" s="540"/>
      <c r="BX291" s="540"/>
      <c r="BY291" s="63"/>
      <c r="BZ291" s="55"/>
      <c r="CA291" s="55"/>
      <c r="CB291" s="63"/>
      <c r="CC291" s="3"/>
      <c r="CD291" s="3"/>
      <c r="CE291" s="63"/>
      <c r="CF291" s="3"/>
      <c r="CG291" s="3"/>
      <c r="CH291" s="3"/>
      <c r="CI291" s="3"/>
      <c r="CJ291" s="3"/>
      <c r="CK291" s="3"/>
    </row>
    <row r="292" spans="1:89" ht="16.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539"/>
      <c r="N292" s="3"/>
      <c r="O292" s="57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62"/>
      <c r="AP292" s="63"/>
      <c r="AQ292" s="63"/>
      <c r="AR292" s="63"/>
      <c r="AS292" s="6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540"/>
      <c r="BM292" s="540"/>
      <c r="BN292" s="540"/>
      <c r="BO292" s="540"/>
      <c r="BP292" s="540"/>
      <c r="BQ292" s="540"/>
      <c r="BR292" s="3"/>
      <c r="BS292" s="3"/>
      <c r="BT292" s="3"/>
      <c r="BU292" s="540"/>
      <c r="BV292" s="540"/>
      <c r="BW292" s="540"/>
      <c r="BX292" s="540"/>
      <c r="BY292" s="63"/>
      <c r="BZ292" s="55"/>
      <c r="CA292" s="55"/>
      <c r="CB292" s="63"/>
      <c r="CC292" s="3"/>
      <c r="CD292" s="3"/>
      <c r="CE292" s="63"/>
      <c r="CF292" s="3"/>
      <c r="CG292" s="3"/>
      <c r="CH292" s="3"/>
      <c r="CI292" s="3"/>
      <c r="CJ292" s="3"/>
      <c r="CK292" s="3"/>
    </row>
    <row r="293" spans="1:89" ht="16.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539"/>
      <c r="N293" s="3"/>
      <c r="O293" s="57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62"/>
      <c r="AP293" s="63"/>
      <c r="AQ293" s="63"/>
      <c r="AR293" s="63"/>
      <c r="AS293" s="6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540"/>
      <c r="BM293" s="540"/>
      <c r="BN293" s="540"/>
      <c r="BO293" s="540"/>
      <c r="BP293" s="540"/>
      <c r="BQ293" s="540"/>
      <c r="BR293" s="3"/>
      <c r="BS293" s="3"/>
      <c r="BT293" s="3"/>
      <c r="BU293" s="540"/>
      <c r="BV293" s="540"/>
      <c r="BW293" s="540"/>
      <c r="BX293" s="540"/>
      <c r="BY293" s="63"/>
      <c r="BZ293" s="55"/>
      <c r="CA293" s="55"/>
      <c r="CB293" s="63"/>
      <c r="CC293" s="3"/>
      <c r="CD293" s="3"/>
      <c r="CE293" s="63"/>
      <c r="CF293" s="3"/>
      <c r="CG293" s="3"/>
      <c r="CH293" s="3"/>
      <c r="CI293" s="3"/>
      <c r="CJ293" s="3"/>
      <c r="CK293" s="3"/>
    </row>
    <row r="294" spans="1:89" ht="16.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539"/>
      <c r="N294" s="3"/>
      <c r="O294" s="57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62"/>
      <c r="AP294" s="63"/>
      <c r="AQ294" s="63"/>
      <c r="AR294" s="63"/>
      <c r="AS294" s="6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540"/>
      <c r="BM294" s="540"/>
      <c r="BN294" s="540"/>
      <c r="BO294" s="540"/>
      <c r="BP294" s="540"/>
      <c r="BQ294" s="540"/>
      <c r="BR294" s="3"/>
      <c r="BS294" s="3"/>
      <c r="BT294" s="3"/>
      <c r="BU294" s="540"/>
      <c r="BV294" s="540"/>
      <c r="BW294" s="540"/>
      <c r="BX294" s="540"/>
      <c r="BY294" s="63"/>
      <c r="BZ294" s="55"/>
      <c r="CA294" s="55"/>
      <c r="CB294" s="63"/>
      <c r="CC294" s="3"/>
      <c r="CD294" s="3"/>
      <c r="CE294" s="63"/>
      <c r="CF294" s="3"/>
      <c r="CG294" s="3"/>
      <c r="CH294" s="3"/>
      <c r="CI294" s="3"/>
      <c r="CJ294" s="3"/>
      <c r="CK294" s="3"/>
    </row>
    <row r="295" spans="1:89" ht="16.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539"/>
      <c r="N295" s="3"/>
      <c r="O295" s="57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62"/>
      <c r="AP295" s="63"/>
      <c r="AQ295" s="63"/>
      <c r="AR295" s="63"/>
      <c r="AS295" s="6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540"/>
      <c r="BM295" s="540"/>
      <c r="BN295" s="540"/>
      <c r="BO295" s="540"/>
      <c r="BP295" s="540"/>
      <c r="BQ295" s="540"/>
      <c r="BR295" s="3"/>
      <c r="BS295" s="3"/>
      <c r="BT295" s="3"/>
      <c r="BU295" s="540"/>
      <c r="BV295" s="540"/>
      <c r="BW295" s="540"/>
      <c r="BX295" s="540"/>
      <c r="BY295" s="63"/>
      <c r="BZ295" s="55"/>
      <c r="CA295" s="55"/>
      <c r="CB295" s="63"/>
      <c r="CC295" s="3"/>
      <c r="CD295" s="3"/>
      <c r="CE295" s="63"/>
      <c r="CF295" s="3"/>
      <c r="CG295" s="3"/>
      <c r="CH295" s="3"/>
      <c r="CI295" s="3"/>
      <c r="CJ295" s="3"/>
      <c r="CK295" s="3"/>
    </row>
    <row r="296" spans="1:89" ht="16.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539"/>
      <c r="N296" s="3"/>
      <c r="O296" s="57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62"/>
      <c r="AP296" s="63"/>
      <c r="AQ296" s="63"/>
      <c r="AR296" s="63"/>
      <c r="AS296" s="6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540"/>
      <c r="BM296" s="540"/>
      <c r="BN296" s="540"/>
      <c r="BO296" s="540"/>
      <c r="BP296" s="540"/>
      <c r="BQ296" s="540"/>
      <c r="BR296" s="3"/>
      <c r="BS296" s="3"/>
      <c r="BT296" s="3"/>
      <c r="BU296" s="540"/>
      <c r="BV296" s="540"/>
      <c r="BW296" s="540"/>
      <c r="BX296" s="540"/>
      <c r="BY296" s="63"/>
      <c r="BZ296" s="55"/>
      <c r="CA296" s="55"/>
      <c r="CB296" s="63"/>
      <c r="CC296" s="3"/>
      <c r="CD296" s="3"/>
      <c r="CE296" s="63"/>
      <c r="CF296" s="3"/>
      <c r="CG296" s="3"/>
      <c r="CH296" s="3"/>
      <c r="CI296" s="3"/>
      <c r="CJ296" s="3"/>
      <c r="CK296" s="3"/>
    </row>
    <row r="297" spans="1:89" ht="16.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539"/>
      <c r="N297" s="3"/>
      <c r="O297" s="57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62"/>
      <c r="AP297" s="63"/>
      <c r="AQ297" s="63"/>
      <c r="AR297" s="63"/>
      <c r="AS297" s="6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540"/>
      <c r="BM297" s="540"/>
      <c r="BN297" s="540"/>
      <c r="BO297" s="540"/>
      <c r="BP297" s="540"/>
      <c r="BQ297" s="540"/>
      <c r="BR297" s="3"/>
      <c r="BS297" s="3"/>
      <c r="BT297" s="3"/>
      <c r="BU297" s="540"/>
      <c r="BV297" s="540"/>
      <c r="BW297" s="540"/>
      <c r="BX297" s="540"/>
      <c r="BY297" s="63"/>
      <c r="BZ297" s="55"/>
      <c r="CA297" s="55"/>
      <c r="CB297" s="63"/>
      <c r="CC297" s="3"/>
      <c r="CD297" s="3"/>
      <c r="CE297" s="63"/>
      <c r="CF297" s="3"/>
      <c r="CG297" s="3"/>
      <c r="CH297" s="3"/>
      <c r="CI297" s="3"/>
      <c r="CJ297" s="3"/>
      <c r="CK297" s="3"/>
    </row>
    <row r="298" spans="1:89" ht="16.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539"/>
      <c r="N298" s="3"/>
      <c r="O298" s="57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62"/>
      <c r="AP298" s="63"/>
      <c r="AQ298" s="63"/>
      <c r="AR298" s="63"/>
      <c r="AS298" s="6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540"/>
      <c r="BM298" s="540"/>
      <c r="BN298" s="540"/>
      <c r="BO298" s="540"/>
      <c r="BP298" s="540"/>
      <c r="BQ298" s="540"/>
      <c r="BR298" s="3"/>
      <c r="BS298" s="3"/>
      <c r="BT298" s="3"/>
      <c r="BU298" s="540"/>
      <c r="BV298" s="540"/>
      <c r="BW298" s="540"/>
      <c r="BX298" s="540"/>
      <c r="BY298" s="63"/>
      <c r="BZ298" s="55"/>
      <c r="CA298" s="55"/>
      <c r="CB298" s="63"/>
      <c r="CC298" s="3"/>
      <c r="CD298" s="3"/>
      <c r="CE298" s="63"/>
      <c r="CF298" s="3"/>
      <c r="CG298" s="3"/>
      <c r="CH298" s="3"/>
      <c r="CI298" s="3"/>
      <c r="CJ298" s="3"/>
      <c r="CK298" s="3"/>
    </row>
    <row r="299" spans="1:89" ht="16.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539"/>
      <c r="N299" s="3"/>
      <c r="O299" s="57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62"/>
      <c r="AP299" s="63"/>
      <c r="AQ299" s="63"/>
      <c r="AR299" s="63"/>
      <c r="AS299" s="6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540"/>
      <c r="BM299" s="540"/>
      <c r="BN299" s="540"/>
      <c r="BO299" s="540"/>
      <c r="BP299" s="540"/>
      <c r="BQ299" s="540"/>
      <c r="BR299" s="3"/>
      <c r="BS299" s="3"/>
      <c r="BT299" s="3"/>
      <c r="BU299" s="540"/>
      <c r="BV299" s="540"/>
      <c r="BW299" s="540"/>
      <c r="BX299" s="540"/>
      <c r="BY299" s="63"/>
      <c r="BZ299" s="55"/>
      <c r="CA299" s="55"/>
      <c r="CB299" s="63"/>
      <c r="CC299" s="3"/>
      <c r="CD299" s="3"/>
      <c r="CE299" s="63"/>
      <c r="CF299" s="3"/>
      <c r="CG299" s="3"/>
      <c r="CH299" s="3"/>
      <c r="CI299" s="3"/>
      <c r="CJ299" s="3"/>
      <c r="CK299" s="3"/>
    </row>
    <row r="300" spans="1:89" ht="16.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539"/>
      <c r="N300" s="3"/>
      <c r="O300" s="57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62"/>
      <c r="AP300" s="63"/>
      <c r="AQ300" s="63"/>
      <c r="AR300" s="63"/>
      <c r="AS300" s="6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3"/>
      <c r="BI300" s="3"/>
      <c r="BJ300" s="3"/>
      <c r="BK300" s="3"/>
      <c r="BL300" s="540"/>
      <c r="BM300" s="540"/>
      <c r="BN300" s="540"/>
      <c r="BO300" s="540"/>
      <c r="BP300" s="540"/>
      <c r="BQ300" s="540"/>
      <c r="BR300" s="3"/>
      <c r="BS300" s="3"/>
      <c r="BT300" s="3"/>
      <c r="BU300" s="540"/>
      <c r="BV300" s="540"/>
      <c r="BW300" s="540"/>
      <c r="BX300" s="540"/>
      <c r="BY300" s="63"/>
      <c r="BZ300" s="55"/>
      <c r="CA300" s="55"/>
      <c r="CB300" s="63"/>
      <c r="CC300" s="3"/>
      <c r="CD300" s="3"/>
      <c r="CE300" s="63"/>
      <c r="CF300" s="3"/>
      <c r="CG300" s="3"/>
      <c r="CH300" s="3"/>
      <c r="CI300" s="3"/>
      <c r="CJ300" s="3"/>
      <c r="CK300" s="3"/>
    </row>
    <row r="301" spans="1:89" ht="16.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539"/>
      <c r="N301" s="3"/>
      <c r="O301" s="57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62"/>
      <c r="AP301" s="63"/>
      <c r="AQ301" s="63"/>
      <c r="AR301" s="63"/>
      <c r="AS301" s="6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540"/>
      <c r="BM301" s="540"/>
      <c r="BN301" s="540"/>
      <c r="BO301" s="540"/>
      <c r="BP301" s="540"/>
      <c r="BQ301" s="540"/>
      <c r="BR301" s="3"/>
      <c r="BS301" s="3"/>
      <c r="BT301" s="3"/>
      <c r="BU301" s="540"/>
      <c r="BV301" s="540"/>
      <c r="BW301" s="540"/>
      <c r="BX301" s="540"/>
      <c r="BY301" s="63"/>
      <c r="BZ301" s="55"/>
      <c r="CA301" s="55"/>
      <c r="CB301" s="63"/>
      <c r="CC301" s="3"/>
      <c r="CD301" s="3"/>
      <c r="CE301" s="63"/>
      <c r="CF301" s="3"/>
      <c r="CG301" s="3"/>
      <c r="CH301" s="3"/>
      <c r="CI301" s="3"/>
      <c r="CJ301" s="3"/>
      <c r="CK301" s="3"/>
    </row>
    <row r="302" spans="1:89" ht="16.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539"/>
      <c r="N302" s="3"/>
      <c r="O302" s="57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62"/>
      <c r="AP302" s="63"/>
      <c r="AQ302" s="63"/>
      <c r="AR302" s="63"/>
      <c r="AS302" s="6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540"/>
      <c r="BM302" s="540"/>
      <c r="BN302" s="540"/>
      <c r="BO302" s="540"/>
      <c r="BP302" s="540"/>
      <c r="BQ302" s="540"/>
      <c r="BR302" s="3"/>
      <c r="BS302" s="3"/>
      <c r="BT302" s="3"/>
      <c r="BU302" s="540"/>
      <c r="BV302" s="540"/>
      <c r="BW302" s="540"/>
      <c r="BX302" s="540"/>
      <c r="BY302" s="63"/>
      <c r="BZ302" s="55"/>
      <c r="CA302" s="55"/>
      <c r="CB302" s="63"/>
      <c r="CC302" s="3"/>
      <c r="CD302" s="3"/>
      <c r="CE302" s="63"/>
      <c r="CF302" s="3"/>
      <c r="CG302" s="3"/>
      <c r="CH302" s="3"/>
      <c r="CI302" s="3"/>
      <c r="CJ302" s="3"/>
      <c r="CK302" s="3"/>
    </row>
    <row r="303" spans="1:89" ht="16.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539"/>
      <c r="N303" s="3"/>
      <c r="O303" s="57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62"/>
      <c r="AP303" s="63"/>
      <c r="AQ303" s="63"/>
      <c r="AR303" s="63"/>
      <c r="AS303" s="6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540"/>
      <c r="BM303" s="540"/>
      <c r="BN303" s="540"/>
      <c r="BO303" s="540"/>
      <c r="BP303" s="540"/>
      <c r="BQ303" s="540"/>
      <c r="BR303" s="3"/>
      <c r="BS303" s="3"/>
      <c r="BT303" s="3"/>
      <c r="BU303" s="540"/>
      <c r="BV303" s="540"/>
      <c r="BW303" s="540"/>
      <c r="BX303" s="540"/>
      <c r="BY303" s="63"/>
      <c r="BZ303" s="55"/>
      <c r="CA303" s="55"/>
      <c r="CB303" s="63"/>
      <c r="CC303" s="3"/>
      <c r="CD303" s="3"/>
      <c r="CE303" s="63"/>
      <c r="CF303" s="3"/>
      <c r="CG303" s="3"/>
      <c r="CH303" s="3"/>
      <c r="CI303" s="3"/>
      <c r="CJ303" s="3"/>
      <c r="CK303" s="3"/>
    </row>
    <row r="304" spans="1:89" ht="16.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539"/>
      <c r="N304" s="3"/>
      <c r="O304" s="57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62"/>
      <c r="AP304" s="63"/>
      <c r="AQ304" s="63"/>
      <c r="AR304" s="63"/>
      <c r="AS304" s="6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3"/>
      <c r="BI304" s="3"/>
      <c r="BJ304" s="3"/>
      <c r="BK304" s="3"/>
      <c r="BL304" s="540"/>
      <c r="BM304" s="540"/>
      <c r="BN304" s="540"/>
      <c r="BO304" s="540"/>
      <c r="BP304" s="540"/>
      <c r="BQ304" s="540"/>
      <c r="BR304" s="3"/>
      <c r="BS304" s="3"/>
      <c r="BT304" s="3"/>
      <c r="BU304" s="540"/>
      <c r="BV304" s="540"/>
      <c r="BW304" s="540"/>
      <c r="BX304" s="540"/>
      <c r="BY304" s="63"/>
      <c r="BZ304" s="55"/>
      <c r="CA304" s="55"/>
      <c r="CB304" s="63"/>
      <c r="CC304" s="3"/>
      <c r="CD304" s="3"/>
      <c r="CE304" s="63"/>
      <c r="CF304" s="3"/>
      <c r="CG304" s="3"/>
      <c r="CH304" s="3"/>
      <c r="CI304" s="3"/>
      <c r="CJ304" s="3"/>
      <c r="CK304" s="3"/>
    </row>
    <row r="305" spans="1:89" ht="16.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539"/>
      <c r="N305" s="3"/>
      <c r="O305" s="57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62"/>
      <c r="AP305" s="63"/>
      <c r="AQ305" s="63"/>
      <c r="AR305" s="63"/>
      <c r="AS305" s="6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540"/>
      <c r="BM305" s="540"/>
      <c r="BN305" s="540"/>
      <c r="BO305" s="540"/>
      <c r="BP305" s="540"/>
      <c r="BQ305" s="540"/>
      <c r="BR305" s="3"/>
      <c r="BS305" s="3"/>
      <c r="BT305" s="3"/>
      <c r="BU305" s="540"/>
      <c r="BV305" s="540"/>
      <c r="BW305" s="540"/>
      <c r="BX305" s="540"/>
      <c r="BY305" s="63"/>
      <c r="BZ305" s="55"/>
      <c r="CA305" s="55"/>
      <c r="CB305" s="63"/>
      <c r="CC305" s="3"/>
      <c r="CD305" s="3"/>
      <c r="CE305" s="63"/>
      <c r="CF305" s="3"/>
      <c r="CG305" s="3"/>
      <c r="CH305" s="3"/>
      <c r="CI305" s="3"/>
      <c r="CJ305" s="3"/>
      <c r="CK305" s="3"/>
    </row>
    <row r="306" spans="1:89" ht="16.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539"/>
      <c r="N306" s="3"/>
      <c r="O306" s="57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62"/>
      <c r="AP306" s="63"/>
      <c r="AQ306" s="63"/>
      <c r="AR306" s="63"/>
      <c r="AS306" s="6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3"/>
      <c r="BI306" s="3"/>
      <c r="BJ306" s="3"/>
      <c r="BK306" s="3"/>
      <c r="BL306" s="540"/>
      <c r="BM306" s="540"/>
      <c r="BN306" s="540"/>
      <c r="BO306" s="540"/>
      <c r="BP306" s="540"/>
      <c r="BQ306" s="540"/>
      <c r="BR306" s="3"/>
      <c r="BS306" s="3"/>
      <c r="BT306" s="3"/>
      <c r="BU306" s="540"/>
      <c r="BV306" s="540"/>
      <c r="BW306" s="540"/>
      <c r="BX306" s="540"/>
      <c r="BY306" s="63"/>
      <c r="BZ306" s="55"/>
      <c r="CA306" s="55"/>
      <c r="CB306" s="63"/>
      <c r="CC306" s="3"/>
      <c r="CD306" s="3"/>
      <c r="CE306" s="63"/>
      <c r="CF306" s="3"/>
      <c r="CG306" s="3"/>
      <c r="CH306" s="3"/>
      <c r="CI306" s="3"/>
      <c r="CJ306" s="3"/>
      <c r="CK306" s="3"/>
    </row>
    <row r="307" spans="1:89" ht="16.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539"/>
      <c r="N307" s="3"/>
      <c r="O307" s="57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62"/>
      <c r="AP307" s="63"/>
      <c r="AQ307" s="63"/>
      <c r="AR307" s="63"/>
      <c r="AS307" s="6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  <c r="BG307" s="3"/>
      <c r="BH307" s="3"/>
      <c r="BI307" s="3"/>
      <c r="BJ307" s="3"/>
      <c r="BK307" s="3"/>
      <c r="BL307" s="540"/>
      <c r="BM307" s="540"/>
      <c r="BN307" s="540"/>
      <c r="BO307" s="540"/>
      <c r="BP307" s="540"/>
      <c r="BQ307" s="540"/>
      <c r="BR307" s="3"/>
      <c r="BS307" s="3"/>
      <c r="BT307" s="3"/>
      <c r="BU307" s="540"/>
      <c r="BV307" s="540"/>
      <c r="BW307" s="540"/>
      <c r="BX307" s="540"/>
      <c r="BY307" s="63"/>
      <c r="BZ307" s="55"/>
      <c r="CA307" s="55"/>
      <c r="CB307" s="63"/>
      <c r="CC307" s="3"/>
      <c r="CD307" s="3"/>
      <c r="CE307" s="63"/>
      <c r="CF307" s="3"/>
      <c r="CG307" s="3"/>
      <c r="CH307" s="3"/>
      <c r="CI307" s="3"/>
      <c r="CJ307" s="3"/>
      <c r="CK307" s="3"/>
    </row>
    <row r="308" spans="1:89" ht="16.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539"/>
      <c r="N308" s="3"/>
      <c r="O308" s="57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62"/>
      <c r="AP308" s="63"/>
      <c r="AQ308" s="63"/>
      <c r="AR308" s="63"/>
      <c r="AS308" s="6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  <c r="BI308" s="3"/>
      <c r="BJ308" s="3"/>
      <c r="BK308" s="3"/>
      <c r="BL308" s="540"/>
      <c r="BM308" s="540"/>
      <c r="BN308" s="540"/>
      <c r="BO308" s="540"/>
      <c r="BP308" s="540"/>
      <c r="BQ308" s="540"/>
      <c r="BR308" s="3"/>
      <c r="BS308" s="3"/>
      <c r="BT308" s="3"/>
      <c r="BU308" s="540"/>
      <c r="BV308" s="540"/>
      <c r="BW308" s="540"/>
      <c r="BX308" s="540"/>
      <c r="BY308" s="63"/>
      <c r="BZ308" s="55"/>
      <c r="CA308" s="55"/>
      <c r="CB308" s="63"/>
      <c r="CC308" s="3"/>
      <c r="CD308" s="3"/>
      <c r="CE308" s="63"/>
      <c r="CF308" s="3"/>
      <c r="CG308" s="3"/>
      <c r="CH308" s="3"/>
      <c r="CI308" s="3"/>
      <c r="CJ308" s="3"/>
      <c r="CK308" s="3"/>
    </row>
    <row r="309" spans="1:89" ht="16.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539"/>
      <c r="N309" s="3"/>
      <c r="O309" s="57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62"/>
      <c r="AP309" s="63"/>
      <c r="AQ309" s="63"/>
      <c r="AR309" s="63"/>
      <c r="AS309" s="6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3"/>
      <c r="BI309" s="3"/>
      <c r="BJ309" s="3"/>
      <c r="BK309" s="3"/>
      <c r="BL309" s="540"/>
      <c r="BM309" s="540"/>
      <c r="BN309" s="540"/>
      <c r="BO309" s="540"/>
      <c r="BP309" s="540"/>
      <c r="BQ309" s="540"/>
      <c r="BR309" s="3"/>
      <c r="BS309" s="3"/>
      <c r="BT309" s="3"/>
      <c r="BU309" s="540"/>
      <c r="BV309" s="540"/>
      <c r="BW309" s="540"/>
      <c r="BX309" s="540"/>
      <c r="BY309" s="63"/>
      <c r="BZ309" s="55"/>
      <c r="CA309" s="55"/>
      <c r="CB309" s="63"/>
      <c r="CC309" s="3"/>
      <c r="CD309" s="3"/>
      <c r="CE309" s="63"/>
      <c r="CF309" s="3"/>
      <c r="CG309" s="3"/>
      <c r="CH309" s="3"/>
      <c r="CI309" s="3"/>
      <c r="CJ309" s="3"/>
      <c r="CK309" s="3"/>
    </row>
    <row r="310" spans="1:89" ht="16.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539"/>
      <c r="N310" s="3"/>
      <c r="O310" s="57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62"/>
      <c r="AP310" s="63"/>
      <c r="AQ310" s="63"/>
      <c r="AR310" s="63"/>
      <c r="AS310" s="6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  <c r="BI310" s="3"/>
      <c r="BJ310" s="3"/>
      <c r="BK310" s="3"/>
      <c r="BL310" s="540"/>
      <c r="BM310" s="540"/>
      <c r="BN310" s="540"/>
      <c r="BO310" s="540"/>
      <c r="BP310" s="540"/>
      <c r="BQ310" s="540"/>
      <c r="BR310" s="3"/>
      <c r="BS310" s="3"/>
      <c r="BT310" s="3"/>
      <c r="BU310" s="540"/>
      <c r="BV310" s="540"/>
      <c r="BW310" s="540"/>
      <c r="BX310" s="540"/>
      <c r="BY310" s="63"/>
      <c r="BZ310" s="55"/>
      <c r="CA310" s="55"/>
      <c r="CB310" s="63"/>
      <c r="CC310" s="3"/>
      <c r="CD310" s="3"/>
      <c r="CE310" s="63"/>
      <c r="CF310" s="3"/>
      <c r="CG310" s="3"/>
      <c r="CH310" s="3"/>
      <c r="CI310" s="3"/>
      <c r="CJ310" s="3"/>
      <c r="CK310" s="3"/>
    </row>
    <row r="311" spans="1:89" ht="16.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539"/>
      <c r="N311" s="3"/>
      <c r="O311" s="57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62"/>
      <c r="AP311" s="63"/>
      <c r="AQ311" s="63"/>
      <c r="AR311" s="63"/>
      <c r="AS311" s="6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3"/>
      <c r="BI311" s="3"/>
      <c r="BJ311" s="3"/>
      <c r="BK311" s="3"/>
      <c r="BL311" s="540"/>
      <c r="BM311" s="540"/>
      <c r="BN311" s="540"/>
      <c r="BO311" s="540"/>
      <c r="BP311" s="540"/>
      <c r="BQ311" s="540"/>
      <c r="BR311" s="3"/>
      <c r="BS311" s="3"/>
      <c r="BT311" s="3"/>
      <c r="BU311" s="540"/>
      <c r="BV311" s="540"/>
      <c r="BW311" s="540"/>
      <c r="BX311" s="540"/>
      <c r="BY311" s="63"/>
      <c r="BZ311" s="55"/>
      <c r="CA311" s="55"/>
      <c r="CB311" s="63"/>
      <c r="CC311" s="3"/>
      <c r="CD311" s="3"/>
      <c r="CE311" s="63"/>
      <c r="CF311" s="3"/>
      <c r="CG311" s="3"/>
      <c r="CH311" s="3"/>
      <c r="CI311" s="3"/>
      <c r="CJ311" s="3"/>
      <c r="CK311" s="3"/>
    </row>
    <row r="312" spans="1:89" ht="16.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539"/>
      <c r="N312" s="3"/>
      <c r="O312" s="57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62"/>
      <c r="AP312" s="63"/>
      <c r="AQ312" s="63"/>
      <c r="AR312" s="63"/>
      <c r="AS312" s="6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  <c r="BI312" s="3"/>
      <c r="BJ312" s="3"/>
      <c r="BK312" s="3"/>
      <c r="BL312" s="540"/>
      <c r="BM312" s="540"/>
      <c r="BN312" s="540"/>
      <c r="BO312" s="540"/>
      <c r="BP312" s="540"/>
      <c r="BQ312" s="540"/>
      <c r="BR312" s="3"/>
      <c r="BS312" s="3"/>
      <c r="BT312" s="3"/>
      <c r="BU312" s="540"/>
      <c r="BV312" s="540"/>
      <c r="BW312" s="540"/>
      <c r="BX312" s="540"/>
      <c r="BY312" s="63"/>
      <c r="BZ312" s="55"/>
      <c r="CA312" s="55"/>
      <c r="CB312" s="63"/>
      <c r="CC312" s="3"/>
      <c r="CD312" s="3"/>
      <c r="CE312" s="63"/>
      <c r="CF312" s="3"/>
      <c r="CG312" s="3"/>
      <c r="CH312" s="3"/>
      <c r="CI312" s="3"/>
      <c r="CJ312" s="3"/>
      <c r="CK312" s="3"/>
    </row>
    <row r="313" spans="1:89" ht="16.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539"/>
      <c r="N313" s="3"/>
      <c r="O313" s="57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62"/>
      <c r="AP313" s="63"/>
      <c r="AQ313" s="63"/>
      <c r="AR313" s="63"/>
      <c r="AS313" s="6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540"/>
      <c r="BM313" s="540"/>
      <c r="BN313" s="540"/>
      <c r="BO313" s="540"/>
      <c r="BP313" s="540"/>
      <c r="BQ313" s="540"/>
      <c r="BR313" s="3"/>
      <c r="BS313" s="3"/>
      <c r="BT313" s="3"/>
      <c r="BU313" s="540"/>
      <c r="BV313" s="540"/>
      <c r="BW313" s="540"/>
      <c r="BX313" s="540"/>
      <c r="BY313" s="63"/>
      <c r="BZ313" s="55"/>
      <c r="CA313" s="55"/>
      <c r="CB313" s="63"/>
      <c r="CC313" s="3"/>
      <c r="CD313" s="3"/>
      <c r="CE313" s="63"/>
      <c r="CF313" s="3"/>
      <c r="CG313" s="3"/>
      <c r="CH313" s="3"/>
      <c r="CI313" s="3"/>
      <c r="CJ313" s="3"/>
      <c r="CK313" s="3"/>
    </row>
    <row r="314" spans="1:89" ht="16.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539"/>
      <c r="N314" s="3"/>
      <c r="O314" s="57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62"/>
      <c r="AP314" s="63"/>
      <c r="AQ314" s="63"/>
      <c r="AR314" s="63"/>
      <c r="AS314" s="6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540"/>
      <c r="BM314" s="540"/>
      <c r="BN314" s="540"/>
      <c r="BO314" s="540"/>
      <c r="BP314" s="540"/>
      <c r="BQ314" s="540"/>
      <c r="BR314" s="3"/>
      <c r="BS314" s="3"/>
      <c r="BT314" s="3"/>
      <c r="BU314" s="540"/>
      <c r="BV314" s="540"/>
      <c r="BW314" s="540"/>
      <c r="BX314" s="540"/>
      <c r="BY314" s="63"/>
      <c r="BZ314" s="55"/>
      <c r="CA314" s="55"/>
      <c r="CB314" s="63"/>
      <c r="CC314" s="3"/>
      <c r="CD314" s="3"/>
      <c r="CE314" s="63"/>
      <c r="CF314" s="3"/>
      <c r="CG314" s="3"/>
      <c r="CH314" s="3"/>
      <c r="CI314" s="3"/>
      <c r="CJ314" s="3"/>
      <c r="CK314" s="3"/>
    </row>
    <row r="315" spans="1:89" ht="16.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539"/>
      <c r="N315" s="3"/>
      <c r="O315" s="57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62"/>
      <c r="AP315" s="63"/>
      <c r="AQ315" s="63"/>
      <c r="AR315" s="63"/>
      <c r="AS315" s="6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  <c r="BI315" s="3"/>
      <c r="BJ315" s="3"/>
      <c r="BK315" s="3"/>
      <c r="BL315" s="540"/>
      <c r="BM315" s="540"/>
      <c r="BN315" s="540"/>
      <c r="BO315" s="540"/>
      <c r="BP315" s="540"/>
      <c r="BQ315" s="540"/>
      <c r="BR315" s="3"/>
      <c r="BS315" s="3"/>
      <c r="BT315" s="3"/>
      <c r="BU315" s="540"/>
      <c r="BV315" s="540"/>
      <c r="BW315" s="540"/>
      <c r="BX315" s="540"/>
      <c r="BY315" s="63"/>
      <c r="BZ315" s="55"/>
      <c r="CA315" s="55"/>
      <c r="CB315" s="63"/>
      <c r="CC315" s="3"/>
      <c r="CD315" s="3"/>
      <c r="CE315" s="63"/>
      <c r="CF315" s="3"/>
      <c r="CG315" s="3"/>
      <c r="CH315" s="3"/>
      <c r="CI315" s="3"/>
      <c r="CJ315" s="3"/>
      <c r="CK315" s="3"/>
    </row>
    <row r="316" spans="1:89" ht="16.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539"/>
      <c r="N316" s="3"/>
      <c r="O316" s="57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62"/>
      <c r="AP316" s="63"/>
      <c r="AQ316" s="63"/>
      <c r="AR316" s="63"/>
      <c r="AS316" s="6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  <c r="BI316" s="3"/>
      <c r="BJ316" s="3"/>
      <c r="BK316" s="3"/>
      <c r="BL316" s="540"/>
      <c r="BM316" s="540"/>
      <c r="BN316" s="540"/>
      <c r="BO316" s="540"/>
      <c r="BP316" s="540"/>
      <c r="BQ316" s="540"/>
      <c r="BR316" s="3"/>
      <c r="BS316" s="3"/>
      <c r="BT316" s="3"/>
      <c r="BU316" s="540"/>
      <c r="BV316" s="540"/>
      <c r="BW316" s="540"/>
      <c r="BX316" s="540"/>
      <c r="BY316" s="63"/>
      <c r="BZ316" s="55"/>
      <c r="CA316" s="55"/>
      <c r="CB316" s="63"/>
      <c r="CC316" s="3"/>
      <c r="CD316" s="3"/>
      <c r="CE316" s="63"/>
      <c r="CF316" s="3"/>
      <c r="CG316" s="3"/>
      <c r="CH316" s="3"/>
      <c r="CI316" s="3"/>
      <c r="CJ316" s="3"/>
      <c r="CK316" s="3"/>
    </row>
    <row r="317" spans="1:89" ht="16.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539"/>
      <c r="N317" s="3"/>
      <c r="O317" s="57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62"/>
      <c r="AP317" s="63"/>
      <c r="AQ317" s="63"/>
      <c r="AR317" s="63"/>
      <c r="AS317" s="6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/>
      <c r="BK317" s="3"/>
      <c r="BL317" s="540"/>
      <c r="BM317" s="540"/>
      <c r="BN317" s="540"/>
      <c r="BO317" s="540"/>
      <c r="BP317" s="540"/>
      <c r="BQ317" s="540"/>
      <c r="BR317" s="3"/>
      <c r="BS317" s="3"/>
      <c r="BT317" s="3"/>
      <c r="BU317" s="540"/>
      <c r="BV317" s="540"/>
      <c r="BW317" s="540"/>
      <c r="BX317" s="540"/>
      <c r="BY317" s="63"/>
      <c r="BZ317" s="55"/>
      <c r="CA317" s="55"/>
      <c r="CB317" s="63"/>
      <c r="CC317" s="3"/>
      <c r="CD317" s="3"/>
      <c r="CE317" s="63"/>
      <c r="CF317" s="3"/>
      <c r="CG317" s="3"/>
      <c r="CH317" s="3"/>
      <c r="CI317" s="3"/>
      <c r="CJ317" s="3"/>
      <c r="CK317" s="3"/>
    </row>
    <row r="318" spans="1:89" ht="16.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539"/>
      <c r="N318" s="3"/>
      <c r="O318" s="57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62"/>
      <c r="AP318" s="63"/>
      <c r="AQ318" s="63"/>
      <c r="AR318" s="63"/>
      <c r="AS318" s="6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/>
      <c r="BK318" s="3"/>
      <c r="BL318" s="540"/>
      <c r="BM318" s="540"/>
      <c r="BN318" s="540"/>
      <c r="BO318" s="540"/>
      <c r="BP318" s="540"/>
      <c r="BQ318" s="540"/>
      <c r="BR318" s="3"/>
      <c r="BS318" s="3"/>
      <c r="BT318" s="3"/>
      <c r="BU318" s="540"/>
      <c r="BV318" s="540"/>
      <c r="BW318" s="540"/>
      <c r="BX318" s="540"/>
      <c r="BY318" s="63"/>
      <c r="BZ318" s="55"/>
      <c r="CA318" s="55"/>
      <c r="CB318" s="63"/>
      <c r="CC318" s="3"/>
      <c r="CD318" s="3"/>
      <c r="CE318" s="63"/>
      <c r="CF318" s="3"/>
      <c r="CG318" s="3"/>
      <c r="CH318" s="3"/>
      <c r="CI318" s="3"/>
      <c r="CJ318" s="3"/>
      <c r="CK318" s="3"/>
    </row>
    <row r="319" spans="1:89" ht="16.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539"/>
      <c r="N319" s="3"/>
      <c r="O319" s="57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62"/>
      <c r="AP319" s="63"/>
      <c r="AQ319" s="63"/>
      <c r="AR319" s="63"/>
      <c r="AS319" s="6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540"/>
      <c r="BM319" s="540"/>
      <c r="BN319" s="540"/>
      <c r="BO319" s="540"/>
      <c r="BP319" s="540"/>
      <c r="BQ319" s="540"/>
      <c r="BR319" s="3"/>
      <c r="BS319" s="3"/>
      <c r="BT319" s="3"/>
      <c r="BU319" s="540"/>
      <c r="BV319" s="540"/>
      <c r="BW319" s="540"/>
      <c r="BX319" s="540"/>
      <c r="BY319" s="63"/>
      <c r="BZ319" s="55"/>
      <c r="CA319" s="55"/>
      <c r="CB319" s="63"/>
      <c r="CC319" s="3"/>
      <c r="CD319" s="3"/>
      <c r="CE319" s="63"/>
      <c r="CF319" s="3"/>
      <c r="CG319" s="3"/>
      <c r="CH319" s="3"/>
      <c r="CI319" s="3"/>
      <c r="CJ319" s="3"/>
      <c r="CK319" s="3"/>
    </row>
    <row r="320" spans="1:89" ht="16.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539"/>
      <c r="N320" s="3"/>
      <c r="O320" s="57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62"/>
      <c r="AP320" s="63"/>
      <c r="AQ320" s="63"/>
      <c r="AR320" s="63"/>
      <c r="AS320" s="6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  <c r="BI320" s="3"/>
      <c r="BJ320" s="3"/>
      <c r="BK320" s="3"/>
      <c r="BL320" s="540"/>
      <c r="BM320" s="540"/>
      <c r="BN320" s="540"/>
      <c r="BO320" s="540"/>
      <c r="BP320" s="540"/>
      <c r="BQ320" s="540"/>
      <c r="BR320" s="3"/>
      <c r="BS320" s="3"/>
      <c r="BT320" s="3"/>
      <c r="BU320" s="540"/>
      <c r="BV320" s="540"/>
      <c r="BW320" s="540"/>
      <c r="BX320" s="540"/>
      <c r="BY320" s="63"/>
      <c r="BZ320" s="55"/>
      <c r="CA320" s="55"/>
      <c r="CB320" s="63"/>
      <c r="CC320" s="3"/>
      <c r="CD320" s="3"/>
      <c r="CE320" s="63"/>
      <c r="CF320" s="3"/>
      <c r="CG320" s="3"/>
      <c r="CH320" s="3"/>
      <c r="CI320" s="3"/>
      <c r="CJ320" s="3"/>
      <c r="CK320" s="3"/>
    </row>
    <row r="321" spans="1:89" ht="16.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539"/>
      <c r="N321" s="3"/>
      <c r="O321" s="57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62"/>
      <c r="AP321" s="63"/>
      <c r="AQ321" s="63"/>
      <c r="AR321" s="63"/>
      <c r="AS321" s="6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540"/>
      <c r="BM321" s="540"/>
      <c r="BN321" s="540"/>
      <c r="BO321" s="540"/>
      <c r="BP321" s="540"/>
      <c r="BQ321" s="540"/>
      <c r="BR321" s="3"/>
      <c r="BS321" s="3"/>
      <c r="BT321" s="3"/>
      <c r="BU321" s="540"/>
      <c r="BV321" s="540"/>
      <c r="BW321" s="540"/>
      <c r="BX321" s="540"/>
      <c r="BY321" s="63"/>
      <c r="BZ321" s="55"/>
      <c r="CA321" s="55"/>
      <c r="CB321" s="63"/>
      <c r="CC321" s="3"/>
      <c r="CD321" s="3"/>
      <c r="CE321" s="63"/>
      <c r="CF321" s="3"/>
      <c r="CG321" s="3"/>
      <c r="CH321" s="3"/>
      <c r="CI321" s="3"/>
      <c r="CJ321" s="3"/>
      <c r="CK321" s="3"/>
    </row>
    <row r="322" spans="1:89" ht="16.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539"/>
      <c r="N322" s="3"/>
      <c r="O322" s="57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62"/>
      <c r="AP322" s="63"/>
      <c r="AQ322" s="63"/>
      <c r="AR322" s="63"/>
      <c r="AS322" s="6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/>
      <c r="BJ322" s="3"/>
      <c r="BK322" s="3"/>
      <c r="BL322" s="540"/>
      <c r="BM322" s="540"/>
      <c r="BN322" s="540"/>
      <c r="BO322" s="540"/>
      <c r="BP322" s="540"/>
      <c r="BQ322" s="540"/>
      <c r="BR322" s="3"/>
      <c r="BS322" s="3"/>
      <c r="BT322" s="3"/>
      <c r="BU322" s="540"/>
      <c r="BV322" s="540"/>
      <c r="BW322" s="540"/>
      <c r="BX322" s="540"/>
      <c r="BY322" s="63"/>
      <c r="BZ322" s="55"/>
      <c r="CA322" s="55"/>
      <c r="CB322" s="63"/>
      <c r="CC322" s="3"/>
      <c r="CD322" s="3"/>
      <c r="CE322" s="63"/>
      <c r="CF322" s="3"/>
      <c r="CG322" s="3"/>
      <c r="CH322" s="3"/>
      <c r="CI322" s="3"/>
      <c r="CJ322" s="3"/>
      <c r="CK322" s="3"/>
    </row>
    <row r="323" spans="1:89" ht="16.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539"/>
      <c r="N323" s="3"/>
      <c r="O323" s="57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62"/>
      <c r="AP323" s="63"/>
      <c r="AQ323" s="63"/>
      <c r="AR323" s="63"/>
      <c r="AS323" s="6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540"/>
      <c r="BM323" s="540"/>
      <c r="BN323" s="540"/>
      <c r="BO323" s="540"/>
      <c r="BP323" s="540"/>
      <c r="BQ323" s="540"/>
      <c r="BR323" s="3"/>
      <c r="BS323" s="3"/>
      <c r="BT323" s="3"/>
      <c r="BU323" s="540"/>
      <c r="BV323" s="540"/>
      <c r="BW323" s="540"/>
      <c r="BX323" s="540"/>
      <c r="BY323" s="63"/>
      <c r="BZ323" s="55"/>
      <c r="CA323" s="55"/>
      <c r="CB323" s="63"/>
      <c r="CC323" s="3"/>
      <c r="CD323" s="3"/>
      <c r="CE323" s="63"/>
      <c r="CF323" s="3"/>
      <c r="CG323" s="3"/>
      <c r="CH323" s="3"/>
      <c r="CI323" s="3"/>
      <c r="CJ323" s="3"/>
      <c r="CK323" s="3"/>
    </row>
    <row r="324" spans="1:89" ht="16.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539"/>
      <c r="N324" s="3"/>
      <c r="O324" s="57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62"/>
      <c r="AP324" s="63"/>
      <c r="AQ324" s="63"/>
      <c r="AR324" s="63"/>
      <c r="AS324" s="6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/>
      <c r="BK324" s="3"/>
      <c r="BL324" s="540"/>
      <c r="BM324" s="540"/>
      <c r="BN324" s="540"/>
      <c r="BO324" s="540"/>
      <c r="BP324" s="540"/>
      <c r="BQ324" s="540"/>
      <c r="BR324" s="3"/>
      <c r="BS324" s="3"/>
      <c r="BT324" s="3"/>
      <c r="BU324" s="540"/>
      <c r="BV324" s="540"/>
      <c r="BW324" s="540"/>
      <c r="BX324" s="540"/>
      <c r="BY324" s="63"/>
      <c r="BZ324" s="55"/>
      <c r="CA324" s="55"/>
      <c r="CB324" s="63"/>
      <c r="CC324" s="3"/>
      <c r="CD324" s="3"/>
      <c r="CE324" s="63"/>
      <c r="CF324" s="3"/>
      <c r="CG324" s="3"/>
      <c r="CH324" s="3"/>
      <c r="CI324" s="3"/>
      <c r="CJ324" s="3"/>
      <c r="CK324" s="3"/>
    </row>
    <row r="325" spans="1:89" ht="16.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539"/>
      <c r="N325" s="3"/>
      <c r="O325" s="57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62"/>
      <c r="AP325" s="63"/>
      <c r="AQ325" s="63"/>
      <c r="AR325" s="63"/>
      <c r="AS325" s="6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540"/>
      <c r="BM325" s="540"/>
      <c r="BN325" s="540"/>
      <c r="BO325" s="540"/>
      <c r="BP325" s="540"/>
      <c r="BQ325" s="540"/>
      <c r="BR325" s="3"/>
      <c r="BS325" s="3"/>
      <c r="BT325" s="3"/>
      <c r="BU325" s="540"/>
      <c r="BV325" s="540"/>
      <c r="BW325" s="540"/>
      <c r="BX325" s="540"/>
      <c r="BY325" s="63"/>
      <c r="BZ325" s="55"/>
      <c r="CA325" s="55"/>
      <c r="CB325" s="63"/>
      <c r="CC325" s="3"/>
      <c r="CD325" s="3"/>
      <c r="CE325" s="63"/>
      <c r="CF325" s="3"/>
      <c r="CG325" s="3"/>
      <c r="CH325" s="3"/>
      <c r="CI325" s="3"/>
      <c r="CJ325" s="3"/>
      <c r="CK325" s="3"/>
    </row>
    <row r="326" spans="1:89" ht="16.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539"/>
      <c r="N326" s="3"/>
      <c r="O326" s="57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62"/>
      <c r="AP326" s="63"/>
      <c r="AQ326" s="63"/>
      <c r="AR326" s="63"/>
      <c r="AS326" s="6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540"/>
      <c r="BM326" s="540"/>
      <c r="BN326" s="540"/>
      <c r="BO326" s="540"/>
      <c r="BP326" s="540"/>
      <c r="BQ326" s="540"/>
      <c r="BR326" s="3"/>
      <c r="BS326" s="3"/>
      <c r="BT326" s="3"/>
      <c r="BU326" s="540"/>
      <c r="BV326" s="540"/>
      <c r="BW326" s="540"/>
      <c r="BX326" s="540"/>
      <c r="BY326" s="63"/>
      <c r="BZ326" s="55"/>
      <c r="CA326" s="55"/>
      <c r="CB326" s="63"/>
      <c r="CC326" s="3"/>
      <c r="CD326" s="3"/>
      <c r="CE326" s="63"/>
      <c r="CF326" s="3"/>
      <c r="CG326" s="3"/>
      <c r="CH326" s="3"/>
      <c r="CI326" s="3"/>
      <c r="CJ326" s="3"/>
      <c r="CK326" s="3"/>
    </row>
    <row r="327" spans="1:89" ht="16.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539"/>
      <c r="N327" s="3"/>
      <c r="O327" s="57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62"/>
      <c r="AP327" s="63"/>
      <c r="AQ327" s="63"/>
      <c r="AR327" s="63"/>
      <c r="AS327" s="6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540"/>
      <c r="BM327" s="540"/>
      <c r="BN327" s="540"/>
      <c r="BO327" s="540"/>
      <c r="BP327" s="540"/>
      <c r="BQ327" s="540"/>
      <c r="BR327" s="3"/>
      <c r="BS327" s="3"/>
      <c r="BT327" s="3"/>
      <c r="BU327" s="540"/>
      <c r="BV327" s="540"/>
      <c r="BW327" s="540"/>
      <c r="BX327" s="540"/>
      <c r="BY327" s="63"/>
      <c r="BZ327" s="55"/>
      <c r="CA327" s="55"/>
      <c r="CB327" s="63"/>
      <c r="CC327" s="3"/>
      <c r="CD327" s="3"/>
      <c r="CE327" s="63"/>
      <c r="CF327" s="3"/>
      <c r="CG327" s="3"/>
      <c r="CH327" s="3"/>
      <c r="CI327" s="3"/>
      <c r="CJ327" s="3"/>
      <c r="CK327" s="3"/>
    </row>
    <row r="328" spans="1:89" ht="16.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539"/>
      <c r="N328" s="3"/>
      <c r="O328" s="57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62"/>
      <c r="AP328" s="63"/>
      <c r="AQ328" s="63"/>
      <c r="AR328" s="63"/>
      <c r="AS328" s="6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540"/>
      <c r="BM328" s="540"/>
      <c r="BN328" s="540"/>
      <c r="BO328" s="540"/>
      <c r="BP328" s="540"/>
      <c r="BQ328" s="540"/>
      <c r="BR328" s="3"/>
      <c r="BS328" s="3"/>
      <c r="BT328" s="3"/>
      <c r="BU328" s="540"/>
      <c r="BV328" s="540"/>
      <c r="BW328" s="540"/>
      <c r="BX328" s="540"/>
      <c r="BY328" s="63"/>
      <c r="BZ328" s="55"/>
      <c r="CA328" s="55"/>
      <c r="CB328" s="63"/>
      <c r="CC328" s="3"/>
      <c r="CD328" s="3"/>
      <c r="CE328" s="63"/>
      <c r="CF328" s="3"/>
      <c r="CG328" s="3"/>
      <c r="CH328" s="3"/>
      <c r="CI328" s="3"/>
      <c r="CJ328" s="3"/>
      <c r="CK328" s="3"/>
    </row>
    <row r="329" spans="1:89" ht="16.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539"/>
      <c r="N329" s="3"/>
      <c r="O329" s="57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62"/>
      <c r="AP329" s="63"/>
      <c r="AQ329" s="63"/>
      <c r="AR329" s="63"/>
      <c r="AS329" s="6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540"/>
      <c r="BM329" s="540"/>
      <c r="BN329" s="540"/>
      <c r="BO329" s="540"/>
      <c r="BP329" s="540"/>
      <c r="BQ329" s="540"/>
      <c r="BR329" s="3"/>
      <c r="BS329" s="3"/>
      <c r="BT329" s="3"/>
      <c r="BU329" s="540"/>
      <c r="BV329" s="540"/>
      <c r="BW329" s="540"/>
      <c r="BX329" s="540"/>
      <c r="BY329" s="63"/>
      <c r="BZ329" s="55"/>
      <c r="CA329" s="55"/>
      <c r="CB329" s="63"/>
      <c r="CC329" s="3"/>
      <c r="CD329" s="3"/>
      <c r="CE329" s="63"/>
      <c r="CF329" s="3"/>
      <c r="CG329" s="3"/>
      <c r="CH329" s="3"/>
      <c r="CI329" s="3"/>
      <c r="CJ329" s="3"/>
      <c r="CK329" s="3"/>
    </row>
    <row r="330" spans="1:89" ht="16.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539"/>
      <c r="N330" s="3"/>
      <c r="O330" s="57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62"/>
      <c r="AP330" s="63"/>
      <c r="AQ330" s="63"/>
      <c r="AR330" s="63"/>
      <c r="AS330" s="6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/>
      <c r="BK330" s="3"/>
      <c r="BL330" s="540"/>
      <c r="BM330" s="540"/>
      <c r="BN330" s="540"/>
      <c r="BO330" s="540"/>
      <c r="BP330" s="540"/>
      <c r="BQ330" s="540"/>
      <c r="BR330" s="3"/>
      <c r="BS330" s="3"/>
      <c r="BT330" s="3"/>
      <c r="BU330" s="540"/>
      <c r="BV330" s="540"/>
      <c r="BW330" s="540"/>
      <c r="BX330" s="540"/>
      <c r="BY330" s="63"/>
      <c r="BZ330" s="55"/>
      <c r="CA330" s="55"/>
      <c r="CB330" s="63"/>
      <c r="CC330" s="3"/>
      <c r="CD330" s="3"/>
      <c r="CE330" s="63"/>
      <c r="CF330" s="3"/>
      <c r="CG330" s="3"/>
      <c r="CH330" s="3"/>
      <c r="CI330" s="3"/>
      <c r="CJ330" s="3"/>
      <c r="CK330" s="3"/>
    </row>
    <row r="331" spans="1:89" ht="16.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539"/>
      <c r="N331" s="3"/>
      <c r="O331" s="57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62"/>
      <c r="AP331" s="63"/>
      <c r="AQ331" s="63"/>
      <c r="AR331" s="63"/>
      <c r="AS331" s="6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540"/>
      <c r="BM331" s="540"/>
      <c r="BN331" s="540"/>
      <c r="BO331" s="540"/>
      <c r="BP331" s="540"/>
      <c r="BQ331" s="540"/>
      <c r="BR331" s="3"/>
      <c r="BS331" s="3"/>
      <c r="BT331" s="3"/>
      <c r="BU331" s="540"/>
      <c r="BV331" s="540"/>
      <c r="BW331" s="540"/>
      <c r="BX331" s="540"/>
      <c r="BY331" s="63"/>
      <c r="BZ331" s="55"/>
      <c r="CA331" s="55"/>
      <c r="CB331" s="63"/>
      <c r="CC331" s="3"/>
      <c r="CD331" s="3"/>
      <c r="CE331" s="63"/>
      <c r="CF331" s="3"/>
      <c r="CG331" s="3"/>
      <c r="CH331" s="3"/>
      <c r="CI331" s="3"/>
      <c r="CJ331" s="3"/>
      <c r="CK331" s="3"/>
    </row>
    <row r="332" spans="1:89" ht="16.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539"/>
      <c r="N332" s="3"/>
      <c r="O332" s="57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62"/>
      <c r="AP332" s="63"/>
      <c r="AQ332" s="63"/>
      <c r="AR332" s="63"/>
      <c r="AS332" s="6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  <c r="BI332" s="3"/>
      <c r="BJ332" s="3"/>
      <c r="BK332" s="3"/>
      <c r="BL332" s="540"/>
      <c r="BM332" s="540"/>
      <c r="BN332" s="540"/>
      <c r="BO332" s="540"/>
      <c r="BP332" s="540"/>
      <c r="BQ332" s="540"/>
      <c r="BR332" s="3"/>
      <c r="BS332" s="3"/>
      <c r="BT332" s="3"/>
      <c r="BU332" s="540"/>
      <c r="BV332" s="540"/>
      <c r="BW332" s="540"/>
      <c r="BX332" s="540"/>
      <c r="BY332" s="63"/>
      <c r="BZ332" s="55"/>
      <c r="CA332" s="55"/>
      <c r="CB332" s="63"/>
      <c r="CC332" s="3"/>
      <c r="CD332" s="3"/>
      <c r="CE332" s="63"/>
      <c r="CF332" s="3"/>
      <c r="CG332" s="3"/>
      <c r="CH332" s="3"/>
      <c r="CI332" s="3"/>
      <c r="CJ332" s="3"/>
      <c r="CK332" s="3"/>
    </row>
    <row r="333" spans="1:89" ht="16.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539"/>
      <c r="N333" s="3"/>
      <c r="O333" s="57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62"/>
      <c r="AP333" s="63"/>
      <c r="AQ333" s="63"/>
      <c r="AR333" s="63"/>
      <c r="AS333" s="6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K333" s="3"/>
      <c r="BL333" s="540"/>
      <c r="BM333" s="540"/>
      <c r="BN333" s="540"/>
      <c r="BO333" s="540"/>
      <c r="BP333" s="540"/>
      <c r="BQ333" s="540"/>
      <c r="BR333" s="3"/>
      <c r="BS333" s="3"/>
      <c r="BT333" s="3"/>
      <c r="BU333" s="540"/>
      <c r="BV333" s="540"/>
      <c r="BW333" s="540"/>
      <c r="BX333" s="540"/>
      <c r="BY333" s="63"/>
      <c r="BZ333" s="55"/>
      <c r="CA333" s="55"/>
      <c r="CB333" s="63"/>
      <c r="CC333" s="3"/>
      <c r="CD333" s="3"/>
      <c r="CE333" s="63"/>
      <c r="CF333" s="3"/>
      <c r="CG333" s="3"/>
      <c r="CH333" s="3"/>
      <c r="CI333" s="3"/>
      <c r="CJ333" s="3"/>
      <c r="CK333" s="3"/>
    </row>
    <row r="334" spans="1:89" ht="16.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539"/>
      <c r="N334" s="3"/>
      <c r="O334" s="57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62"/>
      <c r="AP334" s="63"/>
      <c r="AQ334" s="63"/>
      <c r="AR334" s="63"/>
      <c r="AS334" s="6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K334" s="3"/>
      <c r="BL334" s="540"/>
      <c r="BM334" s="540"/>
      <c r="BN334" s="540"/>
      <c r="BO334" s="540"/>
      <c r="BP334" s="540"/>
      <c r="BQ334" s="540"/>
      <c r="BR334" s="3"/>
      <c r="BS334" s="3"/>
      <c r="BT334" s="3"/>
      <c r="BU334" s="540"/>
      <c r="BV334" s="540"/>
      <c r="BW334" s="540"/>
      <c r="BX334" s="540"/>
      <c r="BY334" s="63"/>
      <c r="BZ334" s="55"/>
      <c r="CA334" s="55"/>
      <c r="CB334" s="63"/>
      <c r="CC334" s="3"/>
      <c r="CD334" s="3"/>
      <c r="CE334" s="63"/>
      <c r="CF334" s="3"/>
      <c r="CG334" s="3"/>
      <c r="CH334" s="3"/>
      <c r="CI334" s="3"/>
      <c r="CJ334" s="3"/>
      <c r="CK334" s="3"/>
    </row>
    <row r="335" spans="1:89" ht="16.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539"/>
      <c r="N335" s="3"/>
      <c r="O335" s="57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62"/>
      <c r="AP335" s="63"/>
      <c r="AQ335" s="63"/>
      <c r="AR335" s="63"/>
      <c r="AS335" s="6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540"/>
      <c r="BM335" s="540"/>
      <c r="BN335" s="540"/>
      <c r="BO335" s="540"/>
      <c r="BP335" s="540"/>
      <c r="BQ335" s="540"/>
      <c r="BR335" s="3"/>
      <c r="BS335" s="3"/>
      <c r="BT335" s="3"/>
      <c r="BU335" s="540"/>
      <c r="BV335" s="540"/>
      <c r="BW335" s="540"/>
      <c r="BX335" s="540"/>
      <c r="BY335" s="63"/>
      <c r="BZ335" s="55"/>
      <c r="CA335" s="55"/>
      <c r="CB335" s="63"/>
      <c r="CC335" s="3"/>
      <c r="CD335" s="3"/>
      <c r="CE335" s="63"/>
      <c r="CF335" s="3"/>
      <c r="CG335" s="3"/>
      <c r="CH335" s="3"/>
      <c r="CI335" s="3"/>
      <c r="CJ335" s="3"/>
      <c r="CK335" s="3"/>
    </row>
    <row r="336" spans="1:89" ht="16.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539"/>
      <c r="N336" s="3"/>
      <c r="O336" s="57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62"/>
      <c r="AP336" s="63"/>
      <c r="AQ336" s="63"/>
      <c r="AR336" s="63"/>
      <c r="AS336" s="6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K336" s="3"/>
      <c r="BL336" s="540"/>
      <c r="BM336" s="540"/>
      <c r="BN336" s="540"/>
      <c r="BO336" s="540"/>
      <c r="BP336" s="540"/>
      <c r="BQ336" s="540"/>
      <c r="BR336" s="3"/>
      <c r="BS336" s="3"/>
      <c r="BT336" s="3"/>
      <c r="BU336" s="540"/>
      <c r="BV336" s="540"/>
      <c r="BW336" s="540"/>
      <c r="BX336" s="540"/>
      <c r="BY336" s="63"/>
      <c r="BZ336" s="55"/>
      <c r="CA336" s="55"/>
      <c r="CB336" s="63"/>
      <c r="CC336" s="3"/>
      <c r="CD336" s="3"/>
      <c r="CE336" s="63"/>
      <c r="CF336" s="3"/>
      <c r="CG336" s="3"/>
      <c r="CH336" s="3"/>
      <c r="CI336" s="3"/>
      <c r="CJ336" s="3"/>
      <c r="CK336" s="3"/>
    </row>
    <row r="337" spans="1:89" ht="16.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539"/>
      <c r="N337" s="3"/>
      <c r="O337" s="57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62"/>
      <c r="AP337" s="63"/>
      <c r="AQ337" s="63"/>
      <c r="AR337" s="63"/>
      <c r="AS337" s="6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540"/>
      <c r="BM337" s="540"/>
      <c r="BN337" s="540"/>
      <c r="BO337" s="540"/>
      <c r="BP337" s="540"/>
      <c r="BQ337" s="540"/>
      <c r="BR337" s="3"/>
      <c r="BS337" s="3"/>
      <c r="BT337" s="3"/>
      <c r="BU337" s="540"/>
      <c r="BV337" s="540"/>
      <c r="BW337" s="540"/>
      <c r="BX337" s="540"/>
      <c r="BY337" s="63"/>
      <c r="BZ337" s="55"/>
      <c r="CA337" s="55"/>
      <c r="CB337" s="63"/>
      <c r="CC337" s="3"/>
      <c r="CD337" s="3"/>
      <c r="CE337" s="63"/>
      <c r="CF337" s="3"/>
      <c r="CG337" s="3"/>
      <c r="CH337" s="3"/>
      <c r="CI337" s="3"/>
      <c r="CJ337" s="3"/>
      <c r="CK337" s="3"/>
    </row>
    <row r="338" spans="1:89" ht="16.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539"/>
      <c r="N338" s="3"/>
      <c r="O338" s="57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62"/>
      <c r="AP338" s="63"/>
      <c r="AQ338" s="63"/>
      <c r="AR338" s="63"/>
      <c r="AS338" s="6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K338" s="3"/>
      <c r="BL338" s="540"/>
      <c r="BM338" s="540"/>
      <c r="BN338" s="540"/>
      <c r="BO338" s="540"/>
      <c r="BP338" s="540"/>
      <c r="BQ338" s="540"/>
      <c r="BR338" s="3"/>
      <c r="BS338" s="3"/>
      <c r="BT338" s="3"/>
      <c r="BU338" s="540"/>
      <c r="BV338" s="540"/>
      <c r="BW338" s="540"/>
      <c r="BX338" s="540"/>
      <c r="BY338" s="63"/>
      <c r="BZ338" s="55"/>
      <c r="CA338" s="55"/>
      <c r="CB338" s="63"/>
      <c r="CC338" s="3"/>
      <c r="CD338" s="3"/>
      <c r="CE338" s="63"/>
      <c r="CF338" s="3"/>
      <c r="CG338" s="3"/>
      <c r="CH338" s="3"/>
      <c r="CI338" s="3"/>
      <c r="CJ338" s="3"/>
      <c r="CK338" s="3"/>
    </row>
    <row r="339" spans="1:89" ht="16.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539"/>
      <c r="N339" s="3"/>
      <c r="O339" s="57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62"/>
      <c r="AP339" s="63"/>
      <c r="AQ339" s="63"/>
      <c r="AR339" s="63"/>
      <c r="AS339" s="6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K339" s="3"/>
      <c r="BL339" s="540"/>
      <c r="BM339" s="540"/>
      <c r="BN339" s="540"/>
      <c r="BO339" s="540"/>
      <c r="BP339" s="540"/>
      <c r="BQ339" s="540"/>
      <c r="BR339" s="3"/>
      <c r="BS339" s="3"/>
      <c r="BT339" s="3"/>
      <c r="BU339" s="540"/>
      <c r="BV339" s="540"/>
      <c r="BW339" s="540"/>
      <c r="BX339" s="540"/>
      <c r="BY339" s="63"/>
      <c r="BZ339" s="55"/>
      <c r="CA339" s="55"/>
      <c r="CB339" s="63"/>
      <c r="CC339" s="3"/>
      <c r="CD339" s="3"/>
      <c r="CE339" s="63"/>
      <c r="CF339" s="3"/>
      <c r="CG339" s="3"/>
      <c r="CH339" s="3"/>
      <c r="CI339" s="3"/>
      <c r="CJ339" s="3"/>
      <c r="CK339" s="3"/>
    </row>
    <row r="340" spans="1:89" ht="16.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539"/>
      <c r="N340" s="3"/>
      <c r="O340" s="57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62"/>
      <c r="AP340" s="63"/>
      <c r="AQ340" s="63"/>
      <c r="AR340" s="63"/>
      <c r="AS340" s="6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K340" s="3"/>
      <c r="BL340" s="540"/>
      <c r="BM340" s="540"/>
      <c r="BN340" s="540"/>
      <c r="BO340" s="540"/>
      <c r="BP340" s="540"/>
      <c r="BQ340" s="540"/>
      <c r="BR340" s="3"/>
      <c r="BS340" s="3"/>
      <c r="BT340" s="3"/>
      <c r="BU340" s="540"/>
      <c r="BV340" s="540"/>
      <c r="BW340" s="540"/>
      <c r="BX340" s="540"/>
      <c r="BY340" s="63"/>
      <c r="BZ340" s="55"/>
      <c r="CA340" s="55"/>
      <c r="CB340" s="63"/>
      <c r="CC340" s="3"/>
      <c r="CD340" s="3"/>
      <c r="CE340" s="63"/>
      <c r="CF340" s="3"/>
      <c r="CG340" s="3"/>
      <c r="CH340" s="3"/>
      <c r="CI340" s="3"/>
      <c r="CJ340" s="3"/>
      <c r="CK340" s="3"/>
    </row>
    <row r="341" spans="1:89" ht="16.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539"/>
      <c r="N341" s="3"/>
      <c r="O341" s="57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62"/>
      <c r="AP341" s="63"/>
      <c r="AQ341" s="63"/>
      <c r="AR341" s="63"/>
      <c r="AS341" s="6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540"/>
      <c r="BM341" s="540"/>
      <c r="BN341" s="540"/>
      <c r="BO341" s="540"/>
      <c r="BP341" s="540"/>
      <c r="BQ341" s="540"/>
      <c r="BR341" s="3"/>
      <c r="BS341" s="3"/>
      <c r="BT341" s="3"/>
      <c r="BU341" s="540"/>
      <c r="BV341" s="540"/>
      <c r="BW341" s="540"/>
      <c r="BX341" s="540"/>
      <c r="BY341" s="63"/>
      <c r="BZ341" s="55"/>
      <c r="CA341" s="55"/>
      <c r="CB341" s="63"/>
      <c r="CC341" s="3"/>
      <c r="CD341" s="3"/>
      <c r="CE341" s="63"/>
      <c r="CF341" s="3"/>
      <c r="CG341" s="3"/>
      <c r="CH341" s="3"/>
      <c r="CI341" s="3"/>
      <c r="CJ341" s="3"/>
      <c r="CK341" s="3"/>
    </row>
    <row r="342" spans="1:89" ht="16.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539"/>
      <c r="N342" s="3"/>
      <c r="O342" s="57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62"/>
      <c r="AP342" s="63"/>
      <c r="AQ342" s="63"/>
      <c r="AR342" s="63"/>
      <c r="AS342" s="6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/>
      <c r="BK342" s="3"/>
      <c r="BL342" s="540"/>
      <c r="BM342" s="540"/>
      <c r="BN342" s="540"/>
      <c r="BO342" s="540"/>
      <c r="BP342" s="540"/>
      <c r="BQ342" s="540"/>
      <c r="BR342" s="3"/>
      <c r="BS342" s="3"/>
      <c r="BT342" s="3"/>
      <c r="BU342" s="540"/>
      <c r="BV342" s="540"/>
      <c r="BW342" s="540"/>
      <c r="BX342" s="540"/>
      <c r="BY342" s="63"/>
      <c r="BZ342" s="55"/>
      <c r="CA342" s="55"/>
      <c r="CB342" s="63"/>
      <c r="CC342" s="3"/>
      <c r="CD342" s="3"/>
      <c r="CE342" s="63"/>
      <c r="CF342" s="3"/>
      <c r="CG342" s="3"/>
      <c r="CH342" s="3"/>
      <c r="CI342" s="3"/>
      <c r="CJ342" s="3"/>
      <c r="CK342" s="3"/>
    </row>
    <row r="343" spans="1:89" ht="16.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539"/>
      <c r="N343" s="3"/>
      <c r="O343" s="57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62"/>
      <c r="AP343" s="63"/>
      <c r="AQ343" s="63"/>
      <c r="AR343" s="63"/>
      <c r="AS343" s="6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540"/>
      <c r="BM343" s="540"/>
      <c r="BN343" s="540"/>
      <c r="BO343" s="540"/>
      <c r="BP343" s="540"/>
      <c r="BQ343" s="540"/>
      <c r="BR343" s="3"/>
      <c r="BS343" s="3"/>
      <c r="BT343" s="3"/>
      <c r="BU343" s="540"/>
      <c r="BV343" s="540"/>
      <c r="BW343" s="540"/>
      <c r="BX343" s="540"/>
      <c r="BY343" s="63"/>
      <c r="BZ343" s="55"/>
      <c r="CA343" s="55"/>
      <c r="CB343" s="63"/>
      <c r="CC343" s="3"/>
      <c r="CD343" s="3"/>
      <c r="CE343" s="63"/>
      <c r="CF343" s="3"/>
      <c r="CG343" s="3"/>
      <c r="CH343" s="3"/>
      <c r="CI343" s="3"/>
      <c r="CJ343" s="3"/>
      <c r="CK343" s="3"/>
    </row>
    <row r="344" spans="1:89" ht="16.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539"/>
      <c r="N344" s="3"/>
      <c r="O344" s="57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62"/>
      <c r="AP344" s="63"/>
      <c r="AQ344" s="63"/>
      <c r="AR344" s="63"/>
      <c r="AS344" s="6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K344" s="3"/>
      <c r="BL344" s="540"/>
      <c r="BM344" s="540"/>
      <c r="BN344" s="540"/>
      <c r="BO344" s="540"/>
      <c r="BP344" s="540"/>
      <c r="BQ344" s="540"/>
      <c r="BR344" s="3"/>
      <c r="BS344" s="3"/>
      <c r="BT344" s="3"/>
      <c r="BU344" s="540"/>
      <c r="BV344" s="540"/>
      <c r="BW344" s="540"/>
      <c r="BX344" s="540"/>
      <c r="BY344" s="63"/>
      <c r="BZ344" s="55"/>
      <c r="CA344" s="55"/>
      <c r="CB344" s="63"/>
      <c r="CC344" s="3"/>
      <c r="CD344" s="3"/>
      <c r="CE344" s="63"/>
      <c r="CF344" s="3"/>
      <c r="CG344" s="3"/>
      <c r="CH344" s="3"/>
      <c r="CI344" s="3"/>
      <c r="CJ344" s="3"/>
      <c r="CK344" s="3"/>
    </row>
    <row r="345" spans="1:89" ht="16.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539"/>
      <c r="N345" s="3"/>
      <c r="O345" s="57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62"/>
      <c r="AP345" s="63"/>
      <c r="AQ345" s="63"/>
      <c r="AR345" s="63"/>
      <c r="AS345" s="6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/>
      <c r="BK345" s="3"/>
      <c r="BL345" s="540"/>
      <c r="BM345" s="540"/>
      <c r="BN345" s="540"/>
      <c r="BO345" s="540"/>
      <c r="BP345" s="540"/>
      <c r="BQ345" s="540"/>
      <c r="BR345" s="3"/>
      <c r="BS345" s="3"/>
      <c r="BT345" s="3"/>
      <c r="BU345" s="540"/>
      <c r="BV345" s="540"/>
      <c r="BW345" s="540"/>
      <c r="BX345" s="540"/>
      <c r="BY345" s="63"/>
      <c r="BZ345" s="55"/>
      <c r="CA345" s="55"/>
      <c r="CB345" s="63"/>
      <c r="CC345" s="3"/>
      <c r="CD345" s="3"/>
      <c r="CE345" s="63"/>
      <c r="CF345" s="3"/>
      <c r="CG345" s="3"/>
      <c r="CH345" s="3"/>
      <c r="CI345" s="3"/>
      <c r="CJ345" s="3"/>
      <c r="CK345" s="3"/>
    </row>
    <row r="346" spans="1:89" ht="16.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539"/>
      <c r="N346" s="3"/>
      <c r="O346" s="57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62"/>
      <c r="AP346" s="63"/>
      <c r="AQ346" s="63"/>
      <c r="AR346" s="63"/>
      <c r="AS346" s="6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/>
      <c r="BK346" s="3"/>
      <c r="BL346" s="540"/>
      <c r="BM346" s="540"/>
      <c r="BN346" s="540"/>
      <c r="BO346" s="540"/>
      <c r="BP346" s="540"/>
      <c r="BQ346" s="540"/>
      <c r="BR346" s="3"/>
      <c r="BS346" s="3"/>
      <c r="BT346" s="3"/>
      <c r="BU346" s="540"/>
      <c r="BV346" s="540"/>
      <c r="BW346" s="540"/>
      <c r="BX346" s="540"/>
      <c r="BY346" s="63"/>
      <c r="BZ346" s="55"/>
      <c r="CA346" s="55"/>
      <c r="CB346" s="63"/>
      <c r="CC346" s="3"/>
      <c r="CD346" s="3"/>
      <c r="CE346" s="63"/>
      <c r="CF346" s="3"/>
      <c r="CG346" s="3"/>
      <c r="CH346" s="3"/>
      <c r="CI346" s="3"/>
      <c r="CJ346" s="3"/>
      <c r="CK346" s="3"/>
    </row>
    <row r="347" spans="1:89" ht="16.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539"/>
      <c r="N347" s="3"/>
      <c r="O347" s="57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62"/>
      <c r="AP347" s="63"/>
      <c r="AQ347" s="63"/>
      <c r="AR347" s="63"/>
      <c r="AS347" s="6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540"/>
      <c r="BM347" s="540"/>
      <c r="BN347" s="540"/>
      <c r="BO347" s="540"/>
      <c r="BP347" s="540"/>
      <c r="BQ347" s="540"/>
      <c r="BR347" s="3"/>
      <c r="BS347" s="3"/>
      <c r="BT347" s="3"/>
      <c r="BU347" s="540"/>
      <c r="BV347" s="540"/>
      <c r="BW347" s="540"/>
      <c r="BX347" s="540"/>
      <c r="BY347" s="63"/>
      <c r="BZ347" s="55"/>
      <c r="CA347" s="55"/>
      <c r="CB347" s="63"/>
      <c r="CC347" s="3"/>
      <c r="CD347" s="3"/>
      <c r="CE347" s="63"/>
      <c r="CF347" s="3"/>
      <c r="CG347" s="3"/>
      <c r="CH347" s="3"/>
      <c r="CI347" s="3"/>
      <c r="CJ347" s="3"/>
      <c r="CK347" s="3"/>
    </row>
    <row r="348" spans="1:89" ht="16.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539"/>
      <c r="N348" s="3"/>
      <c r="O348" s="57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62"/>
      <c r="AP348" s="63"/>
      <c r="AQ348" s="63"/>
      <c r="AR348" s="63"/>
      <c r="AS348" s="6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K348" s="3"/>
      <c r="BL348" s="540"/>
      <c r="BM348" s="540"/>
      <c r="BN348" s="540"/>
      <c r="BO348" s="540"/>
      <c r="BP348" s="540"/>
      <c r="BQ348" s="540"/>
      <c r="BR348" s="3"/>
      <c r="BS348" s="3"/>
      <c r="BT348" s="3"/>
      <c r="BU348" s="540"/>
      <c r="BV348" s="540"/>
      <c r="BW348" s="540"/>
      <c r="BX348" s="540"/>
      <c r="BY348" s="63"/>
      <c r="BZ348" s="55"/>
      <c r="CA348" s="55"/>
      <c r="CB348" s="63"/>
      <c r="CC348" s="3"/>
      <c r="CD348" s="3"/>
      <c r="CE348" s="63"/>
      <c r="CF348" s="3"/>
      <c r="CG348" s="3"/>
      <c r="CH348" s="3"/>
      <c r="CI348" s="3"/>
      <c r="CJ348" s="3"/>
      <c r="CK348" s="3"/>
    </row>
    <row r="349" spans="1:89" ht="16.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539"/>
      <c r="N349" s="3"/>
      <c r="O349" s="57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62"/>
      <c r="AP349" s="63"/>
      <c r="AQ349" s="63"/>
      <c r="AR349" s="63"/>
      <c r="AS349" s="6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/>
      <c r="BK349" s="3"/>
      <c r="BL349" s="540"/>
      <c r="BM349" s="540"/>
      <c r="BN349" s="540"/>
      <c r="BO349" s="540"/>
      <c r="BP349" s="540"/>
      <c r="BQ349" s="540"/>
      <c r="BR349" s="3"/>
      <c r="BS349" s="3"/>
      <c r="BT349" s="3"/>
      <c r="BU349" s="540"/>
      <c r="BV349" s="540"/>
      <c r="BW349" s="540"/>
      <c r="BX349" s="540"/>
      <c r="BY349" s="63"/>
      <c r="BZ349" s="55"/>
      <c r="CA349" s="55"/>
      <c r="CB349" s="63"/>
      <c r="CC349" s="3"/>
      <c r="CD349" s="3"/>
      <c r="CE349" s="63"/>
      <c r="CF349" s="3"/>
      <c r="CG349" s="3"/>
      <c r="CH349" s="3"/>
      <c r="CI349" s="3"/>
      <c r="CJ349" s="3"/>
      <c r="CK349" s="3"/>
    </row>
    <row r="350" spans="1:89" ht="16.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539"/>
      <c r="N350" s="3"/>
      <c r="O350" s="57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62"/>
      <c r="AP350" s="63"/>
      <c r="AQ350" s="63"/>
      <c r="AR350" s="63"/>
      <c r="AS350" s="6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3"/>
      <c r="BI350" s="3"/>
      <c r="BJ350" s="3"/>
      <c r="BK350" s="3"/>
      <c r="BL350" s="540"/>
      <c r="BM350" s="540"/>
      <c r="BN350" s="540"/>
      <c r="BO350" s="540"/>
      <c r="BP350" s="540"/>
      <c r="BQ350" s="540"/>
      <c r="BR350" s="3"/>
      <c r="BS350" s="3"/>
      <c r="BT350" s="3"/>
      <c r="BU350" s="540"/>
      <c r="BV350" s="540"/>
      <c r="BW350" s="540"/>
      <c r="BX350" s="540"/>
      <c r="BY350" s="63"/>
      <c r="BZ350" s="55"/>
      <c r="CA350" s="55"/>
      <c r="CB350" s="63"/>
      <c r="CC350" s="3"/>
      <c r="CD350" s="3"/>
      <c r="CE350" s="63"/>
      <c r="CF350" s="3"/>
      <c r="CG350" s="3"/>
      <c r="CH350" s="3"/>
      <c r="CI350" s="3"/>
      <c r="CJ350" s="3"/>
      <c r="CK350" s="3"/>
    </row>
    <row r="351" spans="1:89" ht="16.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539"/>
      <c r="N351" s="3"/>
      <c r="O351" s="57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62"/>
      <c r="AP351" s="63"/>
      <c r="AQ351" s="63"/>
      <c r="AR351" s="63"/>
      <c r="AS351" s="6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  <c r="BI351" s="3"/>
      <c r="BJ351" s="3"/>
      <c r="BK351" s="3"/>
      <c r="BL351" s="540"/>
      <c r="BM351" s="540"/>
      <c r="BN351" s="540"/>
      <c r="BO351" s="540"/>
      <c r="BP351" s="540"/>
      <c r="BQ351" s="540"/>
      <c r="BR351" s="3"/>
      <c r="BS351" s="3"/>
      <c r="BT351" s="3"/>
      <c r="BU351" s="540"/>
      <c r="BV351" s="540"/>
      <c r="BW351" s="540"/>
      <c r="BX351" s="540"/>
      <c r="BY351" s="63"/>
      <c r="BZ351" s="55"/>
      <c r="CA351" s="55"/>
      <c r="CB351" s="63"/>
      <c r="CC351" s="3"/>
      <c r="CD351" s="3"/>
      <c r="CE351" s="63"/>
      <c r="CF351" s="3"/>
      <c r="CG351" s="3"/>
      <c r="CH351" s="3"/>
      <c r="CI351" s="3"/>
      <c r="CJ351" s="3"/>
      <c r="CK351" s="3"/>
    </row>
    <row r="352" spans="1:89" ht="16.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539"/>
      <c r="N352" s="3"/>
      <c r="O352" s="57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62"/>
      <c r="AP352" s="63"/>
      <c r="AQ352" s="63"/>
      <c r="AR352" s="63"/>
      <c r="AS352" s="6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/>
      <c r="BK352" s="3"/>
      <c r="BL352" s="540"/>
      <c r="BM352" s="540"/>
      <c r="BN352" s="540"/>
      <c r="BO352" s="540"/>
      <c r="BP352" s="540"/>
      <c r="BQ352" s="540"/>
      <c r="BR352" s="3"/>
      <c r="BS352" s="3"/>
      <c r="BT352" s="3"/>
      <c r="BU352" s="540"/>
      <c r="BV352" s="540"/>
      <c r="BW352" s="540"/>
      <c r="BX352" s="540"/>
      <c r="BY352" s="63"/>
      <c r="BZ352" s="55"/>
      <c r="CA352" s="55"/>
      <c r="CB352" s="63"/>
      <c r="CC352" s="3"/>
      <c r="CD352" s="3"/>
      <c r="CE352" s="63"/>
      <c r="CF352" s="3"/>
      <c r="CG352" s="3"/>
      <c r="CH352" s="3"/>
      <c r="CI352" s="3"/>
      <c r="CJ352" s="3"/>
      <c r="CK352" s="3"/>
    </row>
    <row r="353" spans="1:89" ht="16.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539"/>
      <c r="N353" s="3"/>
      <c r="O353" s="57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62"/>
      <c r="AP353" s="63"/>
      <c r="AQ353" s="63"/>
      <c r="AR353" s="63"/>
      <c r="AS353" s="6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/>
      <c r="BK353" s="3"/>
      <c r="BL353" s="540"/>
      <c r="BM353" s="540"/>
      <c r="BN353" s="540"/>
      <c r="BO353" s="540"/>
      <c r="BP353" s="540"/>
      <c r="BQ353" s="540"/>
      <c r="BR353" s="3"/>
      <c r="BS353" s="3"/>
      <c r="BT353" s="3"/>
      <c r="BU353" s="540"/>
      <c r="BV353" s="540"/>
      <c r="BW353" s="540"/>
      <c r="BX353" s="540"/>
      <c r="BY353" s="63"/>
      <c r="BZ353" s="55"/>
      <c r="CA353" s="55"/>
      <c r="CB353" s="63"/>
      <c r="CC353" s="3"/>
      <c r="CD353" s="3"/>
      <c r="CE353" s="63"/>
      <c r="CF353" s="3"/>
      <c r="CG353" s="3"/>
      <c r="CH353" s="3"/>
      <c r="CI353" s="3"/>
      <c r="CJ353" s="3"/>
      <c r="CK353" s="3"/>
    </row>
    <row r="354" spans="1:89" ht="16.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539"/>
      <c r="N354" s="3"/>
      <c r="O354" s="57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62"/>
      <c r="AP354" s="63"/>
      <c r="AQ354" s="63"/>
      <c r="AR354" s="63"/>
      <c r="AS354" s="6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3"/>
      <c r="BI354" s="3"/>
      <c r="BJ354" s="3"/>
      <c r="BK354" s="3"/>
      <c r="BL354" s="540"/>
      <c r="BM354" s="540"/>
      <c r="BN354" s="540"/>
      <c r="BO354" s="540"/>
      <c r="BP354" s="540"/>
      <c r="BQ354" s="540"/>
      <c r="BR354" s="3"/>
      <c r="BS354" s="3"/>
      <c r="BT354" s="3"/>
      <c r="BU354" s="540"/>
      <c r="BV354" s="540"/>
      <c r="BW354" s="540"/>
      <c r="BX354" s="540"/>
      <c r="BY354" s="63"/>
      <c r="BZ354" s="55"/>
      <c r="CA354" s="55"/>
      <c r="CB354" s="63"/>
      <c r="CC354" s="3"/>
      <c r="CD354" s="3"/>
      <c r="CE354" s="63"/>
      <c r="CF354" s="3"/>
      <c r="CG354" s="3"/>
      <c r="CH354" s="3"/>
      <c r="CI354" s="3"/>
      <c r="CJ354" s="3"/>
      <c r="CK354" s="3"/>
    </row>
    <row r="355" spans="1:89" ht="16.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539"/>
      <c r="N355" s="3"/>
      <c r="O355" s="57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62"/>
      <c r="AP355" s="63"/>
      <c r="AQ355" s="63"/>
      <c r="AR355" s="63"/>
      <c r="AS355" s="6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3"/>
      <c r="BF355" s="3"/>
      <c r="BG355" s="3"/>
      <c r="BH355" s="3"/>
      <c r="BI355" s="3"/>
      <c r="BJ355" s="3"/>
      <c r="BK355" s="3"/>
      <c r="BL355" s="540"/>
      <c r="BM355" s="540"/>
      <c r="BN355" s="540"/>
      <c r="BO355" s="540"/>
      <c r="BP355" s="540"/>
      <c r="BQ355" s="540"/>
      <c r="BR355" s="3"/>
      <c r="BS355" s="3"/>
      <c r="BT355" s="3"/>
      <c r="BU355" s="540"/>
      <c r="BV355" s="540"/>
      <c r="BW355" s="540"/>
      <c r="BX355" s="540"/>
      <c r="BY355" s="63"/>
      <c r="BZ355" s="55"/>
      <c r="CA355" s="55"/>
      <c r="CB355" s="63"/>
      <c r="CC355" s="3"/>
      <c r="CD355" s="3"/>
      <c r="CE355" s="63"/>
      <c r="CF355" s="3"/>
      <c r="CG355" s="3"/>
      <c r="CH355" s="3"/>
      <c r="CI355" s="3"/>
      <c r="CJ355" s="3"/>
      <c r="CK355" s="3"/>
    </row>
    <row r="356" spans="1:89" ht="16.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539"/>
      <c r="N356" s="3"/>
      <c r="O356" s="57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62"/>
      <c r="AP356" s="63"/>
      <c r="AQ356" s="63"/>
      <c r="AR356" s="63"/>
      <c r="AS356" s="63"/>
      <c r="AT356" s="3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3"/>
      <c r="BF356" s="3"/>
      <c r="BG356" s="3"/>
      <c r="BH356" s="3"/>
      <c r="BI356" s="3"/>
      <c r="BJ356" s="3"/>
      <c r="BK356" s="3"/>
      <c r="BL356" s="540"/>
      <c r="BM356" s="540"/>
      <c r="BN356" s="540"/>
      <c r="BO356" s="540"/>
      <c r="BP356" s="540"/>
      <c r="BQ356" s="540"/>
      <c r="BR356" s="3"/>
      <c r="BS356" s="3"/>
      <c r="BT356" s="3"/>
      <c r="BU356" s="540"/>
      <c r="BV356" s="540"/>
      <c r="BW356" s="540"/>
      <c r="BX356" s="540"/>
      <c r="BY356" s="63"/>
      <c r="BZ356" s="55"/>
      <c r="CA356" s="55"/>
      <c r="CB356" s="63"/>
      <c r="CC356" s="3"/>
      <c r="CD356" s="3"/>
      <c r="CE356" s="63"/>
      <c r="CF356" s="3"/>
      <c r="CG356" s="3"/>
      <c r="CH356" s="3"/>
      <c r="CI356" s="3"/>
      <c r="CJ356" s="3"/>
      <c r="CK356" s="3"/>
    </row>
    <row r="357" spans="1:89" ht="16.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539"/>
      <c r="N357" s="3"/>
      <c r="O357" s="57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62"/>
      <c r="AP357" s="63"/>
      <c r="AQ357" s="63"/>
      <c r="AR357" s="63"/>
      <c r="AS357" s="63"/>
      <c r="AT357" s="3"/>
      <c r="AU357" s="3"/>
      <c r="AV357" s="3"/>
      <c r="AW357" s="3"/>
      <c r="AX357" s="3"/>
      <c r="AY357" s="3"/>
      <c r="AZ357" s="3"/>
      <c r="BA357" s="3"/>
      <c r="BB357" s="3"/>
      <c r="BC357" s="3"/>
      <c r="BD357" s="3"/>
      <c r="BE357" s="3"/>
      <c r="BF357" s="3"/>
      <c r="BG357" s="3"/>
      <c r="BH357" s="3"/>
      <c r="BI357" s="3"/>
      <c r="BJ357" s="3"/>
      <c r="BK357" s="3"/>
      <c r="BL357" s="540"/>
      <c r="BM357" s="540"/>
      <c r="BN357" s="540"/>
      <c r="BO357" s="540"/>
      <c r="BP357" s="540"/>
      <c r="BQ357" s="540"/>
      <c r="BR357" s="3"/>
      <c r="BS357" s="3"/>
      <c r="BT357" s="3"/>
      <c r="BU357" s="540"/>
      <c r="BV357" s="540"/>
      <c r="BW357" s="540"/>
      <c r="BX357" s="540"/>
      <c r="BY357" s="63"/>
      <c r="BZ357" s="55"/>
      <c r="CA357" s="55"/>
      <c r="CB357" s="63"/>
      <c r="CC357" s="3"/>
      <c r="CD357" s="3"/>
      <c r="CE357" s="63"/>
      <c r="CF357" s="3"/>
      <c r="CG357" s="3"/>
      <c r="CH357" s="3"/>
      <c r="CI357" s="3"/>
      <c r="CJ357" s="3"/>
      <c r="CK357" s="3"/>
    </row>
  </sheetData>
  <mergeCells count="26">
    <mergeCell ref="BZ2:BZ3"/>
    <mergeCell ref="CA2:CA3"/>
    <mergeCell ref="CB2:CB3"/>
    <mergeCell ref="CC2:CC3"/>
    <mergeCell ref="A158:CI159"/>
    <mergeCell ref="BL2:BQ2"/>
    <mergeCell ref="C1:CJ1"/>
    <mergeCell ref="A2:B2"/>
    <mergeCell ref="C2:G2"/>
    <mergeCell ref="H2:J2"/>
    <mergeCell ref="L2:O2"/>
    <mergeCell ref="P2:W2"/>
    <mergeCell ref="X2:Z2"/>
    <mergeCell ref="CH2:CJ2"/>
    <mergeCell ref="CD2:CD3"/>
    <mergeCell ref="CE2:CE3"/>
    <mergeCell ref="CF2:CF3"/>
    <mergeCell ref="CG2:CG3"/>
    <mergeCell ref="BR2:BU2"/>
    <mergeCell ref="BV2:BX2"/>
    <mergeCell ref="BY2:BY3"/>
    <mergeCell ref="AB2:AH2"/>
    <mergeCell ref="AI2:AN2"/>
    <mergeCell ref="AO2:AS2"/>
    <mergeCell ref="AT2:AY2"/>
    <mergeCell ref="AZ2:BJ2"/>
  </mergeCells>
  <pageMargins left="0.7" right="0.7" top="0.75" bottom="0.75" header="0" footer="0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355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baseColWidth="10" defaultColWidth="14.42578125" defaultRowHeight="15" customHeight="1"/>
  <cols>
    <col min="1" max="1" width="30.5703125" customWidth="1"/>
    <col min="2" max="2" width="9.7109375" customWidth="1"/>
    <col min="3" max="3" width="17.140625" hidden="1" customWidth="1"/>
    <col min="4" max="6" width="14.5703125" hidden="1" customWidth="1"/>
    <col min="7" max="7" width="15.5703125" hidden="1" customWidth="1"/>
    <col min="8" max="8" width="25.42578125" customWidth="1"/>
    <col min="9" max="9" width="24.85546875" customWidth="1"/>
    <col min="10" max="10" width="21.140625" customWidth="1"/>
    <col min="11" max="11" width="17.7109375" customWidth="1"/>
    <col min="12" max="15" width="14" customWidth="1"/>
    <col min="16" max="16" width="22.85546875" customWidth="1"/>
    <col min="17" max="17" width="16" customWidth="1"/>
    <col min="18" max="20" width="16.42578125" customWidth="1"/>
    <col min="21" max="21" width="16.28515625" customWidth="1"/>
    <col min="22" max="22" width="0.140625" hidden="1" customWidth="1"/>
    <col min="23" max="23" width="12.5703125" hidden="1" customWidth="1"/>
    <col min="24" max="24" width="14.85546875" customWidth="1"/>
    <col min="25" max="25" width="16.42578125" customWidth="1"/>
    <col min="26" max="27" width="17.7109375" customWidth="1"/>
    <col min="28" max="28" width="13.85546875" customWidth="1"/>
    <col min="29" max="29" width="14.28515625" customWidth="1"/>
    <col min="30" max="30" width="14.140625" customWidth="1"/>
    <col min="31" max="31" width="14" customWidth="1"/>
    <col min="32" max="32" width="15" hidden="1" customWidth="1"/>
    <col min="33" max="33" width="14.140625" hidden="1" customWidth="1"/>
    <col min="34" max="34" width="0.28515625" customWidth="1"/>
    <col min="35" max="35" width="16.42578125" customWidth="1"/>
    <col min="36" max="36" width="16.140625" customWidth="1"/>
    <col min="37" max="37" width="15.28515625" customWidth="1"/>
    <col min="38" max="38" width="14.7109375" customWidth="1"/>
    <col min="39" max="39" width="15.85546875" customWidth="1"/>
    <col min="41" max="41" width="16.140625" customWidth="1"/>
    <col min="42" max="42" width="16.5703125" customWidth="1"/>
    <col min="43" max="44" width="16" customWidth="1"/>
    <col min="45" max="45" width="17.28515625" customWidth="1"/>
    <col min="46" max="46" width="16.140625" customWidth="1"/>
    <col min="47" max="49" width="15.42578125" customWidth="1"/>
    <col min="50" max="51" width="16" customWidth="1"/>
    <col min="52" max="52" width="15.28515625" customWidth="1"/>
    <col min="53" max="53" width="14.5703125" customWidth="1"/>
    <col min="54" max="54" width="25" customWidth="1"/>
    <col min="55" max="55" width="16.42578125" customWidth="1"/>
    <col min="56" max="57" width="15.28515625" customWidth="1"/>
    <col min="58" max="58" width="16.85546875" customWidth="1"/>
    <col min="59" max="59" width="0.140625" customWidth="1"/>
    <col min="60" max="63" width="15.28515625" customWidth="1"/>
    <col min="64" max="64" width="22" customWidth="1"/>
    <col min="65" max="65" width="8.5703125" hidden="1" customWidth="1"/>
    <col min="66" max="66" width="14.140625" customWidth="1"/>
    <col min="67" max="68" width="14.85546875" customWidth="1"/>
    <col min="69" max="69" width="16.140625" customWidth="1"/>
    <col min="70" max="70" width="14.28515625" customWidth="1"/>
    <col min="71" max="71" width="14.140625" hidden="1" customWidth="1"/>
    <col min="72" max="72" width="14.85546875" customWidth="1"/>
    <col min="73" max="73" width="15.5703125" customWidth="1"/>
    <col min="74" max="75" width="14.5703125" customWidth="1"/>
    <col min="76" max="76" width="14.140625" customWidth="1"/>
    <col min="77" max="80" width="14.5703125" customWidth="1"/>
    <col min="81" max="82" width="15" customWidth="1"/>
    <col min="83" max="83" width="14.5703125" customWidth="1"/>
    <col min="84" max="85" width="15" customWidth="1"/>
    <col min="86" max="89" width="11.42578125" customWidth="1"/>
  </cols>
  <sheetData>
    <row r="1" spans="1:89" ht="76.5" customHeight="1">
      <c r="A1" s="542" t="s">
        <v>329</v>
      </c>
      <c r="B1" s="2"/>
      <c r="C1" s="676" t="s">
        <v>329</v>
      </c>
      <c r="D1" s="677"/>
      <c r="E1" s="677"/>
      <c r="F1" s="677"/>
      <c r="G1" s="677"/>
      <c r="H1" s="677"/>
      <c r="I1" s="677"/>
      <c r="J1" s="677"/>
      <c r="K1" s="677"/>
      <c r="L1" s="677"/>
      <c r="M1" s="677"/>
      <c r="N1" s="677"/>
      <c r="O1" s="677"/>
      <c r="P1" s="677"/>
      <c r="Q1" s="677"/>
      <c r="R1" s="677"/>
      <c r="S1" s="677"/>
      <c r="T1" s="677"/>
      <c r="U1" s="677"/>
      <c r="V1" s="677"/>
      <c r="W1" s="677"/>
      <c r="X1" s="677"/>
      <c r="Y1" s="677"/>
      <c r="Z1" s="677"/>
      <c r="AA1" s="677"/>
      <c r="AB1" s="677"/>
      <c r="AC1" s="677"/>
      <c r="AD1" s="677"/>
      <c r="AE1" s="677"/>
      <c r="AF1" s="677"/>
      <c r="AG1" s="677"/>
      <c r="AH1" s="677"/>
      <c r="AI1" s="677"/>
      <c r="AJ1" s="677"/>
      <c r="AK1" s="677"/>
      <c r="AL1" s="677"/>
      <c r="AM1" s="677"/>
      <c r="AN1" s="677"/>
      <c r="AO1" s="677"/>
      <c r="AP1" s="677"/>
      <c r="AQ1" s="677"/>
      <c r="AR1" s="677"/>
      <c r="AS1" s="677"/>
      <c r="AT1" s="677"/>
      <c r="AU1" s="677"/>
      <c r="AV1" s="677"/>
      <c r="AW1" s="677"/>
      <c r="AX1" s="677"/>
      <c r="AY1" s="677"/>
      <c r="AZ1" s="677"/>
      <c r="BA1" s="677"/>
      <c r="BB1" s="677"/>
      <c r="BC1" s="677"/>
      <c r="BD1" s="677"/>
      <c r="BE1" s="677"/>
      <c r="BF1" s="677"/>
      <c r="BG1" s="677"/>
      <c r="BH1" s="677"/>
      <c r="BI1" s="677"/>
      <c r="BJ1" s="677"/>
      <c r="BK1" s="677"/>
      <c r="BL1" s="677"/>
      <c r="BM1" s="677"/>
      <c r="BN1" s="677"/>
      <c r="BO1" s="677"/>
      <c r="BP1" s="677"/>
      <c r="BQ1" s="677"/>
      <c r="BR1" s="677"/>
      <c r="BS1" s="677"/>
      <c r="BT1" s="677"/>
      <c r="BU1" s="677"/>
      <c r="BV1" s="677"/>
      <c r="BW1" s="677"/>
      <c r="BX1" s="677"/>
      <c r="BY1" s="677"/>
      <c r="BZ1" s="677"/>
      <c r="CA1" s="677"/>
      <c r="CB1" s="677"/>
      <c r="CC1" s="677"/>
      <c r="CD1" s="677"/>
      <c r="CE1" s="677"/>
      <c r="CF1" s="677"/>
      <c r="CG1" s="677"/>
      <c r="CH1" s="677"/>
      <c r="CI1" s="677"/>
      <c r="CJ1" s="677"/>
      <c r="CK1" s="3"/>
    </row>
    <row r="2" spans="1:89" ht="13.5" customHeight="1">
      <c r="A2" s="673" t="s">
        <v>2</v>
      </c>
      <c r="B2" s="669"/>
      <c r="C2" s="678" t="s">
        <v>3</v>
      </c>
      <c r="D2" s="679"/>
      <c r="E2" s="679"/>
      <c r="F2" s="679"/>
      <c r="G2" s="679"/>
      <c r="H2" s="680" t="s">
        <v>4</v>
      </c>
      <c r="I2" s="679"/>
      <c r="J2" s="679"/>
      <c r="K2" s="4"/>
      <c r="L2" s="673" t="s">
        <v>5</v>
      </c>
      <c r="M2" s="669"/>
      <c r="N2" s="669"/>
      <c r="O2" s="681"/>
      <c r="P2" s="682" t="s">
        <v>6</v>
      </c>
      <c r="Q2" s="679"/>
      <c r="R2" s="679"/>
      <c r="S2" s="679"/>
      <c r="T2" s="679"/>
      <c r="U2" s="679"/>
      <c r="V2" s="679"/>
      <c r="W2" s="683"/>
      <c r="X2" s="684" t="s">
        <v>7</v>
      </c>
      <c r="Y2" s="685"/>
      <c r="Z2" s="685"/>
      <c r="AA2" s="5"/>
      <c r="AB2" s="668" t="s">
        <v>8</v>
      </c>
      <c r="AC2" s="669"/>
      <c r="AD2" s="669"/>
      <c r="AE2" s="669"/>
      <c r="AF2" s="669"/>
      <c r="AG2" s="669"/>
      <c r="AH2" s="669"/>
      <c r="AI2" s="670" t="s">
        <v>9</v>
      </c>
      <c r="AJ2" s="669"/>
      <c r="AK2" s="669"/>
      <c r="AL2" s="669"/>
      <c r="AM2" s="669"/>
      <c r="AN2" s="669"/>
      <c r="AO2" s="671" t="s">
        <v>10</v>
      </c>
      <c r="AP2" s="669"/>
      <c r="AQ2" s="669"/>
      <c r="AR2" s="669"/>
      <c r="AS2" s="672"/>
      <c r="AT2" s="673" t="s">
        <v>11</v>
      </c>
      <c r="AU2" s="669"/>
      <c r="AV2" s="669"/>
      <c r="AW2" s="669"/>
      <c r="AX2" s="669"/>
      <c r="AY2" s="669"/>
      <c r="AZ2" s="674" t="s">
        <v>12</v>
      </c>
      <c r="BA2" s="669"/>
      <c r="BB2" s="669"/>
      <c r="BC2" s="669"/>
      <c r="BD2" s="669"/>
      <c r="BE2" s="669"/>
      <c r="BF2" s="669"/>
      <c r="BG2" s="669"/>
      <c r="BH2" s="669"/>
      <c r="BI2" s="669"/>
      <c r="BJ2" s="672"/>
      <c r="BK2" s="6"/>
      <c r="BL2" s="675" t="s">
        <v>13</v>
      </c>
      <c r="BM2" s="669"/>
      <c r="BN2" s="669"/>
      <c r="BO2" s="669"/>
      <c r="BP2" s="669"/>
      <c r="BQ2" s="669"/>
      <c r="BR2" s="694" t="s">
        <v>14</v>
      </c>
      <c r="BS2" s="669"/>
      <c r="BT2" s="669"/>
      <c r="BU2" s="672"/>
      <c r="BV2" s="695" t="s">
        <v>15</v>
      </c>
      <c r="BW2" s="669"/>
      <c r="BX2" s="672"/>
      <c r="BY2" s="696" t="s">
        <v>16</v>
      </c>
      <c r="BZ2" s="697" t="s">
        <v>17</v>
      </c>
      <c r="CA2" s="698" t="s">
        <v>18</v>
      </c>
      <c r="CB2" s="699" t="s">
        <v>19</v>
      </c>
      <c r="CC2" s="700" t="s">
        <v>20</v>
      </c>
      <c r="CD2" s="687" t="s">
        <v>21</v>
      </c>
      <c r="CE2" s="689" t="s">
        <v>22</v>
      </c>
      <c r="CF2" s="691" t="s">
        <v>23</v>
      </c>
      <c r="CG2" s="693" t="s">
        <v>24</v>
      </c>
      <c r="CH2" s="686" t="s">
        <v>25</v>
      </c>
      <c r="CI2" s="669"/>
      <c r="CJ2" s="672"/>
      <c r="CK2" s="3"/>
    </row>
    <row r="3" spans="1:89" ht="74.25" customHeight="1">
      <c r="A3" s="7" t="s">
        <v>26</v>
      </c>
      <c r="B3" s="8" t="s">
        <v>27</v>
      </c>
      <c r="C3" s="9" t="s">
        <v>28</v>
      </c>
      <c r="D3" s="10" t="s">
        <v>29</v>
      </c>
      <c r="E3" s="11" t="s">
        <v>30</v>
      </c>
      <c r="F3" s="11" t="s">
        <v>31</v>
      </c>
      <c r="G3" s="11" t="s">
        <v>32</v>
      </c>
      <c r="H3" s="12" t="s">
        <v>33</v>
      </c>
      <c r="I3" s="13" t="s">
        <v>34</v>
      </c>
      <c r="J3" s="13" t="s">
        <v>35</v>
      </c>
      <c r="K3" s="14" t="s">
        <v>36</v>
      </c>
      <c r="L3" s="15" t="s">
        <v>37</v>
      </c>
      <c r="M3" s="16" t="s">
        <v>38</v>
      </c>
      <c r="N3" s="17" t="s">
        <v>39</v>
      </c>
      <c r="O3" s="18" t="s">
        <v>40</v>
      </c>
      <c r="P3" s="20" t="s">
        <v>33</v>
      </c>
      <c r="Q3" s="21" t="s">
        <v>43</v>
      </c>
      <c r="R3" s="21" t="s">
        <v>44</v>
      </c>
      <c r="S3" s="21" t="s">
        <v>45</v>
      </c>
      <c r="T3" s="21" t="s">
        <v>46</v>
      </c>
      <c r="U3" s="22" t="s">
        <v>330</v>
      </c>
      <c r="V3" s="23"/>
      <c r="W3" s="24"/>
      <c r="X3" s="25" t="s">
        <v>33</v>
      </c>
      <c r="Y3" s="13" t="s">
        <v>45</v>
      </c>
      <c r="Z3" s="14" t="s">
        <v>48</v>
      </c>
      <c r="AA3" s="14" t="s">
        <v>49</v>
      </c>
      <c r="AB3" s="26" t="s">
        <v>50</v>
      </c>
      <c r="AC3" s="27" t="s">
        <v>331</v>
      </c>
      <c r="AD3" s="27" t="s">
        <v>52</v>
      </c>
      <c r="AE3" s="27" t="s">
        <v>53</v>
      </c>
      <c r="AF3" s="27" t="s">
        <v>54</v>
      </c>
      <c r="AG3" s="27" t="s">
        <v>55</v>
      </c>
      <c r="AH3" s="28" t="s">
        <v>56</v>
      </c>
      <c r="AI3" s="29" t="s">
        <v>57</v>
      </c>
      <c r="AJ3" s="30" t="s">
        <v>58</v>
      </c>
      <c r="AK3" s="31" t="s">
        <v>59</v>
      </c>
      <c r="AL3" s="31" t="s">
        <v>60</v>
      </c>
      <c r="AM3" s="32" t="s">
        <v>61</v>
      </c>
      <c r="AN3" s="30" t="s">
        <v>62</v>
      </c>
      <c r="AO3" s="33" t="s">
        <v>63</v>
      </c>
      <c r="AP3" s="34" t="s">
        <v>64</v>
      </c>
      <c r="AQ3" s="34" t="s">
        <v>65</v>
      </c>
      <c r="AR3" s="34" t="s">
        <v>66</v>
      </c>
      <c r="AS3" s="34" t="s">
        <v>67</v>
      </c>
      <c r="AT3" s="35" t="s">
        <v>68</v>
      </c>
      <c r="AU3" s="36" t="s">
        <v>69</v>
      </c>
      <c r="AV3" s="37" t="s">
        <v>70</v>
      </c>
      <c r="AW3" s="37" t="s">
        <v>71</v>
      </c>
      <c r="AX3" s="38" t="s">
        <v>72</v>
      </c>
      <c r="AY3" s="38" t="s">
        <v>73</v>
      </c>
      <c r="AZ3" s="39" t="s">
        <v>74</v>
      </c>
      <c r="BA3" s="39" t="s">
        <v>75</v>
      </c>
      <c r="BB3" s="40" t="s">
        <v>76</v>
      </c>
      <c r="BC3" s="40" t="s">
        <v>77</v>
      </c>
      <c r="BD3" s="40" t="s">
        <v>78</v>
      </c>
      <c r="BE3" s="40" t="s">
        <v>79</v>
      </c>
      <c r="BF3" s="40" t="s">
        <v>80</v>
      </c>
      <c r="BG3" s="40"/>
      <c r="BH3" s="40" t="s">
        <v>81</v>
      </c>
      <c r="BI3" s="40" t="s">
        <v>82</v>
      </c>
      <c r="BJ3" s="40" t="s">
        <v>83</v>
      </c>
      <c r="BK3" s="41" t="s">
        <v>84</v>
      </c>
      <c r="BL3" s="42" t="s">
        <v>85</v>
      </c>
      <c r="BM3" s="43" t="s">
        <v>86</v>
      </c>
      <c r="BN3" s="43" t="s">
        <v>87</v>
      </c>
      <c r="BO3" s="43" t="s">
        <v>88</v>
      </c>
      <c r="BP3" s="43" t="s">
        <v>89</v>
      </c>
      <c r="BQ3" s="44" t="s">
        <v>90</v>
      </c>
      <c r="BR3" s="45" t="s">
        <v>91</v>
      </c>
      <c r="BS3" s="46" t="s">
        <v>92</v>
      </c>
      <c r="BT3" s="46" t="s">
        <v>93</v>
      </c>
      <c r="BU3" s="46" t="s">
        <v>94</v>
      </c>
      <c r="BV3" s="47" t="s">
        <v>95</v>
      </c>
      <c r="BW3" s="48" t="s">
        <v>96</v>
      </c>
      <c r="BX3" s="49" t="s">
        <v>97</v>
      </c>
      <c r="BY3" s="690"/>
      <c r="BZ3" s="692"/>
      <c r="CA3" s="688"/>
      <c r="CB3" s="690"/>
      <c r="CC3" s="692"/>
      <c r="CD3" s="688"/>
      <c r="CE3" s="690"/>
      <c r="CF3" s="692"/>
      <c r="CG3" s="688"/>
      <c r="CH3" s="50" t="s">
        <v>98</v>
      </c>
      <c r="CI3" s="51" t="s">
        <v>99</v>
      </c>
      <c r="CJ3" s="51" t="s">
        <v>100</v>
      </c>
      <c r="CK3" s="52"/>
    </row>
    <row r="4" spans="1:89" ht="15" customHeight="1">
      <c r="A4" s="53" t="s">
        <v>101</v>
      </c>
      <c r="B4" s="54"/>
      <c r="C4" s="3"/>
      <c r="D4" s="3"/>
      <c r="E4" s="3"/>
      <c r="F4" s="3"/>
      <c r="G4" s="3"/>
      <c r="H4" s="3"/>
      <c r="I4" s="3"/>
      <c r="J4" s="3"/>
      <c r="K4" s="55"/>
      <c r="L4" s="3"/>
      <c r="M4" s="56"/>
      <c r="N4" s="3"/>
      <c r="O4" s="57"/>
      <c r="P4" s="3"/>
      <c r="Q4" s="3"/>
      <c r="R4" s="3"/>
      <c r="S4" s="3"/>
      <c r="T4" s="3"/>
      <c r="U4" s="3"/>
      <c r="V4" s="3"/>
      <c r="W4" s="55"/>
      <c r="X4" s="3"/>
      <c r="Y4" s="3"/>
      <c r="Z4" s="3"/>
      <c r="AA4" s="3"/>
      <c r="AB4" s="59"/>
      <c r="AC4" s="59"/>
      <c r="AD4" s="59"/>
      <c r="AE4" s="59"/>
      <c r="AF4" s="59"/>
      <c r="AG4" s="59"/>
      <c r="AH4" s="59"/>
      <c r="AI4" s="60"/>
      <c r="AJ4" s="60"/>
      <c r="AK4" s="61"/>
      <c r="AL4" s="61"/>
      <c r="AM4" s="59"/>
      <c r="AN4" s="59"/>
      <c r="AO4" s="62"/>
      <c r="AP4" s="63"/>
      <c r="AQ4" s="63"/>
      <c r="AR4" s="63"/>
      <c r="AS4" s="64"/>
      <c r="AT4" s="64"/>
      <c r="AU4" s="65"/>
      <c r="AV4" s="64"/>
      <c r="AW4" s="64"/>
      <c r="AX4" s="64"/>
      <c r="AY4" s="64"/>
      <c r="AZ4" s="64"/>
      <c r="BA4" s="64"/>
      <c r="BB4" s="64"/>
      <c r="BC4" s="64"/>
      <c r="BD4" s="64"/>
      <c r="BE4" s="64"/>
      <c r="BF4" s="64"/>
      <c r="BG4" s="64"/>
      <c r="BH4" s="64"/>
      <c r="BI4" s="64"/>
      <c r="BJ4" s="64"/>
      <c r="BK4" s="64"/>
      <c r="BL4" s="64"/>
      <c r="BM4" s="64"/>
      <c r="BN4" s="64"/>
      <c r="BO4" s="64"/>
      <c r="BP4" s="64"/>
      <c r="BQ4" s="64"/>
      <c r="BR4" s="63"/>
      <c r="BS4" s="63"/>
      <c r="BT4" s="63"/>
      <c r="BU4" s="62"/>
      <c r="BV4" s="64"/>
      <c r="BW4" s="64"/>
      <c r="BX4" s="64"/>
      <c r="BY4" s="64"/>
      <c r="BZ4" s="64"/>
      <c r="CA4" s="55"/>
      <c r="CB4" s="63"/>
      <c r="CC4" s="63"/>
      <c r="CD4" s="63"/>
      <c r="CE4" s="63"/>
      <c r="CF4" s="63"/>
      <c r="CG4" s="63"/>
      <c r="CH4" s="63"/>
      <c r="CI4" s="63"/>
      <c r="CJ4" s="3"/>
      <c r="CK4" s="3"/>
    </row>
    <row r="5" spans="1:89" ht="16.5" customHeight="1">
      <c r="A5" s="66" t="s">
        <v>104</v>
      </c>
      <c r="B5" s="67" t="s">
        <v>105</v>
      </c>
      <c r="C5" s="68"/>
      <c r="D5" s="69"/>
      <c r="E5" s="70"/>
      <c r="F5" s="71"/>
      <c r="G5" s="68"/>
      <c r="H5" s="72"/>
      <c r="I5" s="73"/>
      <c r="J5" s="74"/>
      <c r="K5" s="75"/>
      <c r="L5" s="572"/>
      <c r="M5" s="573"/>
      <c r="N5" s="77"/>
      <c r="O5" s="78"/>
      <c r="P5" s="80"/>
      <c r="Q5" s="81"/>
      <c r="R5" s="81"/>
      <c r="S5" s="81"/>
      <c r="T5" s="81"/>
      <c r="U5" s="82"/>
      <c r="V5" s="83"/>
      <c r="W5" s="82"/>
      <c r="X5" s="84"/>
      <c r="Y5" s="84"/>
      <c r="Z5" s="85"/>
      <c r="AA5" s="86"/>
      <c r="AB5" s="87"/>
      <c r="AC5" s="87"/>
      <c r="AD5" s="87"/>
      <c r="AE5" s="88"/>
      <c r="AF5" s="87"/>
      <c r="AG5" s="87"/>
      <c r="AH5" s="89"/>
      <c r="AI5" s="90"/>
      <c r="AJ5" s="90"/>
      <c r="AK5" s="91"/>
      <c r="AL5" s="91"/>
      <c r="AM5" s="91"/>
      <c r="AN5" s="91"/>
      <c r="AO5" s="92"/>
      <c r="AP5" s="93"/>
      <c r="AQ5" s="94"/>
      <c r="AR5" s="94"/>
      <c r="AS5" s="94"/>
      <c r="AT5" s="572"/>
      <c r="AU5" s="574"/>
      <c r="AV5" s="575"/>
      <c r="AW5" s="472"/>
      <c r="AX5" s="576"/>
      <c r="AY5" s="576"/>
      <c r="AZ5" s="95"/>
      <c r="BA5" s="95"/>
      <c r="BB5" s="97"/>
      <c r="BC5" s="97"/>
      <c r="BD5" s="97"/>
      <c r="BE5" s="97"/>
      <c r="BF5" s="97"/>
      <c r="BG5" s="97"/>
      <c r="BH5" s="97"/>
      <c r="BI5" s="97"/>
      <c r="BJ5" s="97"/>
      <c r="BK5" s="98"/>
      <c r="BL5" s="99"/>
      <c r="BM5" s="100"/>
      <c r="BN5" s="100"/>
      <c r="BO5" s="100"/>
      <c r="BP5" s="577"/>
      <c r="BQ5" s="102"/>
      <c r="BR5" s="103"/>
      <c r="BS5" s="81"/>
      <c r="BT5" s="81"/>
      <c r="BU5" s="82"/>
      <c r="BV5" s="104"/>
      <c r="BW5" s="105"/>
      <c r="BX5" s="106"/>
      <c r="BY5" s="107" t="e">
        <f t="shared" ref="BY5:BY119" si="0">AVERAGE(H5,I5,K5,L5,M5,N5,O5,P5,S5,T5,X5,Y5,AE5,AB5,AD5,AI5,AK5,AM5,AO5,AQ5,AT5,AU5,AW5,AX5,AZ5,BB5,BC5,BH5,BK5,BL5,BN5,BP5,BR5,BU5,BV5,BE5)</f>
        <v>#DIV/0!</v>
      </c>
      <c r="BZ5" s="108">
        <f t="shared" ref="BZ5:BZ119" si="1">MIN(H5,I5,K5,L5,M5,N5,O5,P5,S5,T5,X5,Y5,AE5,AB5,AD5,AI5,AK5,AM5,AO5,AQ5,AT5,AU5,AW5,AX5,AZ5,BB5,BC5,BH5,BK5,BL5,BN5,BP5,BR5,BU5,BV5,BE5)</f>
        <v>0</v>
      </c>
      <c r="CA5" s="109">
        <f t="shared" ref="CA5:CA119" si="2">MAX(H5,I5,K5,L5,M5,N5,O5,P5,S5,T5,X5,Y5,AE5,AB5,AD5,AI5,AK5,AM5,AO5,AQ5,AT5,AU5,AW5,AX5,AZ5,BB5,BC5,BH5,BK5,BL5,BN5,BP5,BR5,BU5,BV5,BE5)</f>
        <v>0</v>
      </c>
      <c r="CB5" s="110" t="e">
        <f>AVERAGE(J5,R5,U5,Z5,AA5,AC5,AJ5,AL5,AN5,AP5,AR5,AS5,AV5,AY5,BA5,BD5,BF5,BI5,BO5,BQ5,BT5,BW5)</f>
        <v>#DIV/0!</v>
      </c>
      <c r="CC5" s="111">
        <f>MIN(J5,R5,U5,Z5,AA5,AC5,AJ5,AL5,AN5,AP5,AR5,AS5,AV5,AY5,BA5,BD5,BF5,BI5,BO5,BQ5,BT5,BW5)</f>
        <v>0</v>
      </c>
      <c r="CD5" s="112">
        <f>MAX(J5,R5,U5,Z5,AA5,AC5,AJ5,AL5,AN5,AP5,AR5,AS5,AV5,AY5,BA5,BD5,BF5,BI5,BO5,BQ5,BT5,BW5)</f>
        <v>0</v>
      </c>
      <c r="CE5" s="113" t="e">
        <f t="shared" ref="CE5:CE119" si="3">AVERAGE(E5,BJ5,BX5,Q5)</f>
        <v>#DIV/0!</v>
      </c>
      <c r="CF5" s="114">
        <f t="shared" ref="CF5:CF119" si="4">MIN(E5,BJ5,BX5,Q5)</f>
        <v>0</v>
      </c>
      <c r="CG5" s="115">
        <f t="shared" ref="CG5:CG119" si="5">MAX(E5,BJ5,BX5,Q5)</f>
        <v>0</v>
      </c>
      <c r="CH5" s="116"/>
      <c r="CI5" s="117"/>
      <c r="CJ5" s="118"/>
    </row>
    <row r="6" spans="1:89" ht="16.5" customHeight="1">
      <c r="A6" s="120" t="s">
        <v>106</v>
      </c>
      <c r="B6" s="67" t="s">
        <v>105</v>
      </c>
      <c r="C6" s="121"/>
      <c r="D6" s="122"/>
      <c r="E6" s="123"/>
      <c r="F6" s="124"/>
      <c r="G6" s="121"/>
      <c r="H6" s="125"/>
      <c r="I6" s="126"/>
      <c r="J6" s="126"/>
      <c r="K6" s="127"/>
      <c r="L6" s="437"/>
      <c r="M6" s="578">
        <v>8.9</v>
      </c>
      <c r="N6" s="128">
        <v>8</v>
      </c>
      <c r="O6" s="78"/>
      <c r="P6" s="130"/>
      <c r="Q6" s="131"/>
      <c r="R6" s="131"/>
      <c r="S6" s="131"/>
      <c r="T6" s="131"/>
      <c r="U6" s="132"/>
      <c r="V6" s="133"/>
      <c r="W6" s="132"/>
      <c r="X6" s="134"/>
      <c r="Y6" s="135"/>
      <c r="Z6" s="136"/>
      <c r="AA6" s="137"/>
      <c r="AB6" s="138"/>
      <c r="AC6" s="138"/>
      <c r="AD6" s="138"/>
      <c r="AE6" s="139">
        <v>8</v>
      </c>
      <c r="AF6" s="138"/>
      <c r="AG6" s="138"/>
      <c r="AH6" s="140"/>
      <c r="AI6" s="90"/>
      <c r="AJ6" s="90"/>
      <c r="AK6" s="141"/>
      <c r="AL6" s="141"/>
      <c r="AM6" s="141"/>
      <c r="AN6" s="142"/>
      <c r="AO6" s="143"/>
      <c r="AP6" s="144"/>
      <c r="AQ6" s="145"/>
      <c r="AR6" s="145"/>
      <c r="AS6" s="145"/>
      <c r="AT6" s="437"/>
      <c r="AU6" s="78"/>
      <c r="AV6" s="438"/>
      <c r="AW6" s="78"/>
      <c r="AX6" s="579"/>
      <c r="AY6" s="579"/>
      <c r="AZ6" s="146"/>
      <c r="BA6" s="146"/>
      <c r="BB6" s="148"/>
      <c r="BC6" s="148"/>
      <c r="BD6" s="148"/>
      <c r="BE6" s="148">
        <v>12</v>
      </c>
      <c r="BF6" s="148"/>
      <c r="BG6" s="148"/>
      <c r="BH6" s="148"/>
      <c r="BI6" s="148"/>
      <c r="BJ6" s="148"/>
      <c r="BK6" s="149"/>
      <c r="BL6" s="150"/>
      <c r="BM6" s="151"/>
      <c r="BN6" s="151"/>
      <c r="BO6" s="151"/>
      <c r="BP6" s="577"/>
      <c r="BQ6" s="152"/>
      <c r="BR6" s="153"/>
      <c r="BS6" s="131"/>
      <c r="BT6" s="131"/>
      <c r="BU6" s="132"/>
      <c r="BV6" s="154"/>
      <c r="BW6" s="155"/>
      <c r="BX6" s="156"/>
      <c r="BY6" s="107">
        <f t="shared" si="0"/>
        <v>9.2249999999999996</v>
      </c>
      <c r="BZ6" s="108">
        <f t="shared" si="1"/>
        <v>8</v>
      </c>
      <c r="CA6" s="109">
        <f t="shared" si="2"/>
        <v>12</v>
      </c>
      <c r="CB6" s="110" t="e">
        <f t="shared" ref="CB6:CB119" si="6">AVERAGE(C6,R6,Z6,AA6,AC6,AJ6,AL6,AN6,AP6,AS6,AV6,AY6,BI6,BO6,BQ6,BT6,BW6)</f>
        <v>#DIV/0!</v>
      </c>
      <c r="CC6" s="111">
        <f t="shared" ref="CC6:CC119" si="7">MIN(C6,R6,Z6,AA6,AC6,AJ6,AL6,AN6,AP6,AS6,AV6,AY6,BI6,BO6,BQ6,BT6,BW6)</f>
        <v>0</v>
      </c>
      <c r="CD6" s="112">
        <f t="shared" ref="CD6:CD119" si="8">MAX(C6,R6,Z6,AA6,AC6,AJ6,AL6,AN6,AP6,AS6,AV6,AY6,BI6,BO6,BQ6,BT6,BW6)</f>
        <v>0</v>
      </c>
      <c r="CE6" s="113" t="e">
        <f t="shared" si="3"/>
        <v>#DIV/0!</v>
      </c>
      <c r="CF6" s="114">
        <f t="shared" si="4"/>
        <v>0</v>
      </c>
      <c r="CG6" s="115">
        <f t="shared" si="5"/>
        <v>0</v>
      </c>
      <c r="CH6" s="157">
        <v>8.23</v>
      </c>
      <c r="CI6" s="158"/>
      <c r="CJ6" s="159"/>
    </row>
    <row r="7" spans="1:89" ht="16.5" customHeight="1">
      <c r="A7" s="120" t="s">
        <v>107</v>
      </c>
      <c r="B7" s="67" t="s">
        <v>108</v>
      </c>
      <c r="C7" s="160"/>
      <c r="D7" s="122"/>
      <c r="E7" s="123"/>
      <c r="F7" s="124"/>
      <c r="G7" s="121"/>
      <c r="H7" s="126"/>
      <c r="I7" s="126"/>
      <c r="J7" s="161"/>
      <c r="K7" s="162"/>
      <c r="L7" s="437"/>
      <c r="M7" s="578"/>
      <c r="N7" s="128"/>
      <c r="O7" s="78"/>
      <c r="P7" s="130"/>
      <c r="Q7" s="131"/>
      <c r="R7" s="131"/>
      <c r="S7" s="131"/>
      <c r="T7" s="131"/>
      <c r="U7" s="132"/>
      <c r="V7" s="133"/>
      <c r="W7" s="132"/>
      <c r="X7" s="134"/>
      <c r="Y7" s="135"/>
      <c r="Z7" s="136"/>
      <c r="AA7" s="137"/>
      <c r="AB7" s="138"/>
      <c r="AC7" s="138"/>
      <c r="AD7" s="138"/>
      <c r="AE7" s="139"/>
      <c r="AF7" s="138"/>
      <c r="AG7" s="138"/>
      <c r="AH7" s="140"/>
      <c r="AI7" s="90"/>
      <c r="AJ7" s="90"/>
      <c r="AK7" s="141"/>
      <c r="AL7" s="141"/>
      <c r="AM7" s="141"/>
      <c r="AN7" s="142"/>
      <c r="AO7" s="143"/>
      <c r="AP7" s="144"/>
      <c r="AQ7" s="145"/>
      <c r="AR7" s="145"/>
      <c r="AS7" s="145"/>
      <c r="AT7" s="437"/>
      <c r="AU7" s="78"/>
      <c r="AV7" s="438"/>
      <c r="AW7" s="78"/>
      <c r="AX7" s="579"/>
      <c r="AY7" s="579"/>
      <c r="AZ7" s="146"/>
      <c r="BA7" s="146"/>
      <c r="BB7" s="148"/>
      <c r="BC7" s="148"/>
      <c r="BD7" s="148"/>
      <c r="BE7" s="148"/>
      <c r="BF7" s="148"/>
      <c r="BG7" s="148"/>
      <c r="BH7" s="148"/>
      <c r="BI7" s="148"/>
      <c r="BJ7" s="148"/>
      <c r="BK7" s="149"/>
      <c r="BL7" s="150"/>
      <c r="BM7" s="151"/>
      <c r="BN7" s="151"/>
      <c r="BO7" s="151"/>
      <c r="BP7" s="577"/>
      <c r="BQ7" s="152"/>
      <c r="BR7" s="153"/>
      <c r="BS7" s="131"/>
      <c r="BT7" s="131"/>
      <c r="BU7" s="132"/>
      <c r="BV7" s="154"/>
      <c r="BW7" s="155"/>
      <c r="BX7" s="156"/>
      <c r="BY7" s="107" t="e">
        <f t="shared" si="0"/>
        <v>#DIV/0!</v>
      </c>
      <c r="BZ7" s="108">
        <f t="shared" si="1"/>
        <v>0</v>
      </c>
      <c r="CA7" s="109">
        <f t="shared" si="2"/>
        <v>0</v>
      </c>
      <c r="CB7" s="110" t="e">
        <f t="shared" si="6"/>
        <v>#DIV/0!</v>
      </c>
      <c r="CC7" s="111">
        <f t="shared" si="7"/>
        <v>0</v>
      </c>
      <c r="CD7" s="112">
        <f t="shared" si="8"/>
        <v>0</v>
      </c>
      <c r="CE7" s="113" t="e">
        <f t="shared" si="3"/>
        <v>#DIV/0!</v>
      </c>
      <c r="CF7" s="114">
        <f t="shared" si="4"/>
        <v>0</v>
      </c>
      <c r="CG7" s="115">
        <f t="shared" si="5"/>
        <v>0</v>
      </c>
      <c r="CH7" s="157"/>
      <c r="CI7" s="158"/>
      <c r="CJ7" s="159"/>
    </row>
    <row r="8" spans="1:89" ht="16.5" customHeight="1">
      <c r="A8" s="163" t="s">
        <v>109</v>
      </c>
      <c r="B8" s="67" t="s">
        <v>105</v>
      </c>
      <c r="C8" s="121"/>
      <c r="D8" s="122"/>
      <c r="E8" s="123"/>
      <c r="F8" s="124"/>
      <c r="G8" s="164"/>
      <c r="H8" s="125"/>
      <c r="I8" s="126"/>
      <c r="J8" s="161"/>
      <c r="K8" s="162"/>
      <c r="L8" s="437"/>
      <c r="M8" s="578"/>
      <c r="N8" s="128"/>
      <c r="O8" s="78"/>
      <c r="P8" s="130"/>
      <c r="Q8" s="131"/>
      <c r="R8" s="131"/>
      <c r="S8" s="131"/>
      <c r="T8" s="131"/>
      <c r="U8" s="132"/>
      <c r="V8" s="133"/>
      <c r="W8" s="132"/>
      <c r="X8" s="134"/>
      <c r="Y8" s="135"/>
      <c r="Z8" s="136"/>
      <c r="AA8" s="137"/>
      <c r="AB8" s="138"/>
      <c r="AC8" s="138"/>
      <c r="AD8" s="138"/>
      <c r="AE8" s="139"/>
      <c r="AF8" s="138"/>
      <c r="AG8" s="138"/>
      <c r="AH8" s="140"/>
      <c r="AI8" s="90"/>
      <c r="AJ8" s="90"/>
      <c r="AK8" s="141"/>
      <c r="AL8" s="141"/>
      <c r="AM8" s="141"/>
      <c r="AN8" s="142"/>
      <c r="AO8" s="143"/>
      <c r="AP8" s="144"/>
      <c r="AQ8" s="145"/>
      <c r="AR8" s="145"/>
      <c r="AS8" s="145"/>
      <c r="AT8" s="437"/>
      <c r="AU8" s="78"/>
      <c r="AV8" s="438"/>
      <c r="AW8" s="78"/>
      <c r="AX8" s="579"/>
      <c r="AY8" s="579"/>
      <c r="AZ8" s="146"/>
      <c r="BA8" s="146"/>
      <c r="BB8" s="148"/>
      <c r="BC8" s="148"/>
      <c r="BD8" s="148"/>
      <c r="BE8" s="148"/>
      <c r="BF8" s="148"/>
      <c r="BG8" s="148"/>
      <c r="BH8" s="148"/>
      <c r="BI8" s="148"/>
      <c r="BJ8" s="148"/>
      <c r="BK8" s="149"/>
      <c r="BL8" s="150"/>
      <c r="BM8" s="151"/>
      <c r="BN8" s="151"/>
      <c r="BO8" s="151"/>
      <c r="BP8" s="577"/>
      <c r="BQ8" s="152"/>
      <c r="BR8" s="153"/>
      <c r="BS8" s="131"/>
      <c r="BT8" s="131"/>
      <c r="BU8" s="132"/>
      <c r="BV8" s="154"/>
      <c r="BW8" s="155"/>
      <c r="BX8" s="165"/>
      <c r="BY8" s="107" t="e">
        <f t="shared" si="0"/>
        <v>#DIV/0!</v>
      </c>
      <c r="BZ8" s="108">
        <f t="shared" si="1"/>
        <v>0</v>
      </c>
      <c r="CA8" s="109">
        <f t="shared" si="2"/>
        <v>0</v>
      </c>
      <c r="CB8" s="110" t="e">
        <f t="shared" si="6"/>
        <v>#DIV/0!</v>
      </c>
      <c r="CC8" s="111">
        <f t="shared" si="7"/>
        <v>0</v>
      </c>
      <c r="CD8" s="112">
        <f t="shared" si="8"/>
        <v>0</v>
      </c>
      <c r="CE8" s="113" t="e">
        <f t="shared" si="3"/>
        <v>#DIV/0!</v>
      </c>
      <c r="CF8" s="114">
        <f t="shared" si="4"/>
        <v>0</v>
      </c>
      <c r="CG8" s="115">
        <f t="shared" si="5"/>
        <v>0</v>
      </c>
      <c r="CH8" s="157"/>
      <c r="CI8" s="158"/>
      <c r="CJ8" s="159"/>
    </row>
    <row r="9" spans="1:89" ht="16.5" customHeight="1">
      <c r="A9" s="163" t="s">
        <v>110</v>
      </c>
      <c r="B9" s="67" t="s">
        <v>105</v>
      </c>
      <c r="C9" s="121"/>
      <c r="D9" s="122"/>
      <c r="E9" s="123"/>
      <c r="F9" s="124"/>
      <c r="G9" s="164"/>
      <c r="H9" s="125"/>
      <c r="I9" s="126"/>
      <c r="J9" s="161"/>
      <c r="K9" s="162"/>
      <c r="L9" s="437"/>
      <c r="M9" s="578"/>
      <c r="N9" s="128"/>
      <c r="O9" s="78"/>
      <c r="P9" s="130"/>
      <c r="Q9" s="131"/>
      <c r="R9" s="131"/>
      <c r="S9" s="131"/>
      <c r="T9" s="131"/>
      <c r="U9" s="132"/>
      <c r="V9" s="133"/>
      <c r="W9" s="132"/>
      <c r="X9" s="134"/>
      <c r="Y9" s="135"/>
      <c r="Z9" s="136"/>
      <c r="AA9" s="137"/>
      <c r="AB9" s="138"/>
      <c r="AC9" s="138"/>
      <c r="AD9" s="138"/>
      <c r="AE9" s="139"/>
      <c r="AF9" s="138"/>
      <c r="AG9" s="138"/>
      <c r="AH9" s="140"/>
      <c r="AI9" s="90"/>
      <c r="AJ9" s="90"/>
      <c r="AK9" s="141"/>
      <c r="AL9" s="141"/>
      <c r="AM9" s="141"/>
      <c r="AN9" s="142"/>
      <c r="AO9" s="143"/>
      <c r="AP9" s="144"/>
      <c r="AQ9" s="145"/>
      <c r="AR9" s="145"/>
      <c r="AS9" s="145"/>
      <c r="AT9" s="437"/>
      <c r="AU9" s="78"/>
      <c r="AV9" s="438"/>
      <c r="AW9" s="78"/>
      <c r="AX9" s="579"/>
      <c r="AY9" s="579"/>
      <c r="AZ9" s="146"/>
      <c r="BA9" s="146"/>
      <c r="BB9" s="148"/>
      <c r="BC9" s="148"/>
      <c r="BD9" s="148"/>
      <c r="BE9" s="148"/>
      <c r="BF9" s="148"/>
      <c r="BG9" s="148"/>
      <c r="BH9" s="148"/>
      <c r="BI9" s="148"/>
      <c r="BJ9" s="148"/>
      <c r="BK9" s="149"/>
      <c r="BL9" s="150"/>
      <c r="BM9" s="151"/>
      <c r="BN9" s="151"/>
      <c r="BO9" s="151"/>
      <c r="BP9" s="577"/>
      <c r="BQ9" s="152"/>
      <c r="BR9" s="153"/>
      <c r="BS9" s="131"/>
      <c r="BT9" s="131"/>
      <c r="BU9" s="132"/>
      <c r="BV9" s="154"/>
      <c r="BW9" s="155"/>
      <c r="BX9" s="165"/>
      <c r="BY9" s="107" t="e">
        <f t="shared" si="0"/>
        <v>#DIV/0!</v>
      </c>
      <c r="BZ9" s="108">
        <f t="shared" si="1"/>
        <v>0</v>
      </c>
      <c r="CA9" s="109">
        <f t="shared" si="2"/>
        <v>0</v>
      </c>
      <c r="CB9" s="110" t="e">
        <f t="shared" si="6"/>
        <v>#DIV/0!</v>
      </c>
      <c r="CC9" s="111">
        <f t="shared" si="7"/>
        <v>0</v>
      </c>
      <c r="CD9" s="112">
        <f t="shared" si="8"/>
        <v>0</v>
      </c>
      <c r="CE9" s="113" t="e">
        <f t="shared" si="3"/>
        <v>#DIV/0!</v>
      </c>
      <c r="CF9" s="114">
        <f t="shared" si="4"/>
        <v>0</v>
      </c>
      <c r="CG9" s="115">
        <f t="shared" si="5"/>
        <v>0</v>
      </c>
      <c r="CH9" s="157"/>
      <c r="CI9" s="158"/>
      <c r="CJ9" s="159"/>
    </row>
    <row r="10" spans="1:89" ht="16.5" customHeight="1">
      <c r="A10" s="166" t="s">
        <v>111</v>
      </c>
      <c r="B10" s="67" t="s">
        <v>105</v>
      </c>
      <c r="C10" s="121"/>
      <c r="D10" s="122"/>
      <c r="E10" s="123"/>
      <c r="F10" s="124"/>
      <c r="G10" s="164"/>
      <c r="H10" s="125"/>
      <c r="I10" s="126"/>
      <c r="J10" s="161"/>
      <c r="K10" s="162"/>
      <c r="L10" s="437"/>
      <c r="M10" s="578"/>
      <c r="N10" s="128"/>
      <c r="O10" s="78"/>
      <c r="P10" s="130"/>
      <c r="Q10" s="131"/>
      <c r="R10" s="131"/>
      <c r="S10" s="131"/>
      <c r="T10" s="131"/>
      <c r="U10" s="132"/>
      <c r="V10" s="133"/>
      <c r="W10" s="132"/>
      <c r="X10" s="134"/>
      <c r="Y10" s="135"/>
      <c r="Z10" s="136"/>
      <c r="AA10" s="137"/>
      <c r="AB10" s="138"/>
      <c r="AC10" s="138"/>
      <c r="AD10" s="138"/>
      <c r="AE10" s="139"/>
      <c r="AF10" s="138"/>
      <c r="AG10" s="138"/>
      <c r="AH10" s="140"/>
      <c r="AI10" s="90"/>
      <c r="AJ10" s="90"/>
      <c r="AK10" s="141"/>
      <c r="AL10" s="141"/>
      <c r="AM10" s="141"/>
      <c r="AN10" s="142"/>
      <c r="AO10" s="143"/>
      <c r="AP10" s="144"/>
      <c r="AQ10" s="145"/>
      <c r="AR10" s="145"/>
      <c r="AS10" s="145"/>
      <c r="AT10" s="437"/>
      <c r="AU10" s="78"/>
      <c r="AV10" s="438"/>
      <c r="AW10" s="78"/>
      <c r="AX10" s="579"/>
      <c r="AY10" s="579"/>
      <c r="AZ10" s="146"/>
      <c r="BA10" s="146"/>
      <c r="BB10" s="148"/>
      <c r="BC10" s="148"/>
      <c r="BD10" s="148"/>
      <c r="BE10" s="148"/>
      <c r="BF10" s="148"/>
      <c r="BG10" s="148"/>
      <c r="BH10" s="148"/>
      <c r="BI10" s="148"/>
      <c r="BJ10" s="148"/>
      <c r="BK10" s="149"/>
      <c r="BL10" s="150"/>
      <c r="BM10" s="151"/>
      <c r="BN10" s="151"/>
      <c r="BO10" s="151"/>
      <c r="BP10" s="577"/>
      <c r="BQ10" s="152"/>
      <c r="BR10" s="153"/>
      <c r="BS10" s="131"/>
      <c r="BT10" s="131"/>
      <c r="BU10" s="132"/>
      <c r="BV10" s="154"/>
      <c r="BW10" s="155"/>
      <c r="BX10" s="165"/>
      <c r="BY10" s="107" t="e">
        <f t="shared" si="0"/>
        <v>#DIV/0!</v>
      </c>
      <c r="BZ10" s="108">
        <f t="shared" si="1"/>
        <v>0</v>
      </c>
      <c r="CA10" s="109">
        <f t="shared" si="2"/>
        <v>0</v>
      </c>
      <c r="CB10" s="110" t="e">
        <f t="shared" si="6"/>
        <v>#DIV/0!</v>
      </c>
      <c r="CC10" s="111">
        <f t="shared" si="7"/>
        <v>0</v>
      </c>
      <c r="CD10" s="112">
        <f t="shared" si="8"/>
        <v>0</v>
      </c>
      <c r="CE10" s="113" t="e">
        <f t="shared" si="3"/>
        <v>#DIV/0!</v>
      </c>
      <c r="CF10" s="114">
        <f t="shared" si="4"/>
        <v>0</v>
      </c>
      <c r="CG10" s="115">
        <f t="shared" si="5"/>
        <v>0</v>
      </c>
      <c r="CH10" s="157"/>
      <c r="CI10" s="158"/>
      <c r="CJ10" s="159"/>
    </row>
    <row r="11" spans="1:89" ht="17.25" customHeight="1">
      <c r="A11" s="167" t="s">
        <v>112</v>
      </c>
      <c r="B11" s="67" t="s">
        <v>105</v>
      </c>
      <c r="C11" s="121"/>
      <c r="D11" s="122"/>
      <c r="E11" s="123"/>
      <c r="F11" s="124"/>
      <c r="G11" s="164"/>
      <c r="H11" s="125"/>
      <c r="I11" s="126"/>
      <c r="J11" s="126"/>
      <c r="K11" s="127"/>
      <c r="L11" s="437">
        <v>3.8</v>
      </c>
      <c r="M11" s="578"/>
      <c r="N11" s="128">
        <v>4</v>
      </c>
      <c r="O11" s="78"/>
      <c r="P11" s="130"/>
      <c r="Q11" s="131"/>
      <c r="R11" s="131"/>
      <c r="S11" s="131"/>
      <c r="T11" s="131"/>
      <c r="U11" s="132"/>
      <c r="V11" s="133"/>
      <c r="W11" s="132"/>
      <c r="X11" s="134"/>
      <c r="Y11" s="135"/>
      <c r="Z11" s="136"/>
      <c r="AA11" s="137"/>
      <c r="AB11" s="138">
        <v>3.6</v>
      </c>
      <c r="AC11" s="138"/>
      <c r="AD11" s="138"/>
      <c r="AE11" s="139">
        <v>3.8</v>
      </c>
      <c r="AF11" s="138"/>
      <c r="AG11" s="138"/>
      <c r="AH11" s="140"/>
      <c r="AI11" s="90"/>
      <c r="AJ11" s="90"/>
      <c r="AK11" s="141"/>
      <c r="AL11" s="141"/>
      <c r="AM11" s="141"/>
      <c r="AN11" s="142"/>
      <c r="AO11" s="143"/>
      <c r="AP11" s="144"/>
      <c r="AQ11" s="145"/>
      <c r="AR11" s="145"/>
      <c r="AS11" s="145"/>
      <c r="AT11" s="437"/>
      <c r="AU11" s="78"/>
      <c r="AV11" s="438"/>
      <c r="AW11" s="78">
        <v>3</v>
      </c>
      <c r="AX11" s="579"/>
      <c r="AY11" s="579"/>
      <c r="AZ11" s="146"/>
      <c r="BA11" s="146"/>
      <c r="BB11" s="148"/>
      <c r="BC11" s="148">
        <v>3.5</v>
      </c>
      <c r="BD11" s="148">
        <v>3.4</v>
      </c>
      <c r="BE11" s="148">
        <v>4</v>
      </c>
      <c r="BF11" s="148">
        <v>3.2</v>
      </c>
      <c r="BG11" s="148"/>
      <c r="BH11" s="148">
        <v>3.5</v>
      </c>
      <c r="BI11" s="148">
        <v>2.9</v>
      </c>
      <c r="BJ11" s="148"/>
      <c r="BK11" s="149"/>
      <c r="BL11" s="150"/>
      <c r="BM11" s="151"/>
      <c r="BN11" s="151"/>
      <c r="BO11" s="151"/>
      <c r="BP11" s="580"/>
      <c r="BQ11" s="152"/>
      <c r="BR11" s="153"/>
      <c r="BS11" s="131"/>
      <c r="BT11" s="131"/>
      <c r="BU11" s="132"/>
      <c r="BV11" s="154"/>
      <c r="BW11" s="155"/>
      <c r="BX11" s="165"/>
      <c r="BY11" s="107">
        <f t="shared" si="0"/>
        <v>3.65</v>
      </c>
      <c r="BZ11" s="108">
        <f t="shared" si="1"/>
        <v>3</v>
      </c>
      <c r="CA11" s="109">
        <f t="shared" si="2"/>
        <v>4</v>
      </c>
      <c r="CB11" s="110">
        <f t="shared" si="6"/>
        <v>2.9</v>
      </c>
      <c r="CC11" s="111">
        <f t="shared" si="7"/>
        <v>2.9</v>
      </c>
      <c r="CD11" s="112">
        <f t="shared" si="8"/>
        <v>2.9</v>
      </c>
      <c r="CE11" s="113" t="e">
        <f t="shared" si="3"/>
        <v>#DIV/0!</v>
      </c>
      <c r="CF11" s="114">
        <f t="shared" si="4"/>
        <v>0</v>
      </c>
      <c r="CG11" s="115">
        <f t="shared" si="5"/>
        <v>0</v>
      </c>
      <c r="CH11" s="157"/>
      <c r="CI11" s="158"/>
      <c r="CJ11" s="159"/>
    </row>
    <row r="12" spans="1:89" ht="17.25" customHeight="1">
      <c r="A12" s="167" t="s">
        <v>115</v>
      </c>
      <c r="B12" s="67" t="s">
        <v>105</v>
      </c>
      <c r="C12" s="121"/>
      <c r="D12" s="122"/>
      <c r="E12" s="123"/>
      <c r="F12" s="124"/>
      <c r="G12" s="164"/>
      <c r="H12" s="125"/>
      <c r="I12" s="126"/>
      <c r="J12" s="126"/>
      <c r="K12" s="127"/>
      <c r="L12" s="437">
        <v>3.8</v>
      </c>
      <c r="M12" s="581">
        <v>3.5</v>
      </c>
      <c r="N12" s="198">
        <v>4</v>
      </c>
      <c r="O12" s="78">
        <v>3.9</v>
      </c>
      <c r="P12" s="130"/>
      <c r="Q12" s="131"/>
      <c r="R12" s="131"/>
      <c r="S12" s="131"/>
      <c r="T12" s="131"/>
      <c r="U12" s="132"/>
      <c r="V12" s="133"/>
      <c r="W12" s="132"/>
      <c r="X12" s="134"/>
      <c r="Y12" s="135"/>
      <c r="Z12" s="136"/>
      <c r="AA12" s="137"/>
      <c r="AB12" s="138">
        <v>3.6</v>
      </c>
      <c r="AC12" s="138"/>
      <c r="AD12" s="138"/>
      <c r="AE12" s="139">
        <v>3.8</v>
      </c>
      <c r="AF12" s="138"/>
      <c r="AG12" s="138"/>
      <c r="AH12" s="140"/>
      <c r="AI12" s="90">
        <v>4.5</v>
      </c>
      <c r="AJ12" s="90">
        <v>4.5</v>
      </c>
      <c r="AK12" s="141">
        <v>3.5</v>
      </c>
      <c r="AL12" s="141">
        <v>3.5</v>
      </c>
      <c r="AM12" s="141"/>
      <c r="AN12" s="142"/>
      <c r="AO12" s="177"/>
      <c r="AP12" s="144"/>
      <c r="AQ12" s="145"/>
      <c r="AR12" s="145"/>
      <c r="AS12" s="145"/>
      <c r="AT12" s="437">
        <v>4</v>
      </c>
      <c r="AU12" s="78">
        <v>3.5</v>
      </c>
      <c r="AV12" s="438"/>
      <c r="AW12" s="78">
        <v>3</v>
      </c>
      <c r="AX12" s="582">
        <v>3.5</v>
      </c>
      <c r="AY12" s="579">
        <v>2.8</v>
      </c>
      <c r="AZ12" s="146"/>
      <c r="BA12" s="146"/>
      <c r="BB12" s="148"/>
      <c r="BC12" s="148">
        <v>3.5</v>
      </c>
      <c r="BD12" s="148">
        <v>3.4</v>
      </c>
      <c r="BE12" s="148">
        <v>4</v>
      </c>
      <c r="BF12" s="148">
        <v>3.2</v>
      </c>
      <c r="BG12" s="148"/>
      <c r="BH12" s="148">
        <v>3.5</v>
      </c>
      <c r="BI12" s="148">
        <v>2.9</v>
      </c>
      <c r="BJ12" s="148"/>
      <c r="BK12" s="149"/>
      <c r="BL12" s="150"/>
      <c r="BM12" s="151"/>
      <c r="BN12" s="151"/>
      <c r="BO12" s="151"/>
      <c r="BP12" s="580"/>
      <c r="BQ12" s="152"/>
      <c r="BR12" s="153"/>
      <c r="BS12" s="131"/>
      <c r="BT12" s="131"/>
      <c r="BU12" s="132"/>
      <c r="BV12" s="154"/>
      <c r="BW12" s="155"/>
      <c r="BX12" s="165"/>
      <c r="BY12" s="107">
        <f t="shared" si="0"/>
        <v>3.7066666666666666</v>
      </c>
      <c r="BZ12" s="108">
        <f t="shared" si="1"/>
        <v>3</v>
      </c>
      <c r="CA12" s="109">
        <f t="shared" si="2"/>
        <v>4.5</v>
      </c>
      <c r="CB12" s="110">
        <f t="shared" si="6"/>
        <v>3.4250000000000003</v>
      </c>
      <c r="CC12" s="111">
        <f t="shared" si="7"/>
        <v>2.8</v>
      </c>
      <c r="CD12" s="112">
        <f t="shared" si="8"/>
        <v>4.5</v>
      </c>
      <c r="CE12" s="113" t="e">
        <f t="shared" si="3"/>
        <v>#DIV/0!</v>
      </c>
      <c r="CF12" s="114">
        <f t="shared" si="4"/>
        <v>0</v>
      </c>
      <c r="CG12" s="115">
        <f t="shared" si="5"/>
        <v>0</v>
      </c>
      <c r="CH12" s="157">
        <v>3.35</v>
      </c>
      <c r="CI12" s="158"/>
      <c r="CJ12" s="159"/>
    </row>
    <row r="13" spans="1:89" ht="16.5" customHeight="1">
      <c r="A13" s="185" t="s">
        <v>309</v>
      </c>
      <c r="B13" s="67" t="s">
        <v>105</v>
      </c>
      <c r="C13" s="121"/>
      <c r="D13" s="122"/>
      <c r="E13" s="123"/>
      <c r="F13" s="124"/>
      <c r="G13" s="164"/>
      <c r="H13" s="125"/>
      <c r="I13" s="126"/>
      <c r="J13" s="127"/>
      <c r="K13" s="127"/>
      <c r="L13" s="583">
        <v>2.5</v>
      </c>
      <c r="M13" s="584">
        <v>2.5</v>
      </c>
      <c r="N13" s="198">
        <v>2.6</v>
      </c>
      <c r="O13" s="78">
        <v>3.5</v>
      </c>
      <c r="P13" s="130"/>
      <c r="Q13" s="131"/>
      <c r="R13" s="131"/>
      <c r="S13" s="131"/>
      <c r="T13" s="131"/>
      <c r="U13" s="132"/>
      <c r="V13" s="133"/>
      <c r="W13" s="132"/>
      <c r="X13" s="134"/>
      <c r="Y13" s="135"/>
      <c r="Z13" s="136"/>
      <c r="AA13" s="137"/>
      <c r="AB13" s="138">
        <v>2.7</v>
      </c>
      <c r="AC13" s="138"/>
      <c r="AD13" s="138"/>
      <c r="AE13" s="139">
        <v>2.8</v>
      </c>
      <c r="AF13" s="138"/>
      <c r="AG13" s="138"/>
      <c r="AH13" s="140"/>
      <c r="AI13" s="90"/>
      <c r="AJ13" s="90"/>
      <c r="AK13" s="193">
        <v>4</v>
      </c>
      <c r="AL13" s="193">
        <v>4</v>
      </c>
      <c r="AM13" s="141"/>
      <c r="AN13" s="142"/>
      <c r="AO13" s="177"/>
      <c r="AP13" s="144"/>
      <c r="AQ13" s="145"/>
      <c r="AR13" s="145"/>
      <c r="AS13" s="145"/>
      <c r="AT13" s="78"/>
      <c r="AU13" s="78"/>
      <c r="AV13" s="438"/>
      <c r="AW13" s="78"/>
      <c r="AX13" s="582"/>
      <c r="AY13" s="582"/>
      <c r="AZ13" s="146"/>
      <c r="BA13" s="146"/>
      <c r="BB13" s="148"/>
      <c r="BC13" s="148">
        <v>3</v>
      </c>
      <c r="BD13" s="148"/>
      <c r="BE13" s="148"/>
      <c r="BF13" s="148"/>
      <c r="BG13" s="148"/>
      <c r="BH13" s="148"/>
      <c r="BI13" s="148"/>
      <c r="BJ13" s="148"/>
      <c r="BK13" s="149"/>
      <c r="BL13" s="150"/>
      <c r="BM13" s="151"/>
      <c r="BN13" s="151"/>
      <c r="BO13" s="151"/>
      <c r="BP13" s="577"/>
      <c r="BQ13" s="152"/>
      <c r="BR13" s="153"/>
      <c r="BS13" s="131"/>
      <c r="BT13" s="131"/>
      <c r="BU13" s="132"/>
      <c r="BV13" s="154"/>
      <c r="BW13" s="155"/>
      <c r="BX13" s="165"/>
      <c r="BY13" s="107">
        <f t="shared" si="0"/>
        <v>2.9499999999999997</v>
      </c>
      <c r="BZ13" s="108">
        <f t="shared" si="1"/>
        <v>2.5</v>
      </c>
      <c r="CA13" s="109">
        <f t="shared" si="2"/>
        <v>4</v>
      </c>
      <c r="CB13" s="110">
        <f t="shared" si="6"/>
        <v>4</v>
      </c>
      <c r="CC13" s="111">
        <f t="shared" si="7"/>
        <v>4</v>
      </c>
      <c r="CD13" s="112">
        <f t="shared" si="8"/>
        <v>4</v>
      </c>
      <c r="CE13" s="113" t="e">
        <f t="shared" si="3"/>
        <v>#DIV/0!</v>
      </c>
      <c r="CF13" s="114">
        <f t="shared" si="4"/>
        <v>0</v>
      </c>
      <c r="CG13" s="115">
        <f t="shared" si="5"/>
        <v>0</v>
      </c>
      <c r="CH13" s="157"/>
      <c r="CI13" s="158"/>
      <c r="CJ13" s="159"/>
    </row>
    <row r="14" spans="1:89" ht="16.5" customHeight="1">
      <c r="A14" s="185" t="s">
        <v>120</v>
      </c>
      <c r="B14" s="67" t="s">
        <v>108</v>
      </c>
      <c r="C14" s="121"/>
      <c r="D14" s="122"/>
      <c r="E14" s="123"/>
      <c r="F14" s="124"/>
      <c r="G14" s="164"/>
      <c r="H14" s="125"/>
      <c r="I14" s="126"/>
      <c r="J14" s="126"/>
      <c r="L14" s="583"/>
      <c r="M14" s="585"/>
      <c r="N14" s="192">
        <v>1.8</v>
      </c>
      <c r="O14" s="78"/>
      <c r="P14" s="130"/>
      <c r="Q14" s="131"/>
      <c r="R14" s="131"/>
      <c r="S14" s="131"/>
      <c r="T14" s="131"/>
      <c r="U14" s="132"/>
      <c r="V14" s="133"/>
      <c r="W14" s="132"/>
      <c r="X14" s="134"/>
      <c r="Y14" s="135"/>
      <c r="Z14" s="136"/>
      <c r="AA14" s="137"/>
      <c r="AB14" s="138"/>
      <c r="AC14" s="138"/>
      <c r="AD14" s="138"/>
      <c r="AE14" s="139">
        <v>3.5</v>
      </c>
      <c r="AF14" s="138"/>
      <c r="AG14" s="138"/>
      <c r="AH14" s="140"/>
      <c r="AI14" s="90">
        <v>2.8</v>
      </c>
      <c r="AJ14" s="90">
        <v>2.8</v>
      </c>
      <c r="AK14" s="141"/>
      <c r="AL14" s="141"/>
      <c r="AM14" s="141"/>
      <c r="AN14" s="142"/>
      <c r="AO14" s="177"/>
      <c r="AP14" s="144"/>
      <c r="AQ14" s="145"/>
      <c r="AR14" s="145"/>
      <c r="AS14" s="145"/>
      <c r="AT14" s="437">
        <v>1.8</v>
      </c>
      <c r="AU14" s="78"/>
      <c r="AV14" s="438"/>
      <c r="AW14" s="78"/>
      <c r="AX14" s="579"/>
      <c r="AY14" s="579"/>
      <c r="AZ14" s="146"/>
      <c r="BA14" s="146"/>
      <c r="BB14" s="148"/>
      <c r="BC14" s="148"/>
      <c r="BD14" s="148"/>
      <c r="BE14" s="148"/>
      <c r="BF14" s="148"/>
      <c r="BG14" s="148"/>
      <c r="BH14" s="148"/>
      <c r="BI14" s="148"/>
      <c r="BJ14" s="148"/>
      <c r="BK14" s="149"/>
      <c r="BL14" s="150"/>
      <c r="BM14" s="151"/>
      <c r="BN14" s="151"/>
      <c r="BO14" s="151"/>
      <c r="BP14" s="580"/>
      <c r="BQ14" s="152"/>
      <c r="BR14" s="153"/>
      <c r="BS14" s="131"/>
      <c r="BT14" s="131"/>
      <c r="BU14" s="132"/>
      <c r="BV14" s="154"/>
      <c r="BW14" s="155"/>
      <c r="BX14" s="165"/>
      <c r="BY14" s="107">
        <f t="shared" si="0"/>
        <v>2.4750000000000001</v>
      </c>
      <c r="BZ14" s="108">
        <f t="shared" si="1"/>
        <v>1.8</v>
      </c>
      <c r="CA14" s="109">
        <f t="shared" si="2"/>
        <v>3.5</v>
      </c>
      <c r="CB14" s="110">
        <f t="shared" si="6"/>
        <v>2.8</v>
      </c>
      <c r="CC14" s="111">
        <f t="shared" si="7"/>
        <v>2.8</v>
      </c>
      <c r="CD14" s="112">
        <f t="shared" si="8"/>
        <v>2.8</v>
      </c>
      <c r="CE14" s="113" t="e">
        <f t="shared" si="3"/>
        <v>#DIV/0!</v>
      </c>
      <c r="CF14" s="114">
        <f t="shared" si="4"/>
        <v>0</v>
      </c>
      <c r="CG14" s="115">
        <f t="shared" si="5"/>
        <v>0</v>
      </c>
      <c r="CH14" s="157">
        <v>1.96</v>
      </c>
      <c r="CI14" s="158"/>
      <c r="CJ14" s="159"/>
      <c r="CK14" s="3"/>
    </row>
    <row r="15" spans="1:89" ht="16.5" customHeight="1">
      <c r="A15" s="185" t="s">
        <v>122</v>
      </c>
      <c r="B15" s="67" t="s">
        <v>105</v>
      </c>
      <c r="C15" s="121"/>
      <c r="D15" s="122"/>
      <c r="E15" s="123"/>
      <c r="F15" s="124"/>
      <c r="G15" s="164"/>
      <c r="H15" s="125"/>
      <c r="I15" s="126"/>
      <c r="J15" s="126"/>
      <c r="K15" s="127"/>
      <c r="L15" s="583"/>
      <c r="M15" s="585"/>
      <c r="N15" s="192"/>
      <c r="O15" s="78"/>
      <c r="P15" s="130"/>
      <c r="Q15" s="131"/>
      <c r="R15" s="131"/>
      <c r="S15" s="131"/>
      <c r="T15" s="131"/>
      <c r="U15" s="132"/>
      <c r="V15" s="133"/>
      <c r="W15" s="132"/>
      <c r="X15" s="134"/>
      <c r="Y15" s="135"/>
      <c r="Z15" s="136"/>
      <c r="AA15" s="188"/>
      <c r="AB15" s="138"/>
      <c r="AC15" s="138"/>
      <c r="AD15" s="138"/>
      <c r="AE15" s="139"/>
      <c r="AF15" s="138"/>
      <c r="AG15" s="138"/>
      <c r="AH15" s="140"/>
      <c r="AI15" s="90"/>
      <c r="AJ15" s="90"/>
      <c r="AK15" s="193"/>
      <c r="AL15" s="193"/>
      <c r="AM15" s="141"/>
      <c r="AN15" s="142"/>
      <c r="AO15" s="177"/>
      <c r="AP15" s="144"/>
      <c r="AQ15" s="145"/>
      <c r="AR15" s="145"/>
      <c r="AS15" s="145"/>
      <c r="AT15" s="437"/>
      <c r="AU15" s="78">
        <v>3</v>
      </c>
      <c r="AV15" s="438"/>
      <c r="AW15" s="78"/>
      <c r="AX15" s="579"/>
      <c r="AY15" s="579"/>
      <c r="AZ15" s="146"/>
      <c r="BA15" s="146"/>
      <c r="BB15" s="148"/>
      <c r="BC15" s="148"/>
      <c r="BD15" s="148"/>
      <c r="BE15" s="148"/>
      <c r="BF15" s="148"/>
      <c r="BG15" s="148"/>
      <c r="BH15" s="148"/>
      <c r="BI15" s="148"/>
      <c r="BJ15" s="148"/>
      <c r="BK15" s="149"/>
      <c r="BL15" s="150"/>
      <c r="BM15" s="151"/>
      <c r="BN15" s="151"/>
      <c r="BO15" s="151"/>
      <c r="BP15" s="577"/>
      <c r="BQ15" s="152"/>
      <c r="BR15" s="153"/>
      <c r="BS15" s="131"/>
      <c r="BT15" s="131"/>
      <c r="BU15" s="132"/>
      <c r="BV15" s="154"/>
      <c r="BW15" s="155"/>
      <c r="BX15" s="165"/>
      <c r="BY15" s="107">
        <f t="shared" si="0"/>
        <v>3</v>
      </c>
      <c r="BZ15" s="108">
        <f t="shared" si="1"/>
        <v>3</v>
      </c>
      <c r="CA15" s="109">
        <f t="shared" si="2"/>
        <v>3</v>
      </c>
      <c r="CB15" s="110" t="e">
        <f t="shared" si="6"/>
        <v>#DIV/0!</v>
      </c>
      <c r="CC15" s="111">
        <f t="shared" si="7"/>
        <v>0</v>
      </c>
      <c r="CD15" s="112">
        <f t="shared" si="8"/>
        <v>0</v>
      </c>
      <c r="CE15" s="113" t="e">
        <f t="shared" si="3"/>
        <v>#DIV/0!</v>
      </c>
      <c r="CF15" s="114">
        <f t="shared" si="4"/>
        <v>0</v>
      </c>
      <c r="CG15" s="115">
        <f t="shared" si="5"/>
        <v>0</v>
      </c>
      <c r="CI15" s="158"/>
      <c r="CJ15" s="159"/>
      <c r="CK15" s="3"/>
    </row>
    <row r="16" spans="1:89" ht="16.5" customHeight="1">
      <c r="A16" s="194" t="s">
        <v>125</v>
      </c>
      <c r="B16" s="67" t="s">
        <v>105</v>
      </c>
      <c r="C16" s="160"/>
      <c r="D16" s="122"/>
      <c r="E16" s="123"/>
      <c r="F16" s="124"/>
      <c r="G16" s="164"/>
      <c r="H16" s="125"/>
      <c r="I16" s="126"/>
      <c r="J16" s="191"/>
      <c r="K16" s="127"/>
      <c r="L16" s="583"/>
      <c r="M16" s="585"/>
      <c r="N16" s="192"/>
      <c r="O16" s="78"/>
      <c r="P16" s="130"/>
      <c r="Q16" s="131"/>
      <c r="R16" s="131"/>
      <c r="S16" s="131"/>
      <c r="T16" s="131"/>
      <c r="U16" s="132"/>
      <c r="V16" s="133"/>
      <c r="W16" s="132"/>
      <c r="X16" s="134"/>
      <c r="Y16" s="135"/>
      <c r="Z16" s="136"/>
      <c r="AA16" s="188"/>
      <c r="AB16" s="138"/>
      <c r="AC16" s="138"/>
      <c r="AD16" s="138"/>
      <c r="AE16" s="139"/>
      <c r="AF16" s="138"/>
      <c r="AG16" s="138"/>
      <c r="AH16" s="140"/>
      <c r="AI16" s="90"/>
      <c r="AJ16" s="90"/>
      <c r="AK16" s="193">
        <v>2.8</v>
      </c>
      <c r="AL16" s="193">
        <v>2.8</v>
      </c>
      <c r="AM16" s="141"/>
      <c r="AN16" s="142"/>
      <c r="AO16" s="177"/>
      <c r="AP16" s="144"/>
      <c r="AQ16" s="145"/>
      <c r="AR16" s="145"/>
      <c r="AS16" s="145"/>
      <c r="AT16" s="437"/>
      <c r="AU16" s="78">
        <v>2.6</v>
      </c>
      <c r="AV16" s="438"/>
      <c r="AW16" s="78"/>
      <c r="AX16" s="579"/>
      <c r="AY16" s="579"/>
      <c r="AZ16" s="146"/>
      <c r="BA16" s="146"/>
      <c r="BB16" s="148"/>
      <c r="BC16" s="148"/>
      <c r="BD16" s="148"/>
      <c r="BE16" s="148"/>
      <c r="BF16" s="148"/>
      <c r="BG16" s="148"/>
      <c r="BH16" s="148"/>
      <c r="BI16" s="148"/>
      <c r="BJ16" s="148"/>
      <c r="BK16" s="149"/>
      <c r="BL16" s="150"/>
      <c r="BM16" s="151"/>
      <c r="BN16" s="151"/>
      <c r="BO16" s="151"/>
      <c r="BP16" s="577"/>
      <c r="BQ16" s="152"/>
      <c r="BR16" s="153"/>
      <c r="BS16" s="131"/>
      <c r="BT16" s="131"/>
      <c r="BU16" s="132"/>
      <c r="BV16" s="154"/>
      <c r="BW16" s="155"/>
      <c r="BX16" s="165"/>
      <c r="BY16" s="107">
        <f t="shared" si="0"/>
        <v>2.7</v>
      </c>
      <c r="BZ16" s="108">
        <f t="shared" si="1"/>
        <v>2.6</v>
      </c>
      <c r="CA16" s="109">
        <f t="shared" si="2"/>
        <v>2.8</v>
      </c>
      <c r="CB16" s="110">
        <f t="shared" si="6"/>
        <v>2.8</v>
      </c>
      <c r="CC16" s="111">
        <f t="shared" si="7"/>
        <v>2.8</v>
      </c>
      <c r="CD16" s="112">
        <f t="shared" si="8"/>
        <v>2.8</v>
      </c>
      <c r="CE16" s="113" t="e">
        <f t="shared" si="3"/>
        <v>#DIV/0!</v>
      </c>
      <c r="CF16" s="114">
        <f t="shared" si="4"/>
        <v>0</v>
      </c>
      <c r="CG16" s="115">
        <f t="shared" si="5"/>
        <v>0</v>
      </c>
      <c r="CH16" s="157"/>
      <c r="CI16" s="158"/>
      <c r="CJ16" s="159"/>
      <c r="CK16" s="3"/>
    </row>
    <row r="17" spans="1:89" ht="16.5" customHeight="1">
      <c r="A17" s="194" t="s">
        <v>125</v>
      </c>
      <c r="B17" s="67" t="s">
        <v>108</v>
      </c>
      <c r="C17" s="121"/>
      <c r="D17" s="195"/>
      <c r="E17" s="123"/>
      <c r="F17" s="124"/>
      <c r="G17" s="164"/>
      <c r="H17" s="125"/>
      <c r="I17" s="126"/>
      <c r="J17" s="126"/>
      <c r="K17" s="127"/>
      <c r="L17" s="583">
        <v>1.5</v>
      </c>
      <c r="M17" s="585"/>
      <c r="N17" s="192">
        <f>2.2/0.8</f>
        <v>2.75</v>
      </c>
      <c r="O17" s="78"/>
      <c r="P17" s="130"/>
      <c r="Q17" s="131"/>
      <c r="R17" s="131"/>
      <c r="S17" s="131"/>
      <c r="T17" s="131"/>
      <c r="U17" s="132"/>
      <c r="V17" s="133"/>
      <c r="W17" s="132"/>
      <c r="X17" s="134"/>
      <c r="Y17" s="135"/>
      <c r="Z17" s="136"/>
      <c r="AA17" s="137"/>
      <c r="AB17" s="138"/>
      <c r="AC17" s="138"/>
      <c r="AD17" s="138"/>
      <c r="AE17" s="139"/>
      <c r="AF17" s="138"/>
      <c r="AG17" s="138"/>
      <c r="AH17" s="140"/>
      <c r="AI17" s="90"/>
      <c r="AJ17" s="90"/>
      <c r="AK17" s="141"/>
      <c r="AL17" s="141"/>
      <c r="AM17" s="141"/>
      <c r="AN17" s="142"/>
      <c r="AO17" s="177"/>
      <c r="AP17" s="144"/>
      <c r="AQ17" s="145"/>
      <c r="AR17" s="145"/>
      <c r="AS17" s="145"/>
      <c r="AT17" s="437"/>
      <c r="AU17" s="78"/>
      <c r="AV17" s="438"/>
      <c r="AW17" s="78"/>
      <c r="AX17" s="582"/>
      <c r="AY17" s="579"/>
      <c r="AZ17" s="146"/>
      <c r="BA17" s="146"/>
      <c r="BB17" s="148"/>
      <c r="BC17" s="148"/>
      <c r="BD17" s="148"/>
      <c r="BE17" s="148"/>
      <c r="BF17" s="148"/>
      <c r="BG17" s="148"/>
      <c r="BH17" s="148"/>
      <c r="BI17" s="148"/>
      <c r="BJ17" s="148"/>
      <c r="BK17" s="149"/>
      <c r="BL17" s="150"/>
      <c r="BM17" s="151"/>
      <c r="BN17" s="151"/>
      <c r="BO17" s="151"/>
      <c r="BP17" s="577"/>
      <c r="BQ17" s="152"/>
      <c r="BR17" s="153"/>
      <c r="BS17" s="131"/>
      <c r="BT17" s="131"/>
      <c r="BU17" s="132"/>
      <c r="BV17" s="154"/>
      <c r="BW17" s="155"/>
      <c r="BX17" s="165"/>
      <c r="BY17" s="107">
        <f t="shared" si="0"/>
        <v>2.125</v>
      </c>
      <c r="BZ17" s="108">
        <f t="shared" si="1"/>
        <v>1.5</v>
      </c>
      <c r="CA17" s="109">
        <f t="shared" si="2"/>
        <v>2.75</v>
      </c>
      <c r="CB17" s="110" t="e">
        <f t="shared" si="6"/>
        <v>#DIV/0!</v>
      </c>
      <c r="CC17" s="111">
        <f t="shared" si="7"/>
        <v>0</v>
      </c>
      <c r="CD17" s="112">
        <f t="shared" si="8"/>
        <v>0</v>
      </c>
      <c r="CE17" s="113" t="e">
        <f t="shared" si="3"/>
        <v>#DIV/0!</v>
      </c>
      <c r="CF17" s="114">
        <f t="shared" si="4"/>
        <v>0</v>
      </c>
      <c r="CG17" s="115">
        <f t="shared" si="5"/>
        <v>0</v>
      </c>
      <c r="CH17" s="157"/>
      <c r="CI17" s="158"/>
      <c r="CJ17" s="159"/>
      <c r="CK17" s="3"/>
    </row>
    <row r="18" spans="1:89" ht="16.5" customHeight="1">
      <c r="A18" s="194" t="s">
        <v>127</v>
      </c>
      <c r="B18" s="67" t="s">
        <v>105</v>
      </c>
      <c r="C18" s="121"/>
      <c r="D18" s="122"/>
      <c r="E18" s="123"/>
      <c r="F18" s="124"/>
      <c r="G18" s="164"/>
      <c r="H18" s="125"/>
      <c r="I18" s="126"/>
      <c r="J18" s="126"/>
      <c r="K18" s="127"/>
      <c r="L18" s="437"/>
      <c r="M18" s="578"/>
      <c r="N18" s="128"/>
      <c r="O18" s="78"/>
      <c r="P18" s="130"/>
      <c r="Q18" s="131"/>
      <c r="R18" s="131"/>
      <c r="S18" s="131"/>
      <c r="T18" s="131"/>
      <c r="U18" s="132"/>
      <c r="V18" s="133"/>
      <c r="W18" s="132"/>
      <c r="X18" s="134"/>
      <c r="Y18" s="135"/>
      <c r="Z18" s="136"/>
      <c r="AA18" s="137"/>
      <c r="AB18" s="138"/>
      <c r="AC18" s="138"/>
      <c r="AD18" s="138"/>
      <c r="AE18" s="139"/>
      <c r="AF18" s="138"/>
      <c r="AG18" s="138"/>
      <c r="AH18" s="140"/>
      <c r="AI18" s="90"/>
      <c r="AJ18" s="90"/>
      <c r="AK18" s="141"/>
      <c r="AL18" s="141"/>
      <c r="AM18" s="141"/>
      <c r="AN18" s="142"/>
      <c r="AO18" s="177"/>
      <c r="AP18" s="144"/>
      <c r="AQ18" s="145"/>
      <c r="AR18" s="145"/>
      <c r="AS18" s="145"/>
      <c r="AT18" s="437"/>
      <c r="AU18" s="78"/>
      <c r="AV18" s="438"/>
      <c r="AW18" s="78"/>
      <c r="AX18" s="579"/>
      <c r="AY18" s="579"/>
      <c r="AZ18" s="146"/>
      <c r="BA18" s="146"/>
      <c r="BB18" s="148"/>
      <c r="BC18" s="148"/>
      <c r="BD18" s="148"/>
      <c r="BE18" s="148"/>
      <c r="BF18" s="148"/>
      <c r="BG18" s="148"/>
      <c r="BH18" s="148"/>
      <c r="BI18" s="148"/>
      <c r="BJ18" s="148"/>
      <c r="BK18" s="149"/>
      <c r="BL18" s="150"/>
      <c r="BM18" s="151"/>
      <c r="BN18" s="151"/>
      <c r="BO18" s="151"/>
      <c r="BP18" s="577"/>
      <c r="BQ18" s="152"/>
      <c r="BR18" s="153"/>
      <c r="BS18" s="131"/>
      <c r="BT18" s="131"/>
      <c r="BU18" s="132"/>
      <c r="BV18" s="154"/>
      <c r="BW18" s="155"/>
      <c r="BX18" s="165"/>
      <c r="BY18" s="107" t="e">
        <f t="shared" si="0"/>
        <v>#DIV/0!</v>
      </c>
      <c r="BZ18" s="108">
        <f t="shared" si="1"/>
        <v>0</v>
      </c>
      <c r="CA18" s="109">
        <f t="shared" si="2"/>
        <v>0</v>
      </c>
      <c r="CB18" s="110" t="e">
        <f t="shared" si="6"/>
        <v>#DIV/0!</v>
      </c>
      <c r="CC18" s="111">
        <f t="shared" si="7"/>
        <v>0</v>
      </c>
      <c r="CD18" s="112">
        <f t="shared" si="8"/>
        <v>0</v>
      </c>
      <c r="CE18" s="113" t="e">
        <f t="shared" si="3"/>
        <v>#DIV/0!</v>
      </c>
      <c r="CF18" s="114">
        <f t="shared" si="4"/>
        <v>0</v>
      </c>
      <c r="CG18" s="115">
        <f t="shared" si="5"/>
        <v>0</v>
      </c>
      <c r="CH18" s="157"/>
      <c r="CI18" s="158"/>
      <c r="CJ18" s="159"/>
      <c r="CK18" s="3"/>
    </row>
    <row r="19" spans="1:89" ht="16.5" customHeight="1">
      <c r="A19" s="196" t="s">
        <v>128</v>
      </c>
      <c r="B19" s="67" t="s">
        <v>108</v>
      </c>
      <c r="C19" s="121"/>
      <c r="D19" s="122"/>
      <c r="E19" s="123"/>
      <c r="F19" s="124"/>
      <c r="G19" s="164"/>
      <c r="H19" s="125"/>
      <c r="I19" s="126"/>
      <c r="J19" s="126"/>
      <c r="K19" s="127"/>
      <c r="L19" s="437">
        <v>2.2000000000000002</v>
      </c>
      <c r="M19" s="578"/>
      <c r="N19" s="128">
        <f>2.45/0.7</f>
        <v>3.5000000000000004</v>
      </c>
      <c r="O19" s="78"/>
      <c r="P19" s="130"/>
      <c r="Q19" s="131"/>
      <c r="R19" s="131"/>
      <c r="S19" s="131"/>
      <c r="T19" s="131"/>
      <c r="U19" s="132"/>
      <c r="V19" s="133"/>
      <c r="W19" s="132"/>
      <c r="X19" s="134"/>
      <c r="Y19" s="135"/>
      <c r="Z19" s="136"/>
      <c r="AA19" s="137"/>
      <c r="AB19" s="138">
        <v>2.8</v>
      </c>
      <c r="AC19" s="138"/>
      <c r="AD19" s="138"/>
      <c r="AE19" s="139"/>
      <c r="AF19" s="138"/>
      <c r="AG19" s="138"/>
      <c r="AH19" s="140"/>
      <c r="AI19" s="197">
        <v>2.8</v>
      </c>
      <c r="AJ19" s="197">
        <v>2.8</v>
      </c>
      <c r="AK19" s="141"/>
      <c r="AL19" s="141"/>
      <c r="AM19" s="141"/>
      <c r="AN19" s="142"/>
      <c r="AO19" s="177"/>
      <c r="AP19" s="144"/>
      <c r="AQ19" s="145"/>
      <c r="AR19" s="145"/>
      <c r="AS19" s="145"/>
      <c r="AT19" s="437">
        <v>2.5</v>
      </c>
      <c r="AU19" s="78"/>
      <c r="AV19" s="438"/>
      <c r="AW19" s="78"/>
      <c r="AX19" s="579"/>
      <c r="AY19" s="579"/>
      <c r="AZ19" s="146"/>
      <c r="BA19" s="146"/>
      <c r="BB19" s="148"/>
      <c r="BC19" s="148"/>
      <c r="BD19" s="148"/>
      <c r="BE19" s="148"/>
      <c r="BF19" s="148"/>
      <c r="BG19" s="148"/>
      <c r="BH19" s="148"/>
      <c r="BI19" s="148"/>
      <c r="BJ19" s="148"/>
      <c r="BK19" s="149"/>
      <c r="BL19" s="150"/>
      <c r="BM19" s="151"/>
      <c r="BN19" s="151"/>
      <c r="BO19" s="151"/>
      <c r="BP19" s="577"/>
      <c r="BQ19" s="152"/>
      <c r="BR19" s="153"/>
      <c r="BS19" s="131"/>
      <c r="BT19" s="131"/>
      <c r="BU19" s="132"/>
      <c r="BV19" s="154"/>
      <c r="BW19" s="155"/>
      <c r="BX19" s="165"/>
      <c r="BY19" s="107">
        <f t="shared" si="0"/>
        <v>2.7600000000000002</v>
      </c>
      <c r="BZ19" s="108">
        <f t="shared" si="1"/>
        <v>2.2000000000000002</v>
      </c>
      <c r="CA19" s="109">
        <f t="shared" si="2"/>
        <v>3.5000000000000004</v>
      </c>
      <c r="CB19" s="110">
        <f t="shared" si="6"/>
        <v>2.8</v>
      </c>
      <c r="CC19" s="111">
        <f t="shared" si="7"/>
        <v>2.8</v>
      </c>
      <c r="CD19" s="112">
        <f t="shared" si="8"/>
        <v>2.8</v>
      </c>
      <c r="CE19" s="113" t="e">
        <f t="shared" si="3"/>
        <v>#DIV/0!</v>
      </c>
      <c r="CF19" s="114">
        <f t="shared" si="4"/>
        <v>0</v>
      </c>
      <c r="CG19" s="115">
        <f t="shared" si="5"/>
        <v>0</v>
      </c>
      <c r="CH19" s="157"/>
      <c r="CI19" s="158"/>
      <c r="CJ19" s="159"/>
      <c r="CK19" s="3"/>
    </row>
    <row r="20" spans="1:89" ht="16.5" customHeight="1">
      <c r="A20" s="196" t="s">
        <v>130</v>
      </c>
      <c r="B20" s="67" t="s">
        <v>105</v>
      </c>
      <c r="C20" s="121"/>
      <c r="D20" s="195"/>
      <c r="E20" s="123"/>
      <c r="F20" s="124"/>
      <c r="G20" s="164"/>
      <c r="H20" s="125"/>
      <c r="I20" s="126"/>
      <c r="J20" s="126"/>
      <c r="K20" s="127"/>
      <c r="L20" s="437"/>
      <c r="M20" s="581">
        <v>2.6</v>
      </c>
      <c r="N20" s="198">
        <v>2.6</v>
      </c>
      <c r="O20" s="78">
        <v>3</v>
      </c>
      <c r="P20" s="130"/>
      <c r="Q20" s="131"/>
      <c r="R20" s="131"/>
      <c r="S20" s="131"/>
      <c r="T20" s="131"/>
      <c r="U20" s="132"/>
      <c r="V20" s="133"/>
      <c r="W20" s="132"/>
      <c r="X20" s="134"/>
      <c r="Y20" s="135"/>
      <c r="Z20" s="136"/>
      <c r="AA20" s="137"/>
      <c r="AB20" s="138"/>
      <c r="AC20" s="138"/>
      <c r="AD20" s="138"/>
      <c r="AE20" s="139"/>
      <c r="AF20" s="138"/>
      <c r="AG20" s="138"/>
      <c r="AH20" s="140"/>
      <c r="AI20" s="90">
        <v>2.8</v>
      </c>
      <c r="AJ20" s="90">
        <v>2.8</v>
      </c>
      <c r="AK20" s="193">
        <v>2.9</v>
      </c>
      <c r="AL20" s="193">
        <v>2.9</v>
      </c>
      <c r="AM20" s="193"/>
      <c r="AN20" s="199"/>
      <c r="AO20" s="177"/>
      <c r="AP20" s="144"/>
      <c r="AQ20" s="145"/>
      <c r="AR20" s="145"/>
      <c r="AS20" s="145"/>
      <c r="AT20" s="437">
        <v>3.5</v>
      </c>
      <c r="AU20" s="78"/>
      <c r="AV20" s="438"/>
      <c r="AW20" s="78"/>
      <c r="AX20" s="582"/>
      <c r="AY20" s="582"/>
      <c r="AZ20" s="146"/>
      <c r="BA20" s="146"/>
      <c r="BB20" s="148"/>
      <c r="BC20" s="148">
        <v>3</v>
      </c>
      <c r="BD20" s="148"/>
      <c r="BE20" s="148"/>
      <c r="BF20" s="148"/>
      <c r="BG20" s="148"/>
      <c r="BH20" s="148"/>
      <c r="BI20" s="148"/>
      <c r="BJ20" s="148"/>
      <c r="BK20" s="149"/>
      <c r="BL20" s="150"/>
      <c r="BM20" s="151"/>
      <c r="BN20" s="151"/>
      <c r="BO20" s="151"/>
      <c r="BP20" s="577"/>
      <c r="BQ20" s="152"/>
      <c r="BR20" s="153"/>
      <c r="BS20" s="131"/>
      <c r="BT20" s="131"/>
      <c r="BU20" s="132"/>
      <c r="BV20" s="154"/>
      <c r="BW20" s="155"/>
      <c r="BX20" s="165"/>
      <c r="BY20" s="107">
        <f t="shared" si="0"/>
        <v>2.9142857142857141</v>
      </c>
      <c r="BZ20" s="108">
        <f t="shared" si="1"/>
        <v>2.6</v>
      </c>
      <c r="CA20" s="109">
        <f t="shared" si="2"/>
        <v>3.5</v>
      </c>
      <c r="CB20" s="110">
        <f t="shared" si="6"/>
        <v>2.8499999999999996</v>
      </c>
      <c r="CC20" s="111">
        <f t="shared" si="7"/>
        <v>2.8</v>
      </c>
      <c r="CD20" s="112">
        <f t="shared" si="8"/>
        <v>2.9</v>
      </c>
      <c r="CE20" s="113" t="e">
        <f t="shared" si="3"/>
        <v>#DIV/0!</v>
      </c>
      <c r="CF20" s="114">
        <f t="shared" si="4"/>
        <v>0</v>
      </c>
      <c r="CG20" s="115">
        <f t="shared" si="5"/>
        <v>0</v>
      </c>
      <c r="CH20" s="157"/>
      <c r="CI20" s="158"/>
      <c r="CJ20" s="159"/>
      <c r="CK20" s="3"/>
    </row>
    <row r="21" spans="1:89" ht="16.5" customHeight="1">
      <c r="A21" s="200" t="s">
        <v>132</v>
      </c>
      <c r="B21" s="67" t="s">
        <v>105</v>
      </c>
      <c r="C21" s="121"/>
      <c r="D21" s="122"/>
      <c r="E21" s="123"/>
      <c r="F21" s="124"/>
      <c r="G21" s="164"/>
      <c r="H21" s="125"/>
      <c r="I21" s="126"/>
      <c r="J21" s="126"/>
      <c r="K21" s="127"/>
      <c r="L21" s="437"/>
      <c r="M21" s="578"/>
      <c r="N21" s="128"/>
      <c r="O21" s="78"/>
      <c r="P21" s="130"/>
      <c r="Q21" s="131"/>
      <c r="R21" s="131"/>
      <c r="S21" s="131"/>
      <c r="T21" s="131"/>
      <c r="U21" s="132"/>
      <c r="V21" s="133"/>
      <c r="W21" s="132"/>
      <c r="X21" s="134"/>
      <c r="Y21" s="135"/>
      <c r="Z21" s="136"/>
      <c r="AA21" s="137"/>
      <c r="AB21" s="138"/>
      <c r="AC21" s="138"/>
      <c r="AD21" s="138"/>
      <c r="AE21" s="139">
        <v>3</v>
      </c>
      <c r="AF21" s="138"/>
      <c r="AG21" s="138"/>
      <c r="AH21" s="140"/>
      <c r="AI21" s="90"/>
      <c r="AJ21" s="90"/>
      <c r="AK21" s="141"/>
      <c r="AL21" s="141"/>
      <c r="AM21" s="141"/>
      <c r="AN21" s="142"/>
      <c r="AO21" s="177"/>
      <c r="AP21" s="144"/>
      <c r="AQ21" s="145"/>
      <c r="AR21" s="145"/>
      <c r="AS21" s="145"/>
      <c r="AT21" s="437"/>
      <c r="AU21" s="78"/>
      <c r="AV21" s="438"/>
      <c r="AW21" s="78"/>
      <c r="AX21" s="579"/>
      <c r="AY21" s="579"/>
      <c r="AZ21" s="146"/>
      <c r="BA21" s="146"/>
      <c r="BB21" s="148"/>
      <c r="BC21" s="148"/>
      <c r="BD21" s="148"/>
      <c r="BE21" s="148"/>
      <c r="BF21" s="148"/>
      <c r="BG21" s="148"/>
      <c r="BH21" s="148"/>
      <c r="BI21" s="148"/>
      <c r="BJ21" s="148"/>
      <c r="BK21" s="149"/>
      <c r="BL21" s="150"/>
      <c r="BM21" s="151"/>
      <c r="BN21" s="151"/>
      <c r="BO21" s="151"/>
      <c r="BP21" s="580"/>
      <c r="BQ21" s="152"/>
      <c r="BR21" s="153"/>
      <c r="BS21" s="131"/>
      <c r="BT21" s="131"/>
      <c r="BU21" s="132"/>
      <c r="BV21" s="154"/>
      <c r="BW21" s="155"/>
      <c r="BX21" s="165"/>
      <c r="BY21" s="107">
        <f t="shared" si="0"/>
        <v>3</v>
      </c>
      <c r="BZ21" s="108">
        <f t="shared" si="1"/>
        <v>3</v>
      </c>
      <c r="CA21" s="109">
        <f t="shared" si="2"/>
        <v>3</v>
      </c>
      <c r="CB21" s="110" t="e">
        <f t="shared" si="6"/>
        <v>#DIV/0!</v>
      </c>
      <c r="CC21" s="111">
        <f t="shared" si="7"/>
        <v>0</v>
      </c>
      <c r="CD21" s="112">
        <f t="shared" si="8"/>
        <v>0</v>
      </c>
      <c r="CE21" s="113" t="e">
        <f t="shared" si="3"/>
        <v>#DIV/0!</v>
      </c>
      <c r="CF21" s="114">
        <f t="shared" si="4"/>
        <v>0</v>
      </c>
      <c r="CG21" s="115">
        <f t="shared" si="5"/>
        <v>0</v>
      </c>
      <c r="CH21" s="157"/>
      <c r="CI21" s="158"/>
      <c r="CJ21" s="159"/>
      <c r="CK21" s="3"/>
    </row>
    <row r="22" spans="1:89" ht="16.5" customHeight="1">
      <c r="A22" s="200" t="s">
        <v>133</v>
      </c>
      <c r="B22" s="67" t="s">
        <v>105</v>
      </c>
      <c r="C22" s="121"/>
      <c r="D22" s="122"/>
      <c r="E22" s="123"/>
      <c r="F22" s="124"/>
      <c r="G22" s="164"/>
      <c r="H22" s="125"/>
      <c r="I22" s="126"/>
      <c r="J22" s="126"/>
      <c r="K22" s="127"/>
      <c r="L22" s="437"/>
      <c r="M22" s="578"/>
      <c r="N22" s="128"/>
      <c r="O22" s="78"/>
      <c r="P22" s="130"/>
      <c r="Q22" s="131"/>
      <c r="R22" s="131"/>
      <c r="S22" s="131"/>
      <c r="T22" s="131"/>
      <c r="U22" s="132"/>
      <c r="V22" s="133"/>
      <c r="W22" s="132"/>
      <c r="X22" s="134"/>
      <c r="Y22" s="135"/>
      <c r="Z22" s="136"/>
      <c r="AA22" s="137"/>
      <c r="AB22" s="138"/>
      <c r="AC22" s="138"/>
      <c r="AD22" s="138"/>
      <c r="AE22" s="139"/>
      <c r="AF22" s="138"/>
      <c r="AG22" s="138"/>
      <c r="AH22" s="140"/>
      <c r="AI22" s="197"/>
      <c r="AJ22" s="197"/>
      <c r="AK22" s="193"/>
      <c r="AL22" s="193"/>
      <c r="AM22" s="141"/>
      <c r="AN22" s="142"/>
      <c r="AO22" s="177"/>
      <c r="AP22" s="144"/>
      <c r="AQ22" s="145"/>
      <c r="AR22" s="145"/>
      <c r="AS22" s="145"/>
      <c r="AT22" s="437"/>
      <c r="AU22" s="78"/>
      <c r="AV22" s="438"/>
      <c r="AW22" s="78"/>
      <c r="AX22" s="582"/>
      <c r="AY22" s="579"/>
      <c r="AZ22" s="146"/>
      <c r="BA22" s="146"/>
      <c r="BB22" s="148"/>
      <c r="BC22" s="148"/>
      <c r="BD22" s="148"/>
      <c r="BE22" s="148"/>
      <c r="BF22" s="148"/>
      <c r="BG22" s="148"/>
      <c r="BH22" s="148"/>
      <c r="BI22" s="148"/>
      <c r="BJ22" s="148"/>
      <c r="BK22" s="149"/>
      <c r="BL22" s="150"/>
      <c r="BM22" s="151"/>
      <c r="BN22" s="151"/>
      <c r="BO22" s="151"/>
      <c r="BP22" s="577"/>
      <c r="BQ22" s="152"/>
      <c r="BR22" s="153"/>
      <c r="BS22" s="131"/>
      <c r="BT22" s="131"/>
      <c r="BU22" s="132"/>
      <c r="BV22" s="154"/>
      <c r="BW22" s="155"/>
      <c r="BX22" s="165"/>
      <c r="BY22" s="107" t="e">
        <f t="shared" si="0"/>
        <v>#DIV/0!</v>
      </c>
      <c r="BZ22" s="108">
        <f t="shared" si="1"/>
        <v>0</v>
      </c>
      <c r="CA22" s="109">
        <f t="shared" si="2"/>
        <v>0</v>
      </c>
      <c r="CB22" s="110" t="e">
        <f t="shared" si="6"/>
        <v>#DIV/0!</v>
      </c>
      <c r="CC22" s="111">
        <f t="shared" si="7"/>
        <v>0</v>
      </c>
      <c r="CD22" s="112">
        <f t="shared" si="8"/>
        <v>0</v>
      </c>
      <c r="CE22" s="113" t="e">
        <f t="shared" si="3"/>
        <v>#DIV/0!</v>
      </c>
      <c r="CF22" s="114">
        <f t="shared" si="4"/>
        <v>0</v>
      </c>
      <c r="CG22" s="115">
        <f t="shared" si="5"/>
        <v>0</v>
      </c>
      <c r="CH22" s="157"/>
      <c r="CI22" s="158"/>
      <c r="CJ22" s="159"/>
      <c r="CK22" s="3"/>
    </row>
    <row r="23" spans="1:89" ht="16.5" customHeight="1">
      <c r="A23" s="203" t="s">
        <v>135</v>
      </c>
      <c r="B23" s="67" t="s">
        <v>105</v>
      </c>
      <c r="C23" s="121"/>
      <c r="D23" s="122"/>
      <c r="E23" s="123"/>
      <c r="F23" s="124"/>
      <c r="G23" s="164"/>
      <c r="H23" s="125"/>
      <c r="I23" s="126"/>
      <c r="J23" s="126"/>
      <c r="K23" s="127"/>
      <c r="L23" s="437">
        <v>3</v>
      </c>
      <c r="M23" s="578"/>
      <c r="N23" s="128"/>
      <c r="O23" s="78"/>
      <c r="P23" s="130"/>
      <c r="Q23" s="131"/>
      <c r="R23" s="131"/>
      <c r="S23" s="131"/>
      <c r="T23" s="131"/>
      <c r="U23" s="132"/>
      <c r="V23" s="133"/>
      <c r="W23" s="132"/>
      <c r="X23" s="134"/>
      <c r="Y23" s="135"/>
      <c r="Z23" s="136"/>
      <c r="AA23" s="137"/>
      <c r="AB23" s="138"/>
      <c r="AC23" s="138"/>
      <c r="AD23" s="138"/>
      <c r="AE23" s="139">
        <v>3</v>
      </c>
      <c r="AF23" s="138"/>
      <c r="AG23" s="138"/>
      <c r="AH23" s="140"/>
      <c r="AI23" s="90"/>
      <c r="AJ23" s="90"/>
      <c r="AK23" s="141"/>
      <c r="AL23" s="141"/>
      <c r="AM23" s="141"/>
      <c r="AN23" s="142"/>
      <c r="AO23" s="177"/>
      <c r="AP23" s="144"/>
      <c r="AQ23" s="145"/>
      <c r="AR23" s="145"/>
      <c r="AS23" s="145"/>
      <c r="AT23" s="437"/>
      <c r="AU23" s="78"/>
      <c r="AV23" s="438"/>
      <c r="AW23" s="78"/>
      <c r="AX23" s="582"/>
      <c r="AY23" s="579"/>
      <c r="AZ23" s="146"/>
      <c r="BA23" s="146"/>
      <c r="BB23" s="148"/>
      <c r="BC23" s="148"/>
      <c r="BD23" s="148"/>
      <c r="BE23" s="148"/>
      <c r="BF23" s="148"/>
      <c r="BG23" s="148"/>
      <c r="BH23" s="148"/>
      <c r="BI23" s="148"/>
      <c r="BJ23" s="148"/>
      <c r="BK23" s="149"/>
      <c r="BL23" s="150"/>
      <c r="BM23" s="151"/>
      <c r="BN23" s="151"/>
      <c r="BO23" s="151"/>
      <c r="BP23" s="577"/>
      <c r="BQ23" s="152"/>
      <c r="BR23" s="153"/>
      <c r="BS23" s="131"/>
      <c r="BT23" s="131"/>
      <c r="BU23" s="132"/>
      <c r="BV23" s="154"/>
      <c r="BW23" s="155"/>
      <c r="BX23" s="165"/>
      <c r="BY23" s="107">
        <f t="shared" si="0"/>
        <v>3</v>
      </c>
      <c r="BZ23" s="108">
        <f t="shared" si="1"/>
        <v>3</v>
      </c>
      <c r="CA23" s="109">
        <f t="shared" si="2"/>
        <v>3</v>
      </c>
      <c r="CB23" s="110" t="e">
        <f t="shared" si="6"/>
        <v>#DIV/0!</v>
      </c>
      <c r="CC23" s="111">
        <f t="shared" si="7"/>
        <v>0</v>
      </c>
      <c r="CD23" s="112">
        <f t="shared" si="8"/>
        <v>0</v>
      </c>
      <c r="CE23" s="113" t="e">
        <f t="shared" si="3"/>
        <v>#DIV/0!</v>
      </c>
      <c r="CF23" s="114">
        <f t="shared" si="4"/>
        <v>0</v>
      </c>
      <c r="CG23" s="115">
        <f t="shared" si="5"/>
        <v>0</v>
      </c>
      <c r="CH23" s="157"/>
      <c r="CI23" s="158"/>
      <c r="CJ23" s="159"/>
      <c r="CK23" s="3"/>
    </row>
    <row r="24" spans="1:89" ht="16.5" customHeight="1">
      <c r="A24" s="203" t="s">
        <v>138</v>
      </c>
      <c r="B24" s="67" t="s">
        <v>105</v>
      </c>
      <c r="C24" s="121"/>
      <c r="D24" s="122"/>
      <c r="E24" s="123"/>
      <c r="F24" s="124"/>
      <c r="G24" s="164"/>
      <c r="H24" s="125"/>
      <c r="I24" s="126"/>
      <c r="J24" s="126"/>
      <c r="K24" s="127"/>
      <c r="L24" s="437"/>
      <c r="M24" s="578"/>
      <c r="N24" s="128"/>
      <c r="O24" s="78"/>
      <c r="P24" s="130"/>
      <c r="Q24" s="131"/>
      <c r="R24" s="131"/>
      <c r="S24" s="131"/>
      <c r="T24" s="131"/>
      <c r="U24" s="132"/>
      <c r="V24" s="133"/>
      <c r="W24" s="132"/>
      <c r="X24" s="134"/>
      <c r="Y24" s="135"/>
      <c r="Z24" s="136"/>
      <c r="AA24" s="137"/>
      <c r="AB24" s="138"/>
      <c r="AC24" s="138"/>
      <c r="AD24" s="138"/>
      <c r="AE24" s="139"/>
      <c r="AF24" s="138"/>
      <c r="AG24" s="138"/>
      <c r="AH24" s="140"/>
      <c r="AI24" s="90"/>
      <c r="AJ24" s="90"/>
      <c r="AK24" s="193"/>
      <c r="AL24" s="193"/>
      <c r="AM24" s="141"/>
      <c r="AN24" s="142"/>
      <c r="AO24" s="177"/>
      <c r="AP24" s="144"/>
      <c r="AQ24" s="145"/>
      <c r="AR24" s="145"/>
      <c r="AS24" s="145"/>
      <c r="AT24" s="437"/>
      <c r="AU24" s="78"/>
      <c r="AV24" s="438"/>
      <c r="AW24" s="78"/>
      <c r="AX24" s="579"/>
      <c r="AY24" s="579"/>
      <c r="AZ24" s="146"/>
      <c r="BA24" s="146"/>
      <c r="BB24" s="148"/>
      <c r="BC24" s="148"/>
      <c r="BD24" s="148"/>
      <c r="BE24" s="148"/>
      <c r="BF24" s="148"/>
      <c r="BG24" s="148"/>
      <c r="BH24" s="148"/>
      <c r="BI24" s="148"/>
      <c r="BJ24" s="148"/>
      <c r="BK24" s="149"/>
      <c r="BL24" s="150"/>
      <c r="BM24" s="151"/>
      <c r="BN24" s="151"/>
      <c r="BO24" s="151"/>
      <c r="BP24" s="577"/>
      <c r="BQ24" s="152"/>
      <c r="BR24" s="153"/>
      <c r="BS24" s="131"/>
      <c r="BT24" s="131"/>
      <c r="BU24" s="132"/>
      <c r="BV24" s="154"/>
      <c r="BW24" s="155"/>
      <c r="BX24" s="165"/>
      <c r="BY24" s="107" t="e">
        <f t="shared" si="0"/>
        <v>#DIV/0!</v>
      </c>
      <c r="BZ24" s="108">
        <f t="shared" si="1"/>
        <v>0</v>
      </c>
      <c r="CA24" s="109">
        <f t="shared" si="2"/>
        <v>0</v>
      </c>
      <c r="CB24" s="110" t="e">
        <f t="shared" si="6"/>
        <v>#DIV/0!</v>
      </c>
      <c r="CC24" s="111">
        <f t="shared" si="7"/>
        <v>0</v>
      </c>
      <c r="CD24" s="112">
        <f t="shared" si="8"/>
        <v>0</v>
      </c>
      <c r="CE24" s="113" t="e">
        <f t="shared" si="3"/>
        <v>#DIV/0!</v>
      </c>
      <c r="CF24" s="114">
        <f t="shared" si="4"/>
        <v>0</v>
      </c>
      <c r="CG24" s="115">
        <f t="shared" si="5"/>
        <v>0</v>
      </c>
      <c r="CH24" s="157"/>
      <c r="CI24" s="158"/>
      <c r="CJ24" s="159"/>
      <c r="CK24" s="3"/>
    </row>
    <row r="25" spans="1:89" ht="16.5" customHeight="1">
      <c r="A25" s="203" t="s">
        <v>139</v>
      </c>
      <c r="B25" s="67" t="s">
        <v>105</v>
      </c>
      <c r="C25" s="121"/>
      <c r="D25" s="122"/>
      <c r="E25" s="123"/>
      <c r="F25" s="124"/>
      <c r="G25" s="164"/>
      <c r="H25" s="125"/>
      <c r="I25" s="126"/>
      <c r="J25" s="126"/>
      <c r="K25" s="127"/>
      <c r="L25" s="583"/>
      <c r="M25" s="585"/>
      <c r="N25" s="192"/>
      <c r="O25" s="78"/>
      <c r="P25" s="130"/>
      <c r="Q25" s="131"/>
      <c r="R25" s="131"/>
      <c r="S25" s="131"/>
      <c r="T25" s="131"/>
      <c r="U25" s="132"/>
      <c r="V25" s="133"/>
      <c r="W25" s="132"/>
      <c r="X25" s="134"/>
      <c r="Y25" s="135"/>
      <c r="Z25" s="136"/>
      <c r="AA25" s="137"/>
      <c r="AB25" s="138"/>
      <c r="AC25" s="138"/>
      <c r="AD25" s="138"/>
      <c r="AE25" s="139"/>
      <c r="AF25" s="138"/>
      <c r="AG25" s="138"/>
      <c r="AH25" s="140"/>
      <c r="AI25" s="90"/>
      <c r="AJ25" s="90"/>
      <c r="AK25" s="141"/>
      <c r="AL25" s="141"/>
      <c r="AM25" s="141"/>
      <c r="AN25" s="142"/>
      <c r="AO25" s="177"/>
      <c r="AP25" s="144"/>
      <c r="AQ25" s="145"/>
      <c r="AR25" s="145"/>
      <c r="AS25" s="145"/>
      <c r="AT25" s="437"/>
      <c r="AU25" s="78"/>
      <c r="AV25" s="438"/>
      <c r="AW25" s="78"/>
      <c r="AX25" s="582"/>
      <c r="AY25" s="582"/>
      <c r="AZ25" s="146"/>
      <c r="BA25" s="146"/>
      <c r="BB25" s="148"/>
      <c r="BC25" s="148"/>
      <c r="BD25" s="148"/>
      <c r="BE25" s="148"/>
      <c r="BF25" s="148"/>
      <c r="BG25" s="148"/>
      <c r="BH25" s="148"/>
      <c r="BI25" s="148"/>
      <c r="BJ25" s="148"/>
      <c r="BK25" s="149"/>
      <c r="BL25" s="150"/>
      <c r="BM25" s="151"/>
      <c r="BN25" s="151"/>
      <c r="BO25" s="151"/>
      <c r="BP25" s="577"/>
      <c r="BQ25" s="152"/>
      <c r="BR25" s="153"/>
      <c r="BS25" s="131"/>
      <c r="BT25" s="131"/>
      <c r="BU25" s="132"/>
      <c r="BV25" s="154"/>
      <c r="BW25" s="155"/>
      <c r="BX25" s="165"/>
      <c r="BY25" s="107" t="e">
        <f t="shared" si="0"/>
        <v>#DIV/0!</v>
      </c>
      <c r="BZ25" s="108">
        <f t="shared" si="1"/>
        <v>0</v>
      </c>
      <c r="CA25" s="109">
        <f t="shared" si="2"/>
        <v>0</v>
      </c>
      <c r="CB25" s="110" t="e">
        <f t="shared" si="6"/>
        <v>#DIV/0!</v>
      </c>
      <c r="CC25" s="111">
        <f t="shared" si="7"/>
        <v>0</v>
      </c>
      <c r="CD25" s="112">
        <f t="shared" si="8"/>
        <v>0</v>
      </c>
      <c r="CE25" s="113" t="e">
        <f t="shared" si="3"/>
        <v>#DIV/0!</v>
      </c>
      <c r="CF25" s="114">
        <f t="shared" si="4"/>
        <v>0</v>
      </c>
      <c r="CG25" s="115">
        <f t="shared" si="5"/>
        <v>0</v>
      </c>
      <c r="CH25" s="157"/>
      <c r="CI25" s="158"/>
      <c r="CJ25" s="159"/>
      <c r="CK25" s="3"/>
    </row>
    <row r="26" spans="1:89" ht="16.5" customHeight="1">
      <c r="A26" s="203" t="s">
        <v>140</v>
      </c>
      <c r="B26" s="67" t="s">
        <v>105</v>
      </c>
      <c r="C26" s="121"/>
      <c r="D26" s="195"/>
      <c r="E26" s="123"/>
      <c r="F26" s="124"/>
      <c r="G26" s="164"/>
      <c r="H26" s="125"/>
      <c r="I26" s="126"/>
      <c r="J26" s="126"/>
      <c r="K26" s="127"/>
      <c r="L26" s="583">
        <v>3.2</v>
      </c>
      <c r="M26" s="585"/>
      <c r="N26" s="192"/>
      <c r="O26" s="78"/>
      <c r="P26" s="130"/>
      <c r="Q26" s="131"/>
      <c r="R26" s="131"/>
      <c r="S26" s="131"/>
      <c r="T26" s="131"/>
      <c r="U26" s="132"/>
      <c r="V26" s="133"/>
      <c r="W26" s="132"/>
      <c r="X26" s="134"/>
      <c r="Y26" s="135"/>
      <c r="Z26" s="136"/>
      <c r="AA26" s="137"/>
      <c r="AB26" s="138"/>
      <c r="AC26" s="138"/>
      <c r="AD26" s="138"/>
      <c r="AE26" s="139"/>
      <c r="AF26" s="138"/>
      <c r="AG26" s="138"/>
      <c r="AH26" s="140"/>
      <c r="AI26" s="90"/>
      <c r="AJ26" s="90"/>
      <c r="AK26" s="141"/>
      <c r="AL26" s="141"/>
      <c r="AM26" s="141"/>
      <c r="AN26" s="142"/>
      <c r="AO26" s="177"/>
      <c r="AP26" s="144"/>
      <c r="AQ26" s="145"/>
      <c r="AR26" s="145"/>
      <c r="AS26" s="145"/>
      <c r="AT26" s="437"/>
      <c r="AU26" s="78"/>
      <c r="AV26" s="438"/>
      <c r="AW26" s="78"/>
      <c r="AX26" s="582"/>
      <c r="AY26" s="582"/>
      <c r="AZ26" s="146"/>
      <c r="BA26" s="146"/>
      <c r="BB26" s="148"/>
      <c r="BC26" s="148"/>
      <c r="BD26" s="148"/>
      <c r="BE26" s="148"/>
      <c r="BF26" s="148"/>
      <c r="BG26" s="148"/>
      <c r="BH26" s="148"/>
      <c r="BI26" s="148"/>
      <c r="BJ26" s="148"/>
      <c r="BK26" s="149"/>
      <c r="BL26" s="150"/>
      <c r="BM26" s="151"/>
      <c r="BN26" s="151"/>
      <c r="BO26" s="151"/>
      <c r="BP26" s="577"/>
      <c r="BQ26" s="152"/>
      <c r="BR26" s="153"/>
      <c r="BS26" s="131"/>
      <c r="BT26" s="131"/>
      <c r="BU26" s="132"/>
      <c r="BV26" s="154"/>
      <c r="BW26" s="155"/>
      <c r="BX26" s="165"/>
      <c r="BY26" s="107">
        <f t="shared" si="0"/>
        <v>3.2</v>
      </c>
      <c r="BZ26" s="108">
        <f t="shared" si="1"/>
        <v>3.2</v>
      </c>
      <c r="CA26" s="109">
        <f t="shared" si="2"/>
        <v>3.2</v>
      </c>
      <c r="CB26" s="110" t="e">
        <f t="shared" si="6"/>
        <v>#DIV/0!</v>
      </c>
      <c r="CC26" s="111">
        <f t="shared" si="7"/>
        <v>0</v>
      </c>
      <c r="CD26" s="112">
        <f t="shared" si="8"/>
        <v>0</v>
      </c>
      <c r="CE26" s="113" t="e">
        <f t="shared" si="3"/>
        <v>#DIV/0!</v>
      </c>
      <c r="CF26" s="114">
        <f t="shared" si="4"/>
        <v>0</v>
      </c>
      <c r="CG26" s="115">
        <f t="shared" si="5"/>
        <v>0</v>
      </c>
      <c r="CH26" s="157"/>
      <c r="CI26" s="158"/>
      <c r="CJ26" s="159"/>
      <c r="CK26" s="3"/>
    </row>
    <row r="27" spans="1:89" ht="16.5" customHeight="1">
      <c r="A27" s="203" t="s">
        <v>141</v>
      </c>
      <c r="B27" s="67" t="s">
        <v>105</v>
      </c>
      <c r="C27" s="121"/>
      <c r="D27" s="122"/>
      <c r="E27" s="123"/>
      <c r="F27" s="124"/>
      <c r="G27" s="164"/>
      <c r="H27" s="125"/>
      <c r="I27" s="126"/>
      <c r="J27" s="126"/>
      <c r="K27" s="127"/>
      <c r="L27" s="583"/>
      <c r="M27" s="584">
        <v>2.5</v>
      </c>
      <c r="O27" s="78"/>
      <c r="P27" s="130"/>
      <c r="Q27" s="131"/>
      <c r="R27" s="131"/>
      <c r="S27" s="131"/>
      <c r="T27" s="131"/>
      <c r="U27" s="132"/>
      <c r="V27" s="133"/>
      <c r="W27" s="132"/>
      <c r="X27" s="134"/>
      <c r="Y27" s="135"/>
      <c r="Z27" s="136"/>
      <c r="AA27" s="137"/>
      <c r="AB27" s="138"/>
      <c r="AC27" s="138"/>
      <c r="AD27" s="138"/>
      <c r="AE27" s="139"/>
      <c r="AF27" s="138"/>
      <c r="AG27" s="138"/>
      <c r="AH27" s="140"/>
      <c r="AI27" s="90"/>
      <c r="AJ27" s="90"/>
      <c r="AK27" s="141"/>
      <c r="AL27" s="141"/>
      <c r="AM27" s="141"/>
      <c r="AN27" s="142"/>
      <c r="AO27" s="177"/>
      <c r="AP27" s="144"/>
      <c r="AQ27" s="145"/>
      <c r="AR27" s="145"/>
      <c r="AS27" s="145"/>
      <c r="AT27" s="437"/>
      <c r="AU27" s="78"/>
      <c r="AV27" s="438"/>
      <c r="AW27" s="78"/>
      <c r="AX27" s="579"/>
      <c r="AY27" s="579"/>
      <c r="AZ27" s="146"/>
      <c r="BA27" s="146"/>
      <c r="BB27" s="148"/>
      <c r="BC27" s="148"/>
      <c r="BD27" s="148"/>
      <c r="BE27" s="148"/>
      <c r="BF27" s="148"/>
      <c r="BG27" s="148"/>
      <c r="BH27" s="148"/>
      <c r="BI27" s="148"/>
      <c r="BJ27" s="148"/>
      <c r="BK27" s="149"/>
      <c r="BL27" s="150"/>
      <c r="BM27" s="151"/>
      <c r="BN27" s="151"/>
      <c r="BO27" s="151"/>
      <c r="BP27" s="577"/>
      <c r="BQ27" s="152"/>
      <c r="BR27" s="153"/>
      <c r="BS27" s="131"/>
      <c r="BT27" s="131"/>
      <c r="BU27" s="132"/>
      <c r="BV27" s="154"/>
      <c r="BW27" s="155"/>
      <c r="BX27" s="165"/>
      <c r="BY27" s="107">
        <f t="shared" si="0"/>
        <v>2.5</v>
      </c>
      <c r="BZ27" s="108">
        <f t="shared" si="1"/>
        <v>2.5</v>
      </c>
      <c r="CA27" s="109">
        <f t="shared" si="2"/>
        <v>2.5</v>
      </c>
      <c r="CB27" s="110" t="e">
        <f t="shared" si="6"/>
        <v>#DIV/0!</v>
      </c>
      <c r="CC27" s="111">
        <f t="shared" si="7"/>
        <v>0</v>
      </c>
      <c r="CD27" s="112">
        <f t="shared" si="8"/>
        <v>0</v>
      </c>
      <c r="CE27" s="113" t="e">
        <f t="shared" si="3"/>
        <v>#DIV/0!</v>
      </c>
      <c r="CF27" s="114">
        <f t="shared" si="4"/>
        <v>0</v>
      </c>
      <c r="CG27" s="115">
        <f t="shared" si="5"/>
        <v>0</v>
      </c>
      <c r="CH27" s="157"/>
      <c r="CI27" s="158"/>
      <c r="CJ27" s="159"/>
      <c r="CK27" s="3"/>
    </row>
    <row r="28" spans="1:89" ht="16.5" customHeight="1">
      <c r="A28" s="203" t="s">
        <v>141</v>
      </c>
      <c r="B28" s="67" t="s">
        <v>142</v>
      </c>
      <c r="C28" s="121"/>
      <c r="D28" s="122"/>
      <c r="E28" s="123"/>
      <c r="F28" s="124"/>
      <c r="G28" s="164"/>
      <c r="H28" s="125"/>
      <c r="I28" s="126"/>
      <c r="J28" s="126"/>
      <c r="K28" s="127"/>
      <c r="L28" s="583"/>
      <c r="M28" s="585"/>
      <c r="N28" s="192"/>
      <c r="O28" s="78"/>
      <c r="P28" s="130"/>
      <c r="Q28" s="131"/>
      <c r="R28" s="131"/>
      <c r="S28" s="131"/>
      <c r="T28" s="131"/>
      <c r="U28" s="132"/>
      <c r="V28" s="133"/>
      <c r="W28" s="132"/>
      <c r="X28" s="134"/>
      <c r="Y28" s="135"/>
      <c r="Z28" s="136"/>
      <c r="AA28" s="137"/>
      <c r="AB28" s="138"/>
      <c r="AC28" s="138"/>
      <c r="AD28" s="138"/>
      <c r="AE28" s="139"/>
      <c r="AF28" s="138"/>
      <c r="AG28" s="138"/>
      <c r="AH28" s="140"/>
      <c r="AI28" s="90"/>
      <c r="AJ28" s="90"/>
      <c r="AK28" s="141"/>
      <c r="AL28" s="141"/>
      <c r="AM28" s="141"/>
      <c r="AN28" s="142"/>
      <c r="AO28" s="177"/>
      <c r="AP28" s="144"/>
      <c r="AQ28" s="145"/>
      <c r="AR28" s="145"/>
      <c r="AS28" s="145"/>
      <c r="AT28" s="437"/>
      <c r="AU28" s="78"/>
      <c r="AV28" s="438"/>
      <c r="AW28" s="78"/>
      <c r="AX28" s="579"/>
      <c r="AY28" s="579"/>
      <c r="AZ28" s="146"/>
      <c r="BA28" s="146"/>
      <c r="BB28" s="148"/>
      <c r="BC28" s="148"/>
      <c r="BD28" s="148"/>
      <c r="BE28" s="148"/>
      <c r="BF28" s="148"/>
      <c r="BG28" s="148"/>
      <c r="BH28" s="148"/>
      <c r="BI28" s="148"/>
      <c r="BJ28" s="148"/>
      <c r="BK28" s="149"/>
      <c r="BL28" s="150"/>
      <c r="BM28" s="151"/>
      <c r="BN28" s="151"/>
      <c r="BO28" s="151"/>
      <c r="BP28" s="577"/>
      <c r="BQ28" s="152"/>
      <c r="BR28" s="153"/>
      <c r="BS28" s="131"/>
      <c r="BT28" s="131"/>
      <c r="BU28" s="132"/>
      <c r="BV28" s="154"/>
      <c r="BW28" s="155"/>
      <c r="BX28" s="165"/>
      <c r="BY28" s="107" t="e">
        <f t="shared" si="0"/>
        <v>#DIV/0!</v>
      </c>
      <c r="BZ28" s="108">
        <f t="shared" si="1"/>
        <v>0</v>
      </c>
      <c r="CA28" s="109">
        <f t="shared" si="2"/>
        <v>0</v>
      </c>
      <c r="CB28" s="110" t="e">
        <f t="shared" si="6"/>
        <v>#DIV/0!</v>
      </c>
      <c r="CC28" s="111">
        <f t="shared" si="7"/>
        <v>0</v>
      </c>
      <c r="CD28" s="112">
        <f t="shared" si="8"/>
        <v>0</v>
      </c>
      <c r="CE28" s="113" t="e">
        <f t="shared" si="3"/>
        <v>#DIV/0!</v>
      </c>
      <c r="CF28" s="114">
        <f t="shared" si="4"/>
        <v>0</v>
      </c>
      <c r="CG28" s="115">
        <f t="shared" si="5"/>
        <v>0</v>
      </c>
      <c r="CH28" s="157">
        <f>17.42/12</f>
        <v>1.4516666666666669</v>
      </c>
      <c r="CI28" s="158"/>
      <c r="CJ28" s="159"/>
      <c r="CK28" s="3"/>
    </row>
    <row r="29" spans="1:89" ht="16.5" customHeight="1">
      <c r="A29" s="203" t="s">
        <v>144</v>
      </c>
      <c r="B29" s="67" t="s">
        <v>105</v>
      </c>
      <c r="C29" s="121"/>
      <c r="D29" s="122"/>
      <c r="E29" s="123"/>
      <c r="F29" s="124"/>
      <c r="G29" s="164"/>
      <c r="H29" s="125"/>
      <c r="I29" s="126"/>
      <c r="J29" s="191"/>
      <c r="K29" s="127"/>
      <c r="L29" s="583"/>
      <c r="M29" s="585"/>
      <c r="N29" s="192"/>
      <c r="O29" s="78"/>
      <c r="P29" s="130"/>
      <c r="Q29" s="131"/>
      <c r="R29" s="131"/>
      <c r="S29" s="131"/>
      <c r="T29" s="131"/>
      <c r="U29" s="132"/>
      <c r="V29" s="133"/>
      <c r="W29" s="132"/>
      <c r="X29" s="134"/>
      <c r="Y29" s="135"/>
      <c r="Z29" s="136"/>
      <c r="AA29" s="137"/>
      <c r="AB29" s="138"/>
      <c r="AC29" s="138"/>
      <c r="AD29" s="138"/>
      <c r="AE29" s="139"/>
      <c r="AF29" s="138"/>
      <c r="AG29" s="138"/>
      <c r="AH29" s="140"/>
      <c r="AI29" s="90"/>
      <c r="AJ29" s="90"/>
      <c r="AK29" s="141"/>
      <c r="AL29" s="141"/>
      <c r="AM29" s="141"/>
      <c r="AN29" s="142"/>
      <c r="AO29" s="177"/>
      <c r="AP29" s="144"/>
      <c r="AQ29" s="145"/>
      <c r="AR29" s="145"/>
      <c r="AS29" s="145"/>
      <c r="AT29" s="437"/>
      <c r="AU29" s="78"/>
      <c r="AV29" s="438"/>
      <c r="AW29" s="78"/>
      <c r="AX29" s="579"/>
      <c r="AY29" s="579"/>
      <c r="AZ29" s="146"/>
      <c r="BA29" s="146"/>
      <c r="BB29" s="148"/>
      <c r="BC29" s="148"/>
      <c r="BD29" s="148"/>
      <c r="BE29" s="148"/>
      <c r="BF29" s="148"/>
      <c r="BG29" s="148"/>
      <c r="BH29" s="148"/>
      <c r="BI29" s="148"/>
      <c r="BJ29" s="148"/>
      <c r="BK29" s="149"/>
      <c r="BL29" s="150"/>
      <c r="BM29" s="151"/>
      <c r="BN29" s="151"/>
      <c r="BO29" s="151"/>
      <c r="BP29" s="577"/>
      <c r="BQ29" s="152"/>
      <c r="BR29" s="153"/>
      <c r="BS29" s="131"/>
      <c r="BT29" s="131"/>
      <c r="BU29" s="132"/>
      <c r="BV29" s="154"/>
      <c r="BW29" s="155"/>
      <c r="BX29" s="165"/>
      <c r="BY29" s="107" t="e">
        <f t="shared" si="0"/>
        <v>#DIV/0!</v>
      </c>
      <c r="BZ29" s="108">
        <f t="shared" si="1"/>
        <v>0</v>
      </c>
      <c r="CA29" s="109">
        <f t="shared" si="2"/>
        <v>0</v>
      </c>
      <c r="CB29" s="110" t="e">
        <f t="shared" si="6"/>
        <v>#DIV/0!</v>
      </c>
      <c r="CC29" s="111">
        <f t="shared" si="7"/>
        <v>0</v>
      </c>
      <c r="CD29" s="112">
        <f t="shared" si="8"/>
        <v>0</v>
      </c>
      <c r="CE29" s="113" t="e">
        <f t="shared" si="3"/>
        <v>#DIV/0!</v>
      </c>
      <c r="CF29" s="114">
        <f t="shared" si="4"/>
        <v>0</v>
      </c>
      <c r="CG29" s="115">
        <f t="shared" si="5"/>
        <v>0</v>
      </c>
      <c r="CH29" s="157"/>
      <c r="CI29" s="158"/>
      <c r="CJ29" s="159"/>
      <c r="CK29" s="3"/>
    </row>
    <row r="30" spans="1:89" ht="16.5" customHeight="1">
      <c r="A30" s="203" t="s">
        <v>145</v>
      </c>
      <c r="B30" s="67" t="s">
        <v>105</v>
      </c>
      <c r="C30" s="121"/>
      <c r="D30" s="122"/>
      <c r="E30" s="123"/>
      <c r="F30" s="124"/>
      <c r="G30" s="164"/>
      <c r="H30" s="125"/>
      <c r="I30" s="126"/>
      <c r="J30" s="126"/>
      <c r="K30" s="127"/>
      <c r="L30" s="437"/>
      <c r="M30" s="578"/>
      <c r="N30" s="128"/>
      <c r="O30" s="78"/>
      <c r="P30" s="130"/>
      <c r="Q30" s="131"/>
      <c r="R30" s="131"/>
      <c r="S30" s="131"/>
      <c r="T30" s="131"/>
      <c r="U30" s="132"/>
      <c r="V30" s="133"/>
      <c r="W30" s="132"/>
      <c r="X30" s="134"/>
      <c r="Y30" s="135"/>
      <c r="Z30" s="136"/>
      <c r="AA30" s="137"/>
      <c r="AB30" s="138"/>
      <c r="AC30" s="138"/>
      <c r="AD30" s="138"/>
      <c r="AE30" s="139"/>
      <c r="AF30" s="138"/>
      <c r="AG30" s="138"/>
      <c r="AH30" s="140"/>
      <c r="AI30" s="90"/>
      <c r="AJ30" s="90"/>
      <c r="AK30" s="141"/>
      <c r="AL30" s="141"/>
      <c r="AM30" s="141"/>
      <c r="AN30" s="142"/>
      <c r="AO30" s="177"/>
      <c r="AP30" s="144"/>
      <c r="AQ30" s="145"/>
      <c r="AR30" s="145"/>
      <c r="AS30" s="145"/>
      <c r="AT30" s="437"/>
      <c r="AU30" s="78"/>
      <c r="AV30" s="438"/>
      <c r="AW30" s="78"/>
      <c r="AX30" s="582"/>
      <c r="AY30" s="582"/>
      <c r="AZ30" s="146"/>
      <c r="BA30" s="146"/>
      <c r="BB30" s="148"/>
      <c r="BC30" s="148"/>
      <c r="BD30" s="148"/>
      <c r="BE30" s="148"/>
      <c r="BF30" s="148"/>
      <c r="BG30" s="148"/>
      <c r="BH30" s="148"/>
      <c r="BI30" s="148"/>
      <c r="BJ30" s="148"/>
      <c r="BK30" s="149"/>
      <c r="BL30" s="150"/>
      <c r="BM30" s="151"/>
      <c r="BN30" s="151"/>
      <c r="BO30" s="151"/>
      <c r="BP30" s="577"/>
      <c r="BQ30" s="152"/>
      <c r="BR30" s="153"/>
      <c r="BS30" s="131"/>
      <c r="BT30" s="131"/>
      <c r="BU30" s="132"/>
      <c r="BV30" s="154"/>
      <c r="BW30" s="155"/>
      <c r="BX30" s="165"/>
      <c r="BY30" s="107" t="e">
        <f t="shared" si="0"/>
        <v>#DIV/0!</v>
      </c>
      <c r="BZ30" s="108">
        <f t="shared" si="1"/>
        <v>0</v>
      </c>
      <c r="CA30" s="109">
        <f t="shared" si="2"/>
        <v>0</v>
      </c>
      <c r="CB30" s="110" t="e">
        <f t="shared" si="6"/>
        <v>#DIV/0!</v>
      </c>
      <c r="CC30" s="111">
        <f t="shared" si="7"/>
        <v>0</v>
      </c>
      <c r="CD30" s="112">
        <f t="shared" si="8"/>
        <v>0</v>
      </c>
      <c r="CE30" s="113" t="e">
        <f t="shared" si="3"/>
        <v>#DIV/0!</v>
      </c>
      <c r="CF30" s="114">
        <f t="shared" si="4"/>
        <v>0</v>
      </c>
      <c r="CG30" s="115">
        <f t="shared" si="5"/>
        <v>0</v>
      </c>
      <c r="CH30" s="157"/>
      <c r="CI30" s="158"/>
      <c r="CJ30" s="159"/>
      <c r="CK30" s="3"/>
    </row>
    <row r="31" spans="1:89" ht="16.5" customHeight="1">
      <c r="A31" s="203" t="s">
        <v>146</v>
      </c>
      <c r="B31" s="67" t="s">
        <v>105</v>
      </c>
      <c r="C31" s="121"/>
      <c r="D31" s="122"/>
      <c r="E31" s="123"/>
      <c r="F31" s="124"/>
      <c r="G31" s="164"/>
      <c r="H31" s="125"/>
      <c r="I31" s="126"/>
      <c r="J31" s="126"/>
      <c r="K31" s="127"/>
      <c r="L31" s="437"/>
      <c r="M31" s="578"/>
      <c r="N31" s="128"/>
      <c r="O31" s="78"/>
      <c r="P31" s="130"/>
      <c r="Q31" s="131"/>
      <c r="R31" s="131"/>
      <c r="S31" s="131"/>
      <c r="T31" s="131"/>
      <c r="U31" s="132"/>
      <c r="V31" s="133"/>
      <c r="W31" s="132"/>
      <c r="X31" s="134"/>
      <c r="Y31" s="135"/>
      <c r="Z31" s="136"/>
      <c r="AA31" s="137"/>
      <c r="AB31" s="138"/>
      <c r="AC31" s="138"/>
      <c r="AD31" s="138"/>
      <c r="AE31" s="139"/>
      <c r="AF31" s="138"/>
      <c r="AG31" s="138"/>
      <c r="AH31" s="140"/>
      <c r="AI31" s="90"/>
      <c r="AJ31" s="90"/>
      <c r="AK31" s="141"/>
      <c r="AL31" s="141"/>
      <c r="AM31" s="141"/>
      <c r="AN31" s="142"/>
      <c r="AO31" s="177"/>
      <c r="AP31" s="144"/>
      <c r="AQ31" s="145"/>
      <c r="AR31" s="145"/>
      <c r="AS31" s="145"/>
      <c r="AT31" s="437"/>
      <c r="AU31" s="78"/>
      <c r="AV31" s="438"/>
      <c r="AW31" s="78"/>
      <c r="AX31" s="579"/>
      <c r="AY31" s="579"/>
      <c r="AZ31" s="146"/>
      <c r="BA31" s="146"/>
      <c r="BB31" s="148"/>
      <c r="BC31" s="148"/>
      <c r="BD31" s="148"/>
      <c r="BE31" s="148"/>
      <c r="BF31" s="148"/>
      <c r="BG31" s="148"/>
      <c r="BH31" s="148"/>
      <c r="BI31" s="148"/>
      <c r="BJ31" s="148"/>
      <c r="BK31" s="149"/>
      <c r="BL31" s="150"/>
      <c r="BM31" s="151"/>
      <c r="BN31" s="151"/>
      <c r="BO31" s="151"/>
      <c r="BP31" s="577"/>
      <c r="BQ31" s="152"/>
      <c r="BR31" s="153"/>
      <c r="BS31" s="131"/>
      <c r="BT31" s="131"/>
      <c r="BU31" s="132"/>
      <c r="BV31" s="154"/>
      <c r="BW31" s="155"/>
      <c r="BX31" s="165"/>
      <c r="BY31" s="107" t="e">
        <f t="shared" si="0"/>
        <v>#DIV/0!</v>
      </c>
      <c r="BZ31" s="108">
        <f t="shared" si="1"/>
        <v>0</v>
      </c>
      <c r="CA31" s="109">
        <f t="shared" si="2"/>
        <v>0</v>
      </c>
      <c r="CB31" s="110" t="e">
        <f t="shared" si="6"/>
        <v>#DIV/0!</v>
      </c>
      <c r="CC31" s="111">
        <f t="shared" si="7"/>
        <v>0</v>
      </c>
      <c r="CD31" s="112">
        <f t="shared" si="8"/>
        <v>0</v>
      </c>
      <c r="CE31" s="113" t="e">
        <f t="shared" si="3"/>
        <v>#DIV/0!</v>
      </c>
      <c r="CF31" s="114">
        <f t="shared" si="4"/>
        <v>0</v>
      </c>
      <c r="CG31" s="115">
        <f t="shared" si="5"/>
        <v>0</v>
      </c>
      <c r="CH31" s="157"/>
      <c r="CI31" s="158"/>
      <c r="CJ31" s="159"/>
      <c r="CK31" s="3"/>
    </row>
    <row r="32" spans="1:89" ht="16.5" customHeight="1">
      <c r="A32" s="203" t="s">
        <v>147</v>
      </c>
      <c r="B32" s="67" t="s">
        <v>105</v>
      </c>
      <c r="C32" s="121"/>
      <c r="D32" s="122"/>
      <c r="E32" s="123"/>
      <c r="F32" s="124"/>
      <c r="G32" s="164"/>
      <c r="H32" s="125"/>
      <c r="I32" s="126"/>
      <c r="J32" s="126"/>
      <c r="K32" s="127"/>
      <c r="L32" s="437"/>
      <c r="M32" s="578"/>
      <c r="N32" s="128"/>
      <c r="O32" s="78"/>
      <c r="P32" s="130"/>
      <c r="Q32" s="131"/>
      <c r="R32" s="131"/>
      <c r="S32" s="131"/>
      <c r="T32" s="131"/>
      <c r="U32" s="132"/>
      <c r="V32" s="133"/>
      <c r="W32" s="132"/>
      <c r="X32" s="134"/>
      <c r="Y32" s="135"/>
      <c r="Z32" s="136"/>
      <c r="AA32" s="137"/>
      <c r="AB32" s="138"/>
      <c r="AC32" s="138"/>
      <c r="AD32" s="138"/>
      <c r="AE32" s="139"/>
      <c r="AF32" s="138"/>
      <c r="AG32" s="138"/>
      <c r="AH32" s="140"/>
      <c r="AI32" s="90"/>
      <c r="AJ32" s="90"/>
      <c r="AK32" s="141"/>
      <c r="AL32" s="141"/>
      <c r="AM32" s="141"/>
      <c r="AN32" s="142"/>
      <c r="AO32" s="177"/>
      <c r="AP32" s="144"/>
      <c r="AQ32" s="145"/>
      <c r="AR32" s="145"/>
      <c r="AS32" s="145"/>
      <c r="AT32" s="437"/>
      <c r="AU32" s="78"/>
      <c r="AV32" s="438"/>
      <c r="AW32" s="78"/>
      <c r="AX32" s="579"/>
      <c r="AY32" s="579"/>
      <c r="AZ32" s="146"/>
      <c r="BA32" s="146"/>
      <c r="BB32" s="148"/>
      <c r="BC32" s="148"/>
      <c r="BD32" s="148"/>
      <c r="BE32" s="148"/>
      <c r="BF32" s="148"/>
      <c r="BG32" s="148"/>
      <c r="BH32" s="148"/>
      <c r="BI32" s="148"/>
      <c r="BJ32" s="148"/>
      <c r="BK32" s="149"/>
      <c r="BL32" s="150"/>
      <c r="BM32" s="151"/>
      <c r="BN32" s="151"/>
      <c r="BO32" s="151"/>
      <c r="BP32" s="577"/>
      <c r="BQ32" s="152"/>
      <c r="BR32" s="153"/>
      <c r="BS32" s="131"/>
      <c r="BT32" s="131"/>
      <c r="BU32" s="132"/>
      <c r="BV32" s="154"/>
      <c r="BW32" s="155"/>
      <c r="BX32" s="165"/>
      <c r="BY32" s="107" t="e">
        <f t="shared" si="0"/>
        <v>#DIV/0!</v>
      </c>
      <c r="BZ32" s="108">
        <f t="shared" si="1"/>
        <v>0</v>
      </c>
      <c r="CA32" s="109">
        <f t="shared" si="2"/>
        <v>0</v>
      </c>
      <c r="CB32" s="110" t="e">
        <f t="shared" si="6"/>
        <v>#DIV/0!</v>
      </c>
      <c r="CC32" s="111">
        <f t="shared" si="7"/>
        <v>0</v>
      </c>
      <c r="CD32" s="112">
        <f t="shared" si="8"/>
        <v>0</v>
      </c>
      <c r="CE32" s="113" t="e">
        <f t="shared" si="3"/>
        <v>#DIV/0!</v>
      </c>
      <c r="CF32" s="114">
        <f t="shared" si="4"/>
        <v>0</v>
      </c>
      <c r="CG32" s="115">
        <f t="shared" si="5"/>
        <v>0</v>
      </c>
      <c r="CH32" s="157"/>
      <c r="CI32" s="158"/>
      <c r="CJ32" s="159"/>
      <c r="CK32" s="3"/>
    </row>
    <row r="33" spans="1:89" ht="16.5" customHeight="1">
      <c r="A33" s="206" t="s">
        <v>148</v>
      </c>
      <c r="B33" s="67" t="s">
        <v>105</v>
      </c>
      <c r="C33" s="121"/>
      <c r="D33" s="122"/>
      <c r="E33" s="123"/>
      <c r="F33" s="124"/>
      <c r="G33" s="164"/>
      <c r="H33" s="125"/>
      <c r="I33" s="126"/>
      <c r="J33" s="126"/>
      <c r="K33" s="127"/>
      <c r="L33" s="437"/>
      <c r="M33" s="581">
        <v>3.3</v>
      </c>
      <c r="N33" s="198">
        <v>3.5</v>
      </c>
      <c r="O33" s="78">
        <v>1.5</v>
      </c>
      <c r="P33" s="130"/>
      <c r="Q33" s="131"/>
      <c r="R33" s="131"/>
      <c r="S33" s="131"/>
      <c r="T33" s="131"/>
      <c r="U33" s="132"/>
      <c r="V33" s="133"/>
      <c r="W33" s="132"/>
      <c r="X33" s="134"/>
      <c r="Y33" s="135"/>
      <c r="Z33" s="136"/>
      <c r="AA33" s="137"/>
      <c r="AB33" s="138"/>
      <c r="AC33" s="138"/>
      <c r="AD33" s="138"/>
      <c r="AE33" s="139">
        <v>3.5</v>
      </c>
      <c r="AF33" s="138"/>
      <c r="AG33" s="138"/>
      <c r="AH33" s="140"/>
      <c r="AI33" s="90">
        <v>3.5</v>
      </c>
      <c r="AJ33" s="90">
        <v>3.5</v>
      </c>
      <c r="AK33" s="141">
        <v>3.5</v>
      </c>
      <c r="AL33" s="141">
        <v>3.5</v>
      </c>
      <c r="AM33" s="141"/>
      <c r="AN33" s="142"/>
      <c r="AO33" s="177"/>
      <c r="AP33" s="144"/>
      <c r="AQ33" s="145"/>
      <c r="AR33" s="145"/>
      <c r="AS33" s="145"/>
      <c r="AT33" s="437">
        <v>3</v>
      </c>
      <c r="AU33" s="78"/>
      <c r="AV33" s="438"/>
      <c r="AW33" s="78"/>
      <c r="AX33" s="579"/>
      <c r="AY33" s="579"/>
      <c r="AZ33" s="146"/>
      <c r="BA33" s="146"/>
      <c r="BB33" s="148"/>
      <c r="BC33" s="148"/>
      <c r="BD33" s="148"/>
      <c r="BE33" s="148"/>
      <c r="BF33" s="148"/>
      <c r="BG33" s="148"/>
      <c r="BH33" s="148">
        <v>2.5</v>
      </c>
      <c r="BI33" s="148">
        <v>0.75</v>
      </c>
      <c r="BJ33" s="148"/>
      <c r="BK33" s="149"/>
      <c r="BL33" s="150"/>
      <c r="BM33" s="151"/>
      <c r="BN33" s="151"/>
      <c r="BO33" s="151"/>
      <c r="BP33" s="577"/>
      <c r="BQ33" s="152"/>
      <c r="BR33" s="153"/>
      <c r="BS33" s="131"/>
      <c r="BT33" s="131"/>
      <c r="BU33" s="132"/>
      <c r="BV33" s="154"/>
      <c r="BW33" s="155"/>
      <c r="BX33" s="165"/>
      <c r="BY33" s="107">
        <f t="shared" si="0"/>
        <v>3.0375000000000001</v>
      </c>
      <c r="BZ33" s="108">
        <f t="shared" si="1"/>
        <v>1.5</v>
      </c>
      <c r="CA33" s="109">
        <f t="shared" si="2"/>
        <v>3.5</v>
      </c>
      <c r="CB33" s="110">
        <f t="shared" si="6"/>
        <v>2.5833333333333335</v>
      </c>
      <c r="CC33" s="111">
        <f t="shared" si="7"/>
        <v>0.75</v>
      </c>
      <c r="CD33" s="112">
        <f t="shared" si="8"/>
        <v>3.5</v>
      </c>
      <c r="CE33" s="113" t="e">
        <f t="shared" si="3"/>
        <v>#DIV/0!</v>
      </c>
      <c r="CF33" s="114">
        <f t="shared" si="4"/>
        <v>0</v>
      </c>
      <c r="CG33" s="115">
        <f t="shared" si="5"/>
        <v>0</v>
      </c>
      <c r="CH33" s="157" t="s">
        <v>332</v>
      </c>
      <c r="CI33" s="158"/>
      <c r="CJ33" s="159"/>
      <c r="CK33" s="3"/>
    </row>
    <row r="34" spans="1:89" ht="16.5" customHeight="1">
      <c r="A34" s="206" t="s">
        <v>149</v>
      </c>
      <c r="B34" s="67" t="s">
        <v>142</v>
      </c>
      <c r="C34" s="121"/>
      <c r="D34" s="122"/>
      <c r="E34" s="123"/>
      <c r="F34" s="124"/>
      <c r="G34" s="164"/>
      <c r="H34" s="125"/>
      <c r="I34" s="126"/>
      <c r="J34" s="126"/>
      <c r="K34" s="127"/>
      <c r="L34" s="437">
        <v>1.1000000000000001</v>
      </c>
      <c r="M34" s="578"/>
      <c r="N34" s="128"/>
      <c r="O34" s="78">
        <v>1</v>
      </c>
      <c r="P34" s="130"/>
      <c r="Q34" s="131"/>
      <c r="R34" s="131"/>
      <c r="S34" s="131"/>
      <c r="T34" s="131"/>
      <c r="U34" s="132"/>
      <c r="V34" s="133"/>
      <c r="W34" s="132"/>
      <c r="X34" s="134"/>
      <c r="Y34" s="135"/>
      <c r="Z34" s="136"/>
      <c r="AA34" s="137"/>
      <c r="AB34" s="138"/>
      <c r="AC34" s="138"/>
      <c r="AD34" s="138"/>
      <c r="AE34" s="139"/>
      <c r="AF34" s="138"/>
      <c r="AG34" s="138"/>
      <c r="AH34" s="140"/>
      <c r="AI34" s="90"/>
      <c r="AJ34" s="90"/>
      <c r="AK34" s="141"/>
      <c r="AL34" s="141"/>
      <c r="AM34" s="141"/>
      <c r="AN34" s="142"/>
      <c r="AO34" s="177"/>
      <c r="AP34" s="144"/>
      <c r="AQ34" s="145"/>
      <c r="AR34" s="145"/>
      <c r="AS34" s="145"/>
      <c r="AT34" s="437">
        <v>1</v>
      </c>
      <c r="AU34" s="78"/>
      <c r="AV34" s="438"/>
      <c r="AW34" s="78">
        <v>0.9</v>
      </c>
      <c r="AX34" s="579">
        <v>3</v>
      </c>
      <c r="AY34" s="579">
        <v>2.5</v>
      </c>
      <c r="AZ34" s="146"/>
      <c r="BA34" s="146"/>
      <c r="BB34" s="148"/>
      <c r="BC34" s="148"/>
      <c r="BD34" s="148"/>
      <c r="BE34" s="148"/>
      <c r="BF34" s="148"/>
      <c r="BG34" s="148"/>
      <c r="BH34" s="148"/>
      <c r="BI34" s="148"/>
      <c r="BJ34" s="148"/>
      <c r="BK34" s="149"/>
      <c r="BL34" s="150"/>
      <c r="BM34" s="151"/>
      <c r="BN34" s="151"/>
      <c r="BO34" s="151"/>
      <c r="BP34" s="577"/>
      <c r="BQ34" s="152"/>
      <c r="BR34" s="153"/>
      <c r="BS34" s="131"/>
      <c r="BT34" s="131"/>
      <c r="BU34" s="132"/>
      <c r="BV34" s="154"/>
      <c r="BW34" s="155"/>
      <c r="BX34" s="165"/>
      <c r="BY34" s="107">
        <f t="shared" si="0"/>
        <v>1.4</v>
      </c>
      <c r="BZ34" s="108">
        <f t="shared" si="1"/>
        <v>0.9</v>
      </c>
      <c r="CA34" s="109">
        <f t="shared" si="2"/>
        <v>3</v>
      </c>
      <c r="CB34" s="110">
        <f t="shared" si="6"/>
        <v>2.5</v>
      </c>
      <c r="CC34" s="111">
        <f t="shared" si="7"/>
        <v>2.5</v>
      </c>
      <c r="CD34" s="112">
        <f t="shared" si="8"/>
        <v>2.5</v>
      </c>
      <c r="CE34" s="113" t="e">
        <f t="shared" si="3"/>
        <v>#DIV/0!</v>
      </c>
      <c r="CF34" s="114">
        <f t="shared" si="4"/>
        <v>0</v>
      </c>
      <c r="CG34" s="115">
        <f t="shared" si="5"/>
        <v>0</v>
      </c>
      <c r="CH34" s="157"/>
      <c r="CI34" s="158"/>
      <c r="CJ34" s="159"/>
      <c r="CK34" s="3"/>
    </row>
    <row r="35" spans="1:89" ht="16.5" customHeight="1">
      <c r="A35" s="206" t="s">
        <v>149</v>
      </c>
      <c r="B35" s="67" t="s">
        <v>105</v>
      </c>
      <c r="C35" s="121"/>
      <c r="D35" s="122"/>
      <c r="E35" s="123"/>
      <c r="F35" s="124"/>
      <c r="G35" s="164"/>
      <c r="H35" s="125"/>
      <c r="I35" s="126"/>
      <c r="J35" s="126"/>
      <c r="K35" s="127"/>
      <c r="L35" s="437"/>
      <c r="M35" s="581">
        <v>3.3</v>
      </c>
      <c r="O35" s="78"/>
      <c r="P35" s="130"/>
      <c r="Q35" s="131"/>
      <c r="R35" s="131"/>
      <c r="S35" s="131"/>
      <c r="T35" s="131"/>
      <c r="U35" s="132"/>
      <c r="V35" s="133"/>
      <c r="W35" s="132"/>
      <c r="X35" s="134"/>
      <c r="Y35" s="135"/>
      <c r="Z35" s="136"/>
      <c r="AA35" s="137"/>
      <c r="AB35" s="138">
        <v>3.1</v>
      </c>
      <c r="AC35" s="138"/>
      <c r="AD35" s="138"/>
      <c r="AE35" s="139">
        <v>3.5</v>
      </c>
      <c r="AF35" s="138"/>
      <c r="AG35" s="138"/>
      <c r="AH35" s="140"/>
      <c r="AI35" s="90">
        <v>3.5</v>
      </c>
      <c r="AJ35" s="90">
        <v>3.5</v>
      </c>
      <c r="AK35" s="141"/>
      <c r="AL35" s="141"/>
      <c r="AM35" s="141"/>
      <c r="AN35" s="142"/>
      <c r="AO35" s="177"/>
      <c r="AP35" s="144"/>
      <c r="AQ35" s="145"/>
      <c r="AR35" s="145"/>
      <c r="AS35" s="145"/>
      <c r="AT35" s="437">
        <v>3</v>
      </c>
      <c r="AU35" s="78">
        <v>3</v>
      </c>
      <c r="AV35" s="438"/>
      <c r="AW35" s="78"/>
      <c r="AX35" s="582"/>
      <c r="AY35" s="579"/>
      <c r="AZ35" s="146"/>
      <c r="BA35" s="146"/>
      <c r="BB35" s="148"/>
      <c r="BC35" s="148">
        <v>3.5</v>
      </c>
      <c r="BD35" s="148"/>
      <c r="BE35" s="148">
        <v>3.5</v>
      </c>
      <c r="BF35" s="148">
        <v>2.8</v>
      </c>
      <c r="BG35" s="148"/>
      <c r="BH35" s="148">
        <v>2.5</v>
      </c>
      <c r="BI35" s="148">
        <v>0.75</v>
      </c>
      <c r="BJ35" s="148"/>
      <c r="BK35" s="149"/>
      <c r="BL35" s="150"/>
      <c r="BM35" s="151"/>
      <c r="BN35" s="151"/>
      <c r="BO35" s="151"/>
      <c r="BP35" s="580"/>
      <c r="BQ35" s="152"/>
      <c r="BR35" s="153"/>
      <c r="BS35" s="131"/>
      <c r="BT35" s="131"/>
      <c r="BU35" s="132"/>
      <c r="BV35" s="154"/>
      <c r="BW35" s="155"/>
      <c r="BX35" s="165"/>
      <c r="BY35" s="107">
        <f t="shared" si="0"/>
        <v>3.2111111111111108</v>
      </c>
      <c r="BZ35" s="108">
        <f t="shared" si="1"/>
        <v>2.5</v>
      </c>
      <c r="CA35" s="109">
        <f t="shared" si="2"/>
        <v>3.5</v>
      </c>
      <c r="CB35" s="110">
        <f t="shared" si="6"/>
        <v>2.125</v>
      </c>
      <c r="CC35" s="111">
        <f t="shared" si="7"/>
        <v>0.75</v>
      </c>
      <c r="CD35" s="112">
        <f t="shared" si="8"/>
        <v>3.5</v>
      </c>
      <c r="CE35" s="113" t="e">
        <f t="shared" si="3"/>
        <v>#DIV/0!</v>
      </c>
      <c r="CF35" s="114">
        <f t="shared" si="4"/>
        <v>0</v>
      </c>
      <c r="CG35" s="115">
        <f t="shared" si="5"/>
        <v>0</v>
      </c>
      <c r="CH35" s="157">
        <v>2.1</v>
      </c>
      <c r="CI35" s="158">
        <v>1.2</v>
      </c>
      <c r="CJ35" s="159"/>
      <c r="CK35" s="3"/>
    </row>
    <row r="36" spans="1:89" ht="16.5" customHeight="1">
      <c r="A36" s="208" t="s">
        <v>150</v>
      </c>
      <c r="B36" s="67" t="s">
        <v>105</v>
      </c>
      <c r="C36" s="121"/>
      <c r="D36" s="122"/>
      <c r="E36" s="123"/>
      <c r="F36" s="124"/>
      <c r="G36" s="164"/>
      <c r="H36" s="125"/>
      <c r="I36" s="126"/>
      <c r="J36" s="126"/>
      <c r="K36" s="127"/>
      <c r="L36" s="437"/>
      <c r="M36" s="578"/>
      <c r="N36" s="128"/>
      <c r="O36" s="78"/>
      <c r="P36" s="130"/>
      <c r="Q36" s="131"/>
      <c r="R36" s="131"/>
      <c r="S36" s="131"/>
      <c r="T36" s="131"/>
      <c r="U36" s="132"/>
      <c r="V36" s="133"/>
      <c r="W36" s="132"/>
      <c r="X36" s="134"/>
      <c r="Y36" s="135"/>
      <c r="Z36" s="136"/>
      <c r="AA36" s="137"/>
      <c r="AB36" s="138"/>
      <c r="AC36" s="138"/>
      <c r="AD36" s="138"/>
      <c r="AE36" s="139"/>
      <c r="AF36" s="138"/>
      <c r="AG36" s="138"/>
      <c r="AH36" s="140"/>
      <c r="AI36" s="90"/>
      <c r="AJ36" s="90"/>
      <c r="AK36" s="193"/>
      <c r="AL36" s="193"/>
      <c r="AM36" s="141"/>
      <c r="AN36" s="142"/>
      <c r="AO36" s="177"/>
      <c r="AP36" s="144"/>
      <c r="AQ36" s="145"/>
      <c r="AR36" s="145"/>
      <c r="AS36" s="145"/>
      <c r="AT36" s="437"/>
      <c r="AU36" s="78"/>
      <c r="AV36" s="438"/>
      <c r="AW36" s="78"/>
      <c r="AX36" s="579"/>
      <c r="AY36" s="579"/>
      <c r="AZ36" s="146"/>
      <c r="BA36" s="146"/>
      <c r="BB36" s="148"/>
      <c r="BC36" s="148"/>
      <c r="BD36" s="148"/>
      <c r="BE36" s="148"/>
      <c r="BF36" s="148"/>
      <c r="BG36" s="148"/>
      <c r="BH36" s="148"/>
      <c r="BI36" s="148"/>
      <c r="BJ36" s="148"/>
      <c r="BK36" s="149"/>
      <c r="BL36" s="150"/>
      <c r="BM36" s="151"/>
      <c r="BN36" s="151"/>
      <c r="BO36" s="151"/>
      <c r="BP36" s="577"/>
      <c r="BQ36" s="152"/>
      <c r="BR36" s="153"/>
      <c r="BS36" s="131"/>
      <c r="BT36" s="131"/>
      <c r="BU36" s="132"/>
      <c r="BV36" s="154"/>
      <c r="BW36" s="155"/>
      <c r="BX36" s="165"/>
      <c r="BY36" s="107" t="e">
        <f t="shared" si="0"/>
        <v>#DIV/0!</v>
      </c>
      <c r="BZ36" s="108">
        <f t="shared" si="1"/>
        <v>0</v>
      </c>
      <c r="CA36" s="109">
        <f t="shared" si="2"/>
        <v>0</v>
      </c>
      <c r="CB36" s="110" t="e">
        <f t="shared" si="6"/>
        <v>#DIV/0!</v>
      </c>
      <c r="CC36" s="111">
        <f t="shared" si="7"/>
        <v>0</v>
      </c>
      <c r="CD36" s="112">
        <f t="shared" si="8"/>
        <v>0</v>
      </c>
      <c r="CE36" s="113" t="e">
        <f t="shared" si="3"/>
        <v>#DIV/0!</v>
      </c>
      <c r="CF36" s="114">
        <f t="shared" si="4"/>
        <v>0</v>
      </c>
      <c r="CG36" s="115">
        <f t="shared" si="5"/>
        <v>0</v>
      </c>
      <c r="CH36" s="157"/>
      <c r="CI36" s="158"/>
      <c r="CJ36" s="159"/>
      <c r="CK36" s="3"/>
    </row>
    <row r="37" spans="1:89" ht="16.5" customHeight="1">
      <c r="A37" s="208" t="s">
        <v>152</v>
      </c>
      <c r="B37" s="67" t="s">
        <v>105</v>
      </c>
      <c r="C37" s="121"/>
      <c r="D37" s="122"/>
      <c r="E37" s="123"/>
      <c r="F37" s="124"/>
      <c r="G37" s="164"/>
      <c r="H37" s="125"/>
      <c r="I37" s="126"/>
      <c r="J37" s="126"/>
      <c r="K37" s="127"/>
      <c r="L37" s="583"/>
      <c r="M37" s="585"/>
      <c r="N37" s="192"/>
      <c r="O37" s="78"/>
      <c r="P37" s="130"/>
      <c r="Q37" s="131"/>
      <c r="R37" s="131"/>
      <c r="S37" s="131"/>
      <c r="T37" s="131"/>
      <c r="U37" s="132"/>
      <c r="V37" s="133"/>
      <c r="W37" s="132"/>
      <c r="X37" s="134"/>
      <c r="Y37" s="135"/>
      <c r="Z37" s="136"/>
      <c r="AA37" s="137"/>
      <c r="AB37" s="138"/>
      <c r="AC37" s="138"/>
      <c r="AD37" s="138"/>
      <c r="AE37" s="139"/>
      <c r="AF37" s="138"/>
      <c r="AG37" s="138"/>
      <c r="AH37" s="140"/>
      <c r="AI37" s="197"/>
      <c r="AJ37" s="197"/>
      <c r="AK37" s="193"/>
      <c r="AL37" s="193"/>
      <c r="AM37" s="193"/>
      <c r="AN37" s="199"/>
      <c r="AO37" s="177"/>
      <c r="AP37" s="144"/>
      <c r="AQ37" s="145"/>
      <c r="AR37" s="145"/>
      <c r="AS37" s="145"/>
      <c r="AT37" s="437"/>
      <c r="AU37" s="78"/>
      <c r="AV37" s="438"/>
      <c r="AW37" s="78"/>
      <c r="AX37" s="582"/>
      <c r="AY37" s="582"/>
      <c r="AZ37" s="146"/>
      <c r="BA37" s="146"/>
      <c r="BB37" s="148"/>
      <c r="BC37" s="148"/>
      <c r="BD37" s="148"/>
      <c r="BE37" s="148"/>
      <c r="BF37" s="148"/>
      <c r="BG37" s="148"/>
      <c r="BH37" s="148"/>
      <c r="BI37" s="148"/>
      <c r="BJ37" s="148"/>
      <c r="BK37" s="149"/>
      <c r="BL37" s="150"/>
      <c r="BM37" s="151"/>
      <c r="BN37" s="151"/>
      <c r="BO37" s="151"/>
      <c r="BP37" s="577"/>
      <c r="BQ37" s="152"/>
      <c r="BR37" s="153"/>
      <c r="BS37" s="131"/>
      <c r="BT37" s="131"/>
      <c r="BU37" s="132"/>
      <c r="BV37" s="154"/>
      <c r="BW37" s="155"/>
      <c r="BX37" s="165"/>
      <c r="BY37" s="107" t="e">
        <f t="shared" si="0"/>
        <v>#DIV/0!</v>
      </c>
      <c r="BZ37" s="108">
        <f t="shared" si="1"/>
        <v>0</v>
      </c>
      <c r="CA37" s="109">
        <f t="shared" si="2"/>
        <v>0</v>
      </c>
      <c r="CB37" s="110" t="e">
        <f t="shared" si="6"/>
        <v>#DIV/0!</v>
      </c>
      <c r="CC37" s="111">
        <f t="shared" si="7"/>
        <v>0</v>
      </c>
      <c r="CD37" s="112">
        <f t="shared" si="8"/>
        <v>0</v>
      </c>
      <c r="CE37" s="113" t="e">
        <f t="shared" si="3"/>
        <v>#DIV/0!</v>
      </c>
      <c r="CF37" s="114">
        <f t="shared" si="4"/>
        <v>0</v>
      </c>
      <c r="CG37" s="115">
        <f t="shared" si="5"/>
        <v>0</v>
      </c>
      <c r="CH37" s="157"/>
      <c r="CI37" s="158"/>
      <c r="CJ37" s="159"/>
      <c r="CK37" s="3"/>
    </row>
    <row r="38" spans="1:89" ht="16.5" customHeight="1">
      <c r="A38" s="208" t="s">
        <v>154</v>
      </c>
      <c r="B38" s="67" t="s">
        <v>105</v>
      </c>
      <c r="C38" s="121"/>
      <c r="D38" s="122"/>
      <c r="E38" s="123"/>
      <c r="F38" s="124"/>
      <c r="G38" s="164"/>
      <c r="H38" s="125"/>
      <c r="I38" s="126"/>
      <c r="J38" s="126"/>
      <c r="K38" s="127"/>
      <c r="L38" s="583"/>
      <c r="M38" s="585"/>
      <c r="N38" s="192"/>
      <c r="O38" s="78"/>
      <c r="P38" s="130"/>
      <c r="Q38" s="131"/>
      <c r="R38" s="131"/>
      <c r="S38" s="131"/>
      <c r="T38" s="131"/>
      <c r="U38" s="132"/>
      <c r="V38" s="133"/>
      <c r="W38" s="132"/>
      <c r="X38" s="134"/>
      <c r="Y38" s="135"/>
      <c r="Z38" s="136"/>
      <c r="AA38" s="137"/>
      <c r="AB38" s="138"/>
      <c r="AC38" s="138"/>
      <c r="AD38" s="138"/>
      <c r="AE38" s="139"/>
      <c r="AF38" s="138"/>
      <c r="AG38" s="138"/>
      <c r="AH38" s="140"/>
      <c r="AI38" s="197"/>
      <c r="AJ38" s="197"/>
      <c r="AK38" s="141"/>
      <c r="AL38" s="141"/>
      <c r="AM38" s="141"/>
      <c r="AN38" s="142"/>
      <c r="AO38" s="177"/>
      <c r="AP38" s="144"/>
      <c r="AQ38" s="145"/>
      <c r="AR38" s="145"/>
      <c r="AS38" s="145"/>
      <c r="AT38" s="437"/>
      <c r="AU38" s="78"/>
      <c r="AV38" s="438"/>
      <c r="AW38" s="78"/>
      <c r="AX38" s="582"/>
      <c r="AY38" s="582"/>
      <c r="AZ38" s="146"/>
      <c r="BA38" s="146"/>
      <c r="BB38" s="148"/>
      <c r="BC38" s="148"/>
      <c r="BD38" s="148"/>
      <c r="BE38" s="148"/>
      <c r="BF38" s="148"/>
      <c r="BG38" s="148"/>
      <c r="BH38" s="148"/>
      <c r="BI38" s="148"/>
      <c r="BJ38" s="148"/>
      <c r="BK38" s="149"/>
      <c r="BL38" s="150"/>
      <c r="BM38" s="151"/>
      <c r="BN38" s="151"/>
      <c r="BO38" s="151"/>
      <c r="BP38" s="577"/>
      <c r="BQ38" s="152"/>
      <c r="BR38" s="153"/>
      <c r="BS38" s="131"/>
      <c r="BT38" s="131"/>
      <c r="BU38" s="132"/>
      <c r="BV38" s="154"/>
      <c r="BW38" s="155"/>
      <c r="BX38" s="165"/>
      <c r="BY38" s="107" t="e">
        <f t="shared" si="0"/>
        <v>#DIV/0!</v>
      </c>
      <c r="BZ38" s="108">
        <f t="shared" si="1"/>
        <v>0</v>
      </c>
      <c r="CA38" s="109">
        <f t="shared" si="2"/>
        <v>0</v>
      </c>
      <c r="CB38" s="110" t="e">
        <f t="shared" si="6"/>
        <v>#DIV/0!</v>
      </c>
      <c r="CC38" s="111">
        <f t="shared" si="7"/>
        <v>0</v>
      </c>
      <c r="CD38" s="112">
        <f t="shared" si="8"/>
        <v>0</v>
      </c>
      <c r="CE38" s="113" t="e">
        <f t="shared" si="3"/>
        <v>#DIV/0!</v>
      </c>
      <c r="CF38" s="114">
        <f t="shared" si="4"/>
        <v>0</v>
      </c>
      <c r="CG38" s="115">
        <f t="shared" si="5"/>
        <v>0</v>
      </c>
      <c r="CH38" s="157"/>
      <c r="CI38" s="158"/>
      <c r="CJ38" s="159"/>
      <c r="CK38" s="3"/>
    </row>
    <row r="39" spans="1:89" ht="16.5" customHeight="1">
      <c r="A39" s="208" t="s">
        <v>155</v>
      </c>
      <c r="B39" s="67" t="s">
        <v>105</v>
      </c>
      <c r="C39" s="121"/>
      <c r="D39" s="122"/>
      <c r="E39" s="123"/>
      <c r="F39" s="124"/>
      <c r="G39" s="164"/>
      <c r="H39" s="125"/>
      <c r="I39" s="126"/>
      <c r="J39" s="126"/>
      <c r="K39" s="127"/>
      <c r="L39" s="583"/>
      <c r="M39" s="585"/>
      <c r="N39" s="192"/>
      <c r="O39" s="78"/>
      <c r="P39" s="130"/>
      <c r="Q39" s="131"/>
      <c r="R39" s="131"/>
      <c r="S39" s="131"/>
      <c r="T39" s="131"/>
      <c r="U39" s="132"/>
      <c r="V39" s="133"/>
      <c r="W39" s="132"/>
      <c r="X39" s="134"/>
      <c r="Y39" s="135"/>
      <c r="Z39" s="136"/>
      <c r="AA39" s="137"/>
      <c r="AB39" s="138"/>
      <c r="AC39" s="138"/>
      <c r="AD39" s="138"/>
      <c r="AE39" s="139"/>
      <c r="AF39" s="138"/>
      <c r="AG39" s="138"/>
      <c r="AH39" s="140"/>
      <c r="AI39" s="90"/>
      <c r="AJ39" s="90"/>
      <c r="AK39" s="141"/>
      <c r="AL39" s="141"/>
      <c r="AM39" s="141"/>
      <c r="AN39" s="142"/>
      <c r="AO39" s="177"/>
      <c r="AP39" s="144"/>
      <c r="AQ39" s="145"/>
      <c r="AR39" s="145"/>
      <c r="AS39" s="145"/>
      <c r="AT39" s="437"/>
      <c r="AU39" s="78"/>
      <c r="AV39" s="438"/>
      <c r="AW39" s="78"/>
      <c r="AX39" s="579"/>
      <c r="AY39" s="579"/>
      <c r="AZ39" s="146"/>
      <c r="BA39" s="146"/>
      <c r="BB39" s="148"/>
      <c r="BC39" s="148"/>
      <c r="BD39" s="148"/>
      <c r="BE39" s="148"/>
      <c r="BF39" s="148"/>
      <c r="BG39" s="148"/>
      <c r="BH39" s="148"/>
      <c r="BI39" s="148"/>
      <c r="BJ39" s="148"/>
      <c r="BK39" s="149"/>
      <c r="BL39" s="150"/>
      <c r="BM39" s="151"/>
      <c r="BN39" s="151"/>
      <c r="BO39" s="151"/>
      <c r="BP39" s="577"/>
      <c r="BQ39" s="152"/>
      <c r="BR39" s="153"/>
      <c r="BS39" s="131"/>
      <c r="BT39" s="131"/>
      <c r="BU39" s="132"/>
      <c r="BV39" s="154"/>
      <c r="BW39" s="155"/>
      <c r="BX39" s="165"/>
      <c r="BY39" s="107" t="e">
        <f t="shared" si="0"/>
        <v>#DIV/0!</v>
      </c>
      <c r="BZ39" s="108">
        <f t="shared" si="1"/>
        <v>0</v>
      </c>
      <c r="CA39" s="109">
        <f t="shared" si="2"/>
        <v>0</v>
      </c>
      <c r="CB39" s="110" t="e">
        <f t="shared" si="6"/>
        <v>#DIV/0!</v>
      </c>
      <c r="CC39" s="111">
        <f t="shared" si="7"/>
        <v>0</v>
      </c>
      <c r="CD39" s="112">
        <f t="shared" si="8"/>
        <v>0</v>
      </c>
      <c r="CE39" s="113" t="e">
        <f t="shared" si="3"/>
        <v>#DIV/0!</v>
      </c>
      <c r="CF39" s="114">
        <f t="shared" si="4"/>
        <v>0</v>
      </c>
      <c r="CG39" s="115">
        <f t="shared" si="5"/>
        <v>0</v>
      </c>
      <c r="CH39" s="157"/>
      <c r="CI39" s="158"/>
      <c r="CJ39" s="159"/>
      <c r="CK39" s="3"/>
    </row>
    <row r="40" spans="1:89" ht="17.25" customHeight="1">
      <c r="A40" s="208" t="s">
        <v>156</v>
      </c>
      <c r="B40" s="67" t="s">
        <v>105</v>
      </c>
      <c r="C40" s="121"/>
      <c r="D40" s="122"/>
      <c r="E40" s="123"/>
      <c r="F40" s="124"/>
      <c r="G40" s="164"/>
      <c r="H40" s="125"/>
      <c r="I40" s="126"/>
      <c r="J40" s="126"/>
      <c r="K40" s="127"/>
      <c r="L40" s="583"/>
      <c r="M40" s="585"/>
      <c r="N40" s="192"/>
      <c r="O40" s="78"/>
      <c r="P40" s="130"/>
      <c r="Q40" s="131"/>
      <c r="R40" s="131"/>
      <c r="S40" s="131"/>
      <c r="T40" s="131"/>
      <c r="U40" s="132"/>
      <c r="V40" s="133"/>
      <c r="W40" s="132"/>
      <c r="X40" s="134"/>
      <c r="Y40" s="135"/>
      <c r="Z40" s="136"/>
      <c r="AA40" s="137"/>
      <c r="AB40" s="138"/>
      <c r="AC40" s="138"/>
      <c r="AD40" s="138"/>
      <c r="AE40" s="139"/>
      <c r="AF40" s="138"/>
      <c r="AG40" s="138"/>
      <c r="AH40" s="140"/>
      <c r="AI40" s="90"/>
      <c r="AJ40" s="90"/>
      <c r="AK40" s="141"/>
      <c r="AL40" s="141"/>
      <c r="AM40" s="141"/>
      <c r="AN40" s="142"/>
      <c r="AO40" s="177"/>
      <c r="AP40" s="144"/>
      <c r="AQ40" s="145"/>
      <c r="AR40" s="145"/>
      <c r="AS40" s="145"/>
      <c r="AT40" s="437"/>
      <c r="AU40" s="78"/>
      <c r="AV40" s="438"/>
      <c r="AW40" s="78"/>
      <c r="AX40" s="579"/>
      <c r="AY40" s="579"/>
      <c r="AZ40" s="146"/>
      <c r="BA40" s="146"/>
      <c r="BB40" s="148"/>
      <c r="BC40" s="148"/>
      <c r="BD40" s="148"/>
      <c r="BE40" s="148"/>
      <c r="BF40" s="148"/>
      <c r="BG40" s="148"/>
      <c r="BH40" s="148"/>
      <c r="BI40" s="148"/>
      <c r="BJ40" s="148"/>
      <c r="BK40" s="149"/>
      <c r="BL40" s="150"/>
      <c r="BM40" s="151"/>
      <c r="BN40" s="151"/>
      <c r="BO40" s="151"/>
      <c r="BP40" s="577"/>
      <c r="BQ40" s="152"/>
      <c r="BR40" s="153"/>
      <c r="BS40" s="131"/>
      <c r="BT40" s="131"/>
      <c r="BU40" s="132"/>
      <c r="BV40" s="154"/>
      <c r="BW40" s="155"/>
      <c r="BX40" s="165"/>
      <c r="BY40" s="107" t="e">
        <f t="shared" si="0"/>
        <v>#DIV/0!</v>
      </c>
      <c r="BZ40" s="108">
        <f t="shared" si="1"/>
        <v>0</v>
      </c>
      <c r="CA40" s="109">
        <f t="shared" si="2"/>
        <v>0</v>
      </c>
      <c r="CB40" s="110" t="e">
        <f t="shared" si="6"/>
        <v>#DIV/0!</v>
      </c>
      <c r="CC40" s="111">
        <f t="shared" si="7"/>
        <v>0</v>
      </c>
      <c r="CD40" s="112">
        <f t="shared" si="8"/>
        <v>0</v>
      </c>
      <c r="CE40" s="113" t="e">
        <f t="shared" si="3"/>
        <v>#DIV/0!</v>
      </c>
      <c r="CF40" s="114">
        <f t="shared" si="4"/>
        <v>0</v>
      </c>
      <c r="CG40" s="115">
        <f t="shared" si="5"/>
        <v>0</v>
      </c>
      <c r="CH40" s="157"/>
      <c r="CI40" s="158"/>
      <c r="CJ40" s="159"/>
      <c r="CK40" s="3"/>
    </row>
    <row r="41" spans="1:89" ht="17.25" customHeight="1">
      <c r="A41" s="206" t="s">
        <v>317</v>
      </c>
      <c r="B41" s="67" t="s">
        <v>105</v>
      </c>
      <c r="C41" s="68"/>
      <c r="D41" s="195"/>
      <c r="E41" s="123"/>
      <c r="F41" s="124"/>
      <c r="G41" s="164"/>
      <c r="H41" s="125"/>
      <c r="I41" s="126"/>
      <c r="J41" s="126"/>
      <c r="K41" s="127"/>
      <c r="L41" s="583">
        <v>2.5</v>
      </c>
      <c r="M41" s="584">
        <v>2.8</v>
      </c>
      <c r="N41" s="198">
        <v>2.9</v>
      </c>
      <c r="O41" s="78">
        <v>2.8</v>
      </c>
      <c r="P41" s="130"/>
      <c r="Q41" s="131"/>
      <c r="R41" s="131"/>
      <c r="S41" s="131"/>
      <c r="T41" s="131"/>
      <c r="U41" s="132"/>
      <c r="V41" s="133"/>
      <c r="W41" s="132"/>
      <c r="X41" s="134"/>
      <c r="Y41" s="212"/>
      <c r="Z41" s="213"/>
      <c r="AA41" s="137"/>
      <c r="AB41" s="138">
        <v>2.8</v>
      </c>
      <c r="AC41" s="138"/>
      <c r="AD41" s="138"/>
      <c r="AE41" s="139">
        <v>2.5</v>
      </c>
      <c r="AF41" s="138"/>
      <c r="AG41" s="138"/>
      <c r="AH41" s="140"/>
      <c r="AI41" s="90">
        <v>2</v>
      </c>
      <c r="AJ41" s="90">
        <v>2</v>
      </c>
      <c r="AK41" s="141">
        <v>2.2999999999999998</v>
      </c>
      <c r="AL41" s="141">
        <v>2.2999999999999998</v>
      </c>
      <c r="AM41" s="141">
        <v>2.6</v>
      </c>
      <c r="AN41" s="142">
        <v>2.2000000000000002</v>
      </c>
      <c r="AO41" s="177"/>
      <c r="AP41" s="144"/>
      <c r="AQ41" s="145"/>
      <c r="AR41" s="145"/>
      <c r="AS41" s="145"/>
      <c r="AT41" s="437">
        <v>2.2000000000000002</v>
      </c>
      <c r="AU41" s="78">
        <v>2.5</v>
      </c>
      <c r="AV41" s="438"/>
      <c r="AW41" s="78">
        <v>2.5</v>
      </c>
      <c r="AX41" s="579">
        <v>2.5</v>
      </c>
      <c r="AY41" s="579">
        <v>1.9</v>
      </c>
      <c r="AZ41" s="146"/>
      <c r="BA41" s="146"/>
      <c r="BB41" s="148"/>
      <c r="BC41" s="148">
        <v>2.5</v>
      </c>
      <c r="BD41" s="148"/>
      <c r="BE41" s="148">
        <v>2.8</v>
      </c>
      <c r="BF41" s="148">
        <v>2.2000000000000002</v>
      </c>
      <c r="BG41" s="148"/>
      <c r="BH41" s="148">
        <v>2.5</v>
      </c>
      <c r="BI41" s="148">
        <v>1.5</v>
      </c>
      <c r="BJ41" s="148"/>
      <c r="BK41" s="149"/>
      <c r="BL41" s="150"/>
      <c r="BM41" s="151"/>
      <c r="BN41" s="151"/>
      <c r="BO41" s="151"/>
      <c r="BP41" s="580"/>
      <c r="BQ41" s="152"/>
      <c r="BR41" s="153"/>
      <c r="BS41" s="131"/>
      <c r="BT41" s="131"/>
      <c r="BU41" s="132"/>
      <c r="BV41" s="154"/>
      <c r="BW41" s="155"/>
      <c r="BX41" s="165"/>
      <c r="BY41" s="107">
        <f t="shared" si="0"/>
        <v>2.5437500000000002</v>
      </c>
      <c r="BZ41" s="108">
        <f t="shared" si="1"/>
        <v>2</v>
      </c>
      <c r="CA41" s="109">
        <f t="shared" si="2"/>
        <v>2.9</v>
      </c>
      <c r="CB41" s="110">
        <f t="shared" si="6"/>
        <v>1.98</v>
      </c>
      <c r="CC41" s="111">
        <f t="shared" si="7"/>
        <v>1.5</v>
      </c>
      <c r="CD41" s="112">
        <f t="shared" si="8"/>
        <v>2.2999999999999998</v>
      </c>
      <c r="CE41" s="113" t="e">
        <f t="shared" si="3"/>
        <v>#DIV/0!</v>
      </c>
      <c r="CF41" s="114">
        <f t="shared" si="4"/>
        <v>0</v>
      </c>
      <c r="CG41" s="115">
        <f t="shared" si="5"/>
        <v>0</v>
      </c>
      <c r="CH41" s="157">
        <v>1.2</v>
      </c>
      <c r="CI41" s="158">
        <v>0.95</v>
      </c>
      <c r="CJ41" s="159"/>
      <c r="CK41" s="3"/>
    </row>
    <row r="42" spans="1:89" ht="16.5" customHeight="1">
      <c r="A42" s="206" t="s">
        <v>158</v>
      </c>
      <c r="B42" s="67" t="s">
        <v>105</v>
      </c>
      <c r="C42" s="121"/>
      <c r="D42" s="122"/>
      <c r="E42" s="123"/>
      <c r="F42" s="124"/>
      <c r="G42" s="164"/>
      <c r="H42" s="125"/>
      <c r="I42" s="126"/>
      <c r="J42" s="126"/>
      <c r="K42" s="127"/>
      <c r="L42" s="437"/>
      <c r="M42" s="581">
        <v>2.8</v>
      </c>
      <c r="N42" s="198">
        <v>2.9</v>
      </c>
      <c r="O42" s="78"/>
      <c r="P42" s="130"/>
      <c r="Q42" s="131"/>
      <c r="R42" s="131"/>
      <c r="S42" s="131"/>
      <c r="T42" s="131"/>
      <c r="U42" s="132"/>
      <c r="V42" s="133"/>
      <c r="W42" s="132"/>
      <c r="X42" s="134"/>
      <c r="Y42" s="135"/>
      <c r="Z42" s="136"/>
      <c r="AA42" s="137"/>
      <c r="AB42" s="138"/>
      <c r="AC42" s="138"/>
      <c r="AD42" s="138"/>
      <c r="AE42" s="139">
        <v>2.5</v>
      </c>
      <c r="AF42" s="138"/>
      <c r="AG42" s="138"/>
      <c r="AH42" s="140"/>
      <c r="AI42" s="90"/>
      <c r="AJ42" s="90"/>
      <c r="AK42" s="141"/>
      <c r="AL42" s="141"/>
      <c r="AM42" s="141"/>
      <c r="AN42" s="142"/>
      <c r="AO42" s="177"/>
      <c r="AP42" s="144"/>
      <c r="AQ42" s="145"/>
      <c r="AR42" s="145"/>
      <c r="AS42" s="145"/>
      <c r="AT42" s="437"/>
      <c r="AU42" s="78"/>
      <c r="AV42" s="438"/>
      <c r="AW42" s="78">
        <v>2.5</v>
      </c>
      <c r="AX42" s="579"/>
      <c r="AY42" s="579"/>
      <c r="AZ42" s="146"/>
      <c r="BA42" s="146"/>
      <c r="BB42" s="148"/>
      <c r="BC42" s="148"/>
      <c r="BD42" s="148"/>
      <c r="BE42" s="148"/>
      <c r="BF42" s="148"/>
      <c r="BG42" s="148"/>
      <c r="BH42" s="148">
        <v>3</v>
      </c>
      <c r="BI42" s="148"/>
      <c r="BJ42" s="148"/>
      <c r="BK42" s="149"/>
      <c r="BL42" s="150"/>
      <c r="BM42" s="151"/>
      <c r="BN42" s="151"/>
      <c r="BO42" s="151"/>
      <c r="BP42" s="580"/>
      <c r="BQ42" s="152"/>
      <c r="BR42" s="153"/>
      <c r="BS42" s="131"/>
      <c r="BT42" s="131"/>
      <c r="BU42" s="132"/>
      <c r="BV42" s="154"/>
      <c r="BW42" s="155"/>
      <c r="BX42" s="165"/>
      <c r="BY42" s="107">
        <f t="shared" si="0"/>
        <v>2.7399999999999998</v>
      </c>
      <c r="BZ42" s="108">
        <f t="shared" si="1"/>
        <v>2.5</v>
      </c>
      <c r="CA42" s="109">
        <f t="shared" si="2"/>
        <v>3</v>
      </c>
      <c r="CB42" s="110" t="e">
        <f t="shared" si="6"/>
        <v>#DIV/0!</v>
      </c>
      <c r="CC42" s="111">
        <f t="shared" si="7"/>
        <v>0</v>
      </c>
      <c r="CD42" s="112">
        <f t="shared" si="8"/>
        <v>0</v>
      </c>
      <c r="CE42" s="113" t="e">
        <f t="shared" si="3"/>
        <v>#DIV/0!</v>
      </c>
      <c r="CF42" s="114">
        <f t="shared" si="4"/>
        <v>0</v>
      </c>
      <c r="CG42" s="115">
        <f t="shared" si="5"/>
        <v>0</v>
      </c>
      <c r="CH42" s="157"/>
      <c r="CI42" s="158">
        <v>1.9</v>
      </c>
      <c r="CJ42" s="159"/>
      <c r="CK42" s="3"/>
    </row>
    <row r="43" spans="1:89" ht="16.5" customHeight="1">
      <c r="A43" s="206" t="s">
        <v>159</v>
      </c>
      <c r="B43" s="67" t="s">
        <v>105</v>
      </c>
      <c r="C43" s="121"/>
      <c r="D43" s="122"/>
      <c r="E43" s="123"/>
      <c r="F43" s="124"/>
      <c r="G43" s="164"/>
      <c r="H43" s="125"/>
      <c r="I43" s="126"/>
      <c r="J43" s="126"/>
      <c r="K43" s="127"/>
      <c r="L43" s="437">
        <v>2.5</v>
      </c>
      <c r="M43" s="578"/>
      <c r="N43" s="128">
        <v>2.9</v>
      </c>
      <c r="O43" s="78"/>
      <c r="P43" s="130"/>
      <c r="Q43" s="131"/>
      <c r="R43" s="131"/>
      <c r="S43" s="131"/>
      <c r="T43" s="131"/>
      <c r="U43" s="132"/>
      <c r="V43" s="133"/>
      <c r="W43" s="132"/>
      <c r="X43" s="134"/>
      <c r="Y43" s="212"/>
      <c r="Z43" s="213"/>
      <c r="AA43" s="137"/>
      <c r="AB43" s="138">
        <v>2.8</v>
      </c>
      <c r="AC43" s="138"/>
      <c r="AD43" s="138"/>
      <c r="AE43" s="139">
        <v>2.5</v>
      </c>
      <c r="AF43" s="138"/>
      <c r="AG43" s="138"/>
      <c r="AH43" s="140"/>
      <c r="AI43" s="90"/>
      <c r="AJ43" s="90"/>
      <c r="AK43" s="141"/>
      <c r="AL43" s="141"/>
      <c r="AM43" s="141">
        <v>2.6</v>
      </c>
      <c r="AN43" s="142">
        <v>2.2000000000000002</v>
      </c>
      <c r="AO43" s="177"/>
      <c r="AP43" s="144"/>
      <c r="AQ43" s="145"/>
      <c r="AR43" s="145"/>
      <c r="AS43" s="145"/>
      <c r="AT43" s="437"/>
      <c r="AU43" s="78">
        <v>2.5</v>
      </c>
      <c r="AV43" s="438"/>
      <c r="AW43" s="78">
        <v>2.5</v>
      </c>
      <c r="AX43" s="579"/>
      <c r="AY43" s="579"/>
      <c r="AZ43" s="146"/>
      <c r="BA43" s="146"/>
      <c r="BB43" s="148"/>
      <c r="BC43" s="148">
        <v>2.5</v>
      </c>
      <c r="BD43" s="148"/>
      <c r="BE43" s="148">
        <v>2.8</v>
      </c>
      <c r="BF43" s="148">
        <v>2.2000000000000002</v>
      </c>
      <c r="BG43" s="148"/>
      <c r="BH43" s="148">
        <v>2.5</v>
      </c>
      <c r="BI43" s="148">
        <v>1.5</v>
      </c>
      <c r="BJ43" s="148"/>
      <c r="BK43" s="149"/>
      <c r="BL43" s="150"/>
      <c r="BM43" s="151"/>
      <c r="BN43" s="151"/>
      <c r="BO43" s="151"/>
      <c r="BP43" s="577"/>
      <c r="BQ43" s="152"/>
      <c r="BR43" s="153"/>
      <c r="BS43" s="131"/>
      <c r="BT43" s="131"/>
      <c r="BU43" s="132"/>
      <c r="BV43" s="154"/>
      <c r="BW43" s="155"/>
      <c r="BX43" s="165"/>
      <c r="BY43" s="107">
        <f t="shared" si="0"/>
        <v>2.61</v>
      </c>
      <c r="BZ43" s="108">
        <f t="shared" si="1"/>
        <v>2.5</v>
      </c>
      <c r="CA43" s="109">
        <f t="shared" si="2"/>
        <v>2.9</v>
      </c>
      <c r="CB43" s="110">
        <f t="shared" si="6"/>
        <v>1.85</v>
      </c>
      <c r="CC43" s="111">
        <f t="shared" si="7"/>
        <v>1.5</v>
      </c>
      <c r="CD43" s="112">
        <f t="shared" si="8"/>
        <v>2.2000000000000002</v>
      </c>
      <c r="CE43" s="113" t="e">
        <f t="shared" si="3"/>
        <v>#DIV/0!</v>
      </c>
      <c r="CF43" s="114">
        <f t="shared" si="4"/>
        <v>0</v>
      </c>
      <c r="CG43" s="115">
        <f t="shared" si="5"/>
        <v>0</v>
      </c>
      <c r="CH43" s="157"/>
      <c r="CI43" s="158"/>
      <c r="CJ43" s="159"/>
      <c r="CK43" s="3"/>
    </row>
    <row r="44" spans="1:89" ht="16.5" customHeight="1">
      <c r="A44" s="214" t="s">
        <v>160</v>
      </c>
      <c r="B44" s="67" t="s">
        <v>105</v>
      </c>
      <c r="C44" s="121"/>
      <c r="D44" s="122"/>
      <c r="E44" s="123"/>
      <c r="F44" s="124"/>
      <c r="G44" s="164"/>
      <c r="H44" s="125"/>
      <c r="I44" s="126"/>
      <c r="J44" s="126"/>
      <c r="K44" s="127"/>
      <c r="L44" s="437">
        <v>6.5</v>
      </c>
      <c r="M44" s="578"/>
      <c r="N44" s="128">
        <v>6.8</v>
      </c>
      <c r="O44" s="78"/>
      <c r="P44" s="130"/>
      <c r="Q44" s="131"/>
      <c r="R44" s="131"/>
      <c r="S44" s="131"/>
      <c r="T44" s="131"/>
      <c r="U44" s="132"/>
      <c r="V44" s="133"/>
      <c r="W44" s="132"/>
      <c r="X44" s="134"/>
      <c r="Y44" s="135"/>
      <c r="Z44" s="136"/>
      <c r="AA44" s="137"/>
      <c r="AB44" s="138"/>
      <c r="AC44" s="138"/>
      <c r="AD44" s="138"/>
      <c r="AE44" s="139">
        <v>8</v>
      </c>
      <c r="AF44" s="138"/>
      <c r="AG44" s="138"/>
      <c r="AH44" s="140"/>
      <c r="AI44" s="197">
        <v>5.9</v>
      </c>
      <c r="AJ44" s="197">
        <v>5.9</v>
      </c>
      <c r="AK44" s="141"/>
      <c r="AL44" s="141"/>
      <c r="AM44" s="141"/>
      <c r="AN44" s="142"/>
      <c r="AO44" s="177"/>
      <c r="AP44" s="144"/>
      <c r="AQ44" s="145"/>
      <c r="AR44" s="145"/>
      <c r="AS44" s="145"/>
      <c r="AT44" s="437"/>
      <c r="AU44" s="78"/>
      <c r="AV44" s="438"/>
      <c r="AW44" s="78">
        <v>6</v>
      </c>
      <c r="AX44" s="579"/>
      <c r="AY44" s="579"/>
      <c r="AZ44" s="146"/>
      <c r="BA44" s="146"/>
      <c r="BB44" s="148"/>
      <c r="BC44" s="148"/>
      <c r="BD44" s="148"/>
      <c r="BE44" s="148">
        <v>5</v>
      </c>
      <c r="BF44" s="148">
        <v>4</v>
      </c>
      <c r="BG44" s="148"/>
      <c r="BH44" s="148"/>
      <c r="BI44" s="148"/>
      <c r="BJ44" s="148"/>
      <c r="BK44" s="149"/>
      <c r="BL44" s="150"/>
      <c r="BM44" s="151"/>
      <c r="BN44" s="151"/>
      <c r="BO44" s="151"/>
      <c r="BP44" s="577"/>
      <c r="BQ44" s="152"/>
      <c r="BR44" s="153"/>
      <c r="BS44" s="131"/>
      <c r="BT44" s="131"/>
      <c r="BU44" s="132"/>
      <c r="BV44" s="154"/>
      <c r="BW44" s="155"/>
      <c r="BX44" s="165"/>
      <c r="BY44" s="107">
        <f t="shared" si="0"/>
        <v>6.3666666666666671</v>
      </c>
      <c r="BZ44" s="108">
        <f t="shared" si="1"/>
        <v>5</v>
      </c>
      <c r="CA44" s="109">
        <f t="shared" si="2"/>
        <v>8</v>
      </c>
      <c r="CB44" s="110">
        <f t="shared" si="6"/>
        <v>5.9</v>
      </c>
      <c r="CC44" s="111">
        <f t="shared" si="7"/>
        <v>5.9</v>
      </c>
      <c r="CD44" s="112">
        <f t="shared" si="8"/>
        <v>5.9</v>
      </c>
      <c r="CE44" s="113" t="e">
        <f t="shared" si="3"/>
        <v>#DIV/0!</v>
      </c>
      <c r="CF44" s="114">
        <f t="shared" si="4"/>
        <v>0</v>
      </c>
      <c r="CG44" s="115">
        <f t="shared" si="5"/>
        <v>0</v>
      </c>
      <c r="CH44" s="157"/>
      <c r="CI44" s="158"/>
      <c r="CJ44" s="159"/>
      <c r="CK44" s="3"/>
    </row>
    <row r="45" spans="1:89" ht="16.5" customHeight="1">
      <c r="A45" s="215" t="s">
        <v>161</v>
      </c>
      <c r="B45" s="67" t="s">
        <v>105</v>
      </c>
      <c r="C45" s="160"/>
      <c r="D45" s="122"/>
      <c r="E45" s="123"/>
      <c r="F45" s="124"/>
      <c r="G45" s="164"/>
      <c r="H45" s="125"/>
      <c r="I45" s="126"/>
      <c r="J45" s="126"/>
      <c r="K45" s="127"/>
      <c r="L45" s="437"/>
      <c r="M45" s="578"/>
      <c r="N45" s="128"/>
      <c r="O45" s="78"/>
      <c r="P45" s="130"/>
      <c r="Q45" s="131"/>
      <c r="R45" s="131"/>
      <c r="S45" s="131"/>
      <c r="T45" s="131"/>
      <c r="U45" s="132"/>
      <c r="V45" s="133"/>
      <c r="W45" s="132"/>
      <c r="X45" s="134"/>
      <c r="Y45" s="212"/>
      <c r="Z45" s="213"/>
      <c r="AA45" s="137"/>
      <c r="AB45" s="138"/>
      <c r="AC45" s="138"/>
      <c r="AD45" s="138"/>
      <c r="AE45" s="139"/>
      <c r="AF45" s="138"/>
      <c r="AG45" s="138"/>
      <c r="AH45" s="140"/>
      <c r="AI45" s="197"/>
      <c r="AJ45" s="197"/>
      <c r="AK45" s="193"/>
      <c r="AL45" s="193"/>
      <c r="AM45" s="216"/>
      <c r="AN45" s="217"/>
      <c r="AO45" s="177"/>
      <c r="AP45" s="144"/>
      <c r="AQ45" s="145"/>
      <c r="AR45" s="145"/>
      <c r="AS45" s="145"/>
      <c r="AT45" s="437"/>
      <c r="AU45" s="78"/>
      <c r="AV45" s="438"/>
      <c r="AW45" s="78"/>
      <c r="AX45" s="582"/>
      <c r="AY45" s="579"/>
      <c r="AZ45" s="146"/>
      <c r="BA45" s="146"/>
      <c r="BB45" s="148"/>
      <c r="BC45" s="148"/>
      <c r="BD45" s="148"/>
      <c r="BE45" s="148"/>
      <c r="BF45" s="148"/>
      <c r="BG45" s="148"/>
      <c r="BH45" s="148"/>
      <c r="BI45" s="148"/>
      <c r="BJ45" s="148"/>
      <c r="BK45" s="149"/>
      <c r="BL45" s="150"/>
      <c r="BM45" s="151"/>
      <c r="BN45" s="151"/>
      <c r="BO45" s="151"/>
      <c r="BP45" s="577"/>
      <c r="BQ45" s="152"/>
      <c r="BR45" s="153"/>
      <c r="BS45" s="131"/>
      <c r="BT45" s="131"/>
      <c r="BU45" s="132"/>
      <c r="BV45" s="154"/>
      <c r="BW45" s="155"/>
      <c r="BX45" s="165"/>
      <c r="BY45" s="107" t="e">
        <f t="shared" si="0"/>
        <v>#DIV/0!</v>
      </c>
      <c r="BZ45" s="108">
        <f t="shared" si="1"/>
        <v>0</v>
      </c>
      <c r="CA45" s="109">
        <f t="shared" si="2"/>
        <v>0</v>
      </c>
      <c r="CB45" s="110" t="e">
        <f t="shared" si="6"/>
        <v>#DIV/0!</v>
      </c>
      <c r="CC45" s="111">
        <f t="shared" si="7"/>
        <v>0</v>
      </c>
      <c r="CD45" s="112">
        <f t="shared" si="8"/>
        <v>0</v>
      </c>
      <c r="CE45" s="113" t="e">
        <f t="shared" si="3"/>
        <v>#DIV/0!</v>
      </c>
      <c r="CF45" s="114">
        <f t="shared" si="4"/>
        <v>0</v>
      </c>
      <c r="CG45" s="115">
        <f t="shared" si="5"/>
        <v>0</v>
      </c>
      <c r="CH45" s="157"/>
      <c r="CI45" s="158"/>
      <c r="CJ45" s="159"/>
      <c r="CK45" s="3"/>
    </row>
    <row r="46" spans="1:89" ht="16.5" customHeight="1">
      <c r="A46" s="200" t="s">
        <v>165</v>
      </c>
      <c r="B46" s="67" t="s">
        <v>105</v>
      </c>
      <c r="C46" s="121"/>
      <c r="D46" s="122"/>
      <c r="E46" s="123"/>
      <c r="F46" s="124"/>
      <c r="G46" s="218"/>
      <c r="H46" s="125"/>
      <c r="I46" s="126"/>
      <c r="J46" s="126"/>
      <c r="K46" s="127"/>
      <c r="L46" s="437"/>
      <c r="M46" s="578"/>
      <c r="N46" s="128"/>
      <c r="O46" s="78"/>
      <c r="P46" s="130"/>
      <c r="Q46" s="131"/>
      <c r="R46" s="131"/>
      <c r="S46" s="131"/>
      <c r="T46" s="131"/>
      <c r="U46" s="132"/>
      <c r="V46" s="133"/>
      <c r="W46" s="132"/>
      <c r="X46" s="134"/>
      <c r="Y46" s="135"/>
      <c r="Z46" s="136"/>
      <c r="AA46" s="137"/>
      <c r="AB46" s="138"/>
      <c r="AC46" s="138"/>
      <c r="AD46" s="138"/>
      <c r="AE46" s="139">
        <v>3</v>
      </c>
      <c r="AF46" s="138"/>
      <c r="AG46" s="138"/>
      <c r="AH46" s="140"/>
      <c r="AI46" s="197">
        <v>4</v>
      </c>
      <c r="AJ46" s="197">
        <v>4</v>
      </c>
      <c r="AK46" s="141">
        <v>3.2</v>
      </c>
      <c r="AL46" s="141">
        <v>3.2</v>
      </c>
      <c r="AM46" s="141"/>
      <c r="AN46" s="142"/>
      <c r="AO46" s="177"/>
      <c r="AP46" s="144"/>
      <c r="AQ46" s="145"/>
      <c r="AR46" s="145"/>
      <c r="AS46" s="145"/>
      <c r="AT46" s="437"/>
      <c r="AU46" s="78"/>
      <c r="AV46" s="438"/>
      <c r="AW46" s="78"/>
      <c r="AX46" s="582"/>
      <c r="AY46" s="579"/>
      <c r="AZ46" s="146"/>
      <c r="BA46" s="146"/>
      <c r="BB46" s="148"/>
      <c r="BC46" s="148"/>
      <c r="BD46" s="148"/>
      <c r="BE46" s="148">
        <v>3.5</v>
      </c>
      <c r="BF46" s="148">
        <v>2.8</v>
      </c>
      <c r="BG46" s="148"/>
      <c r="BH46" s="148"/>
      <c r="BI46" s="148"/>
      <c r="BJ46" s="148"/>
      <c r="BK46" s="149"/>
      <c r="BL46" s="150"/>
      <c r="BM46" s="151"/>
      <c r="BN46" s="151"/>
      <c r="BO46" s="151"/>
      <c r="BP46" s="577"/>
      <c r="BQ46" s="152"/>
      <c r="BR46" s="153"/>
      <c r="BS46" s="131"/>
      <c r="BT46" s="131"/>
      <c r="BU46" s="132"/>
      <c r="BV46" s="154"/>
      <c r="BW46" s="155"/>
      <c r="BX46" s="165"/>
      <c r="BY46" s="107">
        <f t="shared" si="0"/>
        <v>3.4249999999999998</v>
      </c>
      <c r="BZ46" s="108">
        <f t="shared" si="1"/>
        <v>3</v>
      </c>
      <c r="CA46" s="109">
        <f t="shared" si="2"/>
        <v>4</v>
      </c>
      <c r="CB46" s="110">
        <f t="shared" si="6"/>
        <v>3.6</v>
      </c>
      <c r="CC46" s="111">
        <f t="shared" si="7"/>
        <v>3.2</v>
      </c>
      <c r="CD46" s="112">
        <f t="shared" si="8"/>
        <v>4</v>
      </c>
      <c r="CE46" s="113" t="e">
        <f t="shared" si="3"/>
        <v>#DIV/0!</v>
      </c>
      <c r="CF46" s="114">
        <f t="shared" si="4"/>
        <v>0</v>
      </c>
      <c r="CG46" s="115">
        <f t="shared" si="5"/>
        <v>0</v>
      </c>
      <c r="CH46" s="157"/>
      <c r="CI46" s="158"/>
      <c r="CJ46" s="159"/>
      <c r="CK46" s="3"/>
    </row>
    <row r="47" spans="1:89" ht="16.5" customHeight="1">
      <c r="A47" s="219" t="s">
        <v>166</v>
      </c>
      <c r="B47" s="67" t="s">
        <v>167</v>
      </c>
      <c r="C47" s="121"/>
      <c r="D47" s="122"/>
      <c r="E47" s="123"/>
      <c r="F47" s="124"/>
      <c r="G47" s="164"/>
      <c r="H47" s="125"/>
      <c r="I47" s="126"/>
      <c r="J47" s="126"/>
      <c r="K47" s="127"/>
      <c r="L47" s="437"/>
      <c r="M47" s="578"/>
      <c r="N47" s="128"/>
      <c r="O47" s="78"/>
      <c r="P47" s="130"/>
      <c r="Q47" s="131"/>
      <c r="R47" s="131"/>
      <c r="S47" s="131"/>
      <c r="T47" s="131"/>
      <c r="U47" s="132"/>
      <c r="V47" s="133"/>
      <c r="W47" s="132"/>
      <c r="X47" s="134"/>
      <c r="Y47" s="135"/>
      <c r="Z47" s="136"/>
      <c r="AA47" s="137"/>
      <c r="AB47" s="138"/>
      <c r="AC47" s="138"/>
      <c r="AD47" s="138"/>
      <c r="AE47" s="139"/>
      <c r="AF47" s="138"/>
      <c r="AG47" s="138"/>
      <c r="AH47" s="140"/>
      <c r="AI47" s="90"/>
      <c r="AJ47" s="90"/>
      <c r="AK47" s="141"/>
      <c r="AL47" s="141"/>
      <c r="AM47" s="141"/>
      <c r="AN47" s="142"/>
      <c r="AO47" s="177"/>
      <c r="AP47" s="144"/>
      <c r="AQ47" s="145"/>
      <c r="AR47" s="145"/>
      <c r="AS47" s="145"/>
      <c r="AT47" s="437"/>
      <c r="AU47" s="78"/>
      <c r="AV47" s="438"/>
      <c r="AW47" s="78"/>
      <c r="AX47" s="579">
        <v>2.5</v>
      </c>
      <c r="AY47" s="579"/>
      <c r="AZ47" s="146"/>
      <c r="BA47" s="146"/>
      <c r="BB47" s="148"/>
      <c r="BC47" s="148"/>
      <c r="BD47" s="148"/>
      <c r="BE47" s="148">
        <v>3.5</v>
      </c>
      <c r="BF47" s="148">
        <v>2.8</v>
      </c>
      <c r="BG47" s="148"/>
      <c r="BH47" s="148"/>
      <c r="BI47" s="148"/>
      <c r="BJ47" s="148"/>
      <c r="BK47" s="149"/>
      <c r="BL47" s="150"/>
      <c r="BM47" s="151"/>
      <c r="BN47" s="151"/>
      <c r="BO47" s="151"/>
      <c r="BP47" s="577"/>
      <c r="BQ47" s="152"/>
      <c r="BR47" s="153"/>
      <c r="BS47" s="131"/>
      <c r="BT47" s="131"/>
      <c r="BU47" s="132"/>
      <c r="BV47" s="154"/>
      <c r="BW47" s="155"/>
      <c r="BX47" s="165"/>
      <c r="BY47" s="107">
        <f t="shared" si="0"/>
        <v>3</v>
      </c>
      <c r="BZ47" s="108">
        <f t="shared" si="1"/>
        <v>2.5</v>
      </c>
      <c r="CA47" s="109">
        <f t="shared" si="2"/>
        <v>3.5</v>
      </c>
      <c r="CB47" s="110" t="e">
        <f t="shared" si="6"/>
        <v>#DIV/0!</v>
      </c>
      <c r="CC47" s="111">
        <f t="shared" si="7"/>
        <v>0</v>
      </c>
      <c r="CD47" s="112">
        <f t="shared" si="8"/>
        <v>0</v>
      </c>
      <c r="CE47" s="113" t="e">
        <f t="shared" si="3"/>
        <v>#DIV/0!</v>
      </c>
      <c r="CF47" s="114">
        <f t="shared" si="4"/>
        <v>0</v>
      </c>
      <c r="CG47" s="115">
        <f t="shared" si="5"/>
        <v>0</v>
      </c>
      <c r="CH47" s="157"/>
      <c r="CI47" s="158"/>
      <c r="CJ47" s="159"/>
      <c r="CK47" s="3"/>
    </row>
    <row r="48" spans="1:89" ht="16.5" customHeight="1">
      <c r="A48" s="220" t="s">
        <v>168</v>
      </c>
      <c r="B48" s="67" t="s">
        <v>105</v>
      </c>
      <c r="C48" s="121"/>
      <c r="D48" s="122"/>
      <c r="E48" s="123"/>
      <c r="F48" s="124"/>
      <c r="G48" s="164"/>
      <c r="H48" s="125"/>
      <c r="I48" s="126"/>
      <c r="J48" s="126"/>
      <c r="K48" s="127"/>
      <c r="L48" s="437">
        <v>6.5</v>
      </c>
      <c r="M48" s="578"/>
      <c r="N48" s="128">
        <v>7</v>
      </c>
      <c r="O48" s="78"/>
      <c r="P48" s="130"/>
      <c r="Q48" s="131"/>
      <c r="R48" s="131"/>
      <c r="S48" s="131"/>
      <c r="T48" s="131"/>
      <c r="U48" s="132"/>
      <c r="V48" s="133"/>
      <c r="W48" s="132"/>
      <c r="X48" s="134"/>
      <c r="Y48" s="135"/>
      <c r="Z48" s="136"/>
      <c r="AA48" s="137"/>
      <c r="AB48" s="138">
        <v>7.6</v>
      </c>
      <c r="AC48" s="138"/>
      <c r="AD48" s="138"/>
      <c r="AE48" s="139">
        <v>7</v>
      </c>
      <c r="AF48" s="138"/>
      <c r="AG48" s="138"/>
      <c r="AH48" s="140"/>
      <c r="AI48" s="90">
        <v>12.5</v>
      </c>
      <c r="AJ48" s="90">
        <v>12.5</v>
      </c>
      <c r="AK48" s="141">
        <v>7.3</v>
      </c>
      <c r="AL48" s="141">
        <v>7.3</v>
      </c>
      <c r="AM48" s="141">
        <v>8</v>
      </c>
      <c r="AN48" s="142"/>
      <c r="AO48" s="177"/>
      <c r="AP48" s="144"/>
      <c r="AQ48" s="145"/>
      <c r="AR48" s="145"/>
      <c r="AS48" s="145"/>
      <c r="AT48" s="437">
        <v>8</v>
      </c>
      <c r="AU48" s="78">
        <v>7</v>
      </c>
      <c r="AV48" s="438"/>
      <c r="AW48" s="78">
        <v>7</v>
      </c>
      <c r="AX48" s="582">
        <v>9</v>
      </c>
      <c r="AY48" s="579">
        <v>8</v>
      </c>
      <c r="AZ48" s="146"/>
      <c r="BA48" s="146"/>
      <c r="BB48" s="148"/>
      <c r="BC48" s="148">
        <v>7.5</v>
      </c>
      <c r="BD48" s="148">
        <v>7.2</v>
      </c>
      <c r="BE48" s="148">
        <v>7.5</v>
      </c>
      <c r="BF48" s="148">
        <v>6</v>
      </c>
      <c r="BG48" s="148"/>
      <c r="BH48" s="148"/>
      <c r="BI48" s="148"/>
      <c r="BJ48" s="148"/>
      <c r="BK48" s="149"/>
      <c r="BL48" s="150"/>
      <c r="BM48" s="151"/>
      <c r="BN48" s="151"/>
      <c r="BO48" s="151"/>
      <c r="BP48" s="577"/>
      <c r="BQ48" s="152"/>
      <c r="BR48" s="153"/>
      <c r="BS48" s="131"/>
      <c r="BT48" s="131">
        <v>7.39</v>
      </c>
      <c r="BU48" s="132"/>
      <c r="BV48" s="154"/>
      <c r="BW48" s="155"/>
      <c r="BX48" s="165"/>
      <c r="BY48" s="107">
        <f t="shared" si="0"/>
        <v>7.838461538461539</v>
      </c>
      <c r="BZ48" s="108">
        <f t="shared" si="1"/>
        <v>6.5</v>
      </c>
      <c r="CA48" s="109">
        <f t="shared" si="2"/>
        <v>12.5</v>
      </c>
      <c r="CB48" s="110">
        <f t="shared" si="6"/>
        <v>8.7974999999999994</v>
      </c>
      <c r="CC48" s="111">
        <f t="shared" si="7"/>
        <v>7.3</v>
      </c>
      <c r="CD48" s="112">
        <f t="shared" si="8"/>
        <v>12.5</v>
      </c>
      <c r="CE48" s="113" t="e">
        <f t="shared" si="3"/>
        <v>#DIV/0!</v>
      </c>
      <c r="CF48" s="114">
        <f t="shared" si="4"/>
        <v>0</v>
      </c>
      <c r="CG48" s="115">
        <f t="shared" si="5"/>
        <v>0</v>
      </c>
      <c r="CH48" s="157" t="s">
        <v>333</v>
      </c>
      <c r="CI48" s="158"/>
      <c r="CJ48" s="159"/>
      <c r="CK48" s="3"/>
    </row>
    <row r="49" spans="1:89" ht="16.5" customHeight="1">
      <c r="A49" s="220" t="s">
        <v>171</v>
      </c>
      <c r="B49" s="67" t="s">
        <v>105</v>
      </c>
      <c r="C49" s="121"/>
      <c r="D49" s="122"/>
      <c r="E49" s="123"/>
      <c r="F49" s="124"/>
      <c r="G49" s="164"/>
      <c r="H49" s="125"/>
      <c r="I49" s="126"/>
      <c r="J49" s="126"/>
      <c r="K49" s="127"/>
      <c r="L49" s="583"/>
      <c r="M49" s="585"/>
      <c r="N49" s="192"/>
      <c r="O49" s="78"/>
      <c r="P49" s="130"/>
      <c r="Q49" s="131"/>
      <c r="R49" s="131"/>
      <c r="S49" s="131"/>
      <c r="T49" s="131"/>
      <c r="U49" s="132"/>
      <c r="V49" s="133"/>
      <c r="W49" s="132"/>
      <c r="X49" s="134"/>
      <c r="Y49" s="135"/>
      <c r="Z49" s="136"/>
      <c r="AA49" s="137"/>
      <c r="AB49" s="138"/>
      <c r="AC49" s="138"/>
      <c r="AD49" s="138"/>
      <c r="AE49" s="139"/>
      <c r="AF49" s="138"/>
      <c r="AG49" s="138"/>
      <c r="AH49" s="140"/>
      <c r="AI49" s="90"/>
      <c r="AJ49" s="90"/>
      <c r="AK49" s="141"/>
      <c r="AL49" s="141"/>
      <c r="AM49" s="141"/>
      <c r="AN49" s="142"/>
      <c r="AO49" s="177"/>
      <c r="AP49" s="144"/>
      <c r="AQ49" s="145"/>
      <c r="AR49" s="145"/>
      <c r="AS49" s="145"/>
      <c r="AT49" s="437"/>
      <c r="AU49" s="78"/>
      <c r="AV49" s="438"/>
      <c r="AW49" s="78"/>
      <c r="AX49" s="579"/>
      <c r="AY49" s="579"/>
      <c r="AZ49" s="146"/>
      <c r="BA49" s="146"/>
      <c r="BB49" s="148"/>
      <c r="BC49" s="148">
        <v>7.5</v>
      </c>
      <c r="BD49" s="148">
        <v>7.2</v>
      </c>
      <c r="BE49" s="148"/>
      <c r="BF49" s="148"/>
      <c r="BG49" s="148"/>
      <c r="BH49" s="148"/>
      <c r="BI49" s="148"/>
      <c r="BJ49" s="148"/>
      <c r="BK49" s="149"/>
      <c r="BL49" s="150"/>
      <c r="BM49" s="151"/>
      <c r="BN49" s="151"/>
      <c r="BO49" s="151"/>
      <c r="BP49" s="577"/>
      <c r="BQ49" s="152"/>
      <c r="BR49" s="153"/>
      <c r="BS49" s="131"/>
      <c r="BT49" s="131"/>
      <c r="BU49" s="132"/>
      <c r="BV49" s="154"/>
      <c r="BW49" s="155"/>
      <c r="BX49" s="165"/>
      <c r="BY49" s="107">
        <f t="shared" si="0"/>
        <v>7.5</v>
      </c>
      <c r="BZ49" s="108">
        <f t="shared" si="1"/>
        <v>7.5</v>
      </c>
      <c r="CA49" s="109">
        <f t="shared" si="2"/>
        <v>7.5</v>
      </c>
      <c r="CB49" s="110" t="e">
        <f t="shared" si="6"/>
        <v>#DIV/0!</v>
      </c>
      <c r="CC49" s="111">
        <f t="shared" si="7"/>
        <v>0</v>
      </c>
      <c r="CD49" s="112">
        <f t="shared" si="8"/>
        <v>0</v>
      </c>
      <c r="CE49" s="113" t="e">
        <f t="shared" si="3"/>
        <v>#DIV/0!</v>
      </c>
      <c r="CF49" s="114">
        <f t="shared" si="4"/>
        <v>0</v>
      </c>
      <c r="CG49" s="115">
        <f t="shared" si="5"/>
        <v>0</v>
      </c>
      <c r="CH49" s="157"/>
      <c r="CI49" s="158"/>
      <c r="CJ49" s="159"/>
      <c r="CK49" s="3"/>
    </row>
    <row r="50" spans="1:89" ht="16.5" customHeight="1">
      <c r="A50" s="221" t="s">
        <v>172</v>
      </c>
      <c r="B50" s="67" t="s">
        <v>142</v>
      </c>
      <c r="C50" s="121"/>
      <c r="D50" s="122"/>
      <c r="E50" s="123"/>
      <c r="F50" s="124"/>
      <c r="G50" s="164"/>
      <c r="H50" s="125"/>
      <c r="I50" s="126"/>
      <c r="J50" s="126"/>
      <c r="K50" s="127"/>
      <c r="L50" s="583"/>
      <c r="M50" s="585"/>
      <c r="N50" s="192"/>
      <c r="O50" s="78"/>
      <c r="P50" s="130"/>
      <c r="Q50" s="131"/>
      <c r="R50" s="131"/>
      <c r="S50" s="131"/>
      <c r="T50" s="131"/>
      <c r="U50" s="132"/>
      <c r="V50" s="133"/>
      <c r="W50" s="132"/>
      <c r="X50" s="134"/>
      <c r="Y50" s="135"/>
      <c r="Z50" s="136"/>
      <c r="AA50" s="137"/>
      <c r="AB50" s="138"/>
      <c r="AC50" s="138"/>
      <c r="AD50" s="138"/>
      <c r="AE50" s="139"/>
      <c r="AF50" s="138"/>
      <c r="AG50" s="138"/>
      <c r="AH50" s="140"/>
      <c r="AI50" s="90"/>
      <c r="AJ50" s="90"/>
      <c r="AK50" s="141"/>
      <c r="AL50" s="141"/>
      <c r="AM50" s="141"/>
      <c r="AN50" s="142"/>
      <c r="AO50" s="177"/>
      <c r="AP50" s="144"/>
      <c r="AQ50" s="145"/>
      <c r="AR50" s="145"/>
      <c r="AS50" s="145"/>
      <c r="AT50" s="437">
        <v>1.2</v>
      </c>
      <c r="AU50" s="78"/>
      <c r="AV50" s="438"/>
      <c r="AW50" s="78"/>
      <c r="AX50" s="579"/>
      <c r="AY50" s="579"/>
      <c r="AZ50" s="146"/>
      <c r="BA50" s="146"/>
      <c r="BB50" s="148"/>
      <c r="BC50" s="148"/>
      <c r="BD50" s="148"/>
      <c r="BE50" s="148"/>
      <c r="BF50" s="148"/>
      <c r="BG50" s="148"/>
      <c r="BH50" s="148"/>
      <c r="BI50" s="148"/>
      <c r="BJ50" s="148"/>
      <c r="BK50" s="149"/>
      <c r="BL50" s="150"/>
      <c r="BM50" s="151"/>
      <c r="BN50" s="151"/>
      <c r="BO50" s="151"/>
      <c r="BP50" s="577"/>
      <c r="BQ50" s="152"/>
      <c r="BR50" s="153"/>
      <c r="BS50" s="131"/>
      <c r="BT50" s="131"/>
      <c r="BU50" s="132"/>
      <c r="BV50" s="154"/>
      <c r="BW50" s="155"/>
      <c r="BX50" s="165"/>
      <c r="BY50" s="107">
        <f t="shared" si="0"/>
        <v>1.2</v>
      </c>
      <c r="BZ50" s="108">
        <f t="shared" si="1"/>
        <v>1.2</v>
      </c>
      <c r="CA50" s="109">
        <f t="shared" si="2"/>
        <v>1.2</v>
      </c>
      <c r="CB50" s="110" t="e">
        <f t="shared" si="6"/>
        <v>#DIV/0!</v>
      </c>
      <c r="CC50" s="111">
        <f t="shared" si="7"/>
        <v>0</v>
      </c>
      <c r="CD50" s="112">
        <f t="shared" si="8"/>
        <v>0</v>
      </c>
      <c r="CE50" s="113" t="e">
        <f t="shared" si="3"/>
        <v>#DIV/0!</v>
      </c>
      <c r="CF50" s="114">
        <f t="shared" si="4"/>
        <v>0</v>
      </c>
      <c r="CG50" s="115">
        <f t="shared" si="5"/>
        <v>0</v>
      </c>
      <c r="CH50" s="157"/>
      <c r="CI50" s="158"/>
      <c r="CJ50" s="159"/>
      <c r="CK50" s="3"/>
    </row>
    <row r="51" spans="1:89" ht="16.5" customHeight="1">
      <c r="A51" s="222" t="s">
        <v>174</v>
      </c>
      <c r="B51" s="67" t="s">
        <v>105</v>
      </c>
      <c r="C51" s="121"/>
      <c r="D51" s="122"/>
      <c r="E51" s="123"/>
      <c r="F51" s="124"/>
      <c r="G51" s="164"/>
      <c r="H51" s="125"/>
      <c r="I51" s="126"/>
      <c r="J51" s="126"/>
      <c r="K51" s="127"/>
      <c r="L51" s="583"/>
      <c r="M51" s="585"/>
      <c r="N51" s="192">
        <v>3</v>
      </c>
      <c r="O51" s="78"/>
      <c r="P51" s="130"/>
      <c r="Q51" s="131"/>
      <c r="R51" s="131"/>
      <c r="S51" s="131"/>
      <c r="T51" s="131"/>
      <c r="U51" s="132"/>
      <c r="V51" s="133"/>
      <c r="W51" s="132"/>
      <c r="X51" s="134"/>
      <c r="Y51" s="135"/>
      <c r="Z51" s="136"/>
      <c r="AA51" s="137"/>
      <c r="AB51" s="138">
        <v>3.2</v>
      </c>
      <c r="AC51" s="138"/>
      <c r="AD51" s="138"/>
      <c r="AE51" s="139"/>
      <c r="AF51" s="138"/>
      <c r="AG51" s="138"/>
      <c r="AH51" s="140"/>
      <c r="AI51" s="90">
        <v>3</v>
      </c>
      <c r="AJ51" s="90">
        <v>3</v>
      </c>
      <c r="AK51" s="141"/>
      <c r="AL51" s="141"/>
      <c r="AM51" s="141"/>
      <c r="AN51" s="142"/>
      <c r="AO51" s="177"/>
      <c r="AP51" s="144"/>
      <c r="AQ51" s="145"/>
      <c r="AR51" s="145"/>
      <c r="AS51" s="145"/>
      <c r="AT51" s="437"/>
      <c r="AU51" s="78">
        <v>3</v>
      </c>
      <c r="AV51" s="438"/>
      <c r="AW51" s="78"/>
      <c r="AX51" s="579">
        <v>3</v>
      </c>
      <c r="AY51" s="579">
        <v>2.5</v>
      </c>
      <c r="AZ51" s="146"/>
      <c r="BA51" s="146"/>
      <c r="BB51" s="148"/>
      <c r="BC51" s="148"/>
      <c r="BD51" s="148"/>
      <c r="BE51" s="148">
        <v>2.5</v>
      </c>
      <c r="BF51" s="148">
        <v>2</v>
      </c>
      <c r="BG51" s="148"/>
      <c r="BH51" s="148"/>
      <c r="BI51" s="148"/>
      <c r="BJ51" s="148"/>
      <c r="BK51" s="149"/>
      <c r="BL51" s="150"/>
      <c r="BM51" s="151"/>
      <c r="BN51" s="151"/>
      <c r="BO51" s="151"/>
      <c r="BP51" s="580"/>
      <c r="BQ51" s="152"/>
      <c r="BR51" s="153"/>
      <c r="BS51" s="131"/>
      <c r="BT51" s="131"/>
      <c r="BU51" s="132"/>
      <c r="BV51" s="154"/>
      <c r="BW51" s="155"/>
      <c r="BX51" s="165"/>
      <c r="BY51" s="107">
        <f t="shared" si="0"/>
        <v>2.9499999999999997</v>
      </c>
      <c r="BZ51" s="108">
        <f t="shared" si="1"/>
        <v>2.5</v>
      </c>
      <c r="CA51" s="109">
        <f t="shared" si="2"/>
        <v>3.2</v>
      </c>
      <c r="CB51" s="110">
        <f t="shared" si="6"/>
        <v>2.75</v>
      </c>
      <c r="CC51" s="111">
        <f t="shared" si="7"/>
        <v>2.5</v>
      </c>
      <c r="CD51" s="112">
        <f t="shared" si="8"/>
        <v>3</v>
      </c>
      <c r="CE51" s="113" t="e">
        <f t="shared" si="3"/>
        <v>#DIV/0!</v>
      </c>
      <c r="CF51" s="114">
        <f t="shared" si="4"/>
        <v>0</v>
      </c>
      <c r="CG51" s="115">
        <f t="shared" si="5"/>
        <v>0</v>
      </c>
      <c r="CH51" s="157">
        <v>2.9</v>
      </c>
      <c r="CI51" s="158"/>
      <c r="CJ51" s="159"/>
      <c r="CK51" s="3"/>
    </row>
    <row r="52" spans="1:89" ht="16.5" customHeight="1">
      <c r="A52" s="223" t="s">
        <v>175</v>
      </c>
      <c r="B52" s="67" t="s">
        <v>105</v>
      </c>
      <c r="C52" s="160"/>
      <c r="D52" s="122"/>
      <c r="E52" s="123"/>
      <c r="F52" s="124"/>
      <c r="G52" s="218"/>
      <c r="H52" s="125"/>
      <c r="I52" s="126"/>
      <c r="J52" s="126"/>
      <c r="K52" s="127"/>
      <c r="L52" s="583"/>
      <c r="M52" s="585"/>
      <c r="N52" s="192"/>
      <c r="O52" s="78"/>
      <c r="P52" s="130"/>
      <c r="Q52" s="131"/>
      <c r="R52" s="131"/>
      <c r="S52" s="131"/>
      <c r="T52" s="131"/>
      <c r="U52" s="132"/>
      <c r="V52" s="133"/>
      <c r="W52" s="132"/>
      <c r="X52" s="134"/>
      <c r="Y52" s="135"/>
      <c r="Z52" s="136"/>
      <c r="AA52" s="137"/>
      <c r="AB52" s="138"/>
      <c r="AC52" s="138"/>
      <c r="AD52" s="138"/>
      <c r="AE52" s="139"/>
      <c r="AF52" s="138"/>
      <c r="AG52" s="138"/>
      <c r="AH52" s="140"/>
      <c r="AI52" s="197"/>
      <c r="AJ52" s="197"/>
      <c r="AK52" s="193"/>
      <c r="AL52" s="193"/>
      <c r="AM52" s="141"/>
      <c r="AN52" s="142"/>
      <c r="AO52" s="177"/>
      <c r="AP52" s="144"/>
      <c r="AQ52" s="145"/>
      <c r="AR52" s="145"/>
      <c r="AS52" s="224"/>
      <c r="AT52" s="437"/>
      <c r="AU52" s="78"/>
      <c r="AV52" s="438"/>
      <c r="AW52" s="78"/>
      <c r="AX52" s="582"/>
      <c r="AY52" s="579"/>
      <c r="AZ52" s="146"/>
      <c r="BA52" s="146"/>
      <c r="BB52" s="148"/>
      <c r="BC52" s="148"/>
      <c r="BD52" s="148"/>
      <c r="BE52" s="148"/>
      <c r="BF52" s="148"/>
      <c r="BG52" s="148"/>
      <c r="BH52" s="148"/>
      <c r="BI52" s="148"/>
      <c r="BJ52" s="148"/>
      <c r="BK52" s="149"/>
      <c r="BL52" s="150"/>
      <c r="BM52" s="151"/>
      <c r="BN52" s="151"/>
      <c r="BO52" s="151"/>
      <c r="BP52" s="577"/>
      <c r="BQ52" s="152"/>
      <c r="BR52" s="153"/>
      <c r="BS52" s="131"/>
      <c r="BT52" s="131"/>
      <c r="BU52" s="132"/>
      <c r="BV52" s="154"/>
      <c r="BW52" s="155"/>
      <c r="BX52" s="165"/>
      <c r="BY52" s="107" t="e">
        <f t="shared" si="0"/>
        <v>#DIV/0!</v>
      </c>
      <c r="BZ52" s="108">
        <f t="shared" si="1"/>
        <v>0</v>
      </c>
      <c r="CA52" s="109">
        <f t="shared" si="2"/>
        <v>0</v>
      </c>
      <c r="CB52" s="110" t="e">
        <f t="shared" si="6"/>
        <v>#DIV/0!</v>
      </c>
      <c r="CC52" s="111">
        <f t="shared" si="7"/>
        <v>0</v>
      </c>
      <c r="CD52" s="112">
        <f t="shared" si="8"/>
        <v>0</v>
      </c>
      <c r="CE52" s="113" t="e">
        <f t="shared" si="3"/>
        <v>#DIV/0!</v>
      </c>
      <c r="CF52" s="114">
        <f t="shared" si="4"/>
        <v>0</v>
      </c>
      <c r="CG52" s="115">
        <f t="shared" si="5"/>
        <v>0</v>
      </c>
      <c r="CH52" s="157"/>
      <c r="CI52" s="158"/>
      <c r="CJ52" s="159"/>
      <c r="CK52" s="3"/>
    </row>
    <row r="53" spans="1:89" ht="16.5" customHeight="1">
      <c r="A53" s="223" t="s">
        <v>176</v>
      </c>
      <c r="B53" s="67" t="s">
        <v>108</v>
      </c>
      <c r="C53" s="121"/>
      <c r="D53" s="195"/>
      <c r="E53" s="123"/>
      <c r="F53" s="225"/>
      <c r="G53" s="164"/>
      <c r="H53" s="125"/>
      <c r="I53" s="126"/>
      <c r="J53" s="126"/>
      <c r="K53" s="127"/>
      <c r="L53" s="583"/>
      <c r="M53" s="585"/>
      <c r="N53" s="192"/>
      <c r="O53" s="78"/>
      <c r="P53" s="130"/>
      <c r="Q53" s="131"/>
      <c r="R53" s="131"/>
      <c r="S53" s="131"/>
      <c r="T53" s="131"/>
      <c r="U53" s="132"/>
      <c r="V53" s="133"/>
      <c r="W53" s="132"/>
      <c r="X53" s="134"/>
      <c r="Y53" s="135"/>
      <c r="Z53" s="136"/>
      <c r="AA53" s="188"/>
      <c r="AB53" s="138"/>
      <c r="AC53" s="138"/>
      <c r="AD53" s="138"/>
      <c r="AE53" s="139"/>
      <c r="AF53" s="138"/>
      <c r="AG53" s="138"/>
      <c r="AH53" s="140"/>
      <c r="AI53" s="90"/>
      <c r="AJ53" s="90"/>
      <c r="AK53" s="141"/>
      <c r="AL53" s="141"/>
      <c r="AM53" s="141"/>
      <c r="AN53" s="142"/>
      <c r="AO53" s="177"/>
      <c r="AP53" s="144"/>
      <c r="AQ53" s="145"/>
      <c r="AR53" s="145"/>
      <c r="AS53" s="145"/>
      <c r="AT53" s="437"/>
      <c r="AU53" s="78"/>
      <c r="AV53" s="438"/>
      <c r="AW53" s="78"/>
      <c r="AX53" s="579"/>
      <c r="AY53" s="579"/>
      <c r="AZ53" s="146"/>
      <c r="BA53" s="146"/>
      <c r="BB53" s="148"/>
      <c r="BC53" s="148"/>
      <c r="BD53" s="148"/>
      <c r="BE53" s="148"/>
      <c r="BF53" s="148"/>
      <c r="BG53" s="148"/>
      <c r="BH53" s="148"/>
      <c r="BI53" s="148"/>
      <c r="BJ53" s="148"/>
      <c r="BK53" s="149"/>
      <c r="BL53" s="150"/>
      <c r="BM53" s="151"/>
      <c r="BN53" s="151"/>
      <c r="BO53" s="151"/>
      <c r="BP53" s="577"/>
      <c r="BQ53" s="152"/>
      <c r="BR53" s="153"/>
      <c r="BS53" s="131"/>
      <c r="BT53" s="131"/>
      <c r="BU53" s="132"/>
      <c r="BV53" s="154"/>
      <c r="BW53" s="155"/>
      <c r="BX53" s="165"/>
      <c r="BY53" s="107" t="e">
        <f t="shared" si="0"/>
        <v>#DIV/0!</v>
      </c>
      <c r="BZ53" s="108">
        <f t="shared" si="1"/>
        <v>0</v>
      </c>
      <c r="CA53" s="109">
        <f t="shared" si="2"/>
        <v>0</v>
      </c>
      <c r="CB53" s="110" t="e">
        <f t="shared" si="6"/>
        <v>#DIV/0!</v>
      </c>
      <c r="CC53" s="111">
        <f t="shared" si="7"/>
        <v>0</v>
      </c>
      <c r="CD53" s="112">
        <f t="shared" si="8"/>
        <v>0</v>
      </c>
      <c r="CE53" s="113" t="e">
        <f t="shared" si="3"/>
        <v>#DIV/0!</v>
      </c>
      <c r="CF53" s="114">
        <f t="shared" si="4"/>
        <v>0</v>
      </c>
      <c r="CG53" s="115">
        <f t="shared" si="5"/>
        <v>0</v>
      </c>
      <c r="CH53" s="157"/>
      <c r="CI53" s="158"/>
      <c r="CJ53" s="159"/>
      <c r="CK53" s="3"/>
    </row>
    <row r="54" spans="1:89" ht="16.5" customHeight="1">
      <c r="A54" s="223" t="s">
        <v>177</v>
      </c>
      <c r="B54" s="67" t="s">
        <v>105</v>
      </c>
      <c r="C54" s="121"/>
      <c r="D54" s="122"/>
      <c r="E54" s="123"/>
      <c r="F54" s="124"/>
      <c r="G54" s="164"/>
      <c r="H54" s="125"/>
      <c r="I54" s="126"/>
      <c r="J54" s="126"/>
      <c r="K54" s="127"/>
      <c r="L54" s="437"/>
      <c r="M54" s="578"/>
      <c r="N54" s="128"/>
      <c r="O54" s="78"/>
      <c r="P54" s="130"/>
      <c r="Q54" s="131"/>
      <c r="R54" s="131"/>
      <c r="S54" s="131"/>
      <c r="T54" s="131"/>
      <c r="U54" s="132"/>
      <c r="V54" s="133"/>
      <c r="W54" s="132"/>
      <c r="X54" s="134"/>
      <c r="Y54" s="135"/>
      <c r="Z54" s="136"/>
      <c r="AA54" s="137"/>
      <c r="AB54" s="138"/>
      <c r="AC54" s="138"/>
      <c r="AD54" s="138"/>
      <c r="AE54" s="139"/>
      <c r="AF54" s="138"/>
      <c r="AG54" s="138"/>
      <c r="AH54" s="140"/>
      <c r="AI54" s="197"/>
      <c r="AJ54" s="197"/>
      <c r="AK54" s="193"/>
      <c r="AL54" s="193"/>
      <c r="AM54" s="141"/>
      <c r="AN54" s="142"/>
      <c r="AO54" s="177"/>
      <c r="AP54" s="144"/>
      <c r="AQ54" s="145"/>
      <c r="AR54" s="145"/>
      <c r="AS54" s="145"/>
      <c r="AT54" s="437"/>
      <c r="AU54" s="78"/>
      <c r="AV54" s="438"/>
      <c r="AW54" s="78"/>
      <c r="AX54" s="579"/>
      <c r="AY54" s="579"/>
      <c r="AZ54" s="146"/>
      <c r="BA54" s="146"/>
      <c r="BB54" s="148"/>
      <c r="BC54" s="148"/>
      <c r="BD54" s="148"/>
      <c r="BE54" s="148"/>
      <c r="BF54" s="148"/>
      <c r="BG54" s="148"/>
      <c r="BH54" s="148"/>
      <c r="BI54" s="148"/>
      <c r="BJ54" s="148"/>
      <c r="BK54" s="149"/>
      <c r="BL54" s="150"/>
      <c r="BM54" s="151"/>
      <c r="BN54" s="151"/>
      <c r="BO54" s="151"/>
      <c r="BP54" s="577"/>
      <c r="BQ54" s="152"/>
      <c r="BR54" s="153"/>
      <c r="BS54" s="131"/>
      <c r="BT54" s="131"/>
      <c r="BU54" s="132"/>
      <c r="BV54" s="154"/>
      <c r="BW54" s="155"/>
      <c r="BX54" s="165"/>
      <c r="BY54" s="107" t="e">
        <f t="shared" si="0"/>
        <v>#DIV/0!</v>
      </c>
      <c r="BZ54" s="108">
        <f t="shared" si="1"/>
        <v>0</v>
      </c>
      <c r="CA54" s="109">
        <f t="shared" si="2"/>
        <v>0</v>
      </c>
      <c r="CB54" s="110" t="e">
        <f t="shared" si="6"/>
        <v>#DIV/0!</v>
      </c>
      <c r="CC54" s="111">
        <f t="shared" si="7"/>
        <v>0</v>
      </c>
      <c r="CD54" s="112">
        <f t="shared" si="8"/>
        <v>0</v>
      </c>
      <c r="CE54" s="113" t="e">
        <f t="shared" si="3"/>
        <v>#DIV/0!</v>
      </c>
      <c r="CF54" s="114">
        <f t="shared" si="4"/>
        <v>0</v>
      </c>
      <c r="CG54" s="115">
        <f t="shared" si="5"/>
        <v>0</v>
      </c>
      <c r="CH54" s="157"/>
      <c r="CI54" s="158"/>
      <c r="CJ54" s="159"/>
      <c r="CK54" s="3"/>
    </row>
    <row r="55" spans="1:89" ht="16.5" customHeight="1">
      <c r="A55" s="226" t="s">
        <v>178</v>
      </c>
      <c r="B55" s="67" t="s">
        <v>108</v>
      </c>
      <c r="C55" s="160"/>
      <c r="D55" s="122"/>
      <c r="E55" s="123"/>
      <c r="F55" s="124"/>
      <c r="G55" s="164"/>
      <c r="H55" s="125"/>
      <c r="I55" s="126"/>
      <c r="J55" s="126"/>
      <c r="K55" s="127"/>
      <c r="L55" s="437">
        <v>1.5</v>
      </c>
      <c r="M55" s="578"/>
      <c r="N55" s="128"/>
      <c r="O55" s="78"/>
      <c r="P55" s="130"/>
      <c r="Q55" s="131"/>
      <c r="R55" s="131"/>
      <c r="S55" s="131"/>
      <c r="T55" s="131"/>
      <c r="U55" s="132"/>
      <c r="V55" s="133"/>
      <c r="W55" s="132"/>
      <c r="X55" s="134"/>
      <c r="Y55" s="135"/>
      <c r="Z55" s="136"/>
      <c r="AA55" s="137"/>
      <c r="AB55" s="138"/>
      <c r="AC55" s="138"/>
      <c r="AD55" s="138"/>
      <c r="AE55" s="139"/>
      <c r="AF55" s="138"/>
      <c r="AG55" s="138"/>
      <c r="AH55" s="140"/>
      <c r="AI55" s="90"/>
      <c r="AJ55" s="90"/>
      <c r="AK55" s="141"/>
      <c r="AL55" s="141"/>
      <c r="AM55" s="141"/>
      <c r="AN55" s="142"/>
      <c r="AO55" s="177"/>
      <c r="AP55" s="144"/>
      <c r="AQ55" s="145"/>
      <c r="AR55" s="145"/>
      <c r="AS55" s="145"/>
      <c r="AT55" s="437">
        <v>2</v>
      </c>
      <c r="AU55" s="78"/>
      <c r="AV55" s="438"/>
      <c r="AW55" s="78"/>
      <c r="AX55" s="579">
        <v>2</v>
      </c>
      <c r="AY55" s="579">
        <v>1.8</v>
      </c>
      <c r="AZ55" s="146"/>
      <c r="BA55" s="146"/>
      <c r="BB55" s="148"/>
      <c r="BC55" s="148"/>
      <c r="BD55" s="148"/>
      <c r="BE55" s="148">
        <v>2</v>
      </c>
      <c r="BF55" s="148">
        <v>1.6</v>
      </c>
      <c r="BG55" s="148"/>
      <c r="BH55" s="148"/>
      <c r="BI55" s="148"/>
      <c r="BJ55" s="148"/>
      <c r="BK55" s="149"/>
      <c r="BL55" s="150"/>
      <c r="BM55" s="151"/>
      <c r="BN55" s="151"/>
      <c r="BO55" s="151"/>
      <c r="BP55" s="580"/>
      <c r="BQ55" s="152"/>
      <c r="BR55" s="153"/>
      <c r="BS55" s="131"/>
      <c r="BT55" s="131"/>
      <c r="BU55" s="132"/>
      <c r="BV55" s="154"/>
      <c r="BW55" s="155"/>
      <c r="BX55" s="165"/>
      <c r="BY55" s="107">
        <f t="shared" si="0"/>
        <v>1.875</v>
      </c>
      <c r="BZ55" s="108">
        <f t="shared" si="1"/>
        <v>1.5</v>
      </c>
      <c r="CA55" s="109">
        <f t="shared" si="2"/>
        <v>2</v>
      </c>
      <c r="CB55" s="110">
        <f t="shared" si="6"/>
        <v>1.8</v>
      </c>
      <c r="CC55" s="111">
        <f t="shared" si="7"/>
        <v>1.8</v>
      </c>
      <c r="CD55" s="112">
        <f t="shared" si="8"/>
        <v>1.8</v>
      </c>
      <c r="CE55" s="113" t="e">
        <f t="shared" si="3"/>
        <v>#DIV/0!</v>
      </c>
      <c r="CF55" s="114">
        <f t="shared" si="4"/>
        <v>0</v>
      </c>
      <c r="CG55" s="115">
        <f t="shared" si="5"/>
        <v>0</v>
      </c>
      <c r="CH55" s="157"/>
      <c r="CI55" s="158"/>
      <c r="CJ55" s="159"/>
      <c r="CK55" s="3"/>
    </row>
    <row r="56" spans="1:89" ht="16.5" customHeight="1">
      <c r="A56" s="226" t="s">
        <v>179</v>
      </c>
      <c r="B56" s="67" t="s">
        <v>108</v>
      </c>
      <c r="C56" s="160"/>
      <c r="D56" s="195"/>
      <c r="E56" s="123"/>
      <c r="F56" s="124"/>
      <c r="G56" s="164"/>
      <c r="H56" s="125"/>
      <c r="I56" s="126"/>
      <c r="J56" s="126"/>
      <c r="K56" s="127"/>
      <c r="L56" s="437"/>
      <c r="M56" s="578"/>
      <c r="N56" s="128">
        <v>1.8</v>
      </c>
      <c r="O56" s="78"/>
      <c r="P56" s="130"/>
      <c r="Q56" s="131"/>
      <c r="R56" s="131"/>
      <c r="S56" s="131"/>
      <c r="T56" s="131"/>
      <c r="U56" s="132"/>
      <c r="V56" s="133"/>
      <c r="W56" s="132"/>
      <c r="X56" s="134"/>
      <c r="Y56" s="135"/>
      <c r="Z56" s="136"/>
      <c r="AA56" s="188"/>
      <c r="AB56" s="138">
        <v>1.8</v>
      </c>
      <c r="AC56" s="138"/>
      <c r="AD56" s="138"/>
      <c r="AE56" s="139"/>
      <c r="AF56" s="138"/>
      <c r="AG56" s="138"/>
      <c r="AH56" s="140"/>
      <c r="AI56" s="90"/>
      <c r="AJ56" s="90"/>
      <c r="AK56" s="141">
        <v>1.6</v>
      </c>
      <c r="AL56" s="141">
        <v>1.6</v>
      </c>
      <c r="AM56" s="193">
        <v>2.2999999999999998</v>
      </c>
      <c r="AN56" s="142"/>
      <c r="AO56" s="177"/>
      <c r="AP56" s="144"/>
      <c r="AQ56" s="145"/>
      <c r="AR56" s="145"/>
      <c r="AS56" s="145"/>
      <c r="AT56" s="437">
        <v>2</v>
      </c>
      <c r="AU56" s="78">
        <v>2</v>
      </c>
      <c r="AV56" s="438"/>
      <c r="AW56" s="78">
        <v>1.8</v>
      </c>
      <c r="AX56" s="582"/>
      <c r="AY56" s="582"/>
      <c r="AZ56" s="146"/>
      <c r="BA56" s="146"/>
      <c r="BB56" s="148"/>
      <c r="BC56" s="148"/>
      <c r="BD56" s="148"/>
      <c r="BE56" s="148">
        <v>2</v>
      </c>
      <c r="BF56" s="148">
        <v>1.6</v>
      </c>
      <c r="BG56" s="148"/>
      <c r="BH56" s="148"/>
      <c r="BI56" s="148"/>
      <c r="BJ56" s="148"/>
      <c r="BK56" s="149"/>
      <c r="BL56" s="150"/>
      <c r="BM56" s="151"/>
      <c r="BN56" s="151"/>
      <c r="BO56" s="151"/>
      <c r="BP56" s="577"/>
      <c r="BQ56" s="152"/>
      <c r="BR56" s="153"/>
      <c r="BS56" s="131"/>
      <c r="BT56" s="131"/>
      <c r="BU56" s="132"/>
      <c r="BV56" s="154"/>
      <c r="BW56" s="155"/>
      <c r="BX56" s="165"/>
      <c r="BY56" s="107">
        <f t="shared" si="0"/>
        <v>1.9125000000000001</v>
      </c>
      <c r="BZ56" s="108">
        <f t="shared" si="1"/>
        <v>1.6</v>
      </c>
      <c r="CA56" s="109">
        <f t="shared" si="2"/>
        <v>2.2999999999999998</v>
      </c>
      <c r="CB56" s="110">
        <f t="shared" si="6"/>
        <v>1.6</v>
      </c>
      <c r="CC56" s="111">
        <f t="shared" si="7"/>
        <v>1.6</v>
      </c>
      <c r="CD56" s="112">
        <f t="shared" si="8"/>
        <v>1.6</v>
      </c>
      <c r="CE56" s="113" t="e">
        <f t="shared" si="3"/>
        <v>#DIV/0!</v>
      </c>
      <c r="CF56" s="114">
        <f t="shared" si="4"/>
        <v>0</v>
      </c>
      <c r="CG56" s="115">
        <f t="shared" si="5"/>
        <v>0</v>
      </c>
      <c r="CH56" s="157"/>
      <c r="CI56" s="158"/>
      <c r="CJ56" s="159"/>
      <c r="CK56" s="3"/>
    </row>
    <row r="57" spans="1:89" ht="16.5" customHeight="1">
      <c r="A57" s="226" t="s">
        <v>179</v>
      </c>
      <c r="B57" s="67" t="s">
        <v>105</v>
      </c>
      <c r="C57" s="121"/>
      <c r="D57" s="122"/>
      <c r="E57" s="123"/>
      <c r="F57" s="124"/>
      <c r="G57" s="164"/>
      <c r="H57" s="125"/>
      <c r="I57" s="126"/>
      <c r="J57" s="126"/>
      <c r="K57" s="127"/>
      <c r="L57" s="437"/>
      <c r="M57" s="581">
        <v>2.7</v>
      </c>
      <c r="N57" s="198">
        <v>2.6</v>
      </c>
      <c r="O57" s="78"/>
      <c r="P57" s="130"/>
      <c r="Q57" s="131"/>
      <c r="R57" s="131"/>
      <c r="S57" s="131"/>
      <c r="T57" s="131"/>
      <c r="U57" s="132"/>
      <c r="V57" s="133"/>
      <c r="W57" s="132"/>
      <c r="X57" s="134"/>
      <c r="Y57" s="135"/>
      <c r="Z57" s="136"/>
      <c r="AA57" s="137"/>
      <c r="AB57" s="138"/>
      <c r="AC57" s="138"/>
      <c r="AD57" s="138"/>
      <c r="AE57" s="139"/>
      <c r="AF57" s="138"/>
      <c r="AG57" s="138"/>
      <c r="AH57" s="140"/>
      <c r="AI57" s="90">
        <v>4</v>
      </c>
      <c r="AJ57" s="90">
        <v>4</v>
      </c>
      <c r="AK57" s="141"/>
      <c r="AL57" s="141"/>
      <c r="AM57" s="141"/>
      <c r="AN57" s="142"/>
      <c r="AO57" s="177"/>
      <c r="AP57" s="144"/>
      <c r="AQ57" s="145"/>
      <c r="AR57" s="145"/>
      <c r="AS57" s="145"/>
      <c r="AT57" s="437">
        <v>3</v>
      </c>
      <c r="AU57" s="78"/>
      <c r="AV57" s="438"/>
      <c r="AW57" s="78"/>
      <c r="AX57" s="579"/>
      <c r="AY57" s="579"/>
      <c r="AZ57" s="146"/>
      <c r="BA57" s="146"/>
      <c r="BB57" s="148"/>
      <c r="BC57" s="148"/>
      <c r="BD57" s="148"/>
      <c r="BE57" s="148">
        <v>2.8</v>
      </c>
      <c r="BF57" s="148">
        <v>2.2000000000000002</v>
      </c>
      <c r="BG57" s="148"/>
      <c r="BH57" s="148"/>
      <c r="BI57" s="148"/>
      <c r="BJ57" s="148"/>
      <c r="BK57" s="149"/>
      <c r="BL57" s="150"/>
      <c r="BM57" s="151"/>
      <c r="BN57" s="151"/>
      <c r="BO57" s="151"/>
      <c r="BP57" s="577"/>
      <c r="BQ57" s="152"/>
      <c r="BR57" s="153"/>
      <c r="BS57" s="131"/>
      <c r="BT57" s="131"/>
      <c r="BU57" s="132"/>
      <c r="BV57" s="154"/>
      <c r="BW57" s="155"/>
      <c r="BX57" s="165"/>
      <c r="BY57" s="107">
        <f t="shared" si="0"/>
        <v>3.0200000000000005</v>
      </c>
      <c r="BZ57" s="108">
        <f t="shared" si="1"/>
        <v>2.6</v>
      </c>
      <c r="CA57" s="109">
        <f t="shared" si="2"/>
        <v>4</v>
      </c>
      <c r="CB57" s="110">
        <f t="shared" si="6"/>
        <v>4</v>
      </c>
      <c r="CC57" s="111">
        <f t="shared" si="7"/>
        <v>4</v>
      </c>
      <c r="CD57" s="112">
        <f t="shared" si="8"/>
        <v>4</v>
      </c>
      <c r="CE57" s="113" t="e">
        <f t="shared" si="3"/>
        <v>#DIV/0!</v>
      </c>
      <c r="CF57" s="114">
        <f t="shared" si="4"/>
        <v>0</v>
      </c>
      <c r="CG57" s="115">
        <f t="shared" si="5"/>
        <v>0</v>
      </c>
      <c r="CH57" s="157">
        <v>2.1800000000000002</v>
      </c>
      <c r="CI57" s="158"/>
      <c r="CJ57" s="159"/>
      <c r="CK57" s="3"/>
    </row>
    <row r="58" spans="1:89" ht="16.5" customHeight="1">
      <c r="A58" s="226" t="s">
        <v>180</v>
      </c>
      <c r="B58" s="67" t="s">
        <v>105</v>
      </c>
      <c r="C58" s="121"/>
      <c r="D58" s="122"/>
      <c r="E58" s="123"/>
      <c r="F58" s="124"/>
      <c r="G58" s="164"/>
      <c r="H58" s="125"/>
      <c r="I58" s="126"/>
      <c r="J58" s="126"/>
      <c r="K58" s="127"/>
      <c r="L58" s="437">
        <v>2.5</v>
      </c>
      <c r="M58" s="581">
        <v>2.7</v>
      </c>
      <c r="N58" s="198">
        <v>2.6</v>
      </c>
      <c r="O58" s="78"/>
      <c r="P58" s="130"/>
      <c r="Q58" s="131"/>
      <c r="R58" s="131"/>
      <c r="S58" s="131"/>
      <c r="T58" s="131"/>
      <c r="U58" s="132"/>
      <c r="V58" s="133"/>
      <c r="W58" s="132"/>
      <c r="X58" s="134"/>
      <c r="Y58" s="135"/>
      <c r="Z58" s="136"/>
      <c r="AA58" s="137"/>
      <c r="AB58" s="138"/>
      <c r="AC58" s="138"/>
      <c r="AD58" s="138"/>
      <c r="AE58" s="139"/>
      <c r="AF58" s="138"/>
      <c r="AG58" s="138"/>
      <c r="AH58" s="140"/>
      <c r="AI58" s="90">
        <v>4</v>
      </c>
      <c r="AJ58" s="90">
        <v>4</v>
      </c>
      <c r="AK58" s="141"/>
      <c r="AL58" s="141"/>
      <c r="AM58" s="141"/>
      <c r="AN58" s="142"/>
      <c r="AO58" s="177"/>
      <c r="AP58" s="144"/>
      <c r="AQ58" s="145"/>
      <c r="AR58" s="145"/>
      <c r="AS58" s="145"/>
      <c r="AT58" s="437"/>
      <c r="AU58" s="78"/>
      <c r="AV58" s="438"/>
      <c r="AW58" s="78">
        <v>3</v>
      </c>
      <c r="AX58" s="579"/>
      <c r="AY58" s="579"/>
      <c r="AZ58" s="146"/>
      <c r="BA58" s="146"/>
      <c r="BB58" s="148"/>
      <c r="BC58" s="148">
        <v>3</v>
      </c>
      <c r="BD58" s="148"/>
      <c r="BE58" s="148">
        <v>2.8</v>
      </c>
      <c r="BF58" s="148">
        <v>2.2000000000000002</v>
      </c>
      <c r="BG58" s="148"/>
      <c r="BH58" s="148"/>
      <c r="BI58" s="148"/>
      <c r="BJ58" s="148"/>
      <c r="BK58" s="149"/>
      <c r="BL58" s="150"/>
      <c r="BM58" s="151"/>
      <c r="BN58" s="151"/>
      <c r="BO58" s="151"/>
      <c r="BP58" s="577"/>
      <c r="BQ58" s="152"/>
      <c r="BR58" s="153"/>
      <c r="BS58" s="131"/>
      <c r="BT58" s="131"/>
      <c r="BU58" s="132"/>
      <c r="BV58" s="154"/>
      <c r="BW58" s="155"/>
      <c r="BX58" s="165"/>
      <c r="BY58" s="107">
        <f t="shared" si="0"/>
        <v>2.9428571428571431</v>
      </c>
      <c r="BZ58" s="108">
        <f t="shared" si="1"/>
        <v>2.5</v>
      </c>
      <c r="CA58" s="109">
        <f t="shared" si="2"/>
        <v>4</v>
      </c>
      <c r="CB58" s="110">
        <f t="shared" si="6"/>
        <v>4</v>
      </c>
      <c r="CC58" s="111">
        <f t="shared" si="7"/>
        <v>4</v>
      </c>
      <c r="CD58" s="112">
        <f t="shared" si="8"/>
        <v>4</v>
      </c>
      <c r="CE58" s="113" t="e">
        <f t="shared" si="3"/>
        <v>#DIV/0!</v>
      </c>
      <c r="CF58" s="114">
        <f t="shared" si="4"/>
        <v>0</v>
      </c>
      <c r="CG58" s="115">
        <f t="shared" si="5"/>
        <v>0</v>
      </c>
      <c r="CH58" s="157">
        <v>1.96</v>
      </c>
      <c r="CI58" s="158">
        <v>2.85</v>
      </c>
      <c r="CJ58" s="159"/>
      <c r="CK58" s="3"/>
    </row>
    <row r="59" spans="1:89" ht="16.5" customHeight="1">
      <c r="A59" s="226" t="s">
        <v>181</v>
      </c>
      <c r="B59" s="67" t="s">
        <v>105</v>
      </c>
      <c r="C59" s="121"/>
      <c r="D59" s="122"/>
      <c r="E59" s="123"/>
      <c r="F59" s="124"/>
      <c r="G59" s="164"/>
      <c r="H59" s="125"/>
      <c r="I59" s="126"/>
      <c r="J59" s="126"/>
      <c r="K59" s="127"/>
      <c r="L59" s="437"/>
      <c r="M59" s="578"/>
      <c r="N59" s="128"/>
      <c r="O59" s="78"/>
      <c r="P59" s="130"/>
      <c r="Q59" s="131"/>
      <c r="R59" s="131"/>
      <c r="S59" s="131"/>
      <c r="T59" s="131"/>
      <c r="U59" s="132"/>
      <c r="V59" s="133"/>
      <c r="W59" s="132"/>
      <c r="X59" s="134"/>
      <c r="Y59" s="135"/>
      <c r="Z59" s="136"/>
      <c r="AA59" s="137"/>
      <c r="AB59" s="138"/>
      <c r="AC59" s="138"/>
      <c r="AD59" s="138"/>
      <c r="AE59" s="139">
        <v>3</v>
      </c>
      <c r="AF59" s="138"/>
      <c r="AG59" s="138"/>
      <c r="AH59" s="140"/>
      <c r="AI59" s="197">
        <v>4</v>
      </c>
      <c r="AJ59" s="197">
        <v>4</v>
      </c>
      <c r="AK59" s="193"/>
      <c r="AL59" s="193"/>
      <c r="AM59" s="141"/>
      <c r="AN59" s="142"/>
      <c r="AO59" s="177"/>
      <c r="AP59" s="144"/>
      <c r="AQ59" s="145"/>
      <c r="AR59" s="145"/>
      <c r="AS59" s="145"/>
      <c r="AT59" s="437"/>
      <c r="AU59" s="78"/>
      <c r="AV59" s="438"/>
      <c r="AW59" s="78"/>
      <c r="AX59" s="582"/>
      <c r="AY59" s="579"/>
      <c r="AZ59" s="146"/>
      <c r="BA59" s="146"/>
      <c r="BB59" s="148"/>
      <c r="BC59" s="148">
        <v>3</v>
      </c>
      <c r="BD59" s="148"/>
      <c r="BE59" s="148">
        <v>2.8</v>
      </c>
      <c r="BF59" s="148">
        <v>2.2000000000000002</v>
      </c>
      <c r="BG59" s="148"/>
      <c r="BH59" s="148"/>
      <c r="BI59" s="148"/>
      <c r="BJ59" s="148"/>
      <c r="BK59" s="149"/>
      <c r="BL59" s="150"/>
      <c r="BM59" s="151"/>
      <c r="BN59" s="151"/>
      <c r="BO59" s="151"/>
      <c r="BP59" s="580"/>
      <c r="BQ59" s="152"/>
      <c r="BR59" s="153"/>
      <c r="BS59" s="131"/>
      <c r="BT59" s="131"/>
      <c r="BU59" s="132"/>
      <c r="BV59" s="154"/>
      <c r="BW59" s="155"/>
      <c r="BX59" s="165"/>
      <c r="BY59" s="107">
        <f t="shared" si="0"/>
        <v>3.2</v>
      </c>
      <c r="BZ59" s="108">
        <f t="shared" si="1"/>
        <v>2.8</v>
      </c>
      <c r="CA59" s="109">
        <f t="shared" si="2"/>
        <v>4</v>
      </c>
      <c r="CB59" s="110">
        <f t="shared" si="6"/>
        <v>4</v>
      </c>
      <c r="CC59" s="111">
        <f t="shared" si="7"/>
        <v>4</v>
      </c>
      <c r="CD59" s="112">
        <f t="shared" si="8"/>
        <v>4</v>
      </c>
      <c r="CE59" s="113" t="e">
        <f t="shared" si="3"/>
        <v>#DIV/0!</v>
      </c>
      <c r="CF59" s="114">
        <f t="shared" si="4"/>
        <v>0</v>
      </c>
      <c r="CG59" s="115">
        <f t="shared" si="5"/>
        <v>0</v>
      </c>
      <c r="CH59" s="157"/>
      <c r="CI59" s="158"/>
      <c r="CJ59" s="159"/>
      <c r="CK59" s="3"/>
    </row>
    <row r="60" spans="1:89" ht="16.5" customHeight="1">
      <c r="A60" s="196" t="s">
        <v>182</v>
      </c>
      <c r="B60" s="67" t="s">
        <v>105</v>
      </c>
      <c r="C60" s="228"/>
      <c r="D60" s="122"/>
      <c r="E60" s="123"/>
      <c r="F60" s="124"/>
      <c r="G60" s="164"/>
      <c r="H60" s="125"/>
      <c r="I60" s="126"/>
      <c r="J60" s="126"/>
      <c r="K60" s="127"/>
      <c r="L60" s="437"/>
      <c r="M60" s="578"/>
      <c r="N60" s="128"/>
      <c r="O60" s="78"/>
      <c r="P60" s="130"/>
      <c r="Q60" s="131"/>
      <c r="R60" s="131"/>
      <c r="S60" s="131"/>
      <c r="T60" s="131"/>
      <c r="U60" s="132"/>
      <c r="V60" s="133"/>
      <c r="W60" s="132"/>
      <c r="X60" s="134"/>
      <c r="Y60" s="135"/>
      <c r="Z60" s="136"/>
      <c r="AA60" s="137"/>
      <c r="AB60" s="138"/>
      <c r="AC60" s="138"/>
      <c r="AD60" s="138"/>
      <c r="AE60" s="139"/>
      <c r="AF60" s="138"/>
      <c r="AG60" s="138"/>
      <c r="AH60" s="140"/>
      <c r="AI60" s="197"/>
      <c r="AJ60" s="197"/>
      <c r="AK60" s="193"/>
      <c r="AL60" s="193"/>
      <c r="AM60" s="141"/>
      <c r="AN60" s="142"/>
      <c r="AO60" s="177"/>
      <c r="AP60" s="144"/>
      <c r="AQ60" s="145"/>
      <c r="AR60" s="145"/>
      <c r="AS60" s="145"/>
      <c r="AT60" s="437"/>
      <c r="AU60" s="78"/>
      <c r="AV60" s="438"/>
      <c r="AW60" s="78"/>
      <c r="AX60" s="579"/>
      <c r="AY60" s="579"/>
      <c r="AZ60" s="146"/>
      <c r="BA60" s="146"/>
      <c r="BB60" s="148"/>
      <c r="BC60" s="148"/>
      <c r="BD60" s="148"/>
      <c r="BE60" s="148"/>
      <c r="BF60" s="148"/>
      <c r="BG60" s="148"/>
      <c r="BH60" s="148"/>
      <c r="BI60" s="148"/>
      <c r="BJ60" s="148"/>
      <c r="BK60" s="149"/>
      <c r="BL60" s="150"/>
      <c r="BM60" s="151"/>
      <c r="BN60" s="151"/>
      <c r="BO60" s="151"/>
      <c r="BP60" s="577"/>
      <c r="BQ60" s="152"/>
      <c r="BR60" s="153"/>
      <c r="BS60" s="131"/>
      <c r="BT60" s="131"/>
      <c r="BU60" s="132"/>
      <c r="BV60" s="154"/>
      <c r="BW60" s="155"/>
      <c r="BX60" s="165"/>
      <c r="BY60" s="107" t="e">
        <f t="shared" si="0"/>
        <v>#DIV/0!</v>
      </c>
      <c r="BZ60" s="108">
        <f t="shared" si="1"/>
        <v>0</v>
      </c>
      <c r="CA60" s="109">
        <f t="shared" si="2"/>
        <v>0</v>
      </c>
      <c r="CB60" s="110" t="e">
        <f t="shared" si="6"/>
        <v>#DIV/0!</v>
      </c>
      <c r="CC60" s="111">
        <f t="shared" si="7"/>
        <v>0</v>
      </c>
      <c r="CD60" s="112">
        <f t="shared" si="8"/>
        <v>0</v>
      </c>
      <c r="CE60" s="113" t="e">
        <f t="shared" si="3"/>
        <v>#DIV/0!</v>
      </c>
      <c r="CF60" s="114">
        <f t="shared" si="4"/>
        <v>0</v>
      </c>
      <c r="CG60" s="115">
        <f t="shared" si="5"/>
        <v>0</v>
      </c>
      <c r="CH60" s="157"/>
      <c r="CI60" s="158"/>
      <c r="CJ60" s="159"/>
      <c r="CK60" s="3"/>
    </row>
    <row r="61" spans="1:89" ht="16.5" customHeight="1">
      <c r="A61" s="229" t="s">
        <v>183</v>
      </c>
      <c r="B61" s="67" t="s">
        <v>105</v>
      </c>
      <c r="C61" s="230"/>
      <c r="D61" s="122"/>
      <c r="E61" s="123"/>
      <c r="F61" s="124"/>
      <c r="G61" s="164"/>
      <c r="H61" s="125"/>
      <c r="I61" s="126"/>
      <c r="J61" s="126"/>
      <c r="K61" s="127"/>
      <c r="L61" s="583"/>
      <c r="M61" s="585"/>
      <c r="N61" s="192"/>
      <c r="O61" s="78"/>
      <c r="P61" s="130"/>
      <c r="Q61" s="131"/>
      <c r="R61" s="131"/>
      <c r="S61" s="131"/>
      <c r="T61" s="131"/>
      <c r="U61" s="132"/>
      <c r="V61" s="133"/>
      <c r="W61" s="132"/>
      <c r="X61" s="134"/>
      <c r="Y61" s="135"/>
      <c r="Z61" s="136"/>
      <c r="AA61" s="137"/>
      <c r="AB61" s="138"/>
      <c r="AC61" s="138"/>
      <c r="AD61" s="138"/>
      <c r="AE61" s="139"/>
      <c r="AF61" s="138"/>
      <c r="AG61" s="138"/>
      <c r="AH61" s="140"/>
      <c r="AI61" s="197"/>
      <c r="AJ61" s="197"/>
      <c r="AK61" s="141"/>
      <c r="AL61" s="141"/>
      <c r="AM61" s="141"/>
      <c r="AN61" s="142"/>
      <c r="AO61" s="177"/>
      <c r="AP61" s="144"/>
      <c r="AQ61" s="145"/>
      <c r="AR61" s="145"/>
      <c r="AS61" s="145"/>
      <c r="AT61" s="437"/>
      <c r="AU61" s="78"/>
      <c r="AV61" s="438"/>
      <c r="AW61" s="78"/>
      <c r="AX61" s="579"/>
      <c r="AY61" s="579"/>
      <c r="AZ61" s="146"/>
      <c r="BA61" s="146"/>
      <c r="BB61" s="148"/>
      <c r="BC61" s="148"/>
      <c r="BD61" s="148"/>
      <c r="BE61" s="148"/>
      <c r="BF61" s="148"/>
      <c r="BG61" s="148"/>
      <c r="BH61" s="148"/>
      <c r="BI61" s="148"/>
      <c r="BJ61" s="148"/>
      <c r="BK61" s="149"/>
      <c r="BL61" s="150"/>
      <c r="BM61" s="151"/>
      <c r="BN61" s="151"/>
      <c r="BO61" s="151"/>
      <c r="BP61" s="577"/>
      <c r="BQ61" s="152"/>
      <c r="BR61" s="153"/>
      <c r="BS61" s="131"/>
      <c r="BT61" s="131"/>
      <c r="BU61" s="132"/>
      <c r="BV61" s="154"/>
      <c r="BW61" s="155"/>
      <c r="BX61" s="165"/>
      <c r="BY61" s="107" t="e">
        <f t="shared" si="0"/>
        <v>#DIV/0!</v>
      </c>
      <c r="BZ61" s="108">
        <f t="shared" si="1"/>
        <v>0</v>
      </c>
      <c r="CA61" s="109">
        <f t="shared" si="2"/>
        <v>0</v>
      </c>
      <c r="CB61" s="110" t="e">
        <f t="shared" si="6"/>
        <v>#DIV/0!</v>
      </c>
      <c r="CC61" s="111">
        <f t="shared" si="7"/>
        <v>0</v>
      </c>
      <c r="CD61" s="112">
        <f t="shared" si="8"/>
        <v>0</v>
      </c>
      <c r="CE61" s="113" t="e">
        <f t="shared" si="3"/>
        <v>#DIV/0!</v>
      </c>
      <c r="CF61" s="114">
        <f t="shared" si="4"/>
        <v>0</v>
      </c>
      <c r="CG61" s="115">
        <f t="shared" si="5"/>
        <v>0</v>
      </c>
      <c r="CH61" s="157"/>
      <c r="CI61" s="158"/>
      <c r="CJ61" s="159"/>
      <c r="CK61" s="3"/>
    </row>
    <row r="62" spans="1:89" ht="17.25" customHeight="1">
      <c r="A62" s="215" t="s">
        <v>185</v>
      </c>
      <c r="B62" s="67" t="s">
        <v>105</v>
      </c>
      <c r="C62" s="68"/>
      <c r="D62" s="122"/>
      <c r="E62" s="123"/>
      <c r="F62" s="124"/>
      <c r="G62" s="164"/>
      <c r="H62" s="125"/>
      <c r="I62" s="126"/>
      <c r="J62" s="126"/>
      <c r="K62" s="127"/>
      <c r="L62" s="583"/>
      <c r="M62" s="585"/>
      <c r="N62" s="192"/>
      <c r="O62" s="78"/>
      <c r="P62" s="130"/>
      <c r="Q62" s="131"/>
      <c r="R62" s="131"/>
      <c r="S62" s="131"/>
      <c r="T62" s="131"/>
      <c r="U62" s="132"/>
      <c r="V62" s="133"/>
      <c r="W62" s="132"/>
      <c r="X62" s="134"/>
      <c r="Y62" s="135"/>
      <c r="Z62" s="136"/>
      <c r="AA62" s="137"/>
      <c r="AB62" s="138"/>
      <c r="AC62" s="138"/>
      <c r="AD62" s="138"/>
      <c r="AE62" s="139"/>
      <c r="AF62" s="138"/>
      <c r="AG62" s="138"/>
      <c r="AH62" s="140"/>
      <c r="AI62" s="90"/>
      <c r="AJ62" s="90"/>
      <c r="AK62" s="141"/>
      <c r="AL62" s="141"/>
      <c r="AM62" s="141"/>
      <c r="AN62" s="142"/>
      <c r="AO62" s="177"/>
      <c r="AP62" s="144"/>
      <c r="AQ62" s="145"/>
      <c r="AR62" s="145"/>
      <c r="AS62" s="145"/>
      <c r="AT62" s="437"/>
      <c r="AU62" s="78"/>
      <c r="AV62" s="438"/>
      <c r="AW62" s="78"/>
      <c r="AX62" s="579"/>
      <c r="AY62" s="579"/>
      <c r="AZ62" s="146"/>
      <c r="BA62" s="146"/>
      <c r="BB62" s="148"/>
      <c r="BC62" s="148"/>
      <c r="BD62" s="148"/>
      <c r="BE62" s="148">
        <v>2.5</v>
      </c>
      <c r="BF62" s="148">
        <v>2</v>
      </c>
      <c r="BG62" s="148"/>
      <c r="BH62" s="148">
        <v>2.5</v>
      </c>
      <c r="BI62" s="148"/>
      <c r="BJ62" s="148"/>
      <c r="BK62" s="149"/>
      <c r="BL62" s="150"/>
      <c r="BM62" s="151"/>
      <c r="BN62" s="151"/>
      <c r="BO62" s="151"/>
      <c r="BP62" s="580"/>
      <c r="BQ62" s="152"/>
      <c r="BR62" s="153"/>
      <c r="BS62" s="131"/>
      <c r="BT62" s="131"/>
      <c r="BU62" s="132"/>
      <c r="BV62" s="154"/>
      <c r="BW62" s="155"/>
      <c r="BX62" s="165"/>
      <c r="BY62" s="107">
        <f t="shared" si="0"/>
        <v>2.5</v>
      </c>
      <c r="BZ62" s="108">
        <f t="shared" si="1"/>
        <v>2.5</v>
      </c>
      <c r="CA62" s="109">
        <f t="shared" si="2"/>
        <v>2.5</v>
      </c>
      <c r="CB62" s="110" t="e">
        <f t="shared" si="6"/>
        <v>#DIV/0!</v>
      </c>
      <c r="CC62" s="111">
        <f t="shared" si="7"/>
        <v>0</v>
      </c>
      <c r="CD62" s="112">
        <f t="shared" si="8"/>
        <v>0</v>
      </c>
      <c r="CE62" s="113" t="e">
        <f t="shared" si="3"/>
        <v>#DIV/0!</v>
      </c>
      <c r="CF62" s="114">
        <f t="shared" si="4"/>
        <v>0</v>
      </c>
      <c r="CG62" s="115">
        <f t="shared" si="5"/>
        <v>0</v>
      </c>
      <c r="CH62" s="157"/>
      <c r="CI62" s="158">
        <v>1.1299999999999999</v>
      </c>
      <c r="CJ62" s="159"/>
      <c r="CK62" s="3"/>
    </row>
    <row r="63" spans="1:89" ht="16.5" customHeight="1">
      <c r="A63" s="231" t="s">
        <v>186</v>
      </c>
      <c r="B63" s="67" t="s">
        <v>105</v>
      </c>
      <c r="C63" s="68"/>
      <c r="D63" s="122"/>
      <c r="E63" s="123"/>
      <c r="F63" s="124"/>
      <c r="G63" s="164"/>
      <c r="H63" s="125"/>
      <c r="I63" s="126"/>
      <c r="J63" s="126"/>
      <c r="K63" s="127"/>
      <c r="L63" s="583">
        <v>3</v>
      </c>
      <c r="M63" s="585"/>
      <c r="N63" s="192">
        <v>2.9</v>
      </c>
      <c r="O63" s="78"/>
      <c r="P63" s="130"/>
      <c r="Q63" s="131"/>
      <c r="R63" s="131"/>
      <c r="S63" s="131"/>
      <c r="T63" s="131"/>
      <c r="U63" s="132"/>
      <c r="V63" s="133"/>
      <c r="W63" s="132"/>
      <c r="X63" s="134"/>
      <c r="Y63" s="135"/>
      <c r="Z63" s="136"/>
      <c r="AA63" s="137"/>
      <c r="AB63" s="138">
        <v>2.9</v>
      </c>
      <c r="AC63" s="138"/>
      <c r="AD63" s="138"/>
      <c r="AE63" s="139">
        <v>3</v>
      </c>
      <c r="AF63" s="138"/>
      <c r="AG63" s="138"/>
      <c r="AH63" s="140"/>
      <c r="AI63" s="90">
        <v>2.9</v>
      </c>
      <c r="AJ63" s="90">
        <v>2.9</v>
      </c>
      <c r="AK63" s="141">
        <v>2.5</v>
      </c>
      <c r="AL63" s="141">
        <v>2.5</v>
      </c>
      <c r="AM63" s="141"/>
      <c r="AN63" s="142"/>
      <c r="AO63" s="177"/>
      <c r="AP63" s="144"/>
      <c r="AQ63" s="145"/>
      <c r="AR63" s="145"/>
      <c r="AS63" s="145"/>
      <c r="AT63" s="437">
        <v>3</v>
      </c>
      <c r="AU63" s="78">
        <v>3</v>
      </c>
      <c r="AV63" s="438"/>
      <c r="AW63" s="78"/>
      <c r="AX63" s="579">
        <v>3</v>
      </c>
      <c r="AY63" s="579"/>
      <c r="AZ63" s="146"/>
      <c r="BA63" s="146"/>
      <c r="BB63" s="148"/>
      <c r="BC63" s="148">
        <v>3.5</v>
      </c>
      <c r="BD63" s="148">
        <v>3.4</v>
      </c>
      <c r="BE63" s="148">
        <v>3.5</v>
      </c>
      <c r="BF63" s="148">
        <v>2.8</v>
      </c>
      <c r="BG63" s="148"/>
      <c r="BH63" s="148">
        <v>3.5</v>
      </c>
      <c r="BI63" s="148"/>
      <c r="BJ63" s="148"/>
      <c r="BK63" s="149"/>
      <c r="BL63" s="150"/>
      <c r="BM63" s="151"/>
      <c r="BN63" s="151"/>
      <c r="BO63" s="151"/>
      <c r="BP63" s="577"/>
      <c r="BQ63" s="152"/>
      <c r="BR63" s="153"/>
      <c r="BS63" s="131"/>
      <c r="BT63" s="131"/>
      <c r="BU63" s="132"/>
      <c r="BV63" s="154"/>
      <c r="BW63" s="155"/>
      <c r="BX63" s="165"/>
      <c r="BY63" s="107">
        <f t="shared" si="0"/>
        <v>3.0583333333333336</v>
      </c>
      <c r="BZ63" s="108">
        <f t="shared" si="1"/>
        <v>2.5</v>
      </c>
      <c r="CA63" s="109">
        <f t="shared" si="2"/>
        <v>3.5</v>
      </c>
      <c r="CB63" s="110">
        <f t="shared" si="6"/>
        <v>2.7</v>
      </c>
      <c r="CC63" s="111">
        <f t="shared" si="7"/>
        <v>2.5</v>
      </c>
      <c r="CD63" s="112">
        <f t="shared" si="8"/>
        <v>2.9</v>
      </c>
      <c r="CE63" s="113" t="e">
        <f t="shared" si="3"/>
        <v>#DIV/0!</v>
      </c>
      <c r="CF63" s="114">
        <f t="shared" si="4"/>
        <v>0</v>
      </c>
      <c r="CG63" s="115">
        <f t="shared" si="5"/>
        <v>0</v>
      </c>
      <c r="CH63" s="157" t="s">
        <v>334</v>
      </c>
      <c r="CI63" s="158">
        <v>1.4</v>
      </c>
      <c r="CJ63" s="159"/>
      <c r="CK63" s="3"/>
    </row>
    <row r="64" spans="1:89" ht="16.5" customHeight="1">
      <c r="A64" s="231" t="s">
        <v>187</v>
      </c>
      <c r="B64" s="67" t="s">
        <v>105</v>
      </c>
      <c r="C64" s="121"/>
      <c r="D64" s="195"/>
      <c r="E64" s="123"/>
      <c r="F64" s="124"/>
      <c r="G64" s="164"/>
      <c r="H64" s="125"/>
      <c r="I64" s="126"/>
      <c r="J64" s="126"/>
      <c r="K64" s="127"/>
      <c r="L64" s="583"/>
      <c r="M64" s="585"/>
      <c r="N64" s="192"/>
      <c r="O64" s="78"/>
      <c r="P64" s="130"/>
      <c r="Q64" s="131"/>
      <c r="R64" s="131"/>
      <c r="S64" s="131"/>
      <c r="T64" s="131"/>
      <c r="U64" s="132"/>
      <c r="V64" s="133"/>
      <c r="W64" s="132"/>
      <c r="X64" s="134"/>
      <c r="Y64" s="135"/>
      <c r="Z64" s="136"/>
      <c r="AA64" s="137"/>
      <c r="AB64" s="138"/>
      <c r="AC64" s="138"/>
      <c r="AD64" s="138"/>
      <c r="AE64" s="139"/>
      <c r="AF64" s="138"/>
      <c r="AG64" s="138"/>
      <c r="AH64" s="140"/>
      <c r="AI64" s="197"/>
      <c r="AJ64" s="197"/>
      <c r="AK64" s="193"/>
      <c r="AL64" s="193"/>
      <c r="AM64" s="193"/>
      <c r="AN64" s="142"/>
      <c r="AO64" s="177"/>
      <c r="AP64" s="144"/>
      <c r="AQ64" s="145"/>
      <c r="AR64" s="145"/>
      <c r="AS64" s="145"/>
      <c r="AT64" s="437"/>
      <c r="AU64" s="78"/>
      <c r="AV64" s="438"/>
      <c r="AW64" s="78"/>
      <c r="AX64" s="582"/>
      <c r="AY64" s="582"/>
      <c r="AZ64" s="146"/>
      <c r="BA64" s="146"/>
      <c r="BB64" s="148"/>
      <c r="BC64" s="148"/>
      <c r="BD64" s="148"/>
      <c r="BE64" s="148"/>
      <c r="BF64" s="148"/>
      <c r="BG64" s="148"/>
      <c r="BH64" s="148">
        <v>2.5</v>
      </c>
      <c r="BI64" s="148"/>
      <c r="BJ64" s="148"/>
      <c r="BK64" s="149"/>
      <c r="BL64" s="150"/>
      <c r="BM64" s="151"/>
      <c r="BN64" s="151"/>
      <c r="BO64" s="151"/>
      <c r="BP64" s="580"/>
      <c r="BQ64" s="152"/>
      <c r="BR64" s="153"/>
      <c r="BS64" s="131"/>
      <c r="BT64" s="131"/>
      <c r="BU64" s="132"/>
      <c r="BV64" s="154"/>
      <c r="BW64" s="155"/>
      <c r="BX64" s="165"/>
      <c r="BY64" s="107">
        <f t="shared" si="0"/>
        <v>2.5</v>
      </c>
      <c r="BZ64" s="108">
        <f t="shared" si="1"/>
        <v>2.5</v>
      </c>
      <c r="CA64" s="109">
        <f t="shared" si="2"/>
        <v>2.5</v>
      </c>
      <c r="CB64" s="110" t="e">
        <f t="shared" si="6"/>
        <v>#DIV/0!</v>
      </c>
      <c r="CC64" s="111">
        <f t="shared" si="7"/>
        <v>0</v>
      </c>
      <c r="CD64" s="112">
        <f t="shared" si="8"/>
        <v>0</v>
      </c>
      <c r="CE64" s="113" t="e">
        <f t="shared" si="3"/>
        <v>#DIV/0!</v>
      </c>
      <c r="CF64" s="114">
        <f t="shared" si="4"/>
        <v>0</v>
      </c>
      <c r="CG64" s="115">
        <f t="shared" si="5"/>
        <v>0</v>
      </c>
      <c r="CH64" s="157"/>
      <c r="CI64" s="158">
        <v>2</v>
      </c>
      <c r="CJ64" s="159"/>
      <c r="CK64" s="3"/>
    </row>
    <row r="65" spans="1:89" ht="25.5" customHeight="1">
      <c r="A65" s="166" t="s">
        <v>189</v>
      </c>
      <c r="B65" s="67" t="s">
        <v>108</v>
      </c>
      <c r="C65" s="160"/>
      <c r="D65" s="195"/>
      <c r="E65" s="233"/>
      <c r="F65" s="225"/>
      <c r="G65" s="164"/>
      <c r="H65" s="125"/>
      <c r="I65" s="126"/>
      <c r="J65" s="126"/>
      <c r="K65" s="127"/>
      <c r="L65" s="583">
        <v>1</v>
      </c>
      <c r="M65" s="584">
        <v>1.7</v>
      </c>
      <c r="N65" s="198">
        <v>1.1000000000000001</v>
      </c>
      <c r="O65" s="78"/>
      <c r="P65" s="130"/>
      <c r="Q65" s="131"/>
      <c r="R65" s="131"/>
      <c r="S65" s="131"/>
      <c r="T65" s="131"/>
      <c r="U65" s="132"/>
      <c r="V65" s="133"/>
      <c r="W65" s="132"/>
      <c r="X65" s="134"/>
      <c r="Y65" s="135"/>
      <c r="Z65" s="136"/>
      <c r="AA65" s="137"/>
      <c r="AB65" s="138">
        <v>1.4</v>
      </c>
      <c r="AC65" s="138"/>
      <c r="AD65" s="138"/>
      <c r="AE65" s="139"/>
      <c r="AF65" s="138"/>
      <c r="AG65" s="138"/>
      <c r="AH65" s="140"/>
      <c r="AI65" s="90">
        <v>1.8</v>
      </c>
      <c r="AJ65" s="90">
        <v>1.8</v>
      </c>
      <c r="AK65" s="141"/>
      <c r="AL65" s="141"/>
      <c r="AM65" s="193"/>
      <c r="AN65" s="234"/>
      <c r="AO65" s="177"/>
      <c r="AP65" s="144"/>
      <c r="AQ65" s="145"/>
      <c r="AR65" s="145"/>
      <c r="AS65" s="145"/>
      <c r="AT65" s="437">
        <v>1</v>
      </c>
      <c r="AU65" s="78">
        <v>1</v>
      </c>
      <c r="AV65" s="438"/>
      <c r="AW65" s="78">
        <v>1</v>
      </c>
      <c r="AX65" s="579"/>
      <c r="AY65" s="579"/>
      <c r="AZ65" s="146"/>
      <c r="BA65" s="146"/>
      <c r="BB65" s="148"/>
      <c r="BC65" s="148">
        <v>1</v>
      </c>
      <c r="BD65" s="148">
        <v>1</v>
      </c>
      <c r="BE65" s="148">
        <v>1</v>
      </c>
      <c r="BF65" s="148">
        <v>0.8</v>
      </c>
      <c r="BG65" s="148"/>
      <c r="BH65" s="148">
        <v>1</v>
      </c>
      <c r="BI65" s="148"/>
      <c r="BJ65" s="148"/>
      <c r="BK65" s="149"/>
      <c r="BL65" s="150"/>
      <c r="BM65" s="151"/>
      <c r="BN65" s="151"/>
      <c r="BO65" s="151"/>
      <c r="BP65" s="577"/>
      <c r="BQ65" s="152"/>
      <c r="BR65" s="153"/>
      <c r="BS65" s="131"/>
      <c r="BT65" s="131"/>
      <c r="BU65" s="132"/>
      <c r="BV65" s="154"/>
      <c r="BW65" s="155"/>
      <c r="BX65" s="165"/>
      <c r="BY65" s="107">
        <f t="shared" si="0"/>
        <v>1.1818181818181819</v>
      </c>
      <c r="BZ65" s="108">
        <f t="shared" si="1"/>
        <v>1</v>
      </c>
      <c r="CA65" s="109">
        <f t="shared" si="2"/>
        <v>1.8</v>
      </c>
      <c r="CB65" s="110">
        <f t="shared" si="6"/>
        <v>1.8</v>
      </c>
      <c r="CC65" s="111">
        <f t="shared" si="7"/>
        <v>1.8</v>
      </c>
      <c r="CD65" s="112">
        <f t="shared" si="8"/>
        <v>1.8</v>
      </c>
      <c r="CE65" s="113" t="e">
        <f t="shared" si="3"/>
        <v>#DIV/0!</v>
      </c>
      <c r="CF65" s="114">
        <f t="shared" si="4"/>
        <v>0</v>
      </c>
      <c r="CG65" s="115">
        <f t="shared" si="5"/>
        <v>0</v>
      </c>
      <c r="CH65" s="157" t="s">
        <v>335</v>
      </c>
      <c r="CI65" s="158" t="s">
        <v>336</v>
      </c>
      <c r="CJ65" s="159"/>
      <c r="CK65" s="3"/>
    </row>
    <row r="66" spans="1:89" ht="16.5" customHeight="1">
      <c r="A66" s="236" t="s">
        <v>192</v>
      </c>
      <c r="B66" s="67" t="s">
        <v>105</v>
      </c>
      <c r="C66" s="121"/>
      <c r="D66" s="122"/>
      <c r="E66" s="123"/>
      <c r="F66" s="124"/>
      <c r="G66" s="164"/>
      <c r="H66" s="125"/>
      <c r="I66" s="126"/>
      <c r="J66" s="126"/>
      <c r="K66" s="127"/>
      <c r="L66" s="437"/>
      <c r="M66" s="578"/>
      <c r="N66" s="128"/>
      <c r="O66" s="78"/>
      <c r="P66" s="130"/>
      <c r="Q66" s="131"/>
      <c r="R66" s="131"/>
      <c r="S66" s="131"/>
      <c r="T66" s="131"/>
      <c r="U66" s="132"/>
      <c r="V66" s="133"/>
      <c r="W66" s="132"/>
      <c r="X66" s="134"/>
      <c r="Y66" s="135"/>
      <c r="Z66" s="136"/>
      <c r="AA66" s="137"/>
      <c r="AB66" s="138"/>
      <c r="AC66" s="138"/>
      <c r="AD66" s="138"/>
      <c r="AE66" s="139">
        <v>1</v>
      </c>
      <c r="AF66" s="138"/>
      <c r="AG66" s="138"/>
      <c r="AH66" s="140"/>
      <c r="AI66" s="90"/>
      <c r="AJ66" s="90"/>
      <c r="AK66" s="193">
        <v>3.5</v>
      </c>
      <c r="AL66" s="193">
        <v>3.5</v>
      </c>
      <c r="AM66" s="141"/>
      <c r="AN66" s="142"/>
      <c r="AO66" s="177"/>
      <c r="AP66" s="144"/>
      <c r="AQ66" s="145"/>
      <c r="AR66" s="145"/>
      <c r="AS66" s="145"/>
      <c r="AT66" s="437"/>
      <c r="AU66" s="78"/>
      <c r="AV66" s="438"/>
      <c r="AW66" s="78"/>
      <c r="AX66" s="582"/>
      <c r="AY66" s="582"/>
      <c r="AZ66" s="146"/>
      <c r="BA66" s="146"/>
      <c r="BB66" s="148"/>
      <c r="BC66" s="148"/>
      <c r="BD66" s="148"/>
      <c r="BE66" s="148">
        <v>4</v>
      </c>
      <c r="BF66" s="148">
        <v>3.2</v>
      </c>
      <c r="BG66" s="148"/>
      <c r="BH66" s="148"/>
      <c r="BI66" s="148"/>
      <c r="BJ66" s="148"/>
      <c r="BK66" s="149"/>
      <c r="BL66" s="150"/>
      <c r="BM66" s="151"/>
      <c r="BN66" s="151"/>
      <c r="BO66" s="151"/>
      <c r="BP66" s="577"/>
      <c r="BQ66" s="152"/>
      <c r="BR66" s="153"/>
      <c r="BS66" s="131"/>
      <c r="BT66" s="131"/>
      <c r="BU66" s="132"/>
      <c r="BV66" s="154"/>
      <c r="BW66" s="155"/>
      <c r="BX66" s="165"/>
      <c r="BY66" s="107">
        <f t="shared" si="0"/>
        <v>2.8333333333333335</v>
      </c>
      <c r="BZ66" s="108">
        <f t="shared" si="1"/>
        <v>1</v>
      </c>
      <c r="CA66" s="109">
        <f t="shared" si="2"/>
        <v>4</v>
      </c>
      <c r="CB66" s="110">
        <f t="shared" si="6"/>
        <v>3.5</v>
      </c>
      <c r="CC66" s="111">
        <f t="shared" si="7"/>
        <v>3.5</v>
      </c>
      <c r="CD66" s="112">
        <f t="shared" si="8"/>
        <v>3.5</v>
      </c>
      <c r="CE66" s="113" t="e">
        <f t="shared" si="3"/>
        <v>#DIV/0!</v>
      </c>
      <c r="CF66" s="114">
        <f t="shared" si="4"/>
        <v>0</v>
      </c>
      <c r="CG66" s="115">
        <f t="shared" si="5"/>
        <v>0</v>
      </c>
      <c r="CH66" s="157">
        <v>3.95</v>
      </c>
      <c r="CI66" s="158"/>
      <c r="CJ66" s="159"/>
      <c r="CK66" s="3"/>
    </row>
    <row r="67" spans="1:89" ht="16.5" customHeight="1">
      <c r="A67" s="237" t="s">
        <v>194</v>
      </c>
      <c r="B67" s="67" t="s">
        <v>105</v>
      </c>
      <c r="C67" s="121"/>
      <c r="D67" s="122"/>
      <c r="E67" s="123"/>
      <c r="F67" s="124"/>
      <c r="G67" s="218"/>
      <c r="H67" s="125"/>
      <c r="I67" s="126"/>
      <c r="J67" s="126"/>
      <c r="K67" s="127"/>
      <c r="L67" s="437"/>
      <c r="M67" s="578"/>
      <c r="N67" s="128"/>
      <c r="O67" s="78"/>
      <c r="P67" s="130"/>
      <c r="Q67" s="131"/>
      <c r="R67" s="131"/>
      <c r="S67" s="131"/>
      <c r="T67" s="131"/>
      <c r="U67" s="132"/>
      <c r="V67" s="133"/>
      <c r="W67" s="132"/>
      <c r="X67" s="134"/>
      <c r="Y67" s="135"/>
      <c r="Z67" s="136"/>
      <c r="AA67" s="137"/>
      <c r="AB67" s="138"/>
      <c r="AC67" s="138"/>
      <c r="AD67" s="138"/>
      <c r="AE67" s="139"/>
      <c r="AF67" s="138"/>
      <c r="AG67" s="138"/>
      <c r="AH67" s="140"/>
      <c r="AI67" s="90"/>
      <c r="AJ67" s="90"/>
      <c r="AK67" s="141"/>
      <c r="AL67" s="141"/>
      <c r="AM67" s="141"/>
      <c r="AN67" s="142"/>
      <c r="AO67" s="177"/>
      <c r="AP67" s="144"/>
      <c r="AQ67" s="145"/>
      <c r="AR67" s="145"/>
      <c r="AS67" s="145"/>
      <c r="AT67" s="437"/>
      <c r="AU67" s="78"/>
      <c r="AV67" s="438"/>
      <c r="AW67" s="78"/>
      <c r="AX67" s="579"/>
      <c r="AY67" s="579"/>
      <c r="AZ67" s="146"/>
      <c r="BA67" s="146"/>
      <c r="BB67" s="148"/>
      <c r="BC67" s="148"/>
      <c r="BD67" s="148"/>
      <c r="BE67" s="148"/>
      <c r="BF67" s="148"/>
      <c r="BG67" s="148"/>
      <c r="BH67" s="148"/>
      <c r="BI67" s="148"/>
      <c r="BJ67" s="148"/>
      <c r="BK67" s="149"/>
      <c r="BL67" s="150"/>
      <c r="BM67" s="151"/>
      <c r="BN67" s="151"/>
      <c r="BO67" s="151"/>
      <c r="BP67" s="580"/>
      <c r="BQ67" s="152"/>
      <c r="BR67" s="153"/>
      <c r="BS67" s="131"/>
      <c r="BT67" s="131"/>
      <c r="BU67" s="132"/>
      <c r="BV67" s="154"/>
      <c r="BW67" s="155"/>
      <c r="BX67" s="165"/>
      <c r="BY67" s="107" t="e">
        <f t="shared" si="0"/>
        <v>#DIV/0!</v>
      </c>
      <c r="BZ67" s="108">
        <f t="shared" si="1"/>
        <v>0</v>
      </c>
      <c r="CA67" s="109">
        <f t="shared" si="2"/>
        <v>0</v>
      </c>
      <c r="CB67" s="110" t="e">
        <f t="shared" si="6"/>
        <v>#DIV/0!</v>
      </c>
      <c r="CC67" s="111">
        <f t="shared" si="7"/>
        <v>0</v>
      </c>
      <c r="CD67" s="112">
        <f t="shared" si="8"/>
        <v>0</v>
      </c>
      <c r="CE67" s="113" t="e">
        <f t="shared" si="3"/>
        <v>#DIV/0!</v>
      </c>
      <c r="CF67" s="114">
        <f t="shared" si="4"/>
        <v>0</v>
      </c>
      <c r="CG67" s="115">
        <f t="shared" si="5"/>
        <v>0</v>
      </c>
      <c r="CH67" s="157"/>
      <c r="CI67" s="158"/>
      <c r="CJ67" s="159"/>
      <c r="CK67" s="3"/>
    </row>
    <row r="68" spans="1:89" ht="16.5" customHeight="1">
      <c r="A68" s="220" t="s">
        <v>195</v>
      </c>
      <c r="B68" s="67" t="s">
        <v>105</v>
      </c>
      <c r="C68" s="121"/>
      <c r="D68" s="122"/>
      <c r="E68" s="123"/>
      <c r="F68" s="124"/>
      <c r="G68" s="164"/>
      <c r="H68" s="125"/>
      <c r="I68" s="126"/>
      <c r="J68" s="126"/>
      <c r="K68" s="127"/>
      <c r="L68" s="437">
        <v>4</v>
      </c>
      <c r="M68" s="581">
        <v>4.5</v>
      </c>
      <c r="N68" s="198">
        <v>4.5</v>
      </c>
      <c r="O68" s="78">
        <v>4.5</v>
      </c>
      <c r="P68" s="130"/>
      <c r="Q68" s="131"/>
      <c r="R68" s="131"/>
      <c r="S68" s="131"/>
      <c r="T68" s="131"/>
      <c r="U68" s="132"/>
      <c r="V68" s="133"/>
      <c r="W68" s="132"/>
      <c r="X68" s="134"/>
      <c r="Y68" s="135"/>
      <c r="Z68" s="136"/>
      <c r="AA68" s="137"/>
      <c r="AB68" s="138">
        <v>4.0999999999999996</v>
      </c>
      <c r="AC68" s="138"/>
      <c r="AD68" s="138"/>
      <c r="AE68" s="139">
        <v>4.5</v>
      </c>
      <c r="AF68" s="138"/>
      <c r="AG68" s="138"/>
      <c r="AH68" s="140"/>
      <c r="AI68" s="90">
        <v>4</v>
      </c>
      <c r="AJ68" s="90">
        <v>4</v>
      </c>
      <c r="AK68" s="141">
        <v>5</v>
      </c>
      <c r="AL68" s="141">
        <v>5</v>
      </c>
      <c r="AM68" s="141">
        <v>4</v>
      </c>
      <c r="AN68" s="142"/>
      <c r="AO68" s="143"/>
      <c r="AP68" s="144"/>
      <c r="AQ68" s="145"/>
      <c r="AR68" s="145"/>
      <c r="AS68" s="145"/>
      <c r="AT68" s="437">
        <v>4</v>
      </c>
      <c r="AU68" s="78">
        <v>4.5</v>
      </c>
      <c r="AV68" s="438"/>
      <c r="AW68" s="78">
        <v>4.5</v>
      </c>
      <c r="AX68" s="582">
        <v>4</v>
      </c>
      <c r="AY68" s="582">
        <v>3</v>
      </c>
      <c r="AZ68" s="146"/>
      <c r="BA68" s="146"/>
      <c r="BB68" s="148"/>
      <c r="BC68" s="148">
        <v>3.5</v>
      </c>
      <c r="BD68" s="148"/>
      <c r="BE68" s="148">
        <v>4.5</v>
      </c>
      <c r="BF68" s="148">
        <v>3</v>
      </c>
      <c r="BG68" s="148"/>
      <c r="BH68" s="148">
        <v>3.5</v>
      </c>
      <c r="BI68" s="148">
        <v>2.5</v>
      </c>
      <c r="BJ68" s="148"/>
      <c r="BK68" s="149"/>
      <c r="BL68" s="150"/>
      <c r="BM68" s="151"/>
      <c r="BN68" s="151"/>
      <c r="BO68" s="151"/>
      <c r="BP68" s="580"/>
      <c r="BQ68" s="152"/>
      <c r="BR68" s="153"/>
      <c r="BS68" s="131"/>
      <c r="BT68" s="131"/>
      <c r="BU68" s="132"/>
      <c r="BV68" s="154"/>
      <c r="BW68" s="155"/>
      <c r="BX68" s="165"/>
      <c r="BY68" s="107">
        <f t="shared" si="0"/>
        <v>4.2249999999999996</v>
      </c>
      <c r="BZ68" s="108">
        <f t="shared" si="1"/>
        <v>3.5</v>
      </c>
      <c r="CA68" s="109">
        <f t="shared" si="2"/>
        <v>5</v>
      </c>
      <c r="CB68" s="110">
        <f t="shared" si="6"/>
        <v>3.625</v>
      </c>
      <c r="CC68" s="111">
        <f t="shared" si="7"/>
        <v>2.5</v>
      </c>
      <c r="CD68" s="112">
        <f t="shared" si="8"/>
        <v>5</v>
      </c>
      <c r="CE68" s="113" t="e">
        <f t="shared" si="3"/>
        <v>#DIV/0!</v>
      </c>
      <c r="CF68" s="114">
        <f t="shared" si="4"/>
        <v>0</v>
      </c>
      <c r="CG68" s="115">
        <f t="shared" si="5"/>
        <v>0</v>
      </c>
      <c r="CH68" s="157" t="s">
        <v>337</v>
      </c>
      <c r="CI68" s="158"/>
      <c r="CJ68" s="159"/>
      <c r="CK68" s="3"/>
    </row>
    <row r="69" spans="1:89" ht="16.5" customHeight="1">
      <c r="A69" s="220" t="s">
        <v>196</v>
      </c>
      <c r="B69" s="67" t="s">
        <v>105</v>
      </c>
      <c r="C69" s="121"/>
      <c r="D69" s="122"/>
      <c r="E69" s="123"/>
      <c r="F69" s="124"/>
      <c r="G69" s="164"/>
      <c r="H69" s="125"/>
      <c r="I69" s="126"/>
      <c r="J69" s="126"/>
      <c r="K69" s="127"/>
      <c r="L69" s="437"/>
      <c r="M69" s="581">
        <v>4.5</v>
      </c>
      <c r="N69" s="198">
        <v>5.5</v>
      </c>
      <c r="O69" s="78"/>
      <c r="P69" s="130"/>
      <c r="Q69" s="131"/>
      <c r="R69" s="131"/>
      <c r="S69" s="131"/>
      <c r="T69" s="131"/>
      <c r="U69" s="132"/>
      <c r="V69" s="133"/>
      <c r="W69" s="132"/>
      <c r="X69" s="134"/>
      <c r="Y69" s="135"/>
      <c r="Z69" s="136"/>
      <c r="AA69" s="137"/>
      <c r="AB69" s="138"/>
      <c r="AC69" s="138"/>
      <c r="AD69" s="138"/>
      <c r="AE69" s="139"/>
      <c r="AF69" s="138"/>
      <c r="AG69" s="138"/>
      <c r="AH69" s="140"/>
      <c r="AI69" s="90"/>
      <c r="AJ69" s="90"/>
      <c r="AK69" s="141"/>
      <c r="AL69" s="141"/>
      <c r="AM69" s="141"/>
      <c r="AN69" s="142"/>
      <c r="AO69" s="143"/>
      <c r="AP69" s="144"/>
      <c r="AQ69" s="145"/>
      <c r="AR69" s="145"/>
      <c r="AS69" s="145"/>
      <c r="AT69" s="437">
        <v>4.5</v>
      </c>
      <c r="AU69" s="78"/>
      <c r="AV69" s="438"/>
      <c r="AW69" s="78">
        <v>4.5</v>
      </c>
      <c r="AX69" s="582"/>
      <c r="AY69" s="582"/>
      <c r="AZ69" s="146"/>
      <c r="BA69" s="146"/>
      <c r="BB69" s="148"/>
      <c r="BC69" s="148"/>
      <c r="BD69" s="148"/>
      <c r="BE69" s="148">
        <v>4.5</v>
      </c>
      <c r="BF69" s="148">
        <v>3</v>
      </c>
      <c r="BG69" s="148"/>
      <c r="BH69" s="148"/>
      <c r="BI69" s="148"/>
      <c r="BJ69" s="148"/>
      <c r="BK69" s="149"/>
      <c r="BL69" s="150"/>
      <c r="BM69" s="151"/>
      <c r="BN69" s="151"/>
      <c r="BO69" s="151"/>
      <c r="BP69" s="580"/>
      <c r="BQ69" s="152"/>
      <c r="BR69" s="153"/>
      <c r="BS69" s="131"/>
      <c r="BT69" s="131"/>
      <c r="BU69" s="132"/>
      <c r="BV69" s="154"/>
      <c r="BW69" s="155"/>
      <c r="BX69" s="165"/>
      <c r="BY69" s="107">
        <f t="shared" si="0"/>
        <v>4.7</v>
      </c>
      <c r="BZ69" s="108">
        <f t="shared" si="1"/>
        <v>4.5</v>
      </c>
      <c r="CA69" s="109">
        <f t="shared" si="2"/>
        <v>5.5</v>
      </c>
      <c r="CB69" s="110" t="e">
        <f t="shared" si="6"/>
        <v>#DIV/0!</v>
      </c>
      <c r="CC69" s="111">
        <f t="shared" si="7"/>
        <v>0</v>
      </c>
      <c r="CD69" s="112">
        <f t="shared" si="8"/>
        <v>0</v>
      </c>
      <c r="CE69" s="113" t="e">
        <f t="shared" si="3"/>
        <v>#DIV/0!</v>
      </c>
      <c r="CF69" s="114">
        <f t="shared" si="4"/>
        <v>0</v>
      </c>
      <c r="CG69" s="115">
        <f t="shared" si="5"/>
        <v>0</v>
      </c>
      <c r="CH69" s="157"/>
      <c r="CI69" s="158"/>
      <c r="CJ69" s="159"/>
      <c r="CK69" s="3"/>
    </row>
    <row r="70" spans="1:89" ht="16.5" customHeight="1">
      <c r="A70" s="220" t="s">
        <v>198</v>
      </c>
      <c r="B70" s="67" t="s">
        <v>105</v>
      </c>
      <c r="C70" s="121"/>
      <c r="D70" s="122"/>
      <c r="E70" s="123"/>
      <c r="F70" s="124"/>
      <c r="G70" s="164"/>
      <c r="H70" s="125"/>
      <c r="I70" s="126"/>
      <c r="J70" s="126"/>
      <c r="K70" s="127"/>
      <c r="L70" s="437">
        <v>4</v>
      </c>
      <c r="M70" s="581">
        <v>4.5</v>
      </c>
      <c r="N70" s="198">
        <v>5.5</v>
      </c>
      <c r="O70" s="78"/>
      <c r="P70" s="130"/>
      <c r="Q70" s="131"/>
      <c r="R70" s="131"/>
      <c r="S70" s="131"/>
      <c r="T70" s="131"/>
      <c r="U70" s="132"/>
      <c r="V70" s="133"/>
      <c r="W70" s="132"/>
      <c r="X70" s="134"/>
      <c r="Y70" s="135"/>
      <c r="Z70" s="136"/>
      <c r="AA70" s="137"/>
      <c r="AB70" s="138"/>
      <c r="AC70" s="138"/>
      <c r="AD70" s="138"/>
      <c r="AE70" s="139"/>
      <c r="AF70" s="138"/>
      <c r="AG70" s="138"/>
      <c r="AH70" s="140"/>
      <c r="AI70" s="90"/>
      <c r="AJ70" s="90"/>
      <c r="AK70" s="141"/>
      <c r="AL70" s="141"/>
      <c r="AM70" s="141"/>
      <c r="AN70" s="142"/>
      <c r="AO70" s="143"/>
      <c r="AP70" s="144"/>
      <c r="AQ70" s="145"/>
      <c r="AR70" s="145"/>
      <c r="AS70" s="145"/>
      <c r="AT70" s="437"/>
      <c r="AU70" s="78"/>
      <c r="AV70" s="438"/>
      <c r="AW70" s="78">
        <v>4.5</v>
      </c>
      <c r="AX70" s="579"/>
      <c r="AY70" s="579"/>
      <c r="AZ70" s="146"/>
      <c r="BA70" s="146"/>
      <c r="BB70" s="148"/>
      <c r="BC70" s="148"/>
      <c r="BD70" s="148"/>
      <c r="BE70" s="148">
        <v>4.5</v>
      </c>
      <c r="BF70" s="148">
        <v>3</v>
      </c>
      <c r="BG70" s="148"/>
      <c r="BH70" s="148"/>
      <c r="BI70" s="148"/>
      <c r="BJ70" s="148"/>
      <c r="BK70" s="149"/>
      <c r="BL70" s="150"/>
      <c r="BM70" s="151"/>
      <c r="BN70" s="151"/>
      <c r="BO70" s="151"/>
      <c r="BP70" s="577"/>
      <c r="BQ70" s="152"/>
      <c r="BR70" s="153"/>
      <c r="BS70" s="131"/>
      <c r="BT70" s="131"/>
      <c r="BU70" s="132"/>
      <c r="BV70" s="154"/>
      <c r="BW70" s="155"/>
      <c r="BX70" s="165"/>
      <c r="BY70" s="107">
        <f t="shared" si="0"/>
        <v>4.5999999999999996</v>
      </c>
      <c r="BZ70" s="108">
        <f t="shared" si="1"/>
        <v>4</v>
      </c>
      <c r="CA70" s="109">
        <f t="shared" si="2"/>
        <v>5.5</v>
      </c>
      <c r="CB70" s="110" t="e">
        <f t="shared" si="6"/>
        <v>#DIV/0!</v>
      </c>
      <c r="CC70" s="111">
        <f t="shared" si="7"/>
        <v>0</v>
      </c>
      <c r="CD70" s="112">
        <f t="shared" si="8"/>
        <v>0</v>
      </c>
      <c r="CE70" s="113" t="e">
        <f t="shared" si="3"/>
        <v>#DIV/0!</v>
      </c>
      <c r="CF70" s="114">
        <f t="shared" si="4"/>
        <v>0</v>
      </c>
      <c r="CG70" s="115">
        <f t="shared" si="5"/>
        <v>0</v>
      </c>
      <c r="CH70" s="157"/>
      <c r="CI70" s="158"/>
      <c r="CJ70" s="159"/>
      <c r="CK70" s="3"/>
    </row>
    <row r="71" spans="1:89" ht="16.5" customHeight="1">
      <c r="A71" s="238" t="s">
        <v>199</v>
      </c>
      <c r="B71" s="67" t="s">
        <v>108</v>
      </c>
      <c r="C71" s="121"/>
      <c r="D71" s="195"/>
      <c r="E71" s="123"/>
      <c r="F71" s="124"/>
      <c r="G71" s="164"/>
      <c r="H71" s="125"/>
      <c r="I71" s="126"/>
      <c r="J71" s="126"/>
      <c r="K71" s="127"/>
      <c r="L71" s="437"/>
      <c r="M71" s="578"/>
      <c r="N71" s="128"/>
      <c r="O71" s="78"/>
      <c r="P71" s="130"/>
      <c r="Q71" s="131"/>
      <c r="R71" s="131"/>
      <c r="S71" s="131"/>
      <c r="T71" s="131"/>
      <c r="U71" s="132"/>
      <c r="V71" s="133"/>
      <c r="W71" s="132"/>
      <c r="X71" s="134"/>
      <c r="Y71" s="212"/>
      <c r="Z71" s="213"/>
      <c r="AA71" s="137"/>
      <c r="AB71" s="138"/>
      <c r="AC71" s="138"/>
      <c r="AD71" s="138"/>
      <c r="AE71" s="139"/>
      <c r="AF71" s="138"/>
      <c r="AG71" s="138"/>
      <c r="AH71" s="140"/>
      <c r="AI71" s="90"/>
      <c r="AJ71" s="90"/>
      <c r="AK71" s="141"/>
      <c r="AL71" s="141"/>
      <c r="AM71" s="239"/>
      <c r="AN71" s="240"/>
      <c r="AO71" s="177"/>
      <c r="AP71" s="144"/>
      <c r="AQ71" s="145"/>
      <c r="AR71" s="145"/>
      <c r="AS71" s="145"/>
      <c r="AT71" s="437"/>
      <c r="AU71" s="78"/>
      <c r="AV71" s="438"/>
      <c r="AW71" s="78"/>
      <c r="AX71" s="579"/>
      <c r="AY71" s="579"/>
      <c r="AZ71" s="146"/>
      <c r="BA71" s="146"/>
      <c r="BB71" s="148"/>
      <c r="BC71" s="148"/>
      <c r="BD71" s="148"/>
      <c r="BE71" s="148"/>
      <c r="BF71" s="148"/>
      <c r="BG71" s="148"/>
      <c r="BH71" s="148"/>
      <c r="BI71" s="148"/>
      <c r="BJ71" s="148"/>
      <c r="BK71" s="149"/>
      <c r="BL71" s="150"/>
      <c r="BM71" s="151"/>
      <c r="BN71" s="151"/>
      <c r="BO71" s="151"/>
      <c r="BP71" s="577"/>
      <c r="BQ71" s="152"/>
      <c r="BR71" s="153"/>
      <c r="BS71" s="131"/>
      <c r="BT71" s="131"/>
      <c r="BU71" s="132"/>
      <c r="BV71" s="154"/>
      <c r="BW71" s="155"/>
      <c r="BX71" s="165"/>
      <c r="BY71" s="107" t="e">
        <f t="shared" si="0"/>
        <v>#DIV/0!</v>
      </c>
      <c r="BZ71" s="108">
        <f t="shared" si="1"/>
        <v>0</v>
      </c>
      <c r="CA71" s="109">
        <f t="shared" si="2"/>
        <v>0</v>
      </c>
      <c r="CB71" s="110" t="e">
        <f t="shared" si="6"/>
        <v>#DIV/0!</v>
      </c>
      <c r="CC71" s="111">
        <f t="shared" si="7"/>
        <v>0</v>
      </c>
      <c r="CD71" s="112">
        <f t="shared" si="8"/>
        <v>0</v>
      </c>
      <c r="CE71" s="113" t="e">
        <f t="shared" si="3"/>
        <v>#DIV/0!</v>
      </c>
      <c r="CF71" s="114">
        <f t="shared" si="4"/>
        <v>0</v>
      </c>
      <c r="CG71" s="115">
        <f t="shared" si="5"/>
        <v>0</v>
      </c>
      <c r="CH71" s="157"/>
      <c r="CI71" s="158"/>
      <c r="CJ71" s="159"/>
      <c r="CK71" s="3"/>
    </row>
    <row r="72" spans="1:89" ht="16.5" customHeight="1">
      <c r="A72" s="238" t="s">
        <v>203</v>
      </c>
      <c r="B72" s="67" t="s">
        <v>105</v>
      </c>
      <c r="C72" s="121"/>
      <c r="D72" s="122"/>
      <c r="E72" s="123"/>
      <c r="F72" s="124"/>
      <c r="G72" s="164"/>
      <c r="H72" s="125"/>
      <c r="I72" s="126"/>
      <c r="J72" s="126"/>
      <c r="K72" s="127"/>
      <c r="L72" s="437"/>
      <c r="M72" s="578"/>
      <c r="N72" s="128"/>
      <c r="O72" s="78"/>
      <c r="P72" s="130"/>
      <c r="Q72" s="131"/>
      <c r="R72" s="131"/>
      <c r="S72" s="131"/>
      <c r="T72" s="131"/>
      <c r="U72" s="132"/>
      <c r="V72" s="133"/>
      <c r="W72" s="132"/>
      <c r="X72" s="134"/>
      <c r="Y72" s="135"/>
      <c r="Z72" s="136"/>
      <c r="AA72" s="137"/>
      <c r="AB72" s="138"/>
      <c r="AC72" s="138"/>
      <c r="AD72" s="138"/>
      <c r="AE72" s="139"/>
      <c r="AF72" s="138"/>
      <c r="AG72" s="138"/>
      <c r="AH72" s="140"/>
      <c r="AI72" s="197"/>
      <c r="AJ72" s="197"/>
      <c r="AK72" s="193"/>
      <c r="AL72" s="193"/>
      <c r="AM72" s="141"/>
      <c r="AN72" s="142"/>
      <c r="AO72" s="143"/>
      <c r="AP72" s="144"/>
      <c r="AQ72" s="145"/>
      <c r="AR72" s="145"/>
      <c r="AS72" s="145"/>
      <c r="AT72" s="437"/>
      <c r="AU72" s="78"/>
      <c r="AV72" s="438"/>
      <c r="AW72" s="78"/>
      <c r="AX72" s="579"/>
      <c r="AY72" s="579"/>
      <c r="AZ72" s="146"/>
      <c r="BA72" s="146"/>
      <c r="BB72" s="148"/>
      <c r="BC72" s="148"/>
      <c r="BD72" s="148"/>
      <c r="BE72" s="148"/>
      <c r="BF72" s="148"/>
      <c r="BG72" s="148"/>
      <c r="BH72" s="148"/>
      <c r="BI72" s="148"/>
      <c r="BJ72" s="148"/>
      <c r="BK72" s="149"/>
      <c r="BL72" s="150"/>
      <c r="BM72" s="151"/>
      <c r="BN72" s="151"/>
      <c r="BO72" s="151"/>
      <c r="BP72" s="577"/>
      <c r="BQ72" s="152"/>
      <c r="BR72" s="153"/>
      <c r="BS72" s="131"/>
      <c r="BT72" s="131"/>
      <c r="BU72" s="132"/>
      <c r="BV72" s="154"/>
      <c r="BW72" s="155"/>
      <c r="BX72" s="165"/>
      <c r="BY72" s="107" t="e">
        <f t="shared" si="0"/>
        <v>#DIV/0!</v>
      </c>
      <c r="BZ72" s="108">
        <f t="shared" si="1"/>
        <v>0</v>
      </c>
      <c r="CA72" s="109">
        <f t="shared" si="2"/>
        <v>0</v>
      </c>
      <c r="CB72" s="110" t="e">
        <f t="shared" si="6"/>
        <v>#DIV/0!</v>
      </c>
      <c r="CC72" s="111">
        <f t="shared" si="7"/>
        <v>0</v>
      </c>
      <c r="CD72" s="112">
        <f t="shared" si="8"/>
        <v>0</v>
      </c>
      <c r="CE72" s="113" t="e">
        <f t="shared" si="3"/>
        <v>#DIV/0!</v>
      </c>
      <c r="CF72" s="114">
        <f t="shared" si="4"/>
        <v>0</v>
      </c>
      <c r="CG72" s="115">
        <f t="shared" si="5"/>
        <v>0</v>
      </c>
      <c r="CH72" s="157"/>
      <c r="CI72" s="158"/>
      <c r="CJ72" s="159"/>
      <c r="CK72" s="3"/>
    </row>
    <row r="73" spans="1:89" ht="16.5" customHeight="1">
      <c r="A73" s="241" t="s">
        <v>204</v>
      </c>
      <c r="B73" s="67" t="s">
        <v>108</v>
      </c>
      <c r="C73" s="121"/>
      <c r="D73" s="122"/>
      <c r="E73" s="123"/>
      <c r="F73" s="124"/>
      <c r="G73" s="164"/>
      <c r="H73" s="125"/>
      <c r="I73" s="126"/>
      <c r="J73" s="126"/>
      <c r="K73" s="127"/>
      <c r="L73" s="583"/>
      <c r="M73" s="585"/>
      <c r="N73" s="192"/>
      <c r="O73" s="78"/>
      <c r="P73" s="130"/>
      <c r="Q73" s="131"/>
      <c r="R73" s="131"/>
      <c r="S73" s="131"/>
      <c r="T73" s="131"/>
      <c r="U73" s="132"/>
      <c r="V73" s="133"/>
      <c r="W73" s="132"/>
      <c r="X73" s="134"/>
      <c r="Y73" s="135"/>
      <c r="Z73" s="136"/>
      <c r="AA73" s="137"/>
      <c r="AB73" s="138"/>
      <c r="AC73" s="138"/>
      <c r="AD73" s="138"/>
      <c r="AE73" s="139"/>
      <c r="AF73" s="138"/>
      <c r="AG73" s="138"/>
      <c r="AH73" s="140"/>
      <c r="AI73" s="90"/>
      <c r="AJ73" s="90"/>
      <c r="AK73" s="141"/>
      <c r="AL73" s="141"/>
      <c r="AM73" s="141"/>
      <c r="AN73" s="142"/>
      <c r="AO73" s="143"/>
      <c r="AP73" s="144"/>
      <c r="AQ73" s="145"/>
      <c r="AR73" s="145"/>
      <c r="AS73" s="145"/>
      <c r="AT73" s="437"/>
      <c r="AU73" s="78"/>
      <c r="AV73" s="438"/>
      <c r="AW73" s="78"/>
      <c r="AX73" s="579"/>
      <c r="AY73" s="579"/>
      <c r="AZ73" s="146"/>
      <c r="BA73" s="146"/>
      <c r="BB73" s="148"/>
      <c r="BC73" s="148">
        <v>2.8</v>
      </c>
      <c r="BD73" s="148"/>
      <c r="BE73" s="148">
        <v>2.5</v>
      </c>
      <c r="BF73" s="148"/>
      <c r="BG73" s="148"/>
      <c r="BH73" s="148"/>
      <c r="BI73" s="148"/>
      <c r="BJ73" s="148"/>
      <c r="BK73" s="149"/>
      <c r="BL73" s="150"/>
      <c r="BM73" s="151"/>
      <c r="BN73" s="151"/>
      <c r="BO73" s="151"/>
      <c r="BP73" s="577"/>
      <c r="BQ73" s="152"/>
      <c r="BR73" s="153"/>
      <c r="BS73" s="131"/>
      <c r="BT73" s="131"/>
      <c r="BU73" s="132"/>
      <c r="BV73" s="154"/>
      <c r="BW73" s="155"/>
      <c r="BX73" s="165"/>
      <c r="BY73" s="107">
        <f t="shared" si="0"/>
        <v>2.65</v>
      </c>
      <c r="BZ73" s="108">
        <f t="shared" si="1"/>
        <v>2.5</v>
      </c>
      <c r="CA73" s="109">
        <f t="shared" si="2"/>
        <v>2.8</v>
      </c>
      <c r="CB73" s="110" t="e">
        <f t="shared" si="6"/>
        <v>#DIV/0!</v>
      </c>
      <c r="CC73" s="111">
        <f t="shared" si="7"/>
        <v>0</v>
      </c>
      <c r="CD73" s="112">
        <f t="shared" si="8"/>
        <v>0</v>
      </c>
      <c r="CE73" s="113" t="e">
        <f t="shared" si="3"/>
        <v>#DIV/0!</v>
      </c>
      <c r="CF73" s="114">
        <f t="shared" si="4"/>
        <v>0</v>
      </c>
      <c r="CG73" s="115">
        <f t="shared" si="5"/>
        <v>0</v>
      </c>
      <c r="CH73" s="157"/>
      <c r="CI73" s="158"/>
      <c r="CJ73" s="159"/>
      <c r="CK73" s="3"/>
    </row>
    <row r="74" spans="1:89" ht="16.5" customHeight="1">
      <c r="A74" s="229" t="s">
        <v>205</v>
      </c>
      <c r="B74" s="67" t="s">
        <v>105</v>
      </c>
      <c r="C74" s="121"/>
      <c r="D74" s="122"/>
      <c r="E74" s="123"/>
      <c r="F74" s="124"/>
      <c r="G74" s="164"/>
      <c r="H74" s="125"/>
      <c r="I74" s="126"/>
      <c r="J74" s="126"/>
      <c r="K74" s="127"/>
      <c r="L74" s="583"/>
      <c r="M74" s="585"/>
      <c r="N74" s="192"/>
      <c r="O74" s="78"/>
      <c r="P74" s="130"/>
      <c r="Q74" s="131"/>
      <c r="R74" s="131"/>
      <c r="S74" s="131"/>
      <c r="T74" s="131"/>
      <c r="U74" s="132"/>
      <c r="V74" s="133"/>
      <c r="W74" s="132"/>
      <c r="X74" s="134"/>
      <c r="Y74" s="135"/>
      <c r="Z74" s="136"/>
      <c r="AA74" s="137"/>
      <c r="AB74" s="138"/>
      <c r="AC74" s="138"/>
      <c r="AD74" s="138"/>
      <c r="AE74" s="139"/>
      <c r="AF74" s="138"/>
      <c r="AG74" s="138"/>
      <c r="AH74" s="140"/>
      <c r="AI74" s="90"/>
      <c r="AJ74" s="90"/>
      <c r="AK74" s="193"/>
      <c r="AL74" s="193"/>
      <c r="AM74" s="141"/>
      <c r="AN74" s="142"/>
      <c r="AO74" s="143"/>
      <c r="AP74" s="144"/>
      <c r="AQ74" s="145"/>
      <c r="AR74" s="145"/>
      <c r="AS74" s="145"/>
      <c r="AT74" s="437"/>
      <c r="AU74" s="78"/>
      <c r="AV74" s="438"/>
      <c r="AW74" s="78"/>
      <c r="AX74" s="579"/>
      <c r="AY74" s="579"/>
      <c r="AZ74" s="146"/>
      <c r="BA74" s="146"/>
      <c r="BB74" s="148"/>
      <c r="BC74" s="148"/>
      <c r="BD74" s="148"/>
      <c r="BE74" s="148"/>
      <c r="BF74" s="148"/>
      <c r="BG74" s="148"/>
      <c r="BH74" s="148"/>
      <c r="BI74" s="148"/>
      <c r="BJ74" s="148"/>
      <c r="BK74" s="149"/>
      <c r="BL74" s="150"/>
      <c r="BM74" s="151"/>
      <c r="BN74" s="151"/>
      <c r="BO74" s="151"/>
      <c r="BP74" s="577"/>
      <c r="BQ74" s="152"/>
      <c r="BR74" s="153"/>
      <c r="BS74" s="131"/>
      <c r="BT74" s="131"/>
      <c r="BU74" s="132"/>
      <c r="BV74" s="154"/>
      <c r="BW74" s="155"/>
      <c r="BX74" s="165"/>
      <c r="BY74" s="107" t="e">
        <f t="shared" si="0"/>
        <v>#DIV/0!</v>
      </c>
      <c r="BZ74" s="108">
        <f t="shared" si="1"/>
        <v>0</v>
      </c>
      <c r="CA74" s="109">
        <f t="shared" si="2"/>
        <v>0</v>
      </c>
      <c r="CB74" s="110" t="e">
        <f t="shared" si="6"/>
        <v>#DIV/0!</v>
      </c>
      <c r="CC74" s="111">
        <f t="shared" si="7"/>
        <v>0</v>
      </c>
      <c r="CD74" s="112">
        <f t="shared" si="8"/>
        <v>0</v>
      </c>
      <c r="CE74" s="113" t="e">
        <f t="shared" si="3"/>
        <v>#DIV/0!</v>
      </c>
      <c r="CF74" s="114">
        <f t="shared" si="4"/>
        <v>0</v>
      </c>
      <c r="CG74" s="115">
        <f t="shared" si="5"/>
        <v>0</v>
      </c>
      <c r="CH74" s="157"/>
      <c r="CI74" s="158"/>
      <c r="CJ74" s="159"/>
      <c r="CK74" s="3"/>
    </row>
    <row r="75" spans="1:89" ht="16.5" customHeight="1">
      <c r="A75" s="242" t="s">
        <v>206</v>
      </c>
      <c r="B75" s="67" t="s">
        <v>105</v>
      </c>
      <c r="C75" s="160"/>
      <c r="D75" s="195"/>
      <c r="E75" s="233"/>
      <c r="F75" s="124"/>
      <c r="G75" s="164"/>
      <c r="H75" s="125"/>
      <c r="I75" s="126"/>
      <c r="J75" s="126"/>
      <c r="K75" s="127"/>
      <c r="L75" s="583"/>
      <c r="M75" s="585"/>
      <c r="N75" s="192">
        <v>3.5</v>
      </c>
      <c r="O75" s="78">
        <v>3.8</v>
      </c>
      <c r="P75" s="130"/>
      <c r="Q75" s="131"/>
      <c r="R75" s="131"/>
      <c r="S75" s="131"/>
      <c r="T75" s="131"/>
      <c r="U75" s="132"/>
      <c r="V75" s="133"/>
      <c r="W75" s="132"/>
      <c r="X75" s="134"/>
      <c r="Y75" s="135"/>
      <c r="Z75" s="136"/>
      <c r="AA75" s="137"/>
      <c r="AB75" s="138"/>
      <c r="AC75" s="138"/>
      <c r="AD75" s="138"/>
      <c r="AE75" s="139"/>
      <c r="AF75" s="138"/>
      <c r="AG75" s="138"/>
      <c r="AH75" s="140"/>
      <c r="AI75" s="197">
        <v>4</v>
      </c>
      <c r="AJ75" s="197">
        <v>4</v>
      </c>
      <c r="AK75" s="193">
        <v>3.5</v>
      </c>
      <c r="AL75" s="193">
        <v>3.5</v>
      </c>
      <c r="AM75" s="141"/>
      <c r="AN75" s="142"/>
      <c r="AO75" s="143"/>
      <c r="AP75" s="144"/>
      <c r="AQ75" s="145"/>
      <c r="AR75" s="145"/>
      <c r="AS75" s="224"/>
      <c r="AT75" s="437">
        <v>3.5</v>
      </c>
      <c r="AU75" s="78"/>
      <c r="AV75" s="438"/>
      <c r="AW75" s="78">
        <v>3.5</v>
      </c>
      <c r="AX75" s="579"/>
      <c r="AY75" s="579"/>
      <c r="AZ75" s="146"/>
      <c r="BA75" s="146"/>
      <c r="BB75" s="148"/>
      <c r="BC75" s="148"/>
      <c r="BD75" s="148"/>
      <c r="BE75" s="148">
        <v>3.5</v>
      </c>
      <c r="BF75" s="148"/>
      <c r="BG75" s="148"/>
      <c r="BH75" s="148"/>
      <c r="BI75" s="148"/>
      <c r="BJ75" s="148"/>
      <c r="BK75" s="149"/>
      <c r="BL75" s="150"/>
      <c r="BM75" s="151"/>
      <c r="BN75" s="151"/>
      <c r="BO75" s="151"/>
      <c r="BP75" s="577"/>
      <c r="BQ75" s="152"/>
      <c r="BR75" s="153"/>
      <c r="BS75" s="131"/>
      <c r="BT75" s="131"/>
      <c r="BU75" s="132"/>
      <c r="BV75" s="154"/>
      <c r="BW75" s="155"/>
      <c r="BX75" s="165"/>
      <c r="BY75" s="107">
        <f t="shared" si="0"/>
        <v>3.6142857142857143</v>
      </c>
      <c r="BZ75" s="108">
        <f t="shared" si="1"/>
        <v>3.5</v>
      </c>
      <c r="CA75" s="109">
        <f t="shared" si="2"/>
        <v>4</v>
      </c>
      <c r="CB75" s="110">
        <f t="shared" si="6"/>
        <v>3.75</v>
      </c>
      <c r="CC75" s="111">
        <f t="shared" si="7"/>
        <v>3.5</v>
      </c>
      <c r="CD75" s="112">
        <f t="shared" si="8"/>
        <v>4</v>
      </c>
      <c r="CE75" s="113" t="e">
        <f t="shared" si="3"/>
        <v>#DIV/0!</v>
      </c>
      <c r="CF75" s="114">
        <f t="shared" si="4"/>
        <v>0</v>
      </c>
      <c r="CG75" s="115">
        <f t="shared" si="5"/>
        <v>0</v>
      </c>
      <c r="CI75" s="158"/>
      <c r="CJ75" s="159"/>
      <c r="CK75" s="3"/>
    </row>
    <row r="76" spans="1:89" ht="16.5" customHeight="1">
      <c r="A76" s="242" t="s">
        <v>207</v>
      </c>
      <c r="B76" s="67" t="s">
        <v>208</v>
      </c>
      <c r="C76" s="160"/>
      <c r="D76" s="195"/>
      <c r="E76" s="123"/>
      <c r="F76" s="124"/>
      <c r="G76" s="218"/>
      <c r="H76" s="243"/>
      <c r="I76" s="126"/>
      <c r="J76" s="126"/>
      <c r="K76" s="127"/>
      <c r="L76" s="583">
        <v>1</v>
      </c>
      <c r="M76" s="585"/>
      <c r="N76" s="192">
        <v>1.1000000000000001</v>
      </c>
      <c r="O76" s="78"/>
      <c r="P76" s="130"/>
      <c r="Q76" s="131"/>
      <c r="R76" s="131"/>
      <c r="S76" s="131"/>
      <c r="T76" s="131"/>
      <c r="U76" s="132"/>
      <c r="V76" s="133"/>
      <c r="W76" s="132"/>
      <c r="X76" s="134"/>
      <c r="Y76" s="212"/>
      <c r="Z76" s="213"/>
      <c r="AA76" s="188"/>
      <c r="AB76" s="138">
        <v>1.2</v>
      </c>
      <c r="AC76" s="138"/>
      <c r="AD76" s="138"/>
      <c r="AE76" s="139">
        <v>1</v>
      </c>
      <c r="AF76" s="138"/>
      <c r="AG76" s="138"/>
      <c r="AH76" s="140"/>
      <c r="AI76" s="90">
        <v>1.3</v>
      </c>
      <c r="AJ76" s="90">
        <v>1.3</v>
      </c>
      <c r="AK76" s="193"/>
      <c r="AL76" s="193"/>
      <c r="AM76" s="141"/>
      <c r="AN76" s="142"/>
      <c r="AO76" s="177"/>
      <c r="AP76" s="244"/>
      <c r="AQ76" s="145"/>
      <c r="AR76" s="145"/>
      <c r="AS76" s="145"/>
      <c r="AT76" s="437"/>
      <c r="AU76" s="78">
        <v>1</v>
      </c>
      <c r="AV76" s="438"/>
      <c r="AW76" s="78">
        <v>1</v>
      </c>
      <c r="AX76" s="582">
        <v>1.1000000000000001</v>
      </c>
      <c r="AY76" s="582">
        <v>0.9</v>
      </c>
      <c r="AZ76" s="146"/>
      <c r="BA76" s="146"/>
      <c r="BB76" s="148"/>
      <c r="BC76" s="148">
        <v>1.2</v>
      </c>
      <c r="BD76" s="148">
        <v>1.1000000000000001</v>
      </c>
      <c r="BE76" s="148">
        <v>1.1000000000000001</v>
      </c>
      <c r="BF76" s="148">
        <v>0.9</v>
      </c>
      <c r="BG76" s="148"/>
      <c r="BH76" s="148">
        <v>1.2</v>
      </c>
      <c r="BI76" s="148">
        <v>0.75</v>
      </c>
      <c r="BJ76" s="148"/>
      <c r="BK76" s="149"/>
      <c r="BL76" s="150"/>
      <c r="BM76" s="151"/>
      <c r="BN76" s="151"/>
      <c r="BO76" s="151"/>
      <c r="BP76" s="577"/>
      <c r="BQ76" s="152"/>
      <c r="BR76" s="153"/>
      <c r="BS76" s="131"/>
      <c r="BT76" s="131">
        <v>0.74</v>
      </c>
      <c r="BU76" s="132"/>
      <c r="BV76" s="154"/>
      <c r="BW76" s="155"/>
      <c r="BX76" s="165"/>
      <c r="BY76" s="107">
        <f t="shared" si="0"/>
        <v>1.1090909090909089</v>
      </c>
      <c r="BZ76" s="108">
        <f t="shared" si="1"/>
        <v>1</v>
      </c>
      <c r="CA76" s="109">
        <f t="shared" si="2"/>
        <v>1.3</v>
      </c>
      <c r="CB76" s="110">
        <f t="shared" si="6"/>
        <v>0.9225000000000001</v>
      </c>
      <c r="CC76" s="111">
        <f t="shared" si="7"/>
        <v>0.74</v>
      </c>
      <c r="CD76" s="112">
        <f t="shared" si="8"/>
        <v>1.3</v>
      </c>
      <c r="CE76" s="113" t="e">
        <f t="shared" si="3"/>
        <v>#DIV/0!</v>
      </c>
      <c r="CF76" s="114">
        <f t="shared" si="4"/>
        <v>0</v>
      </c>
      <c r="CG76" s="115">
        <f t="shared" si="5"/>
        <v>0</v>
      </c>
      <c r="CH76" s="157">
        <f t="shared" ref="CH76:CH77" si="9">7.2/6</f>
        <v>1.2</v>
      </c>
      <c r="CI76" s="158"/>
      <c r="CJ76" s="159"/>
      <c r="CK76" s="3"/>
    </row>
    <row r="77" spans="1:89" ht="16.5" customHeight="1">
      <c r="A77" s="245" t="s">
        <v>209</v>
      </c>
      <c r="B77" s="67" t="s">
        <v>208</v>
      </c>
      <c r="C77" s="160"/>
      <c r="D77" s="195"/>
      <c r="E77" s="123"/>
      <c r="F77" s="124"/>
      <c r="G77" s="218"/>
      <c r="H77" s="125"/>
      <c r="I77" s="126"/>
      <c r="J77" s="126"/>
      <c r="K77" s="127"/>
      <c r="L77" s="583">
        <v>1</v>
      </c>
      <c r="M77" s="585"/>
      <c r="N77" s="192">
        <v>1.1000000000000001</v>
      </c>
      <c r="O77" s="78"/>
      <c r="P77" s="130"/>
      <c r="Q77" s="131"/>
      <c r="R77" s="131"/>
      <c r="S77" s="131"/>
      <c r="T77" s="131"/>
      <c r="U77" s="132"/>
      <c r="V77" s="133"/>
      <c r="W77" s="132"/>
      <c r="X77" s="134"/>
      <c r="Y77" s="212"/>
      <c r="Z77" s="213"/>
      <c r="AA77" s="188"/>
      <c r="AB77" s="138"/>
      <c r="AC77" s="138"/>
      <c r="AD77" s="138"/>
      <c r="AE77" s="139"/>
      <c r="AF77" s="138"/>
      <c r="AG77" s="138"/>
      <c r="AH77" s="140"/>
      <c r="AI77" s="90"/>
      <c r="AJ77" s="90"/>
      <c r="AK77" s="141"/>
      <c r="AL77" s="141"/>
      <c r="AM77" s="141"/>
      <c r="AN77" s="142"/>
      <c r="AO77" s="177"/>
      <c r="AP77" s="244"/>
      <c r="AQ77" s="145"/>
      <c r="AR77" s="145"/>
      <c r="AS77" s="145"/>
      <c r="AT77" s="437">
        <v>1</v>
      </c>
      <c r="AU77" s="78">
        <v>1</v>
      </c>
      <c r="AV77" s="438"/>
      <c r="AW77" s="78"/>
      <c r="AX77" s="582"/>
      <c r="AY77" s="582"/>
      <c r="AZ77" s="146"/>
      <c r="BA77" s="146"/>
      <c r="BB77" s="148"/>
      <c r="BC77" s="148"/>
      <c r="BD77" s="148"/>
      <c r="BE77" s="148"/>
      <c r="BF77" s="148"/>
      <c r="BG77" s="148"/>
      <c r="BH77" s="148"/>
      <c r="BI77" s="148"/>
      <c r="BJ77" s="148"/>
      <c r="BK77" s="149"/>
      <c r="BL77" s="150"/>
      <c r="BM77" s="151"/>
      <c r="BN77" s="151"/>
      <c r="BO77" s="151"/>
      <c r="BP77" s="577"/>
      <c r="BQ77" s="152"/>
      <c r="BR77" s="153"/>
      <c r="BS77" s="131"/>
      <c r="BT77" s="131">
        <v>0.74</v>
      </c>
      <c r="BU77" s="132"/>
      <c r="BV77" s="154"/>
      <c r="BW77" s="155"/>
      <c r="BX77" s="165"/>
      <c r="BY77" s="107">
        <f t="shared" si="0"/>
        <v>1.0249999999999999</v>
      </c>
      <c r="BZ77" s="108">
        <f t="shared" si="1"/>
        <v>1</v>
      </c>
      <c r="CA77" s="109">
        <f t="shared" si="2"/>
        <v>1.1000000000000001</v>
      </c>
      <c r="CB77" s="110">
        <f t="shared" si="6"/>
        <v>0.74</v>
      </c>
      <c r="CC77" s="111">
        <f t="shared" si="7"/>
        <v>0.74</v>
      </c>
      <c r="CD77" s="112">
        <f t="shared" si="8"/>
        <v>0.74</v>
      </c>
      <c r="CE77" s="113" t="e">
        <f t="shared" si="3"/>
        <v>#DIV/0!</v>
      </c>
      <c r="CF77" s="114">
        <f t="shared" si="4"/>
        <v>0</v>
      </c>
      <c r="CG77" s="115">
        <f t="shared" si="5"/>
        <v>0</v>
      </c>
      <c r="CH77" s="157">
        <f t="shared" si="9"/>
        <v>1.2</v>
      </c>
      <c r="CI77" s="158"/>
      <c r="CJ77" s="159"/>
      <c r="CK77" s="3"/>
    </row>
    <row r="78" spans="1:89" ht="16.5" customHeight="1">
      <c r="A78" s="245" t="s">
        <v>210</v>
      </c>
      <c r="B78" s="67" t="s">
        <v>208</v>
      </c>
      <c r="C78" s="160"/>
      <c r="D78" s="122"/>
      <c r="E78" s="123"/>
      <c r="F78" s="124"/>
      <c r="G78" s="164"/>
      <c r="H78" s="125"/>
      <c r="I78" s="126"/>
      <c r="J78" s="126"/>
      <c r="K78" s="127"/>
      <c r="L78" s="437"/>
      <c r="M78" s="578"/>
      <c r="N78" s="128"/>
      <c r="O78" s="78"/>
      <c r="P78" s="130"/>
      <c r="Q78" s="131"/>
      <c r="R78" s="131"/>
      <c r="S78" s="131"/>
      <c r="T78" s="131"/>
      <c r="U78" s="132"/>
      <c r="V78" s="133"/>
      <c r="W78" s="132"/>
      <c r="X78" s="134"/>
      <c r="Y78" s="135"/>
      <c r="Z78" s="136"/>
      <c r="AA78" s="188"/>
      <c r="AB78" s="138"/>
      <c r="AC78" s="138"/>
      <c r="AD78" s="138"/>
      <c r="AE78" s="139"/>
      <c r="AF78" s="138"/>
      <c r="AG78" s="138"/>
      <c r="AH78" s="140"/>
      <c r="AI78" s="90"/>
      <c r="AJ78" s="90"/>
      <c r="AK78" s="141"/>
      <c r="AL78" s="141"/>
      <c r="AM78" s="141"/>
      <c r="AN78" s="142"/>
      <c r="AO78" s="177"/>
      <c r="AP78" s="244"/>
      <c r="AQ78" s="145"/>
      <c r="AR78" s="145"/>
      <c r="AS78" s="145"/>
      <c r="AT78" s="437"/>
      <c r="AU78" s="78"/>
      <c r="AV78" s="438"/>
      <c r="AW78" s="78"/>
      <c r="AX78" s="579"/>
      <c r="AY78" s="579"/>
      <c r="AZ78" s="146"/>
      <c r="BA78" s="146"/>
      <c r="BB78" s="148"/>
      <c r="BC78" s="148"/>
      <c r="BD78" s="148"/>
      <c r="BE78" s="148"/>
      <c r="BF78" s="148"/>
      <c r="BG78" s="148"/>
      <c r="BH78" s="148"/>
      <c r="BI78" s="148"/>
      <c r="BJ78" s="148"/>
      <c r="BK78" s="149"/>
      <c r="BL78" s="150"/>
      <c r="BM78" s="151"/>
      <c r="BN78" s="151"/>
      <c r="BO78" s="151"/>
      <c r="BP78" s="577"/>
      <c r="BQ78" s="152"/>
      <c r="BR78" s="153"/>
      <c r="BS78" s="131"/>
      <c r="BT78" s="131"/>
      <c r="BU78" s="132"/>
      <c r="BV78" s="154"/>
      <c r="BW78" s="155"/>
      <c r="BX78" s="165"/>
      <c r="BY78" s="107" t="e">
        <f t="shared" si="0"/>
        <v>#DIV/0!</v>
      </c>
      <c r="BZ78" s="108">
        <f t="shared" si="1"/>
        <v>0</v>
      </c>
      <c r="CA78" s="109">
        <f t="shared" si="2"/>
        <v>0</v>
      </c>
      <c r="CB78" s="110" t="e">
        <f t="shared" si="6"/>
        <v>#DIV/0!</v>
      </c>
      <c r="CC78" s="111">
        <f t="shared" si="7"/>
        <v>0</v>
      </c>
      <c r="CD78" s="112">
        <f t="shared" si="8"/>
        <v>0</v>
      </c>
      <c r="CE78" s="113" t="e">
        <f t="shared" si="3"/>
        <v>#DIV/0!</v>
      </c>
      <c r="CF78" s="114">
        <f t="shared" si="4"/>
        <v>0</v>
      </c>
      <c r="CG78" s="115">
        <f t="shared" si="5"/>
        <v>0</v>
      </c>
      <c r="CH78" s="157"/>
      <c r="CI78" s="158"/>
      <c r="CJ78" s="159"/>
      <c r="CK78" s="3"/>
    </row>
    <row r="79" spans="1:89" ht="16.5" customHeight="1">
      <c r="A79" s="245" t="s">
        <v>326</v>
      </c>
      <c r="B79" s="67" t="s">
        <v>208</v>
      </c>
      <c r="C79" s="160"/>
      <c r="D79" s="195"/>
      <c r="E79" s="123"/>
      <c r="F79" s="124"/>
      <c r="G79" s="218"/>
      <c r="H79" s="125"/>
      <c r="I79" s="126"/>
      <c r="J79" s="191"/>
      <c r="K79" s="127"/>
      <c r="L79" s="437">
        <v>1</v>
      </c>
      <c r="M79" s="578"/>
      <c r="N79" s="128">
        <v>1.1000000000000001</v>
      </c>
      <c r="O79" s="78"/>
      <c r="P79" s="130"/>
      <c r="Q79" s="131"/>
      <c r="R79" s="131"/>
      <c r="S79" s="131"/>
      <c r="T79" s="131"/>
      <c r="U79" s="132"/>
      <c r="V79" s="133"/>
      <c r="W79" s="132"/>
      <c r="X79" s="134"/>
      <c r="Y79" s="212"/>
      <c r="Z79" s="136"/>
      <c r="AA79" s="188"/>
      <c r="AB79" s="138"/>
      <c r="AC79" s="138"/>
      <c r="AD79" s="138"/>
      <c r="AE79" s="139"/>
      <c r="AF79" s="138"/>
      <c r="AG79" s="138"/>
      <c r="AH79" s="140"/>
      <c r="AI79" s="90"/>
      <c r="AJ79" s="90"/>
      <c r="AK79" s="141"/>
      <c r="AL79" s="141"/>
      <c r="AM79" s="141"/>
      <c r="AN79" s="142"/>
      <c r="AO79" s="177"/>
      <c r="AP79" s="244"/>
      <c r="AQ79" s="145"/>
      <c r="AR79" s="145"/>
      <c r="AS79" s="145"/>
      <c r="AT79" s="437"/>
      <c r="AU79" s="78"/>
      <c r="AV79" s="438"/>
      <c r="AW79" s="78"/>
      <c r="AX79" s="579"/>
      <c r="AY79" s="579"/>
      <c r="AZ79" s="146"/>
      <c r="BA79" s="146"/>
      <c r="BB79" s="148"/>
      <c r="BC79" s="148"/>
      <c r="BD79" s="148"/>
      <c r="BE79" s="148"/>
      <c r="BF79" s="148"/>
      <c r="BG79" s="148"/>
      <c r="BH79" s="148">
        <v>1.2</v>
      </c>
      <c r="BI79" s="148">
        <v>0.75</v>
      </c>
      <c r="BJ79" s="148"/>
      <c r="BK79" s="149"/>
      <c r="BL79" s="150"/>
      <c r="BM79" s="151"/>
      <c r="BN79" s="151"/>
      <c r="BO79" s="151"/>
      <c r="BP79" s="577"/>
      <c r="BQ79" s="152"/>
      <c r="BR79" s="153"/>
      <c r="BS79" s="131"/>
      <c r="BT79" s="131"/>
      <c r="BU79" s="132"/>
      <c r="BV79" s="154"/>
      <c r="BW79" s="155"/>
      <c r="BX79" s="165"/>
      <c r="BY79" s="107">
        <f t="shared" si="0"/>
        <v>1.0999999999999999</v>
      </c>
      <c r="BZ79" s="108">
        <f t="shared" si="1"/>
        <v>1</v>
      </c>
      <c r="CA79" s="109">
        <f t="shared" si="2"/>
        <v>1.2</v>
      </c>
      <c r="CB79" s="110">
        <f t="shared" si="6"/>
        <v>0.75</v>
      </c>
      <c r="CC79" s="111">
        <f t="shared" si="7"/>
        <v>0.75</v>
      </c>
      <c r="CD79" s="112">
        <f t="shared" si="8"/>
        <v>0.75</v>
      </c>
      <c r="CE79" s="113" t="e">
        <f t="shared" si="3"/>
        <v>#DIV/0!</v>
      </c>
      <c r="CF79" s="114">
        <f t="shared" si="4"/>
        <v>0</v>
      </c>
      <c r="CG79" s="115">
        <f t="shared" si="5"/>
        <v>0</v>
      </c>
      <c r="CH79" s="157"/>
      <c r="CI79" s="158"/>
      <c r="CJ79" s="159"/>
      <c r="CK79" s="3"/>
    </row>
    <row r="80" spans="1:89" ht="16.5" customHeight="1">
      <c r="A80" s="245" t="s">
        <v>212</v>
      </c>
      <c r="B80" s="67" t="s">
        <v>105</v>
      </c>
      <c r="C80" s="121"/>
      <c r="D80" s="122"/>
      <c r="E80" s="123"/>
      <c r="F80" s="124"/>
      <c r="G80" s="218"/>
      <c r="H80" s="125"/>
      <c r="I80" s="126"/>
      <c r="J80" s="126"/>
      <c r="K80" s="127"/>
      <c r="L80" s="437"/>
      <c r="M80" s="578"/>
      <c r="N80" s="128"/>
      <c r="O80" s="78"/>
      <c r="P80" s="130"/>
      <c r="Q80" s="131"/>
      <c r="R80" s="131"/>
      <c r="S80" s="131"/>
      <c r="T80" s="131"/>
      <c r="U80" s="132"/>
      <c r="V80" s="133"/>
      <c r="W80" s="132"/>
      <c r="X80" s="134"/>
      <c r="Y80" s="135"/>
      <c r="Z80" s="136"/>
      <c r="AA80" s="137"/>
      <c r="AB80" s="138"/>
      <c r="AC80" s="138"/>
      <c r="AD80" s="138"/>
      <c r="AE80" s="139"/>
      <c r="AF80" s="138"/>
      <c r="AG80" s="138"/>
      <c r="AH80" s="140"/>
      <c r="AI80" s="197"/>
      <c r="AJ80" s="197"/>
      <c r="AK80" s="141"/>
      <c r="AL80" s="141"/>
      <c r="AM80" s="216"/>
      <c r="AN80" s="217"/>
      <c r="AO80" s="177"/>
      <c r="AP80" s="244"/>
      <c r="AQ80" s="145"/>
      <c r="AR80" s="145"/>
      <c r="AS80" s="145"/>
      <c r="AT80" s="437"/>
      <c r="AU80" s="78"/>
      <c r="AV80" s="438"/>
      <c r="AW80" s="78"/>
      <c r="AX80" s="582"/>
      <c r="AY80" s="582"/>
      <c r="AZ80" s="146"/>
      <c r="BA80" s="146"/>
      <c r="BB80" s="148"/>
      <c r="BC80" s="148"/>
      <c r="BD80" s="148"/>
      <c r="BE80" s="148"/>
      <c r="BF80" s="148"/>
      <c r="BG80" s="148"/>
      <c r="BH80" s="148"/>
      <c r="BI80" s="148"/>
      <c r="BJ80" s="148"/>
      <c r="BK80" s="149"/>
      <c r="BL80" s="150"/>
      <c r="BM80" s="151"/>
      <c r="BN80" s="151"/>
      <c r="BO80" s="151"/>
      <c r="BP80" s="577"/>
      <c r="BQ80" s="152"/>
      <c r="BR80" s="153"/>
      <c r="BS80" s="131"/>
      <c r="BT80" s="131"/>
      <c r="BU80" s="132"/>
      <c r="BV80" s="154"/>
      <c r="BW80" s="155"/>
      <c r="BX80" s="165"/>
      <c r="BY80" s="107" t="e">
        <f t="shared" si="0"/>
        <v>#DIV/0!</v>
      </c>
      <c r="BZ80" s="108">
        <f t="shared" si="1"/>
        <v>0</v>
      </c>
      <c r="CA80" s="109">
        <f t="shared" si="2"/>
        <v>0</v>
      </c>
      <c r="CB80" s="110" t="e">
        <f t="shared" si="6"/>
        <v>#DIV/0!</v>
      </c>
      <c r="CC80" s="111">
        <f t="shared" si="7"/>
        <v>0</v>
      </c>
      <c r="CD80" s="112">
        <f t="shared" si="8"/>
        <v>0</v>
      </c>
      <c r="CE80" s="113" t="e">
        <f t="shared" si="3"/>
        <v>#DIV/0!</v>
      </c>
      <c r="CF80" s="114">
        <f t="shared" si="4"/>
        <v>0</v>
      </c>
      <c r="CG80" s="115">
        <f t="shared" si="5"/>
        <v>0</v>
      </c>
      <c r="CH80" s="157"/>
      <c r="CI80" s="158"/>
      <c r="CJ80" s="159"/>
      <c r="CK80" s="3"/>
    </row>
    <row r="81" spans="1:89" ht="16.5" customHeight="1">
      <c r="A81" s="245" t="s">
        <v>213</v>
      </c>
      <c r="B81" s="67" t="s">
        <v>105</v>
      </c>
      <c r="C81" s="160"/>
      <c r="D81" s="122"/>
      <c r="E81" s="123"/>
      <c r="F81" s="124"/>
      <c r="G81" s="164"/>
      <c r="H81" s="125"/>
      <c r="I81" s="126"/>
      <c r="J81" s="126"/>
      <c r="K81" s="127"/>
      <c r="L81" s="437"/>
      <c r="M81" s="578"/>
      <c r="N81" s="128"/>
      <c r="O81" s="78"/>
      <c r="P81" s="130"/>
      <c r="Q81" s="131"/>
      <c r="R81" s="131"/>
      <c r="S81" s="131"/>
      <c r="T81" s="131"/>
      <c r="U81" s="132"/>
      <c r="V81" s="133"/>
      <c r="W81" s="132"/>
      <c r="X81" s="134"/>
      <c r="Y81" s="135"/>
      <c r="Z81" s="136"/>
      <c r="AA81" s="137"/>
      <c r="AB81" s="138"/>
      <c r="AC81" s="138"/>
      <c r="AD81" s="138"/>
      <c r="AE81" s="139"/>
      <c r="AF81" s="138"/>
      <c r="AG81" s="138"/>
      <c r="AH81" s="140"/>
      <c r="AI81" s="197"/>
      <c r="AJ81" s="247"/>
      <c r="AK81" s="141"/>
      <c r="AL81" s="141"/>
      <c r="AM81" s="141"/>
      <c r="AN81" s="142"/>
      <c r="AO81" s="177"/>
      <c r="AP81" s="244"/>
      <c r="AQ81" s="145"/>
      <c r="AR81" s="145"/>
      <c r="AS81" s="145"/>
      <c r="AT81" s="437"/>
      <c r="AU81" s="78"/>
      <c r="AV81" s="438"/>
      <c r="AW81" s="78"/>
      <c r="AX81" s="579"/>
      <c r="AY81" s="579"/>
      <c r="AZ81" s="146"/>
      <c r="BA81" s="146"/>
      <c r="BB81" s="148"/>
      <c r="BC81" s="148"/>
      <c r="BD81" s="148"/>
      <c r="BE81" s="148"/>
      <c r="BF81" s="148"/>
      <c r="BG81" s="148"/>
      <c r="BH81" s="148"/>
      <c r="BI81" s="148"/>
      <c r="BJ81" s="148"/>
      <c r="BK81" s="149"/>
      <c r="BL81" s="150"/>
      <c r="BM81" s="151"/>
      <c r="BN81" s="151"/>
      <c r="BO81" s="151"/>
      <c r="BP81" s="577"/>
      <c r="BQ81" s="152"/>
      <c r="BR81" s="153"/>
      <c r="BS81" s="131"/>
      <c r="BT81" s="131"/>
      <c r="BU81" s="132"/>
      <c r="BV81" s="154"/>
      <c r="BW81" s="155"/>
      <c r="BX81" s="165"/>
      <c r="BY81" s="107" t="e">
        <f t="shared" si="0"/>
        <v>#DIV/0!</v>
      </c>
      <c r="BZ81" s="108">
        <f t="shared" si="1"/>
        <v>0</v>
      </c>
      <c r="CA81" s="109">
        <f t="shared" si="2"/>
        <v>0</v>
      </c>
      <c r="CB81" s="110" t="e">
        <f t="shared" si="6"/>
        <v>#DIV/0!</v>
      </c>
      <c r="CC81" s="111">
        <f t="shared" si="7"/>
        <v>0</v>
      </c>
      <c r="CD81" s="112">
        <f t="shared" si="8"/>
        <v>0</v>
      </c>
      <c r="CE81" s="113" t="e">
        <f t="shared" si="3"/>
        <v>#DIV/0!</v>
      </c>
      <c r="CF81" s="114">
        <f t="shared" si="4"/>
        <v>0</v>
      </c>
      <c r="CG81" s="115">
        <f t="shared" si="5"/>
        <v>0</v>
      </c>
      <c r="CH81" s="157"/>
      <c r="CI81" s="158"/>
      <c r="CJ81" s="159"/>
      <c r="CK81" s="3"/>
    </row>
    <row r="82" spans="1:89" ht="16.5" customHeight="1">
      <c r="A82" s="245" t="s">
        <v>214</v>
      </c>
      <c r="B82" s="67" t="s">
        <v>208</v>
      </c>
      <c r="C82" s="121"/>
      <c r="D82" s="122"/>
      <c r="E82" s="123"/>
      <c r="F82" s="124"/>
      <c r="G82" s="164"/>
      <c r="H82" s="125"/>
      <c r="I82" s="126"/>
      <c r="J82" s="126"/>
      <c r="K82" s="127"/>
      <c r="L82" s="437"/>
      <c r="M82" s="578"/>
      <c r="N82" s="128">
        <v>1.1000000000000001</v>
      </c>
      <c r="O82" s="78"/>
      <c r="P82" s="130"/>
      <c r="Q82" s="131"/>
      <c r="R82" s="131"/>
      <c r="S82" s="131"/>
      <c r="T82" s="131"/>
      <c r="U82" s="132"/>
      <c r="V82" s="133"/>
      <c r="W82" s="132"/>
      <c r="X82" s="134"/>
      <c r="Y82" s="135"/>
      <c r="Z82" s="136"/>
      <c r="AA82" s="137"/>
      <c r="AB82" s="138"/>
      <c r="AC82" s="138"/>
      <c r="AD82" s="138"/>
      <c r="AE82" s="139"/>
      <c r="AF82" s="138"/>
      <c r="AG82" s="138"/>
      <c r="AH82" s="140"/>
      <c r="AI82" s="90"/>
      <c r="AJ82" s="248"/>
      <c r="AK82" s="141"/>
      <c r="AL82" s="141"/>
      <c r="AM82" s="141"/>
      <c r="AN82" s="142"/>
      <c r="AO82" s="177"/>
      <c r="AP82" s="244"/>
      <c r="AQ82" s="145"/>
      <c r="AR82" s="145"/>
      <c r="AS82" s="145"/>
      <c r="AT82" s="437"/>
      <c r="AU82" s="78"/>
      <c r="AV82" s="438"/>
      <c r="AW82" s="78"/>
      <c r="AX82" s="579"/>
      <c r="AY82" s="579"/>
      <c r="AZ82" s="146"/>
      <c r="BA82" s="146"/>
      <c r="BB82" s="148"/>
      <c r="BC82" s="148"/>
      <c r="BD82" s="148"/>
      <c r="BE82" s="148"/>
      <c r="BF82" s="148"/>
      <c r="BG82" s="148"/>
      <c r="BH82" s="148"/>
      <c r="BI82" s="148"/>
      <c r="BJ82" s="148"/>
      <c r="BK82" s="149"/>
      <c r="BL82" s="150"/>
      <c r="BM82" s="151"/>
      <c r="BN82" s="151"/>
      <c r="BO82" s="151"/>
      <c r="BP82" s="577"/>
      <c r="BQ82" s="152"/>
      <c r="BR82" s="153"/>
      <c r="BS82" s="131"/>
      <c r="BT82" s="131"/>
      <c r="BU82" s="132"/>
      <c r="BV82" s="154"/>
      <c r="BW82" s="155"/>
      <c r="BX82" s="165"/>
      <c r="BY82" s="107">
        <f t="shared" si="0"/>
        <v>1.1000000000000001</v>
      </c>
      <c r="BZ82" s="108">
        <f t="shared" si="1"/>
        <v>1.1000000000000001</v>
      </c>
      <c r="CA82" s="109">
        <f t="shared" si="2"/>
        <v>1.1000000000000001</v>
      </c>
      <c r="CB82" s="110" t="e">
        <f t="shared" si="6"/>
        <v>#DIV/0!</v>
      </c>
      <c r="CC82" s="111">
        <f t="shared" si="7"/>
        <v>0</v>
      </c>
      <c r="CD82" s="112">
        <f t="shared" si="8"/>
        <v>0</v>
      </c>
      <c r="CE82" s="113" t="e">
        <f t="shared" si="3"/>
        <v>#DIV/0!</v>
      </c>
      <c r="CF82" s="114">
        <f t="shared" si="4"/>
        <v>0</v>
      </c>
      <c r="CG82" s="115">
        <f t="shared" si="5"/>
        <v>0</v>
      </c>
      <c r="CH82" s="157"/>
      <c r="CI82" s="158"/>
      <c r="CJ82" s="159"/>
      <c r="CK82" s="3"/>
    </row>
    <row r="83" spans="1:89" ht="16.5" customHeight="1">
      <c r="A83" s="245" t="s">
        <v>215</v>
      </c>
      <c r="B83" s="67" t="s">
        <v>105</v>
      </c>
      <c r="C83" s="121"/>
      <c r="D83" s="122"/>
      <c r="E83" s="123"/>
      <c r="F83" s="124"/>
      <c r="G83" s="164"/>
      <c r="H83" s="125"/>
      <c r="I83" s="126"/>
      <c r="J83" s="126"/>
      <c r="K83" s="127"/>
      <c r="L83" s="437"/>
      <c r="M83" s="578"/>
      <c r="N83" s="128"/>
      <c r="O83" s="78"/>
      <c r="P83" s="130"/>
      <c r="Q83" s="131"/>
      <c r="R83" s="131"/>
      <c r="S83" s="131"/>
      <c r="T83" s="131"/>
      <c r="U83" s="132"/>
      <c r="V83" s="133"/>
      <c r="W83" s="132"/>
      <c r="X83" s="134"/>
      <c r="Y83" s="135"/>
      <c r="Z83" s="136"/>
      <c r="AA83" s="137"/>
      <c r="AB83" s="138"/>
      <c r="AC83" s="138"/>
      <c r="AD83" s="138"/>
      <c r="AE83" s="139"/>
      <c r="AF83" s="138"/>
      <c r="AG83" s="138"/>
      <c r="AH83" s="140"/>
      <c r="AI83" s="90"/>
      <c r="AJ83" s="248"/>
      <c r="AK83" s="141"/>
      <c r="AL83" s="141"/>
      <c r="AM83" s="141"/>
      <c r="AN83" s="142"/>
      <c r="AO83" s="177"/>
      <c r="AP83" s="244"/>
      <c r="AQ83" s="145"/>
      <c r="AR83" s="145"/>
      <c r="AS83" s="145"/>
      <c r="AT83" s="437"/>
      <c r="AU83" s="78"/>
      <c r="AV83" s="438"/>
      <c r="AW83" s="78"/>
      <c r="AX83" s="579"/>
      <c r="AY83" s="579"/>
      <c r="AZ83" s="146"/>
      <c r="BA83" s="146"/>
      <c r="BB83" s="148"/>
      <c r="BC83" s="148"/>
      <c r="BD83" s="148"/>
      <c r="BE83" s="148"/>
      <c r="BF83" s="148"/>
      <c r="BG83" s="148"/>
      <c r="BH83" s="148"/>
      <c r="BI83" s="148"/>
      <c r="BJ83" s="148"/>
      <c r="BK83" s="149"/>
      <c r="BL83" s="150"/>
      <c r="BM83" s="151"/>
      <c r="BN83" s="151"/>
      <c r="BO83" s="151"/>
      <c r="BP83" s="577"/>
      <c r="BQ83" s="152"/>
      <c r="BR83" s="153"/>
      <c r="BS83" s="131"/>
      <c r="BT83" s="131"/>
      <c r="BU83" s="132"/>
      <c r="BV83" s="154"/>
      <c r="BW83" s="155"/>
      <c r="BX83" s="165"/>
      <c r="BY83" s="107" t="e">
        <f t="shared" si="0"/>
        <v>#DIV/0!</v>
      </c>
      <c r="BZ83" s="108">
        <f t="shared" si="1"/>
        <v>0</v>
      </c>
      <c r="CA83" s="109">
        <f t="shared" si="2"/>
        <v>0</v>
      </c>
      <c r="CB83" s="110" t="e">
        <f t="shared" si="6"/>
        <v>#DIV/0!</v>
      </c>
      <c r="CC83" s="111">
        <f t="shared" si="7"/>
        <v>0</v>
      </c>
      <c r="CD83" s="112">
        <f t="shared" si="8"/>
        <v>0</v>
      </c>
      <c r="CE83" s="113" t="e">
        <f t="shared" si="3"/>
        <v>#DIV/0!</v>
      </c>
      <c r="CF83" s="114">
        <f t="shared" si="4"/>
        <v>0</v>
      </c>
      <c r="CG83" s="115">
        <f t="shared" si="5"/>
        <v>0</v>
      </c>
      <c r="CH83" s="157"/>
      <c r="CI83" s="158"/>
      <c r="CJ83" s="159"/>
      <c r="CK83" s="3"/>
    </row>
    <row r="84" spans="1:89" ht="16.5" customHeight="1">
      <c r="A84" s="245" t="s">
        <v>215</v>
      </c>
      <c r="B84" s="67" t="s">
        <v>108</v>
      </c>
      <c r="C84" s="121"/>
      <c r="D84" s="122"/>
      <c r="E84" s="123"/>
      <c r="F84" s="124"/>
      <c r="G84" s="164"/>
      <c r="H84" s="125"/>
      <c r="I84" s="126"/>
      <c r="J84" s="126"/>
      <c r="K84" s="127"/>
      <c r="L84" s="437"/>
      <c r="M84" s="578"/>
      <c r="N84" s="128"/>
      <c r="O84" s="78"/>
      <c r="P84" s="130"/>
      <c r="Q84" s="131"/>
      <c r="R84" s="131"/>
      <c r="S84" s="131"/>
      <c r="T84" s="131"/>
      <c r="U84" s="132"/>
      <c r="V84" s="133"/>
      <c r="W84" s="132"/>
      <c r="X84" s="134"/>
      <c r="Y84" s="135"/>
      <c r="Z84" s="136"/>
      <c r="AA84" s="137"/>
      <c r="AB84" s="138"/>
      <c r="AC84" s="138"/>
      <c r="AD84" s="138"/>
      <c r="AE84" s="139"/>
      <c r="AF84" s="138"/>
      <c r="AG84" s="138"/>
      <c r="AH84" s="140"/>
      <c r="AI84" s="90"/>
      <c r="AJ84" s="248"/>
      <c r="AK84" s="141"/>
      <c r="AL84" s="141"/>
      <c r="AM84" s="141"/>
      <c r="AN84" s="142"/>
      <c r="AO84" s="177"/>
      <c r="AP84" s="244"/>
      <c r="AQ84" s="145"/>
      <c r="AR84" s="145"/>
      <c r="AS84" s="145"/>
      <c r="AT84" s="437"/>
      <c r="AU84" s="78"/>
      <c r="AV84" s="438"/>
      <c r="AW84" s="78"/>
      <c r="AX84" s="579"/>
      <c r="AY84" s="579"/>
      <c r="AZ84" s="146"/>
      <c r="BA84" s="146"/>
      <c r="BB84" s="148"/>
      <c r="BC84" s="148"/>
      <c r="BD84" s="148"/>
      <c r="BE84" s="148"/>
      <c r="BF84" s="148"/>
      <c r="BG84" s="148"/>
      <c r="BH84" s="148"/>
      <c r="BI84" s="148"/>
      <c r="BJ84" s="148"/>
      <c r="BK84" s="149"/>
      <c r="BL84" s="150"/>
      <c r="BM84" s="151"/>
      <c r="BN84" s="151"/>
      <c r="BO84" s="151"/>
      <c r="BP84" s="577"/>
      <c r="BQ84" s="152"/>
      <c r="BR84" s="153"/>
      <c r="BS84" s="131"/>
      <c r="BT84" s="131"/>
      <c r="BU84" s="132"/>
      <c r="BV84" s="154"/>
      <c r="BW84" s="155"/>
      <c r="BX84" s="165"/>
      <c r="BY84" s="107" t="e">
        <f t="shared" si="0"/>
        <v>#DIV/0!</v>
      </c>
      <c r="BZ84" s="108">
        <f t="shared" si="1"/>
        <v>0</v>
      </c>
      <c r="CA84" s="109">
        <f t="shared" si="2"/>
        <v>0</v>
      </c>
      <c r="CB84" s="110" t="e">
        <f t="shared" si="6"/>
        <v>#DIV/0!</v>
      </c>
      <c r="CC84" s="111">
        <f t="shared" si="7"/>
        <v>0</v>
      </c>
      <c r="CD84" s="112">
        <f t="shared" si="8"/>
        <v>0</v>
      </c>
      <c r="CE84" s="113" t="e">
        <f t="shared" si="3"/>
        <v>#DIV/0!</v>
      </c>
      <c r="CF84" s="114">
        <f t="shared" si="4"/>
        <v>0</v>
      </c>
      <c r="CG84" s="115">
        <f t="shared" si="5"/>
        <v>0</v>
      </c>
      <c r="CH84" s="157"/>
      <c r="CI84" s="158"/>
      <c r="CJ84" s="159"/>
      <c r="CK84" s="3"/>
    </row>
    <row r="85" spans="1:89" ht="16.5" customHeight="1">
      <c r="A85" s="245" t="s">
        <v>300</v>
      </c>
      <c r="B85" s="67" t="s">
        <v>208</v>
      </c>
      <c r="C85" s="121"/>
      <c r="D85" s="122"/>
      <c r="E85" s="123"/>
      <c r="F85" s="124"/>
      <c r="G85" s="164"/>
      <c r="H85" s="125"/>
      <c r="I85" s="126"/>
      <c r="J85" s="126"/>
      <c r="K85" s="127"/>
      <c r="L85" s="583"/>
      <c r="M85" s="585"/>
      <c r="N85" s="192">
        <v>1</v>
      </c>
      <c r="O85" s="78"/>
      <c r="P85" s="130"/>
      <c r="Q85" s="131"/>
      <c r="R85" s="131"/>
      <c r="S85" s="131"/>
      <c r="T85" s="131"/>
      <c r="U85" s="132"/>
      <c r="V85" s="133"/>
      <c r="W85" s="132"/>
      <c r="X85" s="134"/>
      <c r="Y85" s="135"/>
      <c r="Z85" s="136"/>
      <c r="AA85" s="137"/>
      <c r="AB85" s="138"/>
      <c r="AC85" s="138"/>
      <c r="AD85" s="138"/>
      <c r="AE85" s="139"/>
      <c r="AF85" s="249"/>
      <c r="AG85" s="138"/>
      <c r="AH85" s="140"/>
      <c r="AI85" s="90"/>
      <c r="AJ85" s="248"/>
      <c r="AK85" s="141"/>
      <c r="AL85" s="141"/>
      <c r="AM85" s="141"/>
      <c r="AN85" s="142"/>
      <c r="AO85" s="177"/>
      <c r="AP85" s="244"/>
      <c r="AQ85" s="145"/>
      <c r="AR85" s="145"/>
      <c r="AS85" s="145"/>
      <c r="AT85" s="437"/>
      <c r="AU85" s="78"/>
      <c r="AV85" s="438"/>
      <c r="AW85" s="78"/>
      <c r="AX85" s="579"/>
      <c r="AY85" s="579"/>
      <c r="AZ85" s="146"/>
      <c r="BA85" s="146"/>
      <c r="BB85" s="148"/>
      <c r="BC85" s="148"/>
      <c r="BD85" s="148"/>
      <c r="BE85" s="148"/>
      <c r="BF85" s="148"/>
      <c r="BG85" s="148"/>
      <c r="BH85" s="148"/>
      <c r="BI85" s="148"/>
      <c r="BJ85" s="148"/>
      <c r="BK85" s="149"/>
      <c r="BL85" s="150"/>
      <c r="BM85" s="151"/>
      <c r="BN85" s="151"/>
      <c r="BO85" s="151"/>
      <c r="BP85" s="577"/>
      <c r="BQ85" s="152"/>
      <c r="BR85" s="153"/>
      <c r="BS85" s="131"/>
      <c r="BT85" s="131">
        <v>0.74</v>
      </c>
      <c r="BU85" s="132"/>
      <c r="BV85" s="154"/>
      <c r="BW85" s="155"/>
      <c r="BX85" s="165"/>
      <c r="BY85" s="107">
        <f t="shared" si="0"/>
        <v>1</v>
      </c>
      <c r="BZ85" s="108">
        <f t="shared" si="1"/>
        <v>1</v>
      </c>
      <c r="CA85" s="109">
        <f t="shared" si="2"/>
        <v>1</v>
      </c>
      <c r="CB85" s="110">
        <f t="shared" si="6"/>
        <v>0.74</v>
      </c>
      <c r="CC85" s="111">
        <f t="shared" si="7"/>
        <v>0.74</v>
      </c>
      <c r="CD85" s="112">
        <f t="shared" si="8"/>
        <v>0.74</v>
      </c>
      <c r="CE85" s="113" t="e">
        <f t="shared" si="3"/>
        <v>#DIV/0!</v>
      </c>
      <c r="CF85" s="114">
        <f t="shared" si="4"/>
        <v>0</v>
      </c>
      <c r="CG85" s="115">
        <f t="shared" si="5"/>
        <v>0</v>
      </c>
      <c r="CH85" s="157"/>
      <c r="CI85" s="158"/>
      <c r="CJ85" s="159"/>
      <c r="CK85" s="3"/>
    </row>
    <row r="86" spans="1:89" ht="16.5" customHeight="1">
      <c r="A86" s="245" t="s">
        <v>217</v>
      </c>
      <c r="B86" s="67" t="s">
        <v>208</v>
      </c>
      <c r="C86" s="121"/>
      <c r="D86" s="122"/>
      <c r="E86" s="123"/>
      <c r="F86" s="124"/>
      <c r="G86" s="164"/>
      <c r="H86" s="125"/>
      <c r="I86" s="126"/>
      <c r="J86" s="126"/>
      <c r="K86" s="127"/>
      <c r="L86" s="583"/>
      <c r="M86" s="585"/>
      <c r="N86" s="192"/>
      <c r="O86" s="78"/>
      <c r="P86" s="130"/>
      <c r="Q86" s="131"/>
      <c r="R86" s="131"/>
      <c r="S86" s="131"/>
      <c r="T86" s="131"/>
      <c r="U86" s="132"/>
      <c r="V86" s="133"/>
      <c r="W86" s="132"/>
      <c r="X86" s="134"/>
      <c r="Y86" s="135"/>
      <c r="Z86" s="136"/>
      <c r="AA86" s="137"/>
      <c r="AB86" s="138"/>
      <c r="AC86" s="138"/>
      <c r="AD86" s="138"/>
      <c r="AE86" s="139"/>
      <c r="AF86" s="138"/>
      <c r="AG86" s="138"/>
      <c r="AH86" s="140"/>
      <c r="AI86" s="90"/>
      <c r="AJ86" s="90"/>
      <c r="AK86" s="141"/>
      <c r="AL86" s="141"/>
      <c r="AM86" s="141"/>
      <c r="AN86" s="142"/>
      <c r="AO86" s="177"/>
      <c r="AP86" s="144"/>
      <c r="AQ86" s="145"/>
      <c r="AR86" s="145"/>
      <c r="AS86" s="145"/>
      <c r="AT86" s="437"/>
      <c r="AU86" s="78"/>
      <c r="AV86" s="438"/>
      <c r="AW86" s="78"/>
      <c r="AX86" s="579"/>
      <c r="AY86" s="579"/>
      <c r="AZ86" s="146"/>
      <c r="BA86" s="146"/>
      <c r="BB86" s="148"/>
      <c r="BC86" s="148"/>
      <c r="BD86" s="148"/>
      <c r="BE86" s="148"/>
      <c r="BF86" s="148"/>
      <c r="BG86" s="148"/>
      <c r="BH86" s="148"/>
      <c r="BI86" s="148"/>
      <c r="BJ86" s="148"/>
      <c r="BK86" s="149"/>
      <c r="BL86" s="150"/>
      <c r="BM86" s="151"/>
      <c r="BN86" s="151"/>
      <c r="BO86" s="151"/>
      <c r="BP86" s="577"/>
      <c r="BQ86" s="152"/>
      <c r="BR86" s="153"/>
      <c r="BS86" s="131"/>
      <c r="BT86" s="131"/>
      <c r="BU86" s="132"/>
      <c r="BV86" s="154"/>
      <c r="BW86" s="155"/>
      <c r="BX86" s="165"/>
      <c r="BY86" s="107" t="e">
        <f t="shared" si="0"/>
        <v>#DIV/0!</v>
      </c>
      <c r="BZ86" s="108">
        <f t="shared" si="1"/>
        <v>0</v>
      </c>
      <c r="CA86" s="109">
        <f t="shared" si="2"/>
        <v>0</v>
      </c>
      <c r="CB86" s="110" t="e">
        <f t="shared" si="6"/>
        <v>#DIV/0!</v>
      </c>
      <c r="CC86" s="111">
        <f t="shared" si="7"/>
        <v>0</v>
      </c>
      <c r="CD86" s="112">
        <f t="shared" si="8"/>
        <v>0</v>
      </c>
      <c r="CE86" s="113" t="e">
        <f t="shared" si="3"/>
        <v>#DIV/0!</v>
      </c>
      <c r="CF86" s="114">
        <f t="shared" si="4"/>
        <v>0</v>
      </c>
      <c r="CG86" s="115">
        <f t="shared" si="5"/>
        <v>0</v>
      </c>
      <c r="CH86" s="157"/>
      <c r="CI86" s="158"/>
      <c r="CJ86" s="159"/>
      <c r="CK86" s="3"/>
    </row>
    <row r="87" spans="1:89" ht="16.5" customHeight="1">
      <c r="A87" s="219" t="s">
        <v>218</v>
      </c>
      <c r="B87" s="67" t="s">
        <v>105</v>
      </c>
      <c r="C87" s="121"/>
      <c r="D87" s="122"/>
      <c r="E87" s="123"/>
      <c r="F87" s="124"/>
      <c r="G87" s="164"/>
      <c r="H87" s="125"/>
      <c r="I87" s="126"/>
      <c r="J87" s="126"/>
      <c r="K87" s="127"/>
      <c r="L87" s="583">
        <v>6</v>
      </c>
      <c r="M87" s="585"/>
      <c r="N87" s="192">
        <f>2.2/0.3</f>
        <v>7.3333333333333339</v>
      </c>
      <c r="O87" s="78">
        <v>7</v>
      </c>
      <c r="P87" s="130"/>
      <c r="Q87" s="131"/>
      <c r="R87" s="131"/>
      <c r="S87" s="131"/>
      <c r="T87" s="131"/>
      <c r="U87" s="132"/>
      <c r="V87" s="133"/>
      <c r="W87" s="132"/>
      <c r="X87" s="134"/>
      <c r="Y87" s="135"/>
      <c r="Z87" s="136"/>
      <c r="AA87" s="137"/>
      <c r="AB87" s="138">
        <v>6.7</v>
      </c>
      <c r="AC87" s="138"/>
      <c r="AD87" s="138"/>
      <c r="AE87" s="139"/>
      <c r="AF87" s="138"/>
      <c r="AG87" s="138"/>
      <c r="AH87" s="140"/>
      <c r="AI87" s="90">
        <v>12</v>
      </c>
      <c r="AJ87" s="90">
        <v>12</v>
      </c>
      <c r="AK87" s="141"/>
      <c r="AL87" s="141"/>
      <c r="AM87" s="141"/>
      <c r="AN87" s="142"/>
      <c r="AO87" s="177"/>
      <c r="AP87" s="144"/>
      <c r="AQ87" s="145"/>
      <c r="AR87" s="145"/>
      <c r="AS87" s="145"/>
      <c r="AT87" s="437"/>
      <c r="AU87" s="78"/>
      <c r="AV87" s="438"/>
      <c r="AW87" s="78">
        <v>6</v>
      </c>
      <c r="AX87" s="579"/>
      <c r="AY87" s="579"/>
      <c r="AZ87" s="146"/>
      <c r="BA87" s="146"/>
      <c r="BB87" s="148"/>
      <c r="BC87" s="148"/>
      <c r="BD87" s="148"/>
      <c r="BE87" s="148">
        <v>8</v>
      </c>
      <c r="BF87" s="148">
        <v>6.4</v>
      </c>
      <c r="BG87" s="148"/>
      <c r="BH87" s="148">
        <v>6</v>
      </c>
      <c r="BI87" s="148"/>
      <c r="BJ87" s="148"/>
      <c r="BK87" s="149"/>
      <c r="BL87" s="150"/>
      <c r="BM87" s="151"/>
      <c r="BN87" s="151"/>
      <c r="BO87" s="151"/>
      <c r="BP87" s="577"/>
      <c r="BQ87" s="152"/>
      <c r="BR87" s="153"/>
      <c r="BS87" s="131"/>
      <c r="BT87" s="131"/>
      <c r="BU87" s="132"/>
      <c r="BV87" s="154"/>
      <c r="BW87" s="155"/>
      <c r="BX87" s="165"/>
      <c r="BY87" s="107">
        <f t="shared" si="0"/>
        <v>7.3791666666666664</v>
      </c>
      <c r="BZ87" s="108">
        <f t="shared" si="1"/>
        <v>6</v>
      </c>
      <c r="CA87" s="109">
        <f t="shared" si="2"/>
        <v>12</v>
      </c>
      <c r="CB87" s="110">
        <f t="shared" si="6"/>
        <v>12</v>
      </c>
      <c r="CC87" s="111">
        <f t="shared" si="7"/>
        <v>12</v>
      </c>
      <c r="CD87" s="112">
        <f t="shared" si="8"/>
        <v>12</v>
      </c>
      <c r="CE87" s="113" t="e">
        <f t="shared" si="3"/>
        <v>#DIV/0!</v>
      </c>
      <c r="CF87" s="114">
        <f t="shared" si="4"/>
        <v>0</v>
      </c>
      <c r="CG87" s="115">
        <f t="shared" si="5"/>
        <v>0</v>
      </c>
      <c r="CH87" s="157">
        <v>6.8</v>
      </c>
      <c r="CI87" s="158">
        <v>3.65</v>
      </c>
      <c r="CJ87" s="159"/>
      <c r="CK87" s="3"/>
    </row>
    <row r="88" spans="1:89" ht="16.5" customHeight="1">
      <c r="A88" s="219" t="s">
        <v>219</v>
      </c>
      <c r="B88" s="67" t="s">
        <v>105</v>
      </c>
      <c r="C88" s="121"/>
      <c r="D88" s="122"/>
      <c r="E88" s="123"/>
      <c r="F88" s="124"/>
      <c r="G88" s="164"/>
      <c r="H88" s="125"/>
      <c r="I88" s="126"/>
      <c r="J88" s="126"/>
      <c r="K88" s="127"/>
      <c r="L88" s="583"/>
      <c r="M88" s="585"/>
      <c r="N88" s="192"/>
      <c r="O88" s="78">
        <v>3.15</v>
      </c>
      <c r="P88" s="130"/>
      <c r="Q88" s="131"/>
      <c r="R88" s="131"/>
      <c r="S88" s="131"/>
      <c r="T88" s="131"/>
      <c r="U88" s="132"/>
      <c r="V88" s="133"/>
      <c r="W88" s="132"/>
      <c r="X88" s="134"/>
      <c r="Y88" s="135"/>
      <c r="Z88" s="136"/>
      <c r="AA88" s="137"/>
      <c r="AB88" s="138"/>
      <c r="AC88" s="138"/>
      <c r="AD88" s="138"/>
      <c r="AE88" s="139"/>
      <c r="AF88" s="138"/>
      <c r="AG88" s="138"/>
      <c r="AH88" s="140"/>
      <c r="AI88" s="90"/>
      <c r="AJ88" s="90"/>
      <c r="AK88" s="141"/>
      <c r="AL88" s="141"/>
      <c r="AM88" s="141"/>
      <c r="AN88" s="142"/>
      <c r="AO88" s="177"/>
      <c r="AP88" s="144"/>
      <c r="AQ88" s="145"/>
      <c r="AR88" s="145"/>
      <c r="AS88" s="145"/>
      <c r="AT88" s="437"/>
      <c r="AU88" s="78"/>
      <c r="AV88" s="438"/>
      <c r="AW88" s="78"/>
      <c r="AX88" s="579"/>
      <c r="AY88" s="579"/>
      <c r="AZ88" s="146"/>
      <c r="BA88" s="146"/>
      <c r="BB88" s="148"/>
      <c r="BC88" s="148"/>
      <c r="BD88" s="148"/>
      <c r="BE88" s="148"/>
      <c r="BF88" s="148"/>
      <c r="BG88" s="148"/>
      <c r="BH88" s="148"/>
      <c r="BI88" s="148"/>
      <c r="BJ88" s="148"/>
      <c r="BK88" s="149"/>
      <c r="BL88" s="150"/>
      <c r="BM88" s="151"/>
      <c r="BN88" s="151"/>
      <c r="BO88" s="151"/>
      <c r="BP88" s="580"/>
      <c r="BQ88" s="152"/>
      <c r="BR88" s="153"/>
      <c r="BS88" s="131"/>
      <c r="BT88" s="131"/>
      <c r="BU88" s="132"/>
      <c r="BV88" s="154"/>
      <c r="BW88" s="155"/>
      <c r="BX88" s="165"/>
      <c r="BY88" s="107">
        <f t="shared" si="0"/>
        <v>3.15</v>
      </c>
      <c r="BZ88" s="108">
        <f t="shared" si="1"/>
        <v>3.15</v>
      </c>
      <c r="CA88" s="109">
        <f t="shared" si="2"/>
        <v>3.15</v>
      </c>
      <c r="CB88" s="110" t="e">
        <f t="shared" si="6"/>
        <v>#DIV/0!</v>
      </c>
      <c r="CC88" s="111">
        <f t="shared" si="7"/>
        <v>0</v>
      </c>
      <c r="CD88" s="112">
        <f t="shared" si="8"/>
        <v>0</v>
      </c>
      <c r="CE88" s="113" t="e">
        <f t="shared" si="3"/>
        <v>#DIV/0!</v>
      </c>
      <c r="CF88" s="114">
        <f t="shared" si="4"/>
        <v>0</v>
      </c>
      <c r="CG88" s="115">
        <f t="shared" si="5"/>
        <v>0</v>
      </c>
      <c r="CH88" s="157">
        <v>2</v>
      </c>
      <c r="CI88" s="158"/>
      <c r="CJ88" s="159"/>
      <c r="CK88" s="3"/>
    </row>
    <row r="89" spans="1:89" ht="16.5" customHeight="1">
      <c r="A89" s="219" t="s">
        <v>220</v>
      </c>
      <c r="B89" s="67" t="s">
        <v>105</v>
      </c>
      <c r="C89" s="121"/>
      <c r="D89" s="122"/>
      <c r="E89" s="123"/>
      <c r="F89" s="124"/>
      <c r="G89" s="164"/>
      <c r="H89" s="125"/>
      <c r="I89" s="126"/>
      <c r="J89" s="126"/>
      <c r="K89" s="127"/>
      <c r="L89" s="583"/>
      <c r="M89" s="585"/>
      <c r="N89" s="192">
        <v>3.5</v>
      </c>
      <c r="O89" s="78">
        <v>3.15</v>
      </c>
      <c r="P89" s="130"/>
      <c r="Q89" s="131"/>
      <c r="R89" s="131"/>
      <c r="S89" s="131"/>
      <c r="T89" s="131"/>
      <c r="U89" s="132"/>
      <c r="V89" s="133"/>
      <c r="W89" s="132"/>
      <c r="X89" s="250"/>
      <c r="Y89" s="250"/>
      <c r="Z89" s="251"/>
      <c r="AA89" s="252"/>
      <c r="AB89" s="254">
        <v>3.8</v>
      </c>
      <c r="AC89" s="254"/>
      <c r="AD89" s="254"/>
      <c r="AE89" s="255"/>
      <c r="AF89" s="138"/>
      <c r="AG89" s="254"/>
      <c r="AH89" s="256"/>
      <c r="AI89" s="90">
        <v>3.5</v>
      </c>
      <c r="AJ89" s="90">
        <v>3.5</v>
      </c>
      <c r="AK89" s="141">
        <v>3</v>
      </c>
      <c r="AL89" s="141">
        <v>3</v>
      </c>
      <c r="AM89" s="141">
        <v>2.6</v>
      </c>
      <c r="AN89" s="142">
        <v>2</v>
      </c>
      <c r="AO89" s="177"/>
      <c r="AP89" s="257"/>
      <c r="AQ89" s="145"/>
      <c r="AR89" s="145"/>
      <c r="AS89" s="145"/>
      <c r="AT89" s="437">
        <v>3</v>
      </c>
      <c r="AU89" s="78">
        <v>3</v>
      </c>
      <c r="AV89" s="438"/>
      <c r="AW89" s="78">
        <v>2.8</v>
      </c>
      <c r="AX89" s="582">
        <v>3.5</v>
      </c>
      <c r="AY89" s="582">
        <v>2.5</v>
      </c>
      <c r="AZ89" s="146"/>
      <c r="BA89" s="146"/>
      <c r="BB89" s="148"/>
      <c r="BC89" s="148">
        <v>4</v>
      </c>
      <c r="BD89" s="148">
        <v>3.2</v>
      </c>
      <c r="BE89" s="148"/>
      <c r="BF89" s="148"/>
      <c r="BG89" s="148"/>
      <c r="BH89" s="148">
        <v>3.8</v>
      </c>
      <c r="BI89" s="148">
        <v>2.5</v>
      </c>
      <c r="BJ89" s="148"/>
      <c r="BK89" s="149"/>
      <c r="BL89" s="150"/>
      <c r="BM89" s="151"/>
      <c r="BN89" s="151"/>
      <c r="BO89" s="151"/>
      <c r="BP89" s="580"/>
      <c r="BQ89" s="152"/>
      <c r="BR89" s="153"/>
      <c r="BS89" s="131"/>
      <c r="BT89" s="131"/>
      <c r="BU89" s="132"/>
      <c r="BV89" s="154"/>
      <c r="BW89" s="155"/>
      <c r="BX89" s="165"/>
      <c r="BY89" s="107">
        <f t="shared" si="0"/>
        <v>3.3041666666666667</v>
      </c>
      <c r="BZ89" s="108">
        <f t="shared" si="1"/>
        <v>2.6</v>
      </c>
      <c r="CA89" s="109">
        <f t="shared" si="2"/>
        <v>4</v>
      </c>
      <c r="CB89" s="110">
        <f t="shared" si="6"/>
        <v>2.7</v>
      </c>
      <c r="CC89" s="111">
        <f t="shared" si="7"/>
        <v>2</v>
      </c>
      <c r="CD89" s="112">
        <f t="shared" si="8"/>
        <v>3.5</v>
      </c>
      <c r="CE89" s="113" t="e">
        <f t="shared" si="3"/>
        <v>#DIV/0!</v>
      </c>
      <c r="CF89" s="114">
        <f t="shared" si="4"/>
        <v>0</v>
      </c>
      <c r="CG89" s="115">
        <f t="shared" si="5"/>
        <v>0</v>
      </c>
      <c r="CH89" s="157">
        <v>1.7</v>
      </c>
      <c r="CI89" s="158">
        <v>1.3</v>
      </c>
      <c r="CJ89" s="159"/>
      <c r="CK89" s="3"/>
    </row>
    <row r="90" spans="1:89" ht="16.5" customHeight="1">
      <c r="A90" s="219" t="s">
        <v>221</v>
      </c>
      <c r="B90" s="67" t="s">
        <v>105</v>
      </c>
      <c r="C90" s="121"/>
      <c r="D90" s="122"/>
      <c r="E90" s="258"/>
      <c r="F90" s="124"/>
      <c r="G90" s="164"/>
      <c r="H90" s="125"/>
      <c r="I90" s="126"/>
      <c r="J90" s="126"/>
      <c r="K90" s="127"/>
      <c r="L90" s="437">
        <v>3.5</v>
      </c>
      <c r="M90" s="578"/>
      <c r="N90" s="128">
        <v>4.5</v>
      </c>
      <c r="O90" s="78">
        <v>3.5</v>
      </c>
      <c r="P90" s="130"/>
      <c r="Q90" s="131"/>
      <c r="R90" s="131"/>
      <c r="S90" s="131"/>
      <c r="T90" s="131"/>
      <c r="U90" s="132"/>
      <c r="V90" s="133"/>
      <c r="W90" s="132"/>
      <c r="X90" s="84"/>
      <c r="Y90" s="135"/>
      <c r="Z90" s="85"/>
      <c r="AA90" s="86"/>
      <c r="AB90" s="138">
        <v>4.3</v>
      </c>
      <c r="AC90" s="138"/>
      <c r="AD90" s="138"/>
      <c r="AE90" s="139">
        <v>4</v>
      </c>
      <c r="AF90" s="138"/>
      <c r="AG90" s="138"/>
      <c r="AH90" s="140"/>
      <c r="AI90" s="90">
        <v>4.9000000000000004</v>
      </c>
      <c r="AJ90" s="90">
        <v>4.9000000000000004</v>
      </c>
      <c r="AK90" s="141">
        <v>3.8</v>
      </c>
      <c r="AL90" s="141">
        <v>3.8</v>
      </c>
      <c r="AM90" s="141">
        <v>4</v>
      </c>
      <c r="AN90" s="142">
        <v>3</v>
      </c>
      <c r="AO90" s="177"/>
      <c r="AP90" s="257"/>
      <c r="AQ90" s="145"/>
      <c r="AR90" s="145"/>
      <c r="AS90" s="145"/>
      <c r="AT90" s="437">
        <v>3</v>
      </c>
      <c r="AU90" s="78">
        <v>3</v>
      </c>
      <c r="AV90" s="438"/>
      <c r="AW90" s="78">
        <v>3.5</v>
      </c>
      <c r="AX90" s="579">
        <v>4</v>
      </c>
      <c r="AY90" s="579"/>
      <c r="AZ90" s="146"/>
      <c r="BA90" s="146"/>
      <c r="BB90" s="148"/>
      <c r="BC90" s="148">
        <v>4</v>
      </c>
      <c r="BD90" s="148">
        <v>4.0999999999999996</v>
      </c>
      <c r="BE90" s="148">
        <v>3.5</v>
      </c>
      <c r="BF90" s="148">
        <v>2.8</v>
      </c>
      <c r="BG90" s="148"/>
      <c r="BH90" s="148">
        <v>3.8</v>
      </c>
      <c r="BI90" s="148">
        <v>2.8</v>
      </c>
      <c r="BJ90" s="148"/>
      <c r="BK90" s="149"/>
      <c r="BL90" s="150"/>
      <c r="BM90" s="151"/>
      <c r="BN90" s="151"/>
      <c r="BO90" s="151"/>
      <c r="BP90" s="577"/>
      <c r="BQ90" s="152"/>
      <c r="BR90" s="153"/>
      <c r="BS90" s="131"/>
      <c r="BT90" s="131"/>
      <c r="BU90" s="132"/>
      <c r="BV90" s="154"/>
      <c r="BW90" s="155"/>
      <c r="BX90" s="165"/>
      <c r="BY90" s="107">
        <f t="shared" si="0"/>
        <v>3.82</v>
      </c>
      <c r="BZ90" s="108">
        <f t="shared" si="1"/>
        <v>3</v>
      </c>
      <c r="CA90" s="109">
        <f t="shared" si="2"/>
        <v>4.9000000000000004</v>
      </c>
      <c r="CB90" s="110">
        <f t="shared" si="6"/>
        <v>3.625</v>
      </c>
      <c r="CC90" s="111">
        <f t="shared" si="7"/>
        <v>2.8</v>
      </c>
      <c r="CD90" s="112">
        <f t="shared" si="8"/>
        <v>4.9000000000000004</v>
      </c>
      <c r="CE90" s="113" t="e">
        <f t="shared" si="3"/>
        <v>#DIV/0!</v>
      </c>
      <c r="CF90" s="114">
        <f t="shared" si="4"/>
        <v>0</v>
      </c>
      <c r="CG90" s="115">
        <f t="shared" si="5"/>
        <v>0</v>
      </c>
      <c r="CH90" s="157">
        <v>3.56</v>
      </c>
      <c r="CI90" s="158">
        <v>2.5</v>
      </c>
      <c r="CJ90" s="159"/>
      <c r="CK90" s="3"/>
    </row>
    <row r="91" spans="1:89" ht="17.25" customHeight="1">
      <c r="A91" s="259" t="s">
        <v>222</v>
      </c>
      <c r="B91" s="67" t="s">
        <v>105</v>
      </c>
      <c r="C91" s="121"/>
      <c r="D91" s="260"/>
      <c r="E91" s="258"/>
      <c r="F91" s="124"/>
      <c r="G91" s="164"/>
      <c r="H91" s="261"/>
      <c r="I91" s="262"/>
      <c r="J91" s="262"/>
      <c r="K91" s="263"/>
      <c r="L91" s="456"/>
      <c r="M91" s="586"/>
      <c r="N91" s="264"/>
      <c r="O91" s="78"/>
      <c r="P91" s="267"/>
      <c r="Q91" s="268"/>
      <c r="R91" s="268"/>
      <c r="S91" s="268"/>
      <c r="T91" s="268"/>
      <c r="U91" s="269"/>
      <c r="V91" s="270"/>
      <c r="W91" s="269"/>
      <c r="X91" s="134"/>
      <c r="Y91" s="134"/>
      <c r="Z91" s="136"/>
      <c r="AA91" s="137"/>
      <c r="AB91" s="271"/>
      <c r="AC91" s="271"/>
      <c r="AD91" s="271"/>
      <c r="AE91" s="273"/>
      <c r="AF91" s="271"/>
      <c r="AG91" s="271"/>
      <c r="AH91" s="274"/>
      <c r="AI91" s="275"/>
      <c r="AJ91" s="90"/>
      <c r="AK91" s="199"/>
      <c r="AL91" s="199"/>
      <c r="AM91" s="142"/>
      <c r="AN91" s="142"/>
      <c r="AO91" s="276"/>
      <c r="AP91" s="277"/>
      <c r="AQ91" s="278"/>
      <c r="AR91" s="278"/>
      <c r="AS91" s="278"/>
      <c r="AT91" s="456"/>
      <c r="AU91" s="458"/>
      <c r="AV91" s="457"/>
      <c r="AW91" s="458"/>
      <c r="AX91" s="579"/>
      <c r="AY91" s="579"/>
      <c r="AZ91" s="279"/>
      <c r="BA91" s="279"/>
      <c r="BB91" s="280"/>
      <c r="BC91" s="280"/>
      <c r="BD91" s="280"/>
      <c r="BE91" s="280"/>
      <c r="BF91" s="280"/>
      <c r="BG91" s="280"/>
      <c r="BH91" s="280"/>
      <c r="BI91" s="280"/>
      <c r="BJ91" s="280"/>
      <c r="BK91" s="281"/>
      <c r="BL91" s="282"/>
      <c r="BM91" s="283"/>
      <c r="BN91" s="283"/>
      <c r="BO91" s="283"/>
      <c r="BP91" s="151"/>
      <c r="BQ91" s="284"/>
      <c r="BR91" s="285"/>
      <c r="BS91" s="268"/>
      <c r="BT91" s="268"/>
      <c r="BU91" s="269"/>
      <c r="BV91" s="286"/>
      <c r="BW91" s="287"/>
      <c r="BX91" s="288"/>
      <c r="BY91" s="107" t="e">
        <f t="shared" si="0"/>
        <v>#DIV/0!</v>
      </c>
      <c r="BZ91" s="108">
        <f t="shared" si="1"/>
        <v>0</v>
      </c>
      <c r="CA91" s="109">
        <f t="shared" si="2"/>
        <v>0</v>
      </c>
      <c r="CB91" s="110" t="e">
        <f t="shared" si="6"/>
        <v>#DIV/0!</v>
      </c>
      <c r="CC91" s="111">
        <f t="shared" si="7"/>
        <v>0</v>
      </c>
      <c r="CD91" s="112">
        <f t="shared" si="8"/>
        <v>0</v>
      </c>
      <c r="CE91" s="113" t="e">
        <f t="shared" si="3"/>
        <v>#DIV/0!</v>
      </c>
      <c r="CF91" s="114">
        <f t="shared" si="4"/>
        <v>0</v>
      </c>
      <c r="CG91" s="115">
        <f t="shared" si="5"/>
        <v>0</v>
      </c>
      <c r="CH91" s="289"/>
      <c r="CI91" s="290"/>
      <c r="CJ91" s="291"/>
      <c r="CK91" s="3"/>
    </row>
    <row r="92" spans="1:89" ht="19.5" customHeight="1">
      <c r="A92" s="53" t="s">
        <v>223</v>
      </c>
      <c r="B92" s="54"/>
      <c r="C92" s="292"/>
      <c r="D92" s="292"/>
      <c r="E92" s="292"/>
      <c r="F92" s="292"/>
      <c r="G92" s="292"/>
      <c r="H92" s="125"/>
      <c r="I92" s="292"/>
      <c r="J92" s="292"/>
      <c r="K92" s="293"/>
      <c r="L92" s="293"/>
      <c r="M92" s="587"/>
      <c r="N92" s="293"/>
      <c r="O92" s="295"/>
      <c r="P92" s="292"/>
      <c r="Q92" s="292"/>
      <c r="R92" s="292"/>
      <c r="S92" s="293"/>
      <c r="T92" s="292"/>
      <c r="U92" s="292"/>
      <c r="V92" s="292"/>
      <c r="W92" s="292"/>
      <c r="X92" s="293"/>
      <c r="Y92" s="293"/>
      <c r="Z92" s="293"/>
      <c r="AA92" s="293"/>
      <c r="AB92" s="296"/>
      <c r="AC92" s="296"/>
      <c r="AD92" s="297"/>
      <c r="AE92" s="298"/>
      <c r="AF92" s="297"/>
      <c r="AG92" s="297"/>
      <c r="AH92" s="298"/>
      <c r="AI92" s="299"/>
      <c r="AJ92" s="299"/>
      <c r="AK92" s="298"/>
      <c r="AL92" s="298"/>
      <c r="AM92" s="298"/>
      <c r="AN92" s="298"/>
      <c r="AO92" s="300"/>
      <c r="AP92" s="298"/>
      <c r="AQ92" s="298"/>
      <c r="AR92" s="298"/>
      <c r="AS92" s="301"/>
      <c r="AT92" s="301"/>
      <c r="AU92" s="298"/>
      <c r="AV92" s="301"/>
      <c r="AW92" s="301"/>
      <c r="AX92" s="301"/>
      <c r="AY92" s="301"/>
      <c r="AZ92" s="63"/>
      <c r="BA92" s="63"/>
      <c r="BB92" s="63"/>
      <c r="BC92" s="63"/>
      <c r="BD92" s="63"/>
      <c r="BE92" s="63"/>
      <c r="BF92" s="63"/>
      <c r="BG92" s="63"/>
      <c r="BH92" s="63"/>
      <c r="BI92" s="63"/>
      <c r="BJ92" s="63"/>
      <c r="BK92" s="63"/>
      <c r="BL92" s="301"/>
      <c r="BM92" s="301"/>
      <c r="BN92" s="301"/>
      <c r="BO92" s="301"/>
      <c r="BP92" s="301"/>
      <c r="BQ92" s="301"/>
      <c r="BR92" s="298"/>
      <c r="BS92" s="298"/>
      <c r="BT92" s="298"/>
      <c r="BU92" s="298"/>
      <c r="BV92" s="301"/>
      <c r="BW92" s="301"/>
      <c r="BX92" s="301"/>
      <c r="BY92" s="107" t="e">
        <f t="shared" si="0"/>
        <v>#DIV/0!</v>
      </c>
      <c r="BZ92" s="108">
        <f t="shared" si="1"/>
        <v>0</v>
      </c>
      <c r="CA92" s="109">
        <f t="shared" si="2"/>
        <v>0</v>
      </c>
      <c r="CB92" s="110" t="e">
        <f t="shared" si="6"/>
        <v>#DIV/0!</v>
      </c>
      <c r="CC92" s="111">
        <f t="shared" si="7"/>
        <v>0</v>
      </c>
      <c r="CD92" s="112">
        <f t="shared" si="8"/>
        <v>0</v>
      </c>
      <c r="CE92" s="113" t="e">
        <f t="shared" si="3"/>
        <v>#DIV/0!</v>
      </c>
      <c r="CF92" s="114">
        <f t="shared" si="4"/>
        <v>0</v>
      </c>
      <c r="CG92" s="115">
        <f t="shared" si="5"/>
        <v>0</v>
      </c>
      <c r="CH92" s="301"/>
      <c r="CI92" s="302"/>
      <c r="CJ92" s="3"/>
      <c r="CK92" s="3"/>
    </row>
    <row r="93" spans="1:89" ht="16.5" customHeight="1">
      <c r="A93" s="588" t="s">
        <v>224</v>
      </c>
      <c r="B93" s="67" t="s">
        <v>225</v>
      </c>
      <c r="C93" s="304"/>
      <c r="D93" s="305"/>
      <c r="E93" s="305"/>
      <c r="F93" s="305"/>
      <c r="G93" s="305"/>
      <c r="H93" s="125"/>
      <c r="I93" s="73"/>
      <c r="J93" s="73"/>
      <c r="K93" s="306"/>
      <c r="L93" s="572"/>
      <c r="M93" s="573"/>
      <c r="N93" s="77"/>
      <c r="O93" s="78"/>
      <c r="P93" s="80"/>
      <c r="Q93" s="81"/>
      <c r="R93" s="81"/>
      <c r="S93" s="81"/>
      <c r="T93" s="81"/>
      <c r="U93" s="81"/>
      <c r="V93" s="81"/>
      <c r="W93" s="307"/>
      <c r="X93" s="104"/>
      <c r="Y93" s="105"/>
      <c r="Z93" s="105"/>
      <c r="AA93" s="106"/>
      <c r="AB93" s="87"/>
      <c r="AC93" s="87"/>
      <c r="AD93" s="87"/>
      <c r="AE93" s="88"/>
      <c r="AF93" s="87"/>
      <c r="AG93" s="87"/>
      <c r="AH93" s="89"/>
      <c r="AI93" s="308"/>
      <c r="AJ93" s="308"/>
      <c r="AK93" s="309"/>
      <c r="AL93" s="309"/>
      <c r="AM93" s="309"/>
      <c r="AN93" s="310"/>
      <c r="AO93" s="311"/>
      <c r="AP93" s="93"/>
      <c r="AQ93" s="312"/>
      <c r="AR93" s="312"/>
      <c r="AS93" s="312"/>
      <c r="AT93" s="572"/>
      <c r="AU93" s="575"/>
      <c r="AV93" s="472"/>
      <c r="AW93" s="472"/>
      <c r="AX93" s="473"/>
      <c r="AY93" s="589"/>
      <c r="AZ93" s="95"/>
      <c r="BA93" s="95"/>
      <c r="BB93" s="97"/>
      <c r="BC93" s="97"/>
      <c r="BD93" s="97"/>
      <c r="BE93" s="97"/>
      <c r="BF93" s="97"/>
      <c r="BG93" s="97"/>
      <c r="BH93" s="97"/>
      <c r="BI93" s="97"/>
      <c r="BJ93" s="97"/>
      <c r="BK93" s="98"/>
      <c r="BL93" s="99"/>
      <c r="BM93" s="100"/>
      <c r="BN93" s="100"/>
      <c r="BO93" s="100"/>
      <c r="BP93" s="100"/>
      <c r="BQ93" s="102"/>
      <c r="BR93" s="103"/>
      <c r="BS93" s="81"/>
      <c r="BT93" s="81"/>
      <c r="BU93" s="82"/>
      <c r="BV93" s="313"/>
      <c r="BW93" s="105"/>
      <c r="BX93" s="106"/>
      <c r="BY93" s="107" t="e">
        <f t="shared" si="0"/>
        <v>#DIV/0!</v>
      </c>
      <c r="BZ93" s="108">
        <f t="shared" si="1"/>
        <v>0</v>
      </c>
      <c r="CA93" s="109">
        <f t="shared" si="2"/>
        <v>0</v>
      </c>
      <c r="CB93" s="314" t="e">
        <f t="shared" si="6"/>
        <v>#DIV/0!</v>
      </c>
      <c r="CC93" s="111">
        <f t="shared" si="7"/>
        <v>0</v>
      </c>
      <c r="CD93" s="315">
        <f t="shared" si="8"/>
        <v>0</v>
      </c>
      <c r="CE93" s="113" t="e">
        <f t="shared" si="3"/>
        <v>#DIV/0!</v>
      </c>
      <c r="CF93" s="114">
        <f t="shared" si="4"/>
        <v>0</v>
      </c>
      <c r="CG93" s="115">
        <f t="shared" si="5"/>
        <v>0</v>
      </c>
      <c r="CH93" s="316"/>
      <c r="CI93" s="117"/>
      <c r="CJ93" s="118"/>
      <c r="CK93" s="3"/>
    </row>
    <row r="94" spans="1:89" ht="16.5" customHeight="1">
      <c r="A94" s="590" t="s">
        <v>226</v>
      </c>
      <c r="B94" s="67" t="s">
        <v>105</v>
      </c>
      <c r="C94" s="350"/>
      <c r="D94" s="351"/>
      <c r="E94" s="351"/>
      <c r="F94" s="351"/>
      <c r="G94" s="351"/>
      <c r="H94" s="125"/>
      <c r="I94" s="126"/>
      <c r="J94" s="126"/>
      <c r="K94" s="127"/>
      <c r="L94" s="437"/>
      <c r="M94" s="578"/>
      <c r="N94" s="128"/>
      <c r="O94" s="78"/>
      <c r="P94" s="130"/>
      <c r="Q94" s="131"/>
      <c r="R94" s="131"/>
      <c r="S94" s="131"/>
      <c r="T94" s="131"/>
      <c r="U94" s="131"/>
      <c r="V94" s="131"/>
      <c r="W94" s="352"/>
      <c r="X94" s="154"/>
      <c r="Y94" s="155"/>
      <c r="Z94" s="155"/>
      <c r="AA94" s="165"/>
      <c r="AB94" s="138"/>
      <c r="AC94" s="138"/>
      <c r="AD94" s="138"/>
      <c r="AE94" s="353"/>
      <c r="AF94" s="354"/>
      <c r="AG94" s="138"/>
      <c r="AH94" s="140"/>
      <c r="AI94" s="90"/>
      <c r="AJ94" s="90"/>
      <c r="AK94" s="355"/>
      <c r="AL94" s="355"/>
      <c r="AM94" s="356"/>
      <c r="AN94" s="357"/>
      <c r="AO94" s="358"/>
      <c r="AP94" s="144"/>
      <c r="AQ94" s="359"/>
      <c r="AR94" s="359"/>
      <c r="AS94" s="359"/>
      <c r="AT94" s="437"/>
      <c r="AU94" s="438"/>
      <c r="AV94" s="78"/>
      <c r="AW94" s="78"/>
      <c r="AX94" s="439"/>
      <c r="AY94" s="591"/>
      <c r="AZ94" s="146"/>
      <c r="BA94" s="146"/>
      <c r="BB94" s="148"/>
      <c r="BC94" s="148"/>
      <c r="BD94" s="148"/>
      <c r="BE94" s="148"/>
      <c r="BF94" s="148"/>
      <c r="BG94" s="148"/>
      <c r="BH94" s="148"/>
      <c r="BI94" s="148"/>
      <c r="BJ94" s="148"/>
      <c r="BK94" s="149"/>
      <c r="BL94" s="150"/>
      <c r="BM94" s="151"/>
      <c r="BN94" s="151"/>
      <c r="BO94" s="151"/>
      <c r="BP94" s="151"/>
      <c r="BQ94" s="152"/>
      <c r="BR94" s="153"/>
      <c r="BS94" s="131"/>
      <c r="BT94" s="131"/>
      <c r="BU94" s="352"/>
      <c r="BV94" s="154"/>
      <c r="BW94" s="155"/>
      <c r="BX94" s="165"/>
      <c r="BY94" s="107" t="e">
        <f t="shared" si="0"/>
        <v>#DIV/0!</v>
      </c>
      <c r="BZ94" s="108">
        <f t="shared" si="1"/>
        <v>0</v>
      </c>
      <c r="CA94" s="109">
        <f t="shared" si="2"/>
        <v>0</v>
      </c>
      <c r="CB94" s="314" t="e">
        <f t="shared" si="6"/>
        <v>#DIV/0!</v>
      </c>
      <c r="CC94" s="111">
        <f t="shared" si="7"/>
        <v>0</v>
      </c>
      <c r="CD94" s="315">
        <f t="shared" si="8"/>
        <v>0</v>
      </c>
      <c r="CE94" s="113" t="e">
        <f t="shared" si="3"/>
        <v>#DIV/0!</v>
      </c>
      <c r="CF94" s="114">
        <f t="shared" si="4"/>
        <v>0</v>
      </c>
      <c r="CG94" s="115">
        <f t="shared" si="5"/>
        <v>0</v>
      </c>
      <c r="CH94" s="316"/>
      <c r="CI94" s="158"/>
      <c r="CJ94" s="159"/>
      <c r="CK94" s="3"/>
    </row>
    <row r="95" spans="1:89" ht="16.5" customHeight="1">
      <c r="A95" s="588" t="s">
        <v>227</v>
      </c>
      <c r="B95" s="67" t="s">
        <v>105</v>
      </c>
      <c r="C95" s="350"/>
      <c r="D95" s="351"/>
      <c r="E95" s="351"/>
      <c r="F95" s="351"/>
      <c r="G95" s="351"/>
      <c r="H95" s="125"/>
      <c r="I95" s="126"/>
      <c r="J95" s="126"/>
      <c r="K95" s="127"/>
      <c r="L95" s="437"/>
      <c r="M95" s="578"/>
      <c r="N95" s="128"/>
      <c r="O95" s="78"/>
      <c r="P95" s="130"/>
      <c r="Q95" s="131"/>
      <c r="R95" s="131"/>
      <c r="S95" s="131"/>
      <c r="T95" s="131"/>
      <c r="U95" s="131"/>
      <c r="V95" s="131"/>
      <c r="W95" s="352"/>
      <c r="X95" s="154"/>
      <c r="Y95" s="155"/>
      <c r="Z95" s="155"/>
      <c r="AA95" s="165"/>
      <c r="AB95" s="138"/>
      <c r="AC95" s="138"/>
      <c r="AD95" s="138"/>
      <c r="AE95" s="353"/>
      <c r="AF95" s="360"/>
      <c r="AG95" s="138"/>
      <c r="AH95" s="140"/>
      <c r="AI95" s="361"/>
      <c r="AJ95" s="361"/>
      <c r="AK95" s="355"/>
      <c r="AL95" s="355"/>
      <c r="AM95" s="356"/>
      <c r="AN95" s="357"/>
      <c r="AO95" s="362"/>
      <c r="AP95" s="144"/>
      <c r="AQ95" s="359"/>
      <c r="AR95" s="359"/>
      <c r="AS95" s="359"/>
      <c r="AT95" s="437"/>
      <c r="AU95" s="438"/>
      <c r="AV95" s="78"/>
      <c r="AW95" s="78"/>
      <c r="AX95" s="439"/>
      <c r="AY95" s="591"/>
      <c r="AZ95" s="146"/>
      <c r="BA95" s="146"/>
      <c r="BB95" s="148"/>
      <c r="BC95" s="148"/>
      <c r="BD95" s="148"/>
      <c r="BE95" s="148"/>
      <c r="BF95" s="148"/>
      <c r="BG95" s="148"/>
      <c r="BH95" s="148"/>
      <c r="BI95" s="148"/>
      <c r="BJ95" s="148"/>
      <c r="BK95" s="149"/>
      <c r="BL95" s="150"/>
      <c r="BM95" s="151"/>
      <c r="BN95" s="151"/>
      <c r="BO95" s="151"/>
      <c r="BP95" s="151"/>
      <c r="BQ95" s="152"/>
      <c r="BR95" s="153"/>
      <c r="BS95" s="131"/>
      <c r="BT95" s="131"/>
      <c r="BU95" s="132"/>
      <c r="BV95" s="363"/>
      <c r="BW95" s="155"/>
      <c r="BX95" s="165"/>
      <c r="BY95" s="107" t="e">
        <f t="shared" si="0"/>
        <v>#DIV/0!</v>
      </c>
      <c r="BZ95" s="108">
        <f t="shared" si="1"/>
        <v>0</v>
      </c>
      <c r="CA95" s="109">
        <f t="shared" si="2"/>
        <v>0</v>
      </c>
      <c r="CB95" s="314" t="e">
        <f t="shared" si="6"/>
        <v>#DIV/0!</v>
      </c>
      <c r="CC95" s="111">
        <f t="shared" si="7"/>
        <v>0</v>
      </c>
      <c r="CD95" s="315">
        <f t="shared" si="8"/>
        <v>0</v>
      </c>
      <c r="CE95" s="113" t="e">
        <f t="shared" si="3"/>
        <v>#DIV/0!</v>
      </c>
      <c r="CF95" s="114">
        <f t="shared" si="4"/>
        <v>0</v>
      </c>
      <c r="CG95" s="115">
        <f t="shared" si="5"/>
        <v>0</v>
      </c>
      <c r="CH95" s="316"/>
      <c r="CI95" s="158"/>
      <c r="CJ95" s="159"/>
      <c r="CK95" s="3"/>
    </row>
    <row r="96" spans="1:89" ht="16.5" customHeight="1">
      <c r="A96" s="588" t="s">
        <v>229</v>
      </c>
      <c r="B96" s="67" t="s">
        <v>105</v>
      </c>
      <c r="C96" s="350"/>
      <c r="D96" s="351"/>
      <c r="E96" s="351"/>
      <c r="F96" s="351"/>
      <c r="G96" s="351"/>
      <c r="H96" s="125"/>
      <c r="I96" s="126"/>
      <c r="J96" s="126"/>
      <c r="K96" s="127"/>
      <c r="L96" s="437">
        <v>2.5</v>
      </c>
      <c r="M96" s="581">
        <v>3.5</v>
      </c>
      <c r="O96" s="78"/>
      <c r="P96" s="130"/>
      <c r="Q96" s="131"/>
      <c r="R96" s="131"/>
      <c r="S96" s="131"/>
      <c r="T96" s="131"/>
      <c r="U96" s="131"/>
      <c r="V96" s="131"/>
      <c r="W96" s="352"/>
      <c r="X96" s="154"/>
      <c r="Y96" s="155"/>
      <c r="Z96" s="155"/>
      <c r="AA96" s="165"/>
      <c r="AB96" s="138"/>
      <c r="AC96" s="138"/>
      <c r="AD96" s="138"/>
      <c r="AE96" s="353"/>
      <c r="AF96" s="360"/>
      <c r="AG96" s="138"/>
      <c r="AH96" s="140"/>
      <c r="AI96" s="361"/>
      <c r="AJ96" s="361"/>
      <c r="AK96" s="364"/>
      <c r="AL96" s="364"/>
      <c r="AM96" s="365"/>
      <c r="AN96" s="366"/>
      <c r="AO96" s="362"/>
      <c r="AP96" s="144"/>
      <c r="AQ96" s="359"/>
      <c r="AR96" s="359"/>
      <c r="AS96" s="359"/>
      <c r="AT96" s="437"/>
      <c r="AU96" s="438"/>
      <c r="AV96" s="78"/>
      <c r="AW96" s="78"/>
      <c r="AX96" s="439"/>
      <c r="AY96" s="591"/>
      <c r="AZ96" s="146"/>
      <c r="BA96" s="146"/>
      <c r="BB96" s="148"/>
      <c r="BC96" s="148"/>
      <c r="BD96" s="148"/>
      <c r="BE96" s="148">
        <v>3.5</v>
      </c>
      <c r="BF96" s="148"/>
      <c r="BG96" s="148"/>
      <c r="BH96" s="148"/>
      <c r="BI96" s="148"/>
      <c r="BJ96" s="148"/>
      <c r="BK96" s="149"/>
      <c r="BL96" s="150"/>
      <c r="BM96" s="151"/>
      <c r="BN96" s="151"/>
      <c r="BO96" s="151"/>
      <c r="BP96" s="151"/>
      <c r="BQ96" s="152"/>
      <c r="BR96" s="153"/>
      <c r="BS96" s="131"/>
      <c r="BT96" s="131"/>
      <c r="BU96" s="132"/>
      <c r="BV96" s="363"/>
      <c r="BW96" s="155"/>
      <c r="BX96" s="165"/>
      <c r="BY96" s="107">
        <f t="shared" si="0"/>
        <v>3.1666666666666665</v>
      </c>
      <c r="BZ96" s="108">
        <f t="shared" si="1"/>
        <v>2.5</v>
      </c>
      <c r="CA96" s="109">
        <f t="shared" si="2"/>
        <v>3.5</v>
      </c>
      <c r="CB96" s="314" t="e">
        <f t="shared" si="6"/>
        <v>#DIV/0!</v>
      </c>
      <c r="CC96" s="111">
        <f t="shared" si="7"/>
        <v>0</v>
      </c>
      <c r="CD96" s="315">
        <f t="shared" si="8"/>
        <v>0</v>
      </c>
      <c r="CE96" s="113" t="e">
        <f t="shared" si="3"/>
        <v>#DIV/0!</v>
      </c>
      <c r="CF96" s="114">
        <f t="shared" si="4"/>
        <v>0</v>
      </c>
      <c r="CG96" s="115">
        <f t="shared" si="5"/>
        <v>0</v>
      </c>
      <c r="CH96" s="316">
        <v>1.55</v>
      </c>
      <c r="CI96" s="158">
        <v>1.25</v>
      </c>
      <c r="CJ96" s="159"/>
      <c r="CK96" s="3"/>
    </row>
    <row r="97" spans="1:89" ht="16.5" customHeight="1">
      <c r="A97" s="588" t="s">
        <v>230</v>
      </c>
      <c r="B97" s="67" t="s">
        <v>105</v>
      </c>
      <c r="C97" s="350"/>
      <c r="D97" s="351"/>
      <c r="E97" s="351"/>
      <c r="F97" s="351"/>
      <c r="G97" s="351"/>
      <c r="H97" s="125"/>
      <c r="I97" s="126"/>
      <c r="J97" s="126"/>
      <c r="K97" s="127"/>
      <c r="L97" s="437"/>
      <c r="M97" s="578"/>
      <c r="N97" s="128"/>
      <c r="O97" s="78"/>
      <c r="P97" s="130"/>
      <c r="Q97" s="131"/>
      <c r="R97" s="131"/>
      <c r="S97" s="131"/>
      <c r="T97" s="131"/>
      <c r="U97" s="131"/>
      <c r="V97" s="131"/>
      <c r="W97" s="352"/>
      <c r="X97" s="154"/>
      <c r="Y97" s="155"/>
      <c r="Z97" s="155"/>
      <c r="AA97" s="165"/>
      <c r="AB97" s="138"/>
      <c r="AC97" s="138"/>
      <c r="AD97" s="138"/>
      <c r="AE97" s="139"/>
      <c r="AF97" s="138"/>
      <c r="AG97" s="138"/>
      <c r="AH97" s="140"/>
      <c r="AI97" s="308"/>
      <c r="AJ97" s="308"/>
      <c r="AK97" s="356"/>
      <c r="AL97" s="356"/>
      <c r="AM97" s="356"/>
      <c r="AN97" s="357"/>
      <c r="AO97" s="362"/>
      <c r="AP97" s="144"/>
      <c r="AQ97" s="359"/>
      <c r="AR97" s="359"/>
      <c r="AS97" s="359"/>
      <c r="AT97" s="437"/>
      <c r="AU97" s="438"/>
      <c r="AV97" s="78"/>
      <c r="AW97" s="78">
        <v>6</v>
      </c>
      <c r="AX97" s="439"/>
      <c r="AY97" s="591"/>
      <c r="AZ97" s="146"/>
      <c r="BA97" s="146"/>
      <c r="BB97" s="148"/>
      <c r="BC97" s="148"/>
      <c r="BD97" s="148"/>
      <c r="BE97" s="148">
        <v>6</v>
      </c>
      <c r="BF97" s="148">
        <v>4.5</v>
      </c>
      <c r="BG97" s="148"/>
      <c r="BH97" s="148"/>
      <c r="BI97" s="148"/>
      <c r="BJ97" s="148"/>
      <c r="BK97" s="149"/>
      <c r="BL97" s="150"/>
      <c r="BM97" s="151"/>
      <c r="BN97" s="151"/>
      <c r="BO97" s="151"/>
      <c r="BP97" s="151"/>
      <c r="BQ97" s="152"/>
      <c r="BR97" s="153"/>
      <c r="BS97" s="131"/>
      <c r="BT97" s="131"/>
      <c r="BU97" s="132"/>
      <c r="BV97" s="363"/>
      <c r="BW97" s="155"/>
      <c r="BX97" s="165"/>
      <c r="BY97" s="107">
        <f t="shared" si="0"/>
        <v>6</v>
      </c>
      <c r="BZ97" s="108">
        <f t="shared" si="1"/>
        <v>6</v>
      </c>
      <c r="CA97" s="109">
        <f t="shared" si="2"/>
        <v>6</v>
      </c>
      <c r="CB97" s="314" t="e">
        <f t="shared" si="6"/>
        <v>#DIV/0!</v>
      </c>
      <c r="CC97" s="111">
        <f t="shared" si="7"/>
        <v>0</v>
      </c>
      <c r="CD97" s="315">
        <f t="shared" si="8"/>
        <v>0</v>
      </c>
      <c r="CE97" s="113" t="e">
        <f t="shared" si="3"/>
        <v>#DIV/0!</v>
      </c>
      <c r="CF97" s="114">
        <f t="shared" si="4"/>
        <v>0</v>
      </c>
      <c r="CG97" s="115">
        <f t="shared" si="5"/>
        <v>0</v>
      </c>
      <c r="CH97" s="316"/>
      <c r="CI97" s="158"/>
      <c r="CJ97" s="159"/>
      <c r="CK97" s="3"/>
    </row>
    <row r="98" spans="1:89" ht="16.5" customHeight="1">
      <c r="A98" s="588" t="s">
        <v>231</v>
      </c>
      <c r="B98" s="67" t="s">
        <v>105</v>
      </c>
      <c r="C98" s="350"/>
      <c r="D98" s="351"/>
      <c r="E98" s="351"/>
      <c r="F98" s="351"/>
      <c r="G98" s="351"/>
      <c r="H98" s="125"/>
      <c r="I98" s="126"/>
      <c r="J98" s="126"/>
      <c r="K98" s="127"/>
      <c r="L98" s="437"/>
      <c r="M98" s="578"/>
      <c r="N98" s="128"/>
      <c r="O98" s="78"/>
      <c r="P98" s="130"/>
      <c r="Q98" s="131"/>
      <c r="R98" s="131"/>
      <c r="S98" s="131"/>
      <c r="T98" s="131"/>
      <c r="U98" s="131"/>
      <c r="V98" s="131"/>
      <c r="W98" s="352"/>
      <c r="X98" s="154"/>
      <c r="Y98" s="155"/>
      <c r="Z98" s="155"/>
      <c r="AA98" s="165"/>
      <c r="AB98" s="138"/>
      <c r="AC98" s="138"/>
      <c r="AD98" s="138"/>
      <c r="AE98" s="139"/>
      <c r="AF98" s="138"/>
      <c r="AG98" s="138"/>
      <c r="AH98" s="140"/>
      <c r="AI98" s="308"/>
      <c r="AJ98" s="308"/>
      <c r="AK98" s="367"/>
      <c r="AL98" s="367"/>
      <c r="AM98" s="356"/>
      <c r="AN98" s="357"/>
      <c r="AO98" s="362"/>
      <c r="AP98" s="144"/>
      <c r="AQ98" s="359"/>
      <c r="AR98" s="359"/>
      <c r="AS98" s="359"/>
      <c r="AT98" s="437"/>
      <c r="AU98" s="438"/>
      <c r="AV98" s="78"/>
      <c r="AW98" s="78"/>
      <c r="AX98" s="439"/>
      <c r="AY98" s="591"/>
      <c r="AZ98" s="146"/>
      <c r="BA98" s="146"/>
      <c r="BB98" s="148"/>
      <c r="BC98" s="148"/>
      <c r="BD98" s="148"/>
      <c r="BE98" s="148"/>
      <c r="BF98" s="148"/>
      <c r="BG98" s="148"/>
      <c r="BH98" s="148"/>
      <c r="BI98" s="148"/>
      <c r="BJ98" s="148"/>
      <c r="BK98" s="149"/>
      <c r="BL98" s="150"/>
      <c r="BM98" s="151"/>
      <c r="BN98" s="151"/>
      <c r="BO98" s="151"/>
      <c r="BP98" s="151"/>
      <c r="BQ98" s="152"/>
      <c r="BR98" s="153"/>
      <c r="BS98" s="131"/>
      <c r="BT98" s="131"/>
      <c r="BU98" s="132"/>
      <c r="BV98" s="363"/>
      <c r="BW98" s="155"/>
      <c r="BX98" s="165"/>
      <c r="BY98" s="107" t="e">
        <f t="shared" si="0"/>
        <v>#DIV/0!</v>
      </c>
      <c r="BZ98" s="108">
        <f t="shared" si="1"/>
        <v>0</v>
      </c>
      <c r="CA98" s="109">
        <f t="shared" si="2"/>
        <v>0</v>
      </c>
      <c r="CB98" s="314" t="e">
        <f t="shared" si="6"/>
        <v>#DIV/0!</v>
      </c>
      <c r="CC98" s="111">
        <f t="shared" si="7"/>
        <v>0</v>
      </c>
      <c r="CD98" s="315">
        <f t="shared" si="8"/>
        <v>0</v>
      </c>
      <c r="CE98" s="113" t="e">
        <f t="shared" si="3"/>
        <v>#DIV/0!</v>
      </c>
      <c r="CF98" s="114">
        <f t="shared" si="4"/>
        <v>0</v>
      </c>
      <c r="CG98" s="115">
        <f t="shared" si="5"/>
        <v>0</v>
      </c>
      <c r="CH98" s="316"/>
      <c r="CI98" s="158"/>
      <c r="CJ98" s="159"/>
      <c r="CK98" s="3"/>
    </row>
    <row r="99" spans="1:89" ht="16.5" customHeight="1">
      <c r="A99" s="588" t="s">
        <v>232</v>
      </c>
      <c r="B99" s="67" t="s">
        <v>105</v>
      </c>
      <c r="C99" s="350"/>
      <c r="D99" s="351"/>
      <c r="E99" s="351"/>
      <c r="F99" s="351"/>
      <c r="G99" s="351"/>
      <c r="H99" s="261"/>
      <c r="I99" s="126"/>
      <c r="J99" s="126"/>
      <c r="K99" s="127"/>
      <c r="L99" s="437"/>
      <c r="M99" s="578"/>
      <c r="N99" s="128"/>
      <c r="O99" s="78"/>
      <c r="P99" s="130"/>
      <c r="Q99" s="131"/>
      <c r="R99" s="131"/>
      <c r="S99" s="131"/>
      <c r="T99" s="131"/>
      <c r="U99" s="131"/>
      <c r="V99" s="131"/>
      <c r="W99" s="352"/>
      <c r="X99" s="154"/>
      <c r="Y99" s="155"/>
      <c r="Z99" s="155"/>
      <c r="AA99" s="165"/>
      <c r="AB99" s="138"/>
      <c r="AC99" s="138"/>
      <c r="AD99" s="138"/>
      <c r="AE99" s="139"/>
      <c r="AF99" s="138"/>
      <c r="AG99" s="138"/>
      <c r="AH99" s="140"/>
      <c r="AI99" s="308"/>
      <c r="AJ99" s="308"/>
      <c r="AK99" s="356"/>
      <c r="AL99" s="356"/>
      <c r="AM99" s="356"/>
      <c r="AN99" s="357"/>
      <c r="AO99" s="358"/>
      <c r="AP99" s="144"/>
      <c r="AQ99" s="359"/>
      <c r="AR99" s="359"/>
      <c r="AS99" s="359"/>
      <c r="AT99" s="437"/>
      <c r="AU99" s="438"/>
      <c r="AV99" s="78"/>
      <c r="AW99" s="78"/>
      <c r="AX99" s="439"/>
      <c r="AY99" s="591"/>
      <c r="AZ99" s="146"/>
      <c r="BA99" s="146"/>
      <c r="BB99" s="148"/>
      <c r="BC99" s="148"/>
      <c r="BD99" s="148"/>
      <c r="BE99" s="148"/>
      <c r="BF99" s="148"/>
      <c r="BG99" s="148"/>
      <c r="BH99" s="148"/>
      <c r="BI99" s="148"/>
      <c r="BJ99" s="148"/>
      <c r="BK99" s="149"/>
      <c r="BL99" s="150"/>
      <c r="BM99" s="151"/>
      <c r="BN99" s="151"/>
      <c r="BO99" s="151"/>
      <c r="BP99" s="151"/>
      <c r="BQ99" s="152"/>
      <c r="BR99" s="153"/>
      <c r="BS99" s="131"/>
      <c r="BT99" s="131"/>
      <c r="BU99" s="132"/>
      <c r="BV99" s="363"/>
      <c r="BW99" s="155"/>
      <c r="BX99" s="165"/>
      <c r="BY99" s="107" t="e">
        <f t="shared" si="0"/>
        <v>#DIV/0!</v>
      </c>
      <c r="BZ99" s="108">
        <f t="shared" si="1"/>
        <v>0</v>
      </c>
      <c r="CA99" s="109">
        <f t="shared" si="2"/>
        <v>0</v>
      </c>
      <c r="CB99" s="314" t="e">
        <f t="shared" si="6"/>
        <v>#DIV/0!</v>
      </c>
      <c r="CC99" s="111">
        <f t="shared" si="7"/>
        <v>0</v>
      </c>
      <c r="CD99" s="315">
        <f t="shared" si="8"/>
        <v>0</v>
      </c>
      <c r="CE99" s="113" t="e">
        <f t="shared" si="3"/>
        <v>#DIV/0!</v>
      </c>
      <c r="CF99" s="114">
        <f t="shared" si="4"/>
        <v>0</v>
      </c>
      <c r="CG99" s="115">
        <f t="shared" si="5"/>
        <v>0</v>
      </c>
      <c r="CH99" s="316"/>
      <c r="CI99" s="158"/>
      <c r="CJ99" s="159"/>
      <c r="CK99" s="3"/>
    </row>
    <row r="100" spans="1:89" ht="16.5" customHeight="1">
      <c r="A100" s="588" t="s">
        <v>233</v>
      </c>
      <c r="B100" s="67" t="s">
        <v>108</v>
      </c>
      <c r="C100" s="369"/>
      <c r="D100" s="370"/>
      <c r="E100" s="370"/>
      <c r="F100" s="370"/>
      <c r="G100" s="370"/>
      <c r="H100" s="371"/>
      <c r="I100" s="372"/>
      <c r="J100" s="372"/>
      <c r="K100" s="127"/>
      <c r="L100" s="583"/>
      <c r="M100" s="585"/>
      <c r="N100" s="192"/>
      <c r="O100" s="78"/>
      <c r="P100" s="373"/>
      <c r="Q100" s="374"/>
      <c r="R100" s="374"/>
      <c r="S100" s="374"/>
      <c r="T100" s="374"/>
      <c r="U100" s="374"/>
      <c r="V100" s="374"/>
      <c r="W100" s="375"/>
      <c r="X100" s="376"/>
      <c r="Y100" s="377"/>
      <c r="Z100" s="377"/>
      <c r="AA100" s="378"/>
      <c r="AB100" s="254"/>
      <c r="AC100" s="254"/>
      <c r="AD100" s="254"/>
      <c r="AE100" s="255"/>
      <c r="AF100" s="254"/>
      <c r="AG100" s="254"/>
      <c r="AH100" s="256"/>
      <c r="AI100" s="308"/>
      <c r="AJ100" s="308"/>
      <c r="AK100" s="356"/>
      <c r="AL100" s="356"/>
      <c r="AM100" s="356"/>
      <c r="AN100" s="357"/>
      <c r="AO100" s="379"/>
      <c r="AP100" s="380"/>
      <c r="AQ100" s="381"/>
      <c r="AR100" s="381"/>
      <c r="AS100" s="381"/>
      <c r="AT100" s="583"/>
      <c r="AU100" s="592"/>
      <c r="AV100" s="507"/>
      <c r="AW100" s="507"/>
      <c r="AX100" s="508"/>
      <c r="AY100" s="593"/>
      <c r="AZ100" s="382"/>
      <c r="BA100" s="382"/>
      <c r="BB100" s="383"/>
      <c r="BC100" s="383"/>
      <c r="BD100" s="383"/>
      <c r="BE100" s="383"/>
      <c r="BF100" s="383"/>
      <c r="BG100" s="383"/>
      <c r="BH100" s="383"/>
      <c r="BI100" s="383"/>
      <c r="BJ100" s="383"/>
      <c r="BK100" s="385"/>
      <c r="BL100" s="386"/>
      <c r="BM100" s="387"/>
      <c r="BN100" s="387"/>
      <c r="BO100" s="387"/>
      <c r="BP100" s="387"/>
      <c r="BQ100" s="389"/>
      <c r="BR100" s="390"/>
      <c r="BS100" s="374"/>
      <c r="BT100" s="374"/>
      <c r="BU100" s="391"/>
      <c r="BV100" s="392"/>
      <c r="BW100" s="377"/>
      <c r="BX100" s="378"/>
      <c r="BY100" s="107" t="e">
        <f t="shared" si="0"/>
        <v>#DIV/0!</v>
      </c>
      <c r="BZ100" s="108">
        <f t="shared" si="1"/>
        <v>0</v>
      </c>
      <c r="CA100" s="109">
        <f t="shared" si="2"/>
        <v>0</v>
      </c>
      <c r="CB100" s="314" t="e">
        <f t="shared" si="6"/>
        <v>#DIV/0!</v>
      </c>
      <c r="CC100" s="111">
        <f t="shared" si="7"/>
        <v>0</v>
      </c>
      <c r="CD100" s="315">
        <f t="shared" si="8"/>
        <v>0</v>
      </c>
      <c r="CE100" s="113" t="e">
        <f t="shared" si="3"/>
        <v>#DIV/0!</v>
      </c>
      <c r="CF100" s="114">
        <f t="shared" si="4"/>
        <v>0</v>
      </c>
      <c r="CG100" s="115">
        <f t="shared" si="5"/>
        <v>0</v>
      </c>
      <c r="CH100" s="316"/>
      <c r="CI100" s="158"/>
      <c r="CJ100" s="159"/>
      <c r="CK100" s="3"/>
    </row>
    <row r="101" spans="1:89" ht="16.5" customHeight="1">
      <c r="A101" s="588" t="s">
        <v>234</v>
      </c>
      <c r="B101" s="67" t="s">
        <v>105</v>
      </c>
      <c r="C101" s="369"/>
      <c r="D101" s="370"/>
      <c r="E101" s="370"/>
      <c r="F101" s="370"/>
      <c r="G101" s="370"/>
      <c r="H101" s="371"/>
      <c r="I101" s="372"/>
      <c r="J101" s="372"/>
      <c r="K101" s="393"/>
      <c r="L101" s="583"/>
      <c r="M101" s="585"/>
      <c r="N101" s="192"/>
      <c r="O101" s="78"/>
      <c r="P101" s="373"/>
      <c r="Q101" s="374"/>
      <c r="R101" s="374"/>
      <c r="S101" s="374"/>
      <c r="T101" s="374"/>
      <c r="U101" s="374"/>
      <c r="V101" s="374"/>
      <c r="W101" s="375"/>
      <c r="X101" s="376"/>
      <c r="Y101" s="377"/>
      <c r="Z101" s="377"/>
      <c r="AA101" s="378"/>
      <c r="AB101" s="254"/>
      <c r="AC101" s="254"/>
      <c r="AD101" s="254"/>
      <c r="AE101" s="255"/>
      <c r="AF101" s="254"/>
      <c r="AG101" s="254"/>
      <c r="AH101" s="256"/>
      <c r="AI101" s="308"/>
      <c r="AJ101" s="308"/>
      <c r="AK101" s="394"/>
      <c r="AL101" s="394"/>
      <c r="AM101" s="394"/>
      <c r="AN101" s="395"/>
      <c r="AO101" s="396"/>
      <c r="AP101" s="380"/>
      <c r="AQ101" s="381"/>
      <c r="AR101" s="381"/>
      <c r="AS101" s="381"/>
      <c r="AT101" s="583"/>
      <c r="AU101" s="592"/>
      <c r="AV101" s="507"/>
      <c r="AW101" s="507"/>
      <c r="AX101" s="508"/>
      <c r="AY101" s="593"/>
      <c r="AZ101" s="382"/>
      <c r="BA101" s="382"/>
      <c r="BB101" s="383"/>
      <c r="BC101" s="383"/>
      <c r="BD101" s="383"/>
      <c r="BE101" s="383"/>
      <c r="BF101" s="383"/>
      <c r="BG101" s="383"/>
      <c r="BH101" s="383"/>
      <c r="BI101" s="383"/>
      <c r="BJ101" s="383"/>
      <c r="BK101" s="385"/>
      <c r="BL101" s="386"/>
      <c r="BM101" s="387"/>
      <c r="BN101" s="387"/>
      <c r="BO101" s="387"/>
      <c r="BP101" s="387"/>
      <c r="BQ101" s="389"/>
      <c r="BR101" s="390"/>
      <c r="BS101" s="374"/>
      <c r="BT101" s="374"/>
      <c r="BU101" s="391"/>
      <c r="BV101" s="392"/>
      <c r="BW101" s="377"/>
      <c r="BX101" s="378"/>
      <c r="BY101" s="107" t="e">
        <f t="shared" si="0"/>
        <v>#DIV/0!</v>
      </c>
      <c r="BZ101" s="108">
        <f t="shared" si="1"/>
        <v>0</v>
      </c>
      <c r="CA101" s="109">
        <f t="shared" si="2"/>
        <v>0</v>
      </c>
      <c r="CB101" s="314" t="e">
        <f t="shared" si="6"/>
        <v>#DIV/0!</v>
      </c>
      <c r="CC101" s="111">
        <f t="shared" si="7"/>
        <v>0</v>
      </c>
      <c r="CD101" s="315">
        <f t="shared" si="8"/>
        <v>0</v>
      </c>
      <c r="CE101" s="113" t="e">
        <f t="shared" si="3"/>
        <v>#DIV/0!</v>
      </c>
      <c r="CF101" s="114">
        <f t="shared" si="4"/>
        <v>0</v>
      </c>
      <c r="CG101" s="115">
        <f t="shared" si="5"/>
        <v>0</v>
      </c>
      <c r="CH101" s="316"/>
      <c r="CI101" s="158"/>
      <c r="CJ101" s="159"/>
      <c r="CK101" s="3"/>
    </row>
    <row r="102" spans="1:89" ht="16.5" customHeight="1">
      <c r="A102" s="588" t="s">
        <v>235</v>
      </c>
      <c r="B102" s="67" t="s">
        <v>108</v>
      </c>
      <c r="C102" s="369"/>
      <c r="D102" s="370"/>
      <c r="E102" s="370"/>
      <c r="F102" s="370"/>
      <c r="G102" s="370"/>
      <c r="H102" s="371"/>
      <c r="I102" s="372"/>
      <c r="J102" s="372"/>
      <c r="K102" s="393"/>
      <c r="L102" s="583"/>
      <c r="M102" s="585"/>
      <c r="N102" s="192"/>
      <c r="O102" s="78"/>
      <c r="P102" s="373"/>
      <c r="Q102" s="374"/>
      <c r="R102" s="374"/>
      <c r="S102" s="374"/>
      <c r="T102" s="374"/>
      <c r="U102" s="374"/>
      <c r="V102" s="374"/>
      <c r="W102" s="375"/>
      <c r="X102" s="376"/>
      <c r="Y102" s="377"/>
      <c r="Z102" s="377"/>
      <c r="AA102" s="378"/>
      <c r="AB102" s="254"/>
      <c r="AC102" s="254"/>
      <c r="AD102" s="254"/>
      <c r="AE102" s="255"/>
      <c r="AF102" s="254"/>
      <c r="AG102" s="254"/>
      <c r="AH102" s="256"/>
      <c r="AI102" s="308"/>
      <c r="AJ102" s="308"/>
      <c r="AK102" s="394"/>
      <c r="AL102" s="394"/>
      <c r="AM102" s="394"/>
      <c r="AN102" s="395"/>
      <c r="AO102" s="396"/>
      <c r="AP102" s="380"/>
      <c r="AQ102" s="381"/>
      <c r="AR102" s="381"/>
      <c r="AS102" s="381"/>
      <c r="AT102" s="583"/>
      <c r="AU102" s="592"/>
      <c r="AV102" s="507"/>
      <c r="AW102" s="507"/>
      <c r="AX102" s="508"/>
      <c r="AY102" s="593"/>
      <c r="AZ102" s="382"/>
      <c r="BA102" s="382"/>
      <c r="BB102" s="383"/>
      <c r="BC102" s="383"/>
      <c r="BD102" s="383"/>
      <c r="BE102" s="383"/>
      <c r="BF102" s="383"/>
      <c r="BG102" s="383"/>
      <c r="BH102" s="383"/>
      <c r="BI102" s="383"/>
      <c r="BJ102" s="383"/>
      <c r="BK102" s="385"/>
      <c r="BL102" s="386"/>
      <c r="BM102" s="387"/>
      <c r="BN102" s="387"/>
      <c r="BO102" s="387"/>
      <c r="BP102" s="387"/>
      <c r="BQ102" s="389"/>
      <c r="BR102" s="390"/>
      <c r="BS102" s="374"/>
      <c r="BT102" s="374"/>
      <c r="BU102" s="391"/>
      <c r="BV102" s="392"/>
      <c r="BW102" s="377"/>
      <c r="BX102" s="378"/>
      <c r="BY102" s="107" t="e">
        <f t="shared" si="0"/>
        <v>#DIV/0!</v>
      </c>
      <c r="BZ102" s="108">
        <f t="shared" si="1"/>
        <v>0</v>
      </c>
      <c r="CA102" s="109">
        <f t="shared" si="2"/>
        <v>0</v>
      </c>
      <c r="CB102" s="314" t="e">
        <f t="shared" si="6"/>
        <v>#DIV/0!</v>
      </c>
      <c r="CC102" s="111">
        <f t="shared" si="7"/>
        <v>0</v>
      </c>
      <c r="CD102" s="315">
        <f t="shared" si="8"/>
        <v>0</v>
      </c>
      <c r="CE102" s="113" t="e">
        <f t="shared" si="3"/>
        <v>#DIV/0!</v>
      </c>
      <c r="CF102" s="114">
        <f t="shared" si="4"/>
        <v>0</v>
      </c>
      <c r="CG102" s="115">
        <f t="shared" si="5"/>
        <v>0</v>
      </c>
      <c r="CH102" s="316"/>
      <c r="CI102" s="158"/>
      <c r="CJ102" s="159"/>
      <c r="CK102" s="3"/>
    </row>
    <row r="103" spans="1:89" ht="17.25" customHeight="1">
      <c r="A103" s="588" t="s">
        <v>237</v>
      </c>
      <c r="B103" s="67" t="s">
        <v>108</v>
      </c>
      <c r="C103" s="397"/>
      <c r="D103" s="398"/>
      <c r="E103" s="398"/>
      <c r="F103" s="398"/>
      <c r="G103" s="398"/>
      <c r="H103" s="371"/>
      <c r="I103" s="372"/>
      <c r="J103" s="372"/>
      <c r="K103" s="393"/>
      <c r="L103" s="583"/>
      <c r="M103" s="585"/>
      <c r="N103" s="192"/>
      <c r="O103" s="78"/>
      <c r="P103" s="373"/>
      <c r="Q103" s="374"/>
      <c r="R103" s="374"/>
      <c r="S103" s="374"/>
      <c r="T103" s="374"/>
      <c r="U103" s="374"/>
      <c r="V103" s="374"/>
      <c r="W103" s="375"/>
      <c r="X103" s="376"/>
      <c r="Y103" s="377"/>
      <c r="Z103" s="377"/>
      <c r="AA103" s="378"/>
      <c r="AB103" s="254"/>
      <c r="AC103" s="254"/>
      <c r="AD103" s="254"/>
      <c r="AE103" s="255"/>
      <c r="AF103" s="254"/>
      <c r="AG103" s="254"/>
      <c r="AH103" s="256"/>
      <c r="AI103" s="308"/>
      <c r="AJ103" s="308"/>
      <c r="AK103" s="394"/>
      <c r="AL103" s="394"/>
      <c r="AM103" s="394"/>
      <c r="AN103" s="395"/>
      <c r="AO103" s="396"/>
      <c r="AP103" s="380"/>
      <c r="AQ103" s="381"/>
      <c r="AR103" s="381"/>
      <c r="AS103" s="381"/>
      <c r="AT103" s="583"/>
      <c r="AU103" s="592"/>
      <c r="AV103" s="507"/>
      <c r="AW103" s="507"/>
      <c r="AX103" s="508"/>
      <c r="AY103" s="593"/>
      <c r="AZ103" s="382"/>
      <c r="BA103" s="382"/>
      <c r="BB103" s="383"/>
      <c r="BC103" s="383"/>
      <c r="BD103" s="383"/>
      <c r="BE103" s="383"/>
      <c r="BF103" s="383"/>
      <c r="BG103" s="383"/>
      <c r="BH103" s="383"/>
      <c r="BI103" s="383"/>
      <c r="BJ103" s="383"/>
      <c r="BK103" s="385"/>
      <c r="BL103" s="386"/>
      <c r="BM103" s="387"/>
      <c r="BN103" s="387"/>
      <c r="BO103" s="387"/>
      <c r="BP103" s="387"/>
      <c r="BQ103" s="389"/>
      <c r="BR103" s="390"/>
      <c r="BS103" s="374"/>
      <c r="BT103" s="374"/>
      <c r="BU103" s="391"/>
      <c r="BV103" s="392"/>
      <c r="BW103" s="377"/>
      <c r="BX103" s="378"/>
      <c r="BY103" s="107" t="e">
        <f t="shared" si="0"/>
        <v>#DIV/0!</v>
      </c>
      <c r="BZ103" s="108">
        <f t="shared" si="1"/>
        <v>0</v>
      </c>
      <c r="CA103" s="109">
        <f t="shared" si="2"/>
        <v>0</v>
      </c>
      <c r="CB103" s="314" t="e">
        <f t="shared" si="6"/>
        <v>#DIV/0!</v>
      </c>
      <c r="CC103" s="111">
        <f t="shared" si="7"/>
        <v>0</v>
      </c>
      <c r="CD103" s="315">
        <f t="shared" si="8"/>
        <v>0</v>
      </c>
      <c r="CE103" s="113" t="e">
        <f t="shared" si="3"/>
        <v>#DIV/0!</v>
      </c>
      <c r="CF103" s="114">
        <f t="shared" si="4"/>
        <v>0</v>
      </c>
      <c r="CG103" s="115">
        <f t="shared" si="5"/>
        <v>0</v>
      </c>
      <c r="CH103" s="316"/>
      <c r="CI103" s="158"/>
      <c r="CJ103" s="159"/>
      <c r="CK103" s="3"/>
    </row>
    <row r="104" spans="1:89" ht="17.25" customHeight="1">
      <c r="A104" s="594" t="s">
        <v>238</v>
      </c>
      <c r="B104" s="399" t="s">
        <v>105</v>
      </c>
      <c r="C104" s="400"/>
      <c r="D104" s="401"/>
      <c r="E104" s="401"/>
      <c r="F104" s="401"/>
      <c r="G104" s="401"/>
      <c r="H104" s="371"/>
      <c r="I104" s="372"/>
      <c r="J104" s="372"/>
      <c r="K104" s="393"/>
      <c r="L104" s="583"/>
      <c r="M104" s="585"/>
      <c r="N104" s="192"/>
      <c r="O104" s="78"/>
      <c r="P104" s="373"/>
      <c r="Q104" s="374"/>
      <c r="R104" s="374"/>
      <c r="S104" s="374"/>
      <c r="T104" s="374"/>
      <c r="U104" s="374"/>
      <c r="V104" s="374"/>
      <c r="W104" s="375"/>
      <c r="X104" s="376"/>
      <c r="Y104" s="377"/>
      <c r="Z104" s="377"/>
      <c r="AA104" s="378"/>
      <c r="AB104" s="254"/>
      <c r="AC104" s="254"/>
      <c r="AD104" s="254"/>
      <c r="AE104" s="255"/>
      <c r="AF104" s="254"/>
      <c r="AG104" s="254"/>
      <c r="AH104" s="256"/>
      <c r="AI104" s="308"/>
      <c r="AJ104" s="308"/>
      <c r="AK104" s="394"/>
      <c r="AL104" s="394"/>
      <c r="AM104" s="394"/>
      <c r="AN104" s="395"/>
      <c r="AO104" s="396"/>
      <c r="AP104" s="380"/>
      <c r="AQ104" s="381"/>
      <c r="AR104" s="381"/>
      <c r="AS104" s="381"/>
      <c r="AT104" s="583"/>
      <c r="AU104" s="592"/>
      <c r="AV104" s="507"/>
      <c r="AW104" s="507"/>
      <c r="AX104" s="508"/>
      <c r="AY104" s="593"/>
      <c r="AZ104" s="382"/>
      <c r="BA104" s="382"/>
      <c r="BB104" s="383"/>
      <c r="BC104" s="383"/>
      <c r="BD104" s="383"/>
      <c r="BE104" s="383"/>
      <c r="BF104" s="383"/>
      <c r="BG104" s="383"/>
      <c r="BH104" s="383"/>
      <c r="BI104" s="383"/>
      <c r="BJ104" s="383"/>
      <c r="BK104" s="385"/>
      <c r="BL104" s="386"/>
      <c r="BM104" s="387"/>
      <c r="BN104" s="387"/>
      <c r="BO104" s="387"/>
      <c r="BP104" s="387"/>
      <c r="BQ104" s="389"/>
      <c r="BR104" s="390"/>
      <c r="BS104" s="374"/>
      <c r="BT104" s="374"/>
      <c r="BU104" s="391"/>
      <c r="BV104" s="392"/>
      <c r="BW104" s="377"/>
      <c r="BX104" s="378"/>
      <c r="BY104" s="107" t="e">
        <f t="shared" si="0"/>
        <v>#DIV/0!</v>
      </c>
      <c r="BZ104" s="108">
        <f t="shared" si="1"/>
        <v>0</v>
      </c>
      <c r="CA104" s="109">
        <f t="shared" si="2"/>
        <v>0</v>
      </c>
      <c r="CB104" s="314" t="e">
        <f t="shared" si="6"/>
        <v>#DIV/0!</v>
      </c>
      <c r="CC104" s="111">
        <f t="shared" si="7"/>
        <v>0</v>
      </c>
      <c r="CD104" s="315">
        <f t="shared" si="8"/>
        <v>0</v>
      </c>
      <c r="CE104" s="113" t="e">
        <f t="shared" si="3"/>
        <v>#DIV/0!</v>
      </c>
      <c r="CF104" s="114">
        <f t="shared" si="4"/>
        <v>0</v>
      </c>
      <c r="CG104" s="115">
        <f t="shared" si="5"/>
        <v>0</v>
      </c>
      <c r="CH104" s="402"/>
      <c r="CI104" s="402"/>
      <c r="CJ104" s="159"/>
      <c r="CK104" s="3"/>
    </row>
    <row r="105" spans="1:89" ht="17.25" customHeight="1">
      <c r="A105" s="594" t="s">
        <v>217</v>
      </c>
      <c r="B105" s="399" t="s">
        <v>105</v>
      </c>
      <c r="C105" s="400"/>
      <c r="D105" s="401"/>
      <c r="E105" s="401"/>
      <c r="F105" s="401"/>
      <c r="G105" s="401"/>
      <c r="H105" s="371"/>
      <c r="I105" s="372"/>
      <c r="J105" s="372"/>
      <c r="K105" s="393"/>
      <c r="L105" s="583"/>
      <c r="M105" s="585"/>
      <c r="N105" s="192"/>
      <c r="O105" s="78"/>
      <c r="P105" s="373"/>
      <c r="Q105" s="374"/>
      <c r="R105" s="374"/>
      <c r="S105" s="374"/>
      <c r="T105" s="374"/>
      <c r="U105" s="374"/>
      <c r="V105" s="374"/>
      <c r="W105" s="375"/>
      <c r="X105" s="376"/>
      <c r="Y105" s="377"/>
      <c r="Z105" s="377"/>
      <c r="AA105" s="378"/>
      <c r="AB105" s="254"/>
      <c r="AC105" s="254"/>
      <c r="AD105" s="254"/>
      <c r="AE105" s="255"/>
      <c r="AF105" s="254"/>
      <c r="AG105" s="254"/>
      <c r="AH105" s="256"/>
      <c r="AI105" s="308"/>
      <c r="AJ105" s="308"/>
      <c r="AK105" s="394"/>
      <c r="AL105" s="394"/>
      <c r="AM105" s="394"/>
      <c r="AN105" s="395"/>
      <c r="AO105" s="396"/>
      <c r="AP105" s="380"/>
      <c r="AQ105" s="381"/>
      <c r="AR105" s="381"/>
      <c r="AS105" s="381"/>
      <c r="AT105" s="583"/>
      <c r="AU105" s="592"/>
      <c r="AV105" s="507"/>
      <c r="AW105" s="507"/>
      <c r="AX105" s="508"/>
      <c r="AY105" s="593"/>
      <c r="AZ105" s="382"/>
      <c r="BA105" s="382"/>
      <c r="BB105" s="383"/>
      <c r="BC105" s="383"/>
      <c r="BD105" s="383"/>
      <c r="BE105" s="383"/>
      <c r="BF105" s="383"/>
      <c r="BG105" s="383"/>
      <c r="BH105" s="383"/>
      <c r="BI105" s="383"/>
      <c r="BJ105" s="383"/>
      <c r="BK105" s="385"/>
      <c r="BL105" s="386"/>
      <c r="BM105" s="387"/>
      <c r="BN105" s="387"/>
      <c r="BO105" s="387"/>
      <c r="BP105" s="387"/>
      <c r="BQ105" s="389"/>
      <c r="BR105" s="390"/>
      <c r="BS105" s="374"/>
      <c r="BT105" s="374"/>
      <c r="BU105" s="391"/>
      <c r="BV105" s="392"/>
      <c r="BW105" s="377"/>
      <c r="BX105" s="378"/>
      <c r="BY105" s="107" t="e">
        <f t="shared" si="0"/>
        <v>#DIV/0!</v>
      </c>
      <c r="BZ105" s="108">
        <f t="shared" si="1"/>
        <v>0</v>
      </c>
      <c r="CA105" s="109">
        <f t="shared" si="2"/>
        <v>0</v>
      </c>
      <c r="CB105" s="314" t="e">
        <f t="shared" si="6"/>
        <v>#DIV/0!</v>
      </c>
      <c r="CC105" s="111">
        <f t="shared" si="7"/>
        <v>0</v>
      </c>
      <c r="CD105" s="315">
        <f t="shared" si="8"/>
        <v>0</v>
      </c>
      <c r="CE105" s="113" t="e">
        <f t="shared" si="3"/>
        <v>#DIV/0!</v>
      </c>
      <c r="CF105" s="114">
        <f t="shared" si="4"/>
        <v>0</v>
      </c>
      <c r="CG105" s="115">
        <f t="shared" si="5"/>
        <v>0</v>
      </c>
      <c r="CH105" s="402"/>
      <c r="CI105" s="402"/>
      <c r="CJ105" s="159"/>
      <c r="CK105" s="3"/>
    </row>
    <row r="106" spans="1:89" ht="17.25" customHeight="1">
      <c r="A106" s="594" t="s">
        <v>239</v>
      </c>
      <c r="B106" s="399" t="s">
        <v>105</v>
      </c>
      <c r="C106" s="400"/>
      <c r="D106" s="401"/>
      <c r="E106" s="401"/>
      <c r="F106" s="401"/>
      <c r="G106" s="401"/>
      <c r="H106" s="371"/>
      <c r="I106" s="372"/>
      <c r="J106" s="372"/>
      <c r="K106" s="393"/>
      <c r="L106" s="583"/>
      <c r="M106" s="585"/>
      <c r="N106" s="192"/>
      <c r="O106" s="78"/>
      <c r="P106" s="373"/>
      <c r="Q106" s="374"/>
      <c r="R106" s="374"/>
      <c r="S106" s="374"/>
      <c r="T106" s="374"/>
      <c r="U106" s="374"/>
      <c r="V106" s="374"/>
      <c r="W106" s="375"/>
      <c r="X106" s="376"/>
      <c r="Y106" s="377"/>
      <c r="Z106" s="377"/>
      <c r="AA106" s="378"/>
      <c r="AB106" s="254"/>
      <c r="AC106" s="254"/>
      <c r="AD106" s="254"/>
      <c r="AE106" s="255"/>
      <c r="AF106" s="254"/>
      <c r="AG106" s="254"/>
      <c r="AH106" s="256"/>
      <c r="AI106" s="308"/>
      <c r="AJ106" s="308"/>
      <c r="AK106" s="394"/>
      <c r="AL106" s="394"/>
      <c r="AM106" s="394"/>
      <c r="AN106" s="395"/>
      <c r="AO106" s="396"/>
      <c r="AP106" s="380"/>
      <c r="AQ106" s="381"/>
      <c r="AR106" s="381"/>
      <c r="AS106" s="381"/>
      <c r="AT106" s="583"/>
      <c r="AU106" s="592"/>
      <c r="AV106" s="507"/>
      <c r="AW106" s="507"/>
      <c r="AX106" s="508"/>
      <c r="AY106" s="593"/>
      <c r="AZ106" s="382"/>
      <c r="BA106" s="382"/>
      <c r="BB106" s="383"/>
      <c r="BC106" s="383"/>
      <c r="BD106" s="383"/>
      <c r="BE106" s="383"/>
      <c r="BF106" s="383"/>
      <c r="BG106" s="383"/>
      <c r="BH106" s="383"/>
      <c r="BI106" s="383"/>
      <c r="BJ106" s="383"/>
      <c r="BK106" s="385"/>
      <c r="BL106" s="386"/>
      <c r="BM106" s="387"/>
      <c r="BN106" s="387"/>
      <c r="BO106" s="387"/>
      <c r="BP106" s="387"/>
      <c r="BQ106" s="389"/>
      <c r="BR106" s="390"/>
      <c r="BS106" s="374"/>
      <c r="BT106" s="374"/>
      <c r="BU106" s="391"/>
      <c r="BV106" s="392"/>
      <c r="BW106" s="377"/>
      <c r="BX106" s="378"/>
      <c r="BY106" s="107" t="e">
        <f t="shared" si="0"/>
        <v>#DIV/0!</v>
      </c>
      <c r="BZ106" s="108">
        <f t="shared" si="1"/>
        <v>0</v>
      </c>
      <c r="CA106" s="109">
        <f t="shared" si="2"/>
        <v>0</v>
      </c>
      <c r="CB106" s="314" t="e">
        <f t="shared" si="6"/>
        <v>#DIV/0!</v>
      </c>
      <c r="CC106" s="111">
        <f t="shared" si="7"/>
        <v>0</v>
      </c>
      <c r="CD106" s="315">
        <f t="shared" si="8"/>
        <v>0</v>
      </c>
      <c r="CE106" s="113" t="e">
        <f t="shared" si="3"/>
        <v>#DIV/0!</v>
      </c>
      <c r="CF106" s="114">
        <f t="shared" si="4"/>
        <v>0</v>
      </c>
      <c r="CG106" s="115">
        <f t="shared" si="5"/>
        <v>0</v>
      </c>
      <c r="CH106" s="402"/>
      <c r="CI106" s="402"/>
      <c r="CJ106" s="159"/>
      <c r="CK106" s="3"/>
    </row>
    <row r="107" spans="1:89" ht="17.25" customHeight="1">
      <c r="A107" s="594" t="s">
        <v>240</v>
      </c>
      <c r="B107" s="399" t="s">
        <v>105</v>
      </c>
      <c r="C107" s="400"/>
      <c r="D107" s="401"/>
      <c r="E107" s="401"/>
      <c r="F107" s="401"/>
      <c r="G107" s="401"/>
      <c r="H107" s="371"/>
      <c r="I107" s="372"/>
      <c r="J107" s="372"/>
      <c r="K107" s="393"/>
      <c r="L107" s="583"/>
      <c r="M107" s="585"/>
      <c r="N107" s="192"/>
      <c r="O107" s="78"/>
      <c r="P107" s="373"/>
      <c r="Q107" s="374"/>
      <c r="R107" s="374"/>
      <c r="S107" s="374"/>
      <c r="T107" s="374"/>
      <c r="U107" s="374"/>
      <c r="V107" s="374"/>
      <c r="W107" s="375"/>
      <c r="X107" s="376"/>
      <c r="Y107" s="377"/>
      <c r="Z107" s="377"/>
      <c r="AA107" s="378"/>
      <c r="AB107" s="254"/>
      <c r="AC107" s="254"/>
      <c r="AD107" s="254"/>
      <c r="AE107" s="255"/>
      <c r="AF107" s="254"/>
      <c r="AG107" s="254"/>
      <c r="AH107" s="256"/>
      <c r="AI107" s="308"/>
      <c r="AJ107" s="308"/>
      <c r="AK107" s="394"/>
      <c r="AL107" s="394"/>
      <c r="AM107" s="394"/>
      <c r="AN107" s="395"/>
      <c r="AO107" s="396"/>
      <c r="AP107" s="380"/>
      <c r="AQ107" s="381"/>
      <c r="AR107" s="381"/>
      <c r="AS107" s="381"/>
      <c r="AT107" s="583"/>
      <c r="AU107" s="592"/>
      <c r="AV107" s="507"/>
      <c r="AW107" s="507"/>
      <c r="AX107" s="508"/>
      <c r="AY107" s="593"/>
      <c r="AZ107" s="382"/>
      <c r="BA107" s="382"/>
      <c r="BB107" s="383"/>
      <c r="BC107" s="383"/>
      <c r="BD107" s="383"/>
      <c r="BE107" s="383"/>
      <c r="BF107" s="383"/>
      <c r="BG107" s="383"/>
      <c r="BH107" s="383"/>
      <c r="BI107" s="383"/>
      <c r="BJ107" s="383"/>
      <c r="BK107" s="385"/>
      <c r="BL107" s="386"/>
      <c r="BM107" s="387"/>
      <c r="BN107" s="387"/>
      <c r="BO107" s="387"/>
      <c r="BP107" s="387"/>
      <c r="BQ107" s="389"/>
      <c r="BR107" s="390"/>
      <c r="BS107" s="374"/>
      <c r="BT107" s="374"/>
      <c r="BU107" s="391"/>
      <c r="BV107" s="392"/>
      <c r="BW107" s="377"/>
      <c r="BX107" s="378"/>
      <c r="BY107" s="107" t="e">
        <f t="shared" si="0"/>
        <v>#DIV/0!</v>
      </c>
      <c r="BZ107" s="108">
        <f t="shared" si="1"/>
        <v>0</v>
      </c>
      <c r="CA107" s="109">
        <f t="shared" si="2"/>
        <v>0</v>
      </c>
      <c r="CB107" s="314" t="e">
        <f t="shared" si="6"/>
        <v>#DIV/0!</v>
      </c>
      <c r="CC107" s="111">
        <f t="shared" si="7"/>
        <v>0</v>
      </c>
      <c r="CD107" s="315">
        <f t="shared" si="8"/>
        <v>0</v>
      </c>
      <c r="CE107" s="113" t="e">
        <f t="shared" si="3"/>
        <v>#DIV/0!</v>
      </c>
      <c r="CF107" s="114">
        <f t="shared" si="4"/>
        <v>0</v>
      </c>
      <c r="CG107" s="115">
        <f t="shared" si="5"/>
        <v>0</v>
      </c>
      <c r="CH107" s="402"/>
      <c r="CI107" s="402"/>
      <c r="CJ107" s="159"/>
      <c r="CK107" s="3"/>
    </row>
    <row r="108" spans="1:89" ht="17.25" customHeight="1">
      <c r="A108" s="594" t="s">
        <v>241</v>
      </c>
      <c r="B108" s="399" t="s">
        <v>105</v>
      </c>
      <c r="C108" s="400"/>
      <c r="D108" s="401"/>
      <c r="E108" s="401"/>
      <c r="F108" s="401"/>
      <c r="G108" s="401"/>
      <c r="H108" s="371"/>
      <c r="I108" s="372"/>
      <c r="J108" s="372"/>
      <c r="K108" s="393"/>
      <c r="L108" s="583"/>
      <c r="M108" s="585"/>
      <c r="N108" s="192"/>
      <c r="O108" s="78"/>
      <c r="P108" s="373"/>
      <c r="Q108" s="374"/>
      <c r="R108" s="374"/>
      <c r="S108" s="374"/>
      <c r="T108" s="374"/>
      <c r="U108" s="374"/>
      <c r="V108" s="374"/>
      <c r="W108" s="375"/>
      <c r="X108" s="376"/>
      <c r="Y108" s="377"/>
      <c r="Z108" s="377"/>
      <c r="AA108" s="378"/>
      <c r="AB108" s="254"/>
      <c r="AC108" s="254"/>
      <c r="AD108" s="254"/>
      <c r="AE108" s="255"/>
      <c r="AF108" s="254"/>
      <c r="AG108" s="254"/>
      <c r="AH108" s="256"/>
      <c r="AI108" s="308"/>
      <c r="AJ108" s="308"/>
      <c r="AK108" s="394"/>
      <c r="AL108" s="394"/>
      <c r="AM108" s="394"/>
      <c r="AN108" s="395"/>
      <c r="AO108" s="396"/>
      <c r="AP108" s="380"/>
      <c r="AQ108" s="381"/>
      <c r="AR108" s="381"/>
      <c r="AS108" s="381"/>
      <c r="AT108" s="583"/>
      <c r="AU108" s="592"/>
      <c r="AV108" s="507"/>
      <c r="AW108" s="507"/>
      <c r="AX108" s="508"/>
      <c r="AY108" s="593"/>
      <c r="AZ108" s="382"/>
      <c r="BA108" s="382"/>
      <c r="BB108" s="383"/>
      <c r="BC108" s="383"/>
      <c r="BD108" s="383"/>
      <c r="BE108" s="383"/>
      <c r="BF108" s="383"/>
      <c r="BG108" s="383"/>
      <c r="BH108" s="383"/>
      <c r="BI108" s="383"/>
      <c r="BJ108" s="383"/>
      <c r="BK108" s="385"/>
      <c r="BL108" s="386"/>
      <c r="BM108" s="387"/>
      <c r="BN108" s="387"/>
      <c r="BO108" s="387"/>
      <c r="BP108" s="387"/>
      <c r="BQ108" s="389"/>
      <c r="BR108" s="390"/>
      <c r="BS108" s="374"/>
      <c r="BT108" s="374"/>
      <c r="BU108" s="391"/>
      <c r="BV108" s="392"/>
      <c r="BW108" s="377"/>
      <c r="BX108" s="378"/>
      <c r="BY108" s="107" t="e">
        <f t="shared" si="0"/>
        <v>#DIV/0!</v>
      </c>
      <c r="BZ108" s="108">
        <f t="shared" si="1"/>
        <v>0</v>
      </c>
      <c r="CA108" s="109">
        <f t="shared" si="2"/>
        <v>0</v>
      </c>
      <c r="CB108" s="314" t="e">
        <f t="shared" si="6"/>
        <v>#DIV/0!</v>
      </c>
      <c r="CC108" s="111">
        <f t="shared" si="7"/>
        <v>0</v>
      </c>
      <c r="CD108" s="315">
        <f t="shared" si="8"/>
        <v>0</v>
      </c>
      <c r="CE108" s="113" t="e">
        <f t="shared" si="3"/>
        <v>#DIV/0!</v>
      </c>
      <c r="CF108" s="114">
        <f t="shared" si="4"/>
        <v>0</v>
      </c>
      <c r="CG108" s="115">
        <f t="shared" si="5"/>
        <v>0</v>
      </c>
      <c r="CH108" s="402"/>
      <c r="CI108" s="402"/>
      <c r="CJ108" s="159"/>
      <c r="CK108" s="3"/>
    </row>
    <row r="109" spans="1:89" ht="17.25" customHeight="1">
      <c r="A109" s="595" t="s">
        <v>160</v>
      </c>
      <c r="B109" s="399" t="s">
        <v>108</v>
      </c>
      <c r="C109" s="400"/>
      <c r="D109" s="401"/>
      <c r="E109" s="401"/>
      <c r="F109" s="401"/>
      <c r="G109" s="401"/>
      <c r="H109" s="371"/>
      <c r="I109" s="372"/>
      <c r="J109" s="372"/>
      <c r="K109" s="393"/>
      <c r="L109" s="583"/>
      <c r="M109" s="585"/>
      <c r="N109" s="192"/>
      <c r="O109" s="78"/>
      <c r="P109" s="373"/>
      <c r="Q109" s="374"/>
      <c r="R109" s="374"/>
      <c r="S109" s="374"/>
      <c r="T109" s="374"/>
      <c r="U109" s="374"/>
      <c r="V109" s="374"/>
      <c r="W109" s="375"/>
      <c r="X109" s="376"/>
      <c r="Y109" s="377"/>
      <c r="Z109" s="377"/>
      <c r="AA109" s="378"/>
      <c r="AB109" s="254"/>
      <c r="AC109" s="254"/>
      <c r="AD109" s="254"/>
      <c r="AE109" s="255"/>
      <c r="AF109" s="254"/>
      <c r="AG109" s="254"/>
      <c r="AH109" s="256"/>
      <c r="AI109" s="308"/>
      <c r="AJ109" s="308"/>
      <c r="AK109" s="394"/>
      <c r="AL109" s="394"/>
      <c r="AM109" s="394"/>
      <c r="AN109" s="395"/>
      <c r="AO109" s="396"/>
      <c r="AP109" s="380"/>
      <c r="AQ109" s="381"/>
      <c r="AR109" s="381"/>
      <c r="AS109" s="381"/>
      <c r="AT109" s="583"/>
      <c r="AU109" s="592"/>
      <c r="AV109" s="507"/>
      <c r="AW109" s="507"/>
      <c r="AX109" s="508"/>
      <c r="AY109" s="593"/>
      <c r="AZ109" s="382"/>
      <c r="BA109" s="382"/>
      <c r="BB109" s="383"/>
      <c r="BC109" s="383"/>
      <c r="BD109" s="383"/>
      <c r="BE109" s="383"/>
      <c r="BF109" s="383"/>
      <c r="BG109" s="383"/>
      <c r="BH109" s="383"/>
      <c r="BI109" s="383"/>
      <c r="BJ109" s="383"/>
      <c r="BK109" s="385"/>
      <c r="BL109" s="386"/>
      <c r="BM109" s="387"/>
      <c r="BN109" s="387"/>
      <c r="BO109" s="387"/>
      <c r="BP109" s="387"/>
      <c r="BQ109" s="389"/>
      <c r="BR109" s="390"/>
      <c r="BS109" s="374"/>
      <c r="BT109" s="374"/>
      <c r="BU109" s="391"/>
      <c r="BV109" s="392"/>
      <c r="BW109" s="377"/>
      <c r="BX109" s="378"/>
      <c r="BY109" s="107" t="e">
        <f t="shared" si="0"/>
        <v>#DIV/0!</v>
      </c>
      <c r="BZ109" s="108">
        <f t="shared" si="1"/>
        <v>0</v>
      </c>
      <c r="CA109" s="109">
        <f t="shared" si="2"/>
        <v>0</v>
      </c>
      <c r="CB109" s="314" t="e">
        <f t="shared" si="6"/>
        <v>#DIV/0!</v>
      </c>
      <c r="CC109" s="111">
        <f t="shared" si="7"/>
        <v>0</v>
      </c>
      <c r="CD109" s="315">
        <f t="shared" si="8"/>
        <v>0</v>
      </c>
      <c r="CE109" s="113" t="e">
        <f t="shared" si="3"/>
        <v>#DIV/0!</v>
      </c>
      <c r="CF109" s="114">
        <f t="shared" si="4"/>
        <v>0</v>
      </c>
      <c r="CG109" s="115">
        <f t="shared" si="5"/>
        <v>0</v>
      </c>
      <c r="CH109" s="402"/>
      <c r="CI109" s="402"/>
      <c r="CJ109" s="159"/>
      <c r="CK109" s="3"/>
    </row>
    <row r="110" spans="1:89" ht="17.25" customHeight="1">
      <c r="A110" s="595" t="s">
        <v>242</v>
      </c>
      <c r="B110" s="399" t="s">
        <v>108</v>
      </c>
      <c r="C110" s="400"/>
      <c r="D110" s="401"/>
      <c r="E110" s="401"/>
      <c r="F110" s="401"/>
      <c r="G110" s="401"/>
      <c r="H110" s="371"/>
      <c r="I110" s="372"/>
      <c r="J110" s="372"/>
      <c r="K110" s="393"/>
      <c r="L110" s="583"/>
      <c r="M110" s="585"/>
      <c r="N110" s="192"/>
      <c r="O110" s="78"/>
      <c r="P110" s="373"/>
      <c r="Q110" s="374"/>
      <c r="R110" s="374"/>
      <c r="S110" s="374"/>
      <c r="T110" s="374"/>
      <c r="U110" s="374"/>
      <c r="V110" s="374"/>
      <c r="W110" s="375"/>
      <c r="X110" s="376"/>
      <c r="Y110" s="377"/>
      <c r="Z110" s="377"/>
      <c r="AA110" s="378"/>
      <c r="AB110" s="254"/>
      <c r="AC110" s="254"/>
      <c r="AD110" s="254"/>
      <c r="AE110" s="255"/>
      <c r="AF110" s="254"/>
      <c r="AG110" s="254"/>
      <c r="AH110" s="256"/>
      <c r="AI110" s="308"/>
      <c r="AJ110" s="308"/>
      <c r="AK110" s="394"/>
      <c r="AL110" s="394"/>
      <c r="AM110" s="394"/>
      <c r="AN110" s="395"/>
      <c r="AO110" s="396"/>
      <c r="AP110" s="380"/>
      <c r="AQ110" s="381"/>
      <c r="AR110" s="381"/>
      <c r="AS110" s="381"/>
      <c r="AT110" s="583"/>
      <c r="AU110" s="592"/>
      <c r="AV110" s="507"/>
      <c r="AW110" s="507"/>
      <c r="AX110" s="508"/>
      <c r="AY110" s="593"/>
      <c r="AZ110" s="382"/>
      <c r="BA110" s="382"/>
      <c r="BB110" s="383"/>
      <c r="BC110" s="383"/>
      <c r="BD110" s="383"/>
      <c r="BE110" s="383"/>
      <c r="BF110" s="383"/>
      <c r="BG110" s="383"/>
      <c r="BH110" s="383"/>
      <c r="BI110" s="383"/>
      <c r="BJ110" s="383"/>
      <c r="BK110" s="385"/>
      <c r="BL110" s="386"/>
      <c r="BM110" s="387"/>
      <c r="BN110" s="387"/>
      <c r="BO110" s="387"/>
      <c r="BP110" s="387"/>
      <c r="BQ110" s="389"/>
      <c r="BR110" s="390"/>
      <c r="BS110" s="374"/>
      <c r="BT110" s="374"/>
      <c r="BU110" s="391"/>
      <c r="BV110" s="392"/>
      <c r="BW110" s="377"/>
      <c r="BX110" s="378"/>
      <c r="BY110" s="107" t="e">
        <f t="shared" si="0"/>
        <v>#DIV/0!</v>
      </c>
      <c r="BZ110" s="108">
        <f t="shared" si="1"/>
        <v>0</v>
      </c>
      <c r="CA110" s="109">
        <f t="shared" si="2"/>
        <v>0</v>
      </c>
      <c r="CB110" s="314" t="e">
        <f t="shared" si="6"/>
        <v>#DIV/0!</v>
      </c>
      <c r="CC110" s="111">
        <f t="shared" si="7"/>
        <v>0</v>
      </c>
      <c r="CD110" s="315">
        <f t="shared" si="8"/>
        <v>0</v>
      </c>
      <c r="CE110" s="113" t="e">
        <f t="shared" si="3"/>
        <v>#DIV/0!</v>
      </c>
      <c r="CF110" s="114">
        <f t="shared" si="4"/>
        <v>0</v>
      </c>
      <c r="CG110" s="115">
        <f t="shared" si="5"/>
        <v>0</v>
      </c>
      <c r="CH110" s="402"/>
      <c r="CI110" s="402"/>
      <c r="CJ110" s="159"/>
      <c r="CK110" s="3"/>
    </row>
    <row r="111" spans="1:89" ht="17.25" customHeight="1">
      <c r="A111" s="596" t="s">
        <v>233</v>
      </c>
      <c r="B111" s="57" t="s">
        <v>105</v>
      </c>
      <c r="C111" s="400"/>
      <c r="D111" s="401"/>
      <c r="E111" s="401"/>
      <c r="F111" s="401"/>
      <c r="G111" s="401"/>
      <c r="H111" s="371"/>
      <c r="I111" s="372"/>
      <c r="J111" s="372"/>
      <c r="K111" s="393"/>
      <c r="L111" s="583"/>
      <c r="M111" s="585"/>
      <c r="N111" s="192"/>
      <c r="O111" s="78"/>
      <c r="P111" s="373"/>
      <c r="Q111" s="374"/>
      <c r="R111" s="374"/>
      <c r="S111" s="374"/>
      <c r="T111" s="374"/>
      <c r="U111" s="374"/>
      <c r="V111" s="374"/>
      <c r="W111" s="375"/>
      <c r="X111" s="376"/>
      <c r="Y111" s="377"/>
      <c r="Z111" s="377"/>
      <c r="AA111" s="378"/>
      <c r="AB111" s="254"/>
      <c r="AC111" s="254"/>
      <c r="AD111" s="254"/>
      <c r="AE111" s="255"/>
      <c r="AF111" s="254"/>
      <c r="AG111" s="254"/>
      <c r="AH111" s="256"/>
      <c r="AI111" s="308"/>
      <c r="AJ111" s="308"/>
      <c r="AK111" s="394"/>
      <c r="AL111" s="394"/>
      <c r="AM111" s="394"/>
      <c r="AN111" s="395"/>
      <c r="AO111" s="396"/>
      <c r="AP111" s="380"/>
      <c r="AQ111" s="381"/>
      <c r="AR111" s="381"/>
      <c r="AS111" s="381"/>
      <c r="AT111" s="583"/>
      <c r="AU111" s="592"/>
      <c r="AV111" s="507"/>
      <c r="AW111" s="507"/>
      <c r="AX111" s="508"/>
      <c r="AY111" s="593"/>
      <c r="AZ111" s="382"/>
      <c r="BA111" s="382"/>
      <c r="BB111" s="383"/>
      <c r="BC111" s="383"/>
      <c r="BD111" s="383"/>
      <c r="BE111" s="383"/>
      <c r="BF111" s="383"/>
      <c r="BG111" s="383"/>
      <c r="BH111" s="383"/>
      <c r="BI111" s="383"/>
      <c r="BJ111" s="383"/>
      <c r="BK111" s="385"/>
      <c r="BL111" s="386"/>
      <c r="BM111" s="387"/>
      <c r="BN111" s="387"/>
      <c r="BO111" s="387"/>
      <c r="BP111" s="387"/>
      <c r="BQ111" s="389"/>
      <c r="BR111" s="390"/>
      <c r="BS111" s="374"/>
      <c r="BT111" s="374"/>
      <c r="BU111" s="391"/>
      <c r="BV111" s="392"/>
      <c r="BW111" s="377"/>
      <c r="BX111" s="378"/>
      <c r="BY111" s="107" t="e">
        <f t="shared" si="0"/>
        <v>#DIV/0!</v>
      </c>
      <c r="BZ111" s="108">
        <f t="shared" si="1"/>
        <v>0</v>
      </c>
      <c r="CA111" s="109">
        <f t="shared" si="2"/>
        <v>0</v>
      </c>
      <c r="CB111" s="314" t="e">
        <f t="shared" si="6"/>
        <v>#DIV/0!</v>
      </c>
      <c r="CC111" s="111">
        <f t="shared" si="7"/>
        <v>0</v>
      </c>
      <c r="CD111" s="315">
        <f t="shared" si="8"/>
        <v>0</v>
      </c>
      <c r="CE111" s="113" t="e">
        <f t="shared" si="3"/>
        <v>#DIV/0!</v>
      </c>
      <c r="CF111" s="114">
        <f t="shared" si="4"/>
        <v>0</v>
      </c>
      <c r="CG111" s="115">
        <f t="shared" si="5"/>
        <v>0</v>
      </c>
      <c r="CH111" s="402"/>
      <c r="CI111" s="402"/>
      <c r="CJ111" s="159"/>
      <c r="CK111" s="3"/>
    </row>
    <row r="112" spans="1:89" ht="19.5" customHeight="1">
      <c r="A112" s="597" t="s">
        <v>243</v>
      </c>
      <c r="B112" s="57" t="s">
        <v>105</v>
      </c>
      <c r="C112" s="295"/>
      <c r="D112" s="295"/>
      <c r="E112" s="295"/>
      <c r="F112" s="295"/>
      <c r="G112" s="295"/>
      <c r="H112" s="371"/>
      <c r="I112" s="372"/>
      <c r="J112" s="372"/>
      <c r="K112" s="393"/>
      <c r="L112" s="583"/>
      <c r="M112" s="585"/>
      <c r="N112" s="192"/>
      <c r="O112" s="78"/>
      <c r="P112" s="373"/>
      <c r="Q112" s="374"/>
      <c r="R112" s="374"/>
      <c r="S112" s="374"/>
      <c r="T112" s="374"/>
      <c r="U112" s="374"/>
      <c r="V112" s="374"/>
      <c r="W112" s="375"/>
      <c r="X112" s="376"/>
      <c r="Y112" s="377"/>
      <c r="Z112" s="377"/>
      <c r="AA112" s="378"/>
      <c r="AB112" s="254"/>
      <c r="AC112" s="254"/>
      <c r="AD112" s="254"/>
      <c r="AE112" s="255"/>
      <c r="AF112" s="254"/>
      <c r="AG112" s="254"/>
      <c r="AH112" s="256"/>
      <c r="AI112" s="308"/>
      <c r="AJ112" s="308"/>
      <c r="AK112" s="394"/>
      <c r="AL112" s="394"/>
      <c r="AM112" s="394"/>
      <c r="AN112" s="395"/>
      <c r="AO112" s="396"/>
      <c r="AP112" s="380"/>
      <c r="AQ112" s="381"/>
      <c r="AR112" s="381"/>
      <c r="AS112" s="381"/>
      <c r="AT112" s="583"/>
      <c r="AU112" s="592"/>
      <c r="AV112" s="507"/>
      <c r="AW112" s="507"/>
      <c r="AX112" s="508"/>
      <c r="AY112" s="593"/>
      <c r="AZ112" s="382"/>
      <c r="BA112" s="382"/>
      <c r="BB112" s="383"/>
      <c r="BC112" s="383"/>
      <c r="BD112" s="383"/>
      <c r="BE112" s="383"/>
      <c r="BF112" s="383"/>
      <c r="BG112" s="383"/>
      <c r="BH112" s="383"/>
      <c r="BI112" s="383"/>
      <c r="BJ112" s="383"/>
      <c r="BK112" s="385"/>
      <c r="BL112" s="386"/>
      <c r="BM112" s="387"/>
      <c r="BN112" s="387"/>
      <c r="BO112" s="387"/>
      <c r="BP112" s="387"/>
      <c r="BQ112" s="389"/>
      <c r="BR112" s="390"/>
      <c r="BS112" s="374"/>
      <c r="BT112" s="374"/>
      <c r="BU112" s="391"/>
      <c r="BV112" s="392"/>
      <c r="BW112" s="377"/>
      <c r="BX112" s="378"/>
      <c r="BY112" s="107" t="e">
        <f t="shared" si="0"/>
        <v>#DIV/0!</v>
      </c>
      <c r="BZ112" s="108">
        <f t="shared" si="1"/>
        <v>0</v>
      </c>
      <c r="CA112" s="109">
        <f t="shared" si="2"/>
        <v>0</v>
      </c>
      <c r="CB112" s="314" t="e">
        <f t="shared" si="6"/>
        <v>#DIV/0!</v>
      </c>
      <c r="CC112" s="111">
        <f t="shared" si="7"/>
        <v>0</v>
      </c>
      <c r="CD112" s="315">
        <f t="shared" si="8"/>
        <v>0</v>
      </c>
      <c r="CE112" s="113" t="e">
        <f t="shared" si="3"/>
        <v>#DIV/0!</v>
      </c>
      <c r="CF112" s="114">
        <f t="shared" si="4"/>
        <v>0</v>
      </c>
      <c r="CG112" s="115">
        <f t="shared" si="5"/>
        <v>0</v>
      </c>
      <c r="CH112" s="404"/>
      <c r="CI112" s="405"/>
      <c r="CJ112" s="57"/>
      <c r="CK112" s="57"/>
    </row>
    <row r="113" spans="1:89" ht="19.5" customHeight="1">
      <c r="A113" s="598" t="s">
        <v>244</v>
      </c>
      <c r="B113" s="399" t="s">
        <v>108</v>
      </c>
      <c r="C113" s="295"/>
      <c r="D113" s="295"/>
      <c r="E113" s="295"/>
      <c r="F113" s="295"/>
      <c r="G113" s="295"/>
      <c r="H113" s="371"/>
      <c r="I113" s="372"/>
      <c r="J113" s="372"/>
      <c r="K113" s="393"/>
      <c r="L113" s="583">
        <v>1</v>
      </c>
      <c r="M113" s="585">
        <v>0.7</v>
      </c>
      <c r="N113" s="192"/>
      <c r="O113" s="78" t="s">
        <v>338</v>
      </c>
      <c r="P113" s="373"/>
      <c r="Q113" s="374"/>
      <c r="R113" s="374"/>
      <c r="S113" s="374"/>
      <c r="T113" s="374"/>
      <c r="U113" s="374"/>
      <c r="V113" s="374"/>
      <c r="W113" s="375"/>
      <c r="X113" s="376"/>
      <c r="Y113" s="377"/>
      <c r="Z113" s="377"/>
      <c r="AA113" s="378"/>
      <c r="AB113" s="254"/>
      <c r="AC113" s="254"/>
      <c r="AD113" s="254"/>
      <c r="AE113" s="255"/>
      <c r="AF113" s="254"/>
      <c r="AG113" s="254"/>
      <c r="AH113" s="256"/>
      <c r="AI113" s="308">
        <v>1.8</v>
      </c>
      <c r="AJ113" s="308">
        <v>1.8</v>
      </c>
      <c r="AK113" s="394">
        <v>1.5</v>
      </c>
      <c r="AL113" s="394">
        <v>1.5</v>
      </c>
      <c r="AM113" s="394"/>
      <c r="AN113" s="395"/>
      <c r="AO113" s="396"/>
      <c r="AP113" s="380"/>
      <c r="AQ113" s="381"/>
      <c r="AR113" s="381"/>
      <c r="AS113" s="381"/>
      <c r="AT113" s="583">
        <v>1</v>
      </c>
      <c r="AU113" s="592"/>
      <c r="AV113" s="507"/>
      <c r="AW113" s="507">
        <v>1</v>
      </c>
      <c r="AX113" s="508"/>
      <c r="AY113" s="593"/>
      <c r="AZ113" s="382"/>
      <c r="BA113" s="382"/>
      <c r="BB113" s="383"/>
      <c r="BC113" s="383">
        <v>1</v>
      </c>
      <c r="BD113" s="383">
        <v>1</v>
      </c>
      <c r="BE113" s="383"/>
      <c r="BF113" s="383"/>
      <c r="BG113" s="383"/>
      <c r="BH113" s="383"/>
      <c r="BI113" s="383"/>
      <c r="BJ113" s="383"/>
      <c r="BK113" s="385"/>
      <c r="BL113" s="386"/>
      <c r="BM113" s="387"/>
      <c r="BN113" s="387"/>
      <c r="BO113" s="387"/>
      <c r="BP113" s="387"/>
      <c r="BQ113" s="389"/>
      <c r="BR113" s="390"/>
      <c r="BS113" s="374"/>
      <c r="BT113" s="374"/>
      <c r="BU113" s="391"/>
      <c r="BV113" s="392"/>
      <c r="BW113" s="377"/>
      <c r="BX113" s="378"/>
      <c r="BY113" s="107">
        <f t="shared" si="0"/>
        <v>1.1428571428571428</v>
      </c>
      <c r="BZ113" s="108">
        <f t="shared" si="1"/>
        <v>0.7</v>
      </c>
      <c r="CA113" s="109">
        <f t="shared" si="2"/>
        <v>1.8</v>
      </c>
      <c r="CB113" s="314">
        <f t="shared" si="6"/>
        <v>1.65</v>
      </c>
      <c r="CC113" s="111">
        <f t="shared" si="7"/>
        <v>1.5</v>
      </c>
      <c r="CD113" s="315">
        <f t="shared" si="8"/>
        <v>1.8</v>
      </c>
      <c r="CE113" s="113" t="e">
        <f t="shared" si="3"/>
        <v>#DIV/0!</v>
      </c>
      <c r="CF113" s="114">
        <f t="shared" si="4"/>
        <v>0</v>
      </c>
      <c r="CG113" s="115">
        <f t="shared" si="5"/>
        <v>0</v>
      </c>
      <c r="CH113" s="405"/>
      <c r="CI113" s="405">
        <v>0.8</v>
      </c>
      <c r="CJ113" s="57"/>
      <c r="CK113" s="57"/>
    </row>
    <row r="114" spans="1:89" ht="19.5" customHeight="1">
      <c r="A114" s="598" t="s">
        <v>245</v>
      </c>
      <c r="B114" s="57" t="s">
        <v>246</v>
      </c>
      <c r="C114" s="295"/>
      <c r="D114" s="295"/>
      <c r="E114" s="295"/>
      <c r="F114" s="295"/>
      <c r="G114" s="295"/>
      <c r="H114" s="371"/>
      <c r="I114" s="372"/>
      <c r="J114" s="372"/>
      <c r="K114" s="393"/>
      <c r="L114" s="583"/>
      <c r="M114" s="585"/>
      <c r="N114" s="192"/>
      <c r="O114" s="78"/>
      <c r="P114" s="373"/>
      <c r="Q114" s="374"/>
      <c r="R114" s="374"/>
      <c r="S114" s="374"/>
      <c r="T114" s="374"/>
      <c r="U114" s="374"/>
      <c r="V114" s="374"/>
      <c r="W114" s="375"/>
      <c r="X114" s="376"/>
      <c r="Y114" s="377"/>
      <c r="Z114" s="377"/>
      <c r="AA114" s="378"/>
      <c r="AB114" s="254"/>
      <c r="AC114" s="254"/>
      <c r="AD114" s="254"/>
      <c r="AE114" s="255"/>
      <c r="AF114" s="254"/>
      <c r="AG114" s="254"/>
      <c r="AH114" s="256"/>
      <c r="AI114" s="308"/>
      <c r="AJ114" s="308"/>
      <c r="AK114" s="394"/>
      <c r="AL114" s="394"/>
      <c r="AM114" s="394"/>
      <c r="AN114" s="395"/>
      <c r="AO114" s="396"/>
      <c r="AP114" s="380"/>
      <c r="AQ114" s="381"/>
      <c r="AR114" s="381"/>
      <c r="AS114" s="381"/>
      <c r="AT114" s="583"/>
      <c r="AU114" s="592"/>
      <c r="AV114" s="507"/>
      <c r="AW114" s="507"/>
      <c r="AX114" s="508"/>
      <c r="AY114" s="593"/>
      <c r="AZ114" s="382"/>
      <c r="BA114" s="382"/>
      <c r="BB114" s="383"/>
      <c r="BC114" s="383"/>
      <c r="BD114" s="383"/>
      <c r="BE114" s="383"/>
      <c r="BF114" s="383"/>
      <c r="BG114" s="383"/>
      <c r="BH114" s="383"/>
      <c r="BI114" s="383"/>
      <c r="BJ114" s="383"/>
      <c r="BK114" s="385"/>
      <c r="BL114" s="386"/>
      <c r="BM114" s="387"/>
      <c r="BN114" s="387"/>
      <c r="BO114" s="387"/>
      <c r="BP114" s="387"/>
      <c r="BQ114" s="389"/>
      <c r="BR114" s="390"/>
      <c r="BS114" s="374"/>
      <c r="BT114" s="374"/>
      <c r="BU114" s="391"/>
      <c r="BV114" s="392"/>
      <c r="BW114" s="377"/>
      <c r="BX114" s="378"/>
      <c r="BY114" s="107" t="e">
        <f t="shared" si="0"/>
        <v>#DIV/0!</v>
      </c>
      <c r="BZ114" s="108">
        <f t="shared" si="1"/>
        <v>0</v>
      </c>
      <c r="CA114" s="109">
        <f t="shared" si="2"/>
        <v>0</v>
      </c>
      <c r="CB114" s="314" t="e">
        <f t="shared" si="6"/>
        <v>#DIV/0!</v>
      </c>
      <c r="CC114" s="111">
        <f t="shared" si="7"/>
        <v>0</v>
      </c>
      <c r="CD114" s="315">
        <f t="shared" si="8"/>
        <v>0</v>
      </c>
      <c r="CE114" s="113" t="e">
        <f t="shared" si="3"/>
        <v>#DIV/0!</v>
      </c>
      <c r="CF114" s="114">
        <f t="shared" si="4"/>
        <v>0</v>
      </c>
      <c r="CG114" s="115">
        <f t="shared" si="5"/>
        <v>0</v>
      </c>
      <c r="CH114" s="405"/>
      <c r="CI114" s="405"/>
      <c r="CJ114" s="57"/>
      <c r="CK114" s="57"/>
    </row>
    <row r="115" spans="1:89" ht="19.5" customHeight="1">
      <c r="A115" s="598" t="s">
        <v>248</v>
      </c>
      <c r="B115" s="57"/>
      <c r="C115" s="295"/>
      <c r="D115" s="295"/>
      <c r="E115" s="295"/>
      <c r="F115" s="295"/>
      <c r="G115" s="295"/>
      <c r="H115" s="371"/>
      <c r="I115" s="372"/>
      <c r="J115" s="372"/>
      <c r="K115" s="393"/>
      <c r="L115" s="583">
        <v>6.5</v>
      </c>
      <c r="M115" s="585"/>
      <c r="N115" s="192"/>
      <c r="O115" s="78"/>
      <c r="P115" s="373"/>
      <c r="Q115" s="374"/>
      <c r="R115" s="374"/>
      <c r="S115" s="374"/>
      <c r="T115" s="374"/>
      <c r="U115" s="374"/>
      <c r="V115" s="374"/>
      <c r="W115" s="375"/>
      <c r="X115" s="376"/>
      <c r="Y115" s="377"/>
      <c r="Z115" s="377"/>
      <c r="AA115" s="378"/>
      <c r="AB115" s="254"/>
      <c r="AC115" s="254"/>
      <c r="AD115" s="254"/>
      <c r="AE115" s="255"/>
      <c r="AF115" s="254"/>
      <c r="AG115" s="254"/>
      <c r="AH115" s="256"/>
      <c r="AI115" s="308"/>
      <c r="AJ115" s="308"/>
      <c r="AK115" s="394"/>
      <c r="AL115" s="394"/>
      <c r="AM115" s="394"/>
      <c r="AN115" s="395"/>
      <c r="AO115" s="396"/>
      <c r="AP115" s="380"/>
      <c r="AQ115" s="381"/>
      <c r="AR115" s="381"/>
      <c r="AS115" s="381"/>
      <c r="AT115" s="583"/>
      <c r="AU115" s="592"/>
      <c r="AV115" s="507"/>
      <c r="AW115" s="507"/>
      <c r="AX115" s="508"/>
      <c r="AY115" s="593"/>
      <c r="AZ115" s="382"/>
      <c r="BA115" s="382"/>
      <c r="BB115" s="383"/>
      <c r="BC115" s="383"/>
      <c r="BD115" s="383"/>
      <c r="BE115" s="383"/>
      <c r="BF115" s="383"/>
      <c r="BG115" s="383"/>
      <c r="BH115" s="383"/>
      <c r="BI115" s="383"/>
      <c r="BJ115" s="383"/>
      <c r="BK115" s="385"/>
      <c r="BL115" s="386"/>
      <c r="BM115" s="387"/>
      <c r="BN115" s="387"/>
      <c r="BO115" s="387"/>
      <c r="BP115" s="387"/>
      <c r="BQ115" s="389"/>
      <c r="BR115" s="390"/>
      <c r="BS115" s="374"/>
      <c r="BT115" s="374"/>
      <c r="BU115" s="391"/>
      <c r="BV115" s="392"/>
      <c r="BW115" s="377"/>
      <c r="BX115" s="378"/>
      <c r="BY115" s="107">
        <f t="shared" si="0"/>
        <v>6.5</v>
      </c>
      <c r="BZ115" s="108">
        <f t="shared" si="1"/>
        <v>6.5</v>
      </c>
      <c r="CA115" s="109">
        <f t="shared" si="2"/>
        <v>6.5</v>
      </c>
      <c r="CB115" s="314" t="e">
        <f t="shared" si="6"/>
        <v>#DIV/0!</v>
      </c>
      <c r="CC115" s="111">
        <f t="shared" si="7"/>
        <v>0</v>
      </c>
      <c r="CD115" s="315">
        <f t="shared" si="8"/>
        <v>0</v>
      </c>
      <c r="CE115" s="113" t="e">
        <f t="shared" si="3"/>
        <v>#DIV/0!</v>
      </c>
      <c r="CF115" s="114">
        <f t="shared" si="4"/>
        <v>0</v>
      </c>
      <c r="CG115" s="115">
        <f t="shared" si="5"/>
        <v>0</v>
      </c>
      <c r="CH115" s="405"/>
      <c r="CI115" s="405"/>
      <c r="CJ115" s="57"/>
      <c r="CK115" s="57"/>
    </row>
    <row r="116" spans="1:89" ht="19.5" customHeight="1">
      <c r="A116" s="598" t="s">
        <v>249</v>
      </c>
      <c r="B116" s="57" t="s">
        <v>246</v>
      </c>
      <c r="C116" s="295"/>
      <c r="D116" s="295"/>
      <c r="E116" s="295"/>
      <c r="F116" s="295"/>
      <c r="G116" s="295"/>
      <c r="H116" s="371"/>
      <c r="I116" s="372"/>
      <c r="J116" s="372"/>
      <c r="K116" s="393"/>
      <c r="L116" s="583"/>
      <c r="M116" s="585"/>
      <c r="N116" s="192"/>
      <c r="O116" s="78"/>
      <c r="P116" s="373"/>
      <c r="Q116" s="374"/>
      <c r="R116" s="374"/>
      <c r="S116" s="374"/>
      <c r="T116" s="374"/>
      <c r="U116" s="374"/>
      <c r="V116" s="374"/>
      <c r="W116" s="375"/>
      <c r="X116" s="376"/>
      <c r="Y116" s="377"/>
      <c r="Z116" s="377"/>
      <c r="AA116" s="378"/>
      <c r="AB116" s="254"/>
      <c r="AC116" s="254"/>
      <c r="AD116" s="254"/>
      <c r="AE116" s="255"/>
      <c r="AF116" s="254"/>
      <c r="AG116" s="254"/>
      <c r="AH116" s="256"/>
      <c r="AI116" s="308"/>
      <c r="AJ116" s="308"/>
      <c r="AK116" s="394"/>
      <c r="AL116" s="394"/>
      <c r="AM116" s="394"/>
      <c r="AN116" s="395"/>
      <c r="AO116" s="396"/>
      <c r="AP116" s="380"/>
      <c r="AQ116" s="381"/>
      <c r="AR116" s="381"/>
      <c r="AS116" s="381"/>
      <c r="AT116" s="583"/>
      <c r="AU116" s="592"/>
      <c r="AV116" s="507"/>
      <c r="AW116" s="507"/>
      <c r="AX116" s="508"/>
      <c r="AY116" s="593"/>
      <c r="AZ116" s="382"/>
      <c r="BA116" s="382"/>
      <c r="BB116" s="383"/>
      <c r="BC116" s="383"/>
      <c r="BD116" s="383"/>
      <c r="BE116" s="383"/>
      <c r="BF116" s="383"/>
      <c r="BG116" s="383"/>
      <c r="BH116" s="383"/>
      <c r="BI116" s="383"/>
      <c r="BJ116" s="383"/>
      <c r="BK116" s="385"/>
      <c r="BL116" s="386"/>
      <c r="BM116" s="387"/>
      <c r="BN116" s="387"/>
      <c r="BO116" s="387"/>
      <c r="BP116" s="387"/>
      <c r="BQ116" s="389"/>
      <c r="BR116" s="390"/>
      <c r="BS116" s="374"/>
      <c r="BT116" s="374"/>
      <c r="BU116" s="391"/>
      <c r="BV116" s="392"/>
      <c r="BW116" s="377"/>
      <c r="BX116" s="378"/>
      <c r="BY116" s="107" t="e">
        <f t="shared" si="0"/>
        <v>#DIV/0!</v>
      </c>
      <c r="BZ116" s="108">
        <f t="shared" si="1"/>
        <v>0</v>
      </c>
      <c r="CA116" s="109">
        <f t="shared" si="2"/>
        <v>0</v>
      </c>
      <c r="CB116" s="314" t="e">
        <f t="shared" si="6"/>
        <v>#DIV/0!</v>
      </c>
      <c r="CC116" s="111">
        <f t="shared" si="7"/>
        <v>0</v>
      </c>
      <c r="CD116" s="315">
        <f t="shared" si="8"/>
        <v>0</v>
      </c>
      <c r="CE116" s="113" t="e">
        <f t="shared" si="3"/>
        <v>#DIV/0!</v>
      </c>
      <c r="CF116" s="114">
        <f t="shared" si="4"/>
        <v>0</v>
      </c>
      <c r="CG116" s="115">
        <f t="shared" si="5"/>
        <v>0</v>
      </c>
      <c r="CH116" s="405"/>
      <c r="CI116" s="405"/>
      <c r="CJ116" s="57"/>
      <c r="CK116" s="57"/>
    </row>
    <row r="117" spans="1:89" ht="19.5" customHeight="1">
      <c r="A117" s="598" t="s">
        <v>250</v>
      </c>
      <c r="B117" s="57" t="s">
        <v>251</v>
      </c>
      <c r="C117" s="295"/>
      <c r="D117" s="295"/>
      <c r="E117" s="295"/>
      <c r="F117" s="295"/>
      <c r="G117" s="295"/>
      <c r="H117" s="371"/>
      <c r="I117" s="372"/>
      <c r="J117" s="372"/>
      <c r="K117" s="393"/>
      <c r="L117" s="583"/>
      <c r="M117" s="585"/>
      <c r="N117" s="192"/>
      <c r="O117" s="78"/>
      <c r="P117" s="373"/>
      <c r="Q117" s="374"/>
      <c r="R117" s="374"/>
      <c r="S117" s="374"/>
      <c r="T117" s="374"/>
      <c r="U117" s="374"/>
      <c r="V117" s="374"/>
      <c r="W117" s="375"/>
      <c r="X117" s="376"/>
      <c r="Y117" s="377"/>
      <c r="Z117" s="377"/>
      <c r="AA117" s="378"/>
      <c r="AB117" s="254"/>
      <c r="AC117" s="254"/>
      <c r="AD117" s="254"/>
      <c r="AE117" s="255"/>
      <c r="AF117" s="254"/>
      <c r="AG117" s="254"/>
      <c r="AH117" s="256"/>
      <c r="AI117" s="308"/>
      <c r="AJ117" s="308"/>
      <c r="AK117" s="394"/>
      <c r="AL117" s="394"/>
      <c r="AM117" s="394"/>
      <c r="AN117" s="395"/>
      <c r="AO117" s="396"/>
      <c r="AP117" s="380"/>
      <c r="AQ117" s="381"/>
      <c r="AR117" s="381"/>
      <c r="AS117" s="381"/>
      <c r="AT117" s="583"/>
      <c r="AU117" s="592"/>
      <c r="AV117" s="507"/>
      <c r="AW117" s="507"/>
      <c r="AX117" s="508"/>
      <c r="AY117" s="593"/>
      <c r="AZ117" s="382"/>
      <c r="BA117" s="382"/>
      <c r="BB117" s="383"/>
      <c r="BC117" s="383"/>
      <c r="BD117" s="383"/>
      <c r="BE117" s="383"/>
      <c r="BF117" s="383"/>
      <c r="BG117" s="383"/>
      <c r="BH117" s="383"/>
      <c r="BI117" s="383"/>
      <c r="BJ117" s="383"/>
      <c r="BK117" s="385"/>
      <c r="BL117" s="386"/>
      <c r="BM117" s="387"/>
      <c r="BN117" s="387"/>
      <c r="BO117" s="387"/>
      <c r="BP117" s="387"/>
      <c r="BQ117" s="389"/>
      <c r="BR117" s="390"/>
      <c r="BS117" s="374"/>
      <c r="BT117" s="374"/>
      <c r="BU117" s="391"/>
      <c r="BV117" s="392"/>
      <c r="BW117" s="377"/>
      <c r="BX117" s="378"/>
      <c r="BY117" s="107" t="e">
        <f t="shared" si="0"/>
        <v>#DIV/0!</v>
      </c>
      <c r="BZ117" s="108">
        <f t="shared" si="1"/>
        <v>0</v>
      </c>
      <c r="CA117" s="109">
        <f t="shared" si="2"/>
        <v>0</v>
      </c>
      <c r="CB117" s="314" t="e">
        <f t="shared" si="6"/>
        <v>#DIV/0!</v>
      </c>
      <c r="CC117" s="111">
        <f t="shared" si="7"/>
        <v>0</v>
      </c>
      <c r="CD117" s="315">
        <f t="shared" si="8"/>
        <v>0</v>
      </c>
      <c r="CE117" s="113" t="e">
        <f t="shared" si="3"/>
        <v>#DIV/0!</v>
      </c>
      <c r="CF117" s="114">
        <f t="shared" si="4"/>
        <v>0</v>
      </c>
      <c r="CG117" s="115">
        <f t="shared" si="5"/>
        <v>0</v>
      </c>
      <c r="CH117" s="405"/>
      <c r="CI117" s="405"/>
      <c r="CJ117" s="57"/>
      <c r="CK117" s="57"/>
    </row>
    <row r="118" spans="1:89" ht="19.5" customHeight="1">
      <c r="A118" s="598" t="s">
        <v>252</v>
      </c>
      <c r="B118" s="57" t="s">
        <v>253</v>
      </c>
      <c r="C118" s="295"/>
      <c r="D118" s="295"/>
      <c r="E118" s="295"/>
      <c r="F118" s="295"/>
      <c r="G118" s="295"/>
      <c r="H118" s="371"/>
      <c r="I118" s="372"/>
      <c r="J118" s="372"/>
      <c r="K118" s="393"/>
      <c r="L118" s="583"/>
      <c r="M118" s="585"/>
      <c r="N118" s="192"/>
      <c r="O118" s="78"/>
      <c r="P118" s="373"/>
      <c r="Q118" s="374"/>
      <c r="R118" s="374"/>
      <c r="S118" s="374"/>
      <c r="T118" s="374"/>
      <c r="U118" s="374"/>
      <c r="V118" s="374"/>
      <c r="W118" s="375"/>
      <c r="X118" s="376"/>
      <c r="Y118" s="377"/>
      <c r="Z118" s="377"/>
      <c r="AA118" s="378"/>
      <c r="AB118" s="254"/>
      <c r="AC118" s="254"/>
      <c r="AD118" s="254"/>
      <c r="AE118" s="255"/>
      <c r="AF118" s="254"/>
      <c r="AG118" s="254"/>
      <c r="AH118" s="256"/>
      <c r="AI118" s="308"/>
      <c r="AJ118" s="308"/>
      <c r="AK118" s="394"/>
      <c r="AL118" s="394"/>
      <c r="AM118" s="394"/>
      <c r="AN118" s="395"/>
      <c r="AO118" s="396"/>
      <c r="AP118" s="380"/>
      <c r="AQ118" s="381"/>
      <c r="AR118" s="381"/>
      <c r="AS118" s="381"/>
      <c r="AT118" s="583"/>
      <c r="AU118" s="592"/>
      <c r="AV118" s="507"/>
      <c r="AW118" s="507"/>
      <c r="AX118" s="508"/>
      <c r="AY118" s="593"/>
      <c r="AZ118" s="382"/>
      <c r="BA118" s="382"/>
      <c r="BB118" s="383"/>
      <c r="BC118" s="383"/>
      <c r="BD118" s="383"/>
      <c r="BE118" s="383"/>
      <c r="BF118" s="383"/>
      <c r="BG118" s="383"/>
      <c r="BH118" s="383"/>
      <c r="BI118" s="383"/>
      <c r="BJ118" s="383"/>
      <c r="BK118" s="385"/>
      <c r="BL118" s="386"/>
      <c r="BM118" s="387"/>
      <c r="BN118" s="387"/>
      <c r="BO118" s="387"/>
      <c r="BP118" s="387"/>
      <c r="BQ118" s="389"/>
      <c r="BR118" s="390"/>
      <c r="BS118" s="374"/>
      <c r="BT118" s="374"/>
      <c r="BU118" s="391"/>
      <c r="BV118" s="392"/>
      <c r="BW118" s="377"/>
      <c r="BX118" s="378"/>
      <c r="BY118" s="107" t="e">
        <f t="shared" si="0"/>
        <v>#DIV/0!</v>
      </c>
      <c r="BZ118" s="108">
        <f t="shared" si="1"/>
        <v>0</v>
      </c>
      <c r="CA118" s="109">
        <f t="shared" si="2"/>
        <v>0</v>
      </c>
      <c r="CB118" s="314" t="e">
        <f t="shared" si="6"/>
        <v>#DIV/0!</v>
      </c>
      <c r="CC118" s="111">
        <f t="shared" si="7"/>
        <v>0</v>
      </c>
      <c r="CD118" s="315">
        <f t="shared" si="8"/>
        <v>0</v>
      </c>
      <c r="CE118" s="113" t="e">
        <f t="shared" si="3"/>
        <v>#DIV/0!</v>
      </c>
      <c r="CF118" s="114">
        <f t="shared" si="4"/>
        <v>0</v>
      </c>
      <c r="CG118" s="115">
        <f t="shared" si="5"/>
        <v>0</v>
      </c>
      <c r="CH118" s="405"/>
      <c r="CI118" s="405"/>
      <c r="CJ118" s="57"/>
      <c r="CK118" s="57"/>
    </row>
    <row r="119" spans="1:89" ht="19.5" customHeight="1">
      <c r="A119" s="598" t="s">
        <v>254</v>
      </c>
      <c r="B119" s="57" t="s">
        <v>246</v>
      </c>
      <c r="C119" s="295"/>
      <c r="D119" s="295"/>
      <c r="E119" s="295"/>
      <c r="F119" s="295"/>
      <c r="G119" s="295"/>
      <c r="H119" s="371"/>
      <c r="I119" s="372"/>
      <c r="J119" s="372"/>
      <c r="K119" s="393"/>
      <c r="L119" s="583">
        <v>0.5</v>
      </c>
      <c r="M119" s="585"/>
      <c r="N119" s="192"/>
      <c r="O119" s="78"/>
      <c r="P119" s="373"/>
      <c r="Q119" s="374"/>
      <c r="R119" s="374"/>
      <c r="S119" s="374"/>
      <c r="T119" s="374"/>
      <c r="U119" s="374"/>
      <c r="V119" s="374"/>
      <c r="W119" s="375"/>
      <c r="X119" s="376"/>
      <c r="Y119" s="377"/>
      <c r="Z119" s="377"/>
      <c r="AA119" s="378"/>
      <c r="AB119" s="254"/>
      <c r="AC119" s="254"/>
      <c r="AD119" s="254"/>
      <c r="AE119" s="255"/>
      <c r="AF119" s="254"/>
      <c r="AG119" s="254"/>
      <c r="AH119" s="256"/>
      <c r="AI119" s="308"/>
      <c r="AJ119" s="308"/>
      <c r="AK119" s="394"/>
      <c r="AL119" s="394"/>
      <c r="AM119" s="394"/>
      <c r="AN119" s="395"/>
      <c r="AO119" s="396"/>
      <c r="AP119" s="380"/>
      <c r="AQ119" s="381"/>
      <c r="AR119" s="381"/>
      <c r="AS119" s="381"/>
      <c r="AT119" s="583"/>
      <c r="AU119" s="592"/>
      <c r="AV119" s="507"/>
      <c r="AW119" s="507" t="s">
        <v>190</v>
      </c>
      <c r="AX119" s="508"/>
      <c r="AY119" s="593"/>
      <c r="AZ119" s="382"/>
      <c r="BA119" s="382"/>
      <c r="BB119" s="383"/>
      <c r="BC119" s="383"/>
      <c r="BD119" s="383"/>
      <c r="BE119" s="383"/>
      <c r="BF119" s="383"/>
      <c r="BG119" s="383"/>
      <c r="BH119" s="383"/>
      <c r="BI119" s="383"/>
      <c r="BJ119" s="383"/>
      <c r="BK119" s="385"/>
      <c r="BL119" s="386"/>
      <c r="BM119" s="387"/>
      <c r="BN119" s="387"/>
      <c r="BO119" s="387"/>
      <c r="BP119" s="387"/>
      <c r="BQ119" s="389"/>
      <c r="BR119" s="390"/>
      <c r="BS119" s="374"/>
      <c r="BT119" s="374"/>
      <c r="BU119" s="391"/>
      <c r="BV119" s="392"/>
      <c r="BW119" s="377"/>
      <c r="BX119" s="378"/>
      <c r="BY119" s="107">
        <f t="shared" si="0"/>
        <v>0.5</v>
      </c>
      <c r="BZ119" s="108">
        <f t="shared" si="1"/>
        <v>0.5</v>
      </c>
      <c r="CA119" s="109">
        <f t="shared" si="2"/>
        <v>0.5</v>
      </c>
      <c r="CB119" s="314" t="e">
        <f t="shared" si="6"/>
        <v>#DIV/0!</v>
      </c>
      <c r="CC119" s="111">
        <f t="shared" si="7"/>
        <v>0</v>
      </c>
      <c r="CD119" s="315">
        <f t="shared" si="8"/>
        <v>0</v>
      </c>
      <c r="CE119" s="113" t="e">
        <f t="shared" si="3"/>
        <v>#DIV/0!</v>
      </c>
      <c r="CF119" s="114">
        <f t="shared" si="4"/>
        <v>0</v>
      </c>
      <c r="CG119" s="115">
        <f t="shared" si="5"/>
        <v>0</v>
      </c>
      <c r="CH119" s="405"/>
      <c r="CI119" s="405"/>
      <c r="CJ119" s="57"/>
      <c r="CK119" s="57"/>
    </row>
    <row r="120" spans="1:89" ht="19.5" customHeight="1">
      <c r="A120" s="407" t="s">
        <v>255</v>
      </c>
      <c r="B120" s="57"/>
      <c r="C120" s="295"/>
      <c r="D120" s="295"/>
      <c r="E120" s="295"/>
      <c r="F120" s="295"/>
      <c r="G120" s="295"/>
      <c r="H120" s="295"/>
      <c r="I120" s="295"/>
      <c r="J120" s="295"/>
      <c r="K120" s="295"/>
      <c r="L120" s="295"/>
      <c r="M120" s="599"/>
      <c r="N120" s="295"/>
      <c r="O120" s="295"/>
      <c r="P120" s="295"/>
      <c r="Q120" s="295"/>
      <c r="R120" s="295"/>
      <c r="S120" s="295"/>
      <c r="T120" s="295"/>
      <c r="U120" s="295"/>
      <c r="V120" s="295"/>
      <c r="W120" s="295"/>
      <c r="X120" s="295"/>
      <c r="Y120" s="295"/>
      <c r="Z120" s="295"/>
      <c r="AA120" s="295"/>
      <c r="AB120" s="408"/>
      <c r="AC120" s="408"/>
      <c r="AD120" s="408"/>
      <c r="AE120" s="409"/>
      <c r="AF120" s="409"/>
      <c r="AG120" s="409"/>
      <c r="AH120" s="409"/>
      <c r="AI120" s="409"/>
      <c r="AJ120" s="409"/>
      <c r="AK120" s="409"/>
      <c r="AL120" s="409"/>
      <c r="AM120" s="409"/>
      <c r="AN120" s="409"/>
      <c r="AO120" s="409"/>
      <c r="AP120" s="409"/>
      <c r="AQ120" s="409"/>
      <c r="AR120" s="409"/>
      <c r="AS120" s="409"/>
      <c r="AT120" s="409"/>
      <c r="AU120" s="409"/>
      <c r="AV120" s="409"/>
      <c r="AW120" s="409"/>
      <c r="AX120" s="409"/>
      <c r="AY120" s="409"/>
      <c r="AZ120" s="409"/>
      <c r="BA120" s="409"/>
      <c r="BB120" s="409"/>
      <c r="BC120" s="409"/>
      <c r="BD120" s="409"/>
      <c r="BE120" s="409"/>
      <c r="BF120" s="409"/>
      <c r="BG120" s="410"/>
      <c r="BH120" s="409"/>
      <c r="BI120" s="409"/>
      <c r="BJ120" s="409"/>
      <c r="BK120" s="409"/>
      <c r="BL120" s="409"/>
      <c r="BM120" s="409"/>
      <c r="BN120" s="409"/>
      <c r="BO120" s="409"/>
      <c r="BP120" s="409"/>
      <c r="BQ120" s="409"/>
      <c r="BR120" s="409"/>
      <c r="BS120" s="409"/>
      <c r="BT120" s="409"/>
      <c r="BU120" s="409"/>
      <c r="BV120" s="409"/>
      <c r="BW120" s="409"/>
      <c r="BX120" s="295"/>
      <c r="BY120" s="411"/>
      <c r="BZ120" s="405"/>
      <c r="CA120" s="412"/>
      <c r="CB120" s="411"/>
      <c r="CC120" s="405"/>
      <c r="CD120" s="405"/>
      <c r="CE120" s="405"/>
      <c r="CF120" s="405"/>
      <c r="CG120" s="405"/>
      <c r="CH120" s="405"/>
      <c r="CI120" s="405"/>
      <c r="CJ120" s="57"/>
      <c r="CK120" s="57"/>
    </row>
    <row r="121" spans="1:89" ht="16.5" customHeight="1">
      <c r="A121" s="222" t="s">
        <v>256</v>
      </c>
      <c r="B121" s="67" t="s">
        <v>105</v>
      </c>
      <c r="C121" s="319"/>
      <c r="D121" s="320"/>
      <c r="E121" s="320"/>
      <c r="F121" s="320"/>
      <c r="G121" s="320"/>
      <c r="H121" s="413"/>
      <c r="I121" s="321"/>
      <c r="J121" s="321"/>
      <c r="K121" s="322"/>
      <c r="L121" s="422"/>
      <c r="M121" s="600"/>
      <c r="N121" s="414"/>
      <c r="O121" s="78"/>
      <c r="P121" s="325"/>
      <c r="Q121" s="326"/>
      <c r="R121" s="326"/>
      <c r="S121" s="326"/>
      <c r="T121" s="326"/>
      <c r="U121" s="326"/>
      <c r="V121" s="326"/>
      <c r="W121" s="415"/>
      <c r="X121" s="328"/>
      <c r="Y121" s="329"/>
      <c r="Z121" s="330"/>
      <c r="AA121" s="416"/>
      <c r="AB121" s="417"/>
      <c r="AC121" s="331"/>
      <c r="AD121" s="331"/>
      <c r="AE121" s="331"/>
      <c r="AF121" s="331"/>
      <c r="AG121" s="331"/>
      <c r="AH121" s="418"/>
      <c r="AI121" s="419"/>
      <c r="AJ121" s="420"/>
      <c r="AK121" s="335"/>
      <c r="AL121" s="335"/>
      <c r="AM121" s="421"/>
      <c r="AN121" s="336"/>
      <c r="AO121" s="337"/>
      <c r="AP121" s="338"/>
      <c r="AQ121" s="339"/>
      <c r="AR121" s="339"/>
      <c r="AS121" s="339"/>
      <c r="AT121" s="422"/>
      <c r="AU121" s="423"/>
      <c r="AV121" s="424"/>
      <c r="AW121" s="424"/>
      <c r="AX121" s="425"/>
      <c r="AY121" s="425"/>
      <c r="AZ121" s="340"/>
      <c r="BA121" s="340"/>
      <c r="BB121" s="341"/>
      <c r="BC121" s="341"/>
      <c r="BD121" s="341"/>
      <c r="BE121" s="341"/>
      <c r="BF121" s="340"/>
      <c r="BG121" s="341"/>
      <c r="BH121" s="341"/>
      <c r="BI121" s="341"/>
      <c r="BJ121" s="341"/>
      <c r="BK121" s="342"/>
      <c r="BL121" s="343"/>
      <c r="BM121" s="344"/>
      <c r="BN121" s="344"/>
      <c r="BO121" s="344"/>
      <c r="BP121" s="344"/>
      <c r="BQ121" s="345"/>
      <c r="BR121" s="346"/>
      <c r="BS121" s="326"/>
      <c r="BT121" s="326"/>
      <c r="BU121" s="327"/>
      <c r="BV121" s="328"/>
      <c r="BW121" s="329"/>
      <c r="BX121" s="330"/>
      <c r="BY121" s="426"/>
      <c r="BZ121" s="427"/>
      <c r="CA121" s="428"/>
      <c r="CB121" s="110"/>
      <c r="CC121" s="111"/>
      <c r="CD121" s="315"/>
      <c r="CE121" s="429"/>
      <c r="CF121" s="114"/>
      <c r="CG121" s="430"/>
      <c r="CH121" s="316"/>
      <c r="CI121" s="158"/>
      <c r="CJ121" s="349"/>
      <c r="CK121" s="3"/>
    </row>
    <row r="122" spans="1:89" ht="16.5" customHeight="1">
      <c r="A122" s="431" t="s">
        <v>257</v>
      </c>
      <c r="B122" s="67" t="s">
        <v>105</v>
      </c>
      <c r="C122" s="350"/>
      <c r="D122" s="351"/>
      <c r="E122" s="351"/>
      <c r="F122" s="351"/>
      <c r="G122" s="351"/>
      <c r="H122" s="125"/>
      <c r="I122" s="126"/>
      <c r="J122" s="126"/>
      <c r="K122" s="127"/>
      <c r="L122" s="437"/>
      <c r="M122" s="601"/>
      <c r="N122" s="432"/>
      <c r="O122" s="78"/>
      <c r="P122" s="130"/>
      <c r="Q122" s="131"/>
      <c r="R122" s="131"/>
      <c r="S122" s="131"/>
      <c r="T122" s="131"/>
      <c r="U122" s="131"/>
      <c r="V122" s="131"/>
      <c r="W122" s="132"/>
      <c r="X122" s="154"/>
      <c r="Y122" s="155"/>
      <c r="Z122" s="165"/>
      <c r="AA122" s="433"/>
      <c r="AB122" s="360"/>
      <c r="AC122" s="138"/>
      <c r="AD122" s="138"/>
      <c r="AE122" s="138"/>
      <c r="AF122" s="138"/>
      <c r="AG122" s="138"/>
      <c r="AH122" s="139"/>
      <c r="AI122" s="434"/>
      <c r="AJ122" s="435"/>
      <c r="AK122" s="356"/>
      <c r="AL122" s="356"/>
      <c r="AM122" s="436"/>
      <c r="AN122" s="357"/>
      <c r="AO122" s="362"/>
      <c r="AP122" s="144"/>
      <c r="AQ122" s="359"/>
      <c r="AR122" s="359"/>
      <c r="AS122" s="359"/>
      <c r="AT122" s="437"/>
      <c r="AU122" s="438"/>
      <c r="AV122" s="78"/>
      <c r="AW122" s="78"/>
      <c r="AX122" s="439"/>
      <c r="AY122" s="439"/>
      <c r="AZ122" s="146"/>
      <c r="BA122" s="146"/>
      <c r="BB122" s="148"/>
      <c r="BC122" s="148"/>
      <c r="BD122" s="148"/>
      <c r="BE122" s="148"/>
      <c r="BF122" s="146"/>
      <c r="BG122" s="148"/>
      <c r="BH122" s="148"/>
      <c r="BI122" s="148"/>
      <c r="BJ122" s="148"/>
      <c r="BK122" s="149"/>
      <c r="BL122" s="150"/>
      <c r="BM122" s="151"/>
      <c r="BN122" s="151"/>
      <c r="BO122" s="151"/>
      <c r="BP122" s="151"/>
      <c r="BQ122" s="152"/>
      <c r="BR122" s="153"/>
      <c r="BS122" s="131"/>
      <c r="BT122" s="131"/>
      <c r="BU122" s="352"/>
      <c r="BV122" s="154"/>
      <c r="BW122" s="155"/>
      <c r="BX122" s="165"/>
      <c r="BY122" s="426"/>
      <c r="BZ122" s="427"/>
      <c r="CA122" s="428"/>
      <c r="CB122" s="110"/>
      <c r="CC122" s="111"/>
      <c r="CD122" s="315"/>
      <c r="CE122" s="429"/>
      <c r="CF122" s="114"/>
      <c r="CG122" s="430"/>
      <c r="CH122" s="316"/>
      <c r="CI122" s="158"/>
      <c r="CJ122" s="159"/>
      <c r="CK122" s="3"/>
    </row>
    <row r="123" spans="1:89" ht="16.5" customHeight="1">
      <c r="A123" s="219" t="s">
        <v>258</v>
      </c>
      <c r="B123" s="67" t="s">
        <v>105</v>
      </c>
      <c r="C123" s="350"/>
      <c r="D123" s="351"/>
      <c r="E123" s="351"/>
      <c r="F123" s="351"/>
      <c r="G123" s="351"/>
      <c r="H123" s="125"/>
      <c r="I123" s="126"/>
      <c r="J123" s="126"/>
      <c r="K123" s="127"/>
      <c r="L123" s="437"/>
      <c r="M123" s="601"/>
      <c r="N123" s="432"/>
      <c r="O123" s="78"/>
      <c r="P123" s="130"/>
      <c r="Q123" s="131"/>
      <c r="R123" s="131"/>
      <c r="S123" s="131"/>
      <c r="T123" s="131"/>
      <c r="U123" s="131"/>
      <c r="V123" s="131"/>
      <c r="W123" s="132"/>
      <c r="X123" s="154"/>
      <c r="Y123" s="155"/>
      <c r="Z123" s="165"/>
      <c r="AA123" s="433"/>
      <c r="AB123" s="360"/>
      <c r="AC123" s="138"/>
      <c r="AD123" s="138"/>
      <c r="AE123" s="138"/>
      <c r="AF123" s="138"/>
      <c r="AG123" s="138"/>
      <c r="AH123" s="139"/>
      <c r="AI123" s="434"/>
      <c r="AJ123" s="435"/>
      <c r="AK123" s="356"/>
      <c r="AL123" s="356"/>
      <c r="AM123" s="436"/>
      <c r="AN123" s="357"/>
      <c r="AO123" s="362"/>
      <c r="AP123" s="144"/>
      <c r="AQ123" s="359"/>
      <c r="AR123" s="359"/>
      <c r="AS123" s="359"/>
      <c r="AT123" s="437"/>
      <c r="AU123" s="438"/>
      <c r="AV123" s="78"/>
      <c r="AW123" s="78"/>
      <c r="AX123" s="439"/>
      <c r="AY123" s="439"/>
      <c r="AZ123" s="146"/>
      <c r="BA123" s="146"/>
      <c r="BB123" s="148"/>
      <c r="BC123" s="148"/>
      <c r="BD123" s="148"/>
      <c r="BE123" s="148"/>
      <c r="BF123" s="146"/>
      <c r="BG123" s="148"/>
      <c r="BH123" s="148"/>
      <c r="BI123" s="148"/>
      <c r="BJ123" s="148"/>
      <c r="BK123" s="149"/>
      <c r="BL123" s="150"/>
      <c r="BM123" s="151"/>
      <c r="BN123" s="151"/>
      <c r="BO123" s="151"/>
      <c r="BP123" s="440"/>
      <c r="BQ123" s="152"/>
      <c r="BR123" s="153"/>
      <c r="BS123" s="131"/>
      <c r="BT123" s="131"/>
      <c r="BU123" s="352"/>
      <c r="BV123" s="154"/>
      <c r="BW123" s="155"/>
      <c r="BX123" s="165"/>
      <c r="BY123" s="426"/>
      <c r="BZ123" s="427"/>
      <c r="CA123" s="428"/>
      <c r="CB123" s="110"/>
      <c r="CC123" s="111"/>
      <c r="CD123" s="315"/>
      <c r="CE123" s="429"/>
      <c r="CF123" s="114"/>
      <c r="CG123" s="430"/>
      <c r="CH123" s="316"/>
      <c r="CI123" s="158"/>
      <c r="CJ123" s="159"/>
      <c r="CK123" s="3"/>
    </row>
    <row r="124" spans="1:89" ht="16.5" customHeight="1">
      <c r="A124" s="163" t="s">
        <v>259</v>
      </c>
      <c r="B124" s="67" t="s">
        <v>105</v>
      </c>
      <c r="C124" s="350"/>
      <c r="D124" s="351"/>
      <c r="E124" s="351"/>
      <c r="F124" s="351"/>
      <c r="G124" s="351"/>
      <c r="H124" s="125"/>
      <c r="I124" s="126"/>
      <c r="J124" s="126"/>
      <c r="K124" s="127"/>
      <c r="L124" s="437"/>
      <c r="M124" s="601"/>
      <c r="N124" s="432"/>
      <c r="O124" s="78"/>
      <c r="P124" s="130"/>
      <c r="Q124" s="131"/>
      <c r="R124" s="131"/>
      <c r="S124" s="131"/>
      <c r="T124" s="131"/>
      <c r="U124" s="131"/>
      <c r="V124" s="131"/>
      <c r="W124" s="132"/>
      <c r="X124" s="154"/>
      <c r="Y124" s="155"/>
      <c r="Z124" s="165"/>
      <c r="AA124" s="433"/>
      <c r="AB124" s="360"/>
      <c r="AC124" s="138"/>
      <c r="AD124" s="138"/>
      <c r="AE124" s="138"/>
      <c r="AF124" s="138"/>
      <c r="AG124" s="138"/>
      <c r="AH124" s="139"/>
      <c r="AI124" s="434"/>
      <c r="AJ124" s="435"/>
      <c r="AK124" s="356"/>
      <c r="AL124" s="356"/>
      <c r="AM124" s="436"/>
      <c r="AN124" s="357"/>
      <c r="AO124" s="362"/>
      <c r="AP124" s="144"/>
      <c r="AQ124" s="359"/>
      <c r="AR124" s="359"/>
      <c r="AS124" s="359"/>
      <c r="AT124" s="437"/>
      <c r="AU124" s="438"/>
      <c r="AV124" s="78"/>
      <c r="AW124" s="78"/>
      <c r="AX124" s="439"/>
      <c r="AY124" s="439"/>
      <c r="AZ124" s="146"/>
      <c r="BA124" s="146"/>
      <c r="BB124" s="148"/>
      <c r="BC124" s="148"/>
      <c r="BD124" s="148"/>
      <c r="BE124" s="148"/>
      <c r="BF124" s="146"/>
      <c r="BG124" s="148"/>
      <c r="BH124" s="148"/>
      <c r="BI124" s="148"/>
      <c r="BJ124" s="148"/>
      <c r="BK124" s="149"/>
      <c r="BL124" s="150"/>
      <c r="BM124" s="151"/>
      <c r="BN124" s="151"/>
      <c r="BO124" s="151"/>
      <c r="BP124" s="151"/>
      <c r="BQ124" s="152"/>
      <c r="BR124" s="153"/>
      <c r="BS124" s="131"/>
      <c r="BT124" s="131"/>
      <c r="BU124" s="352"/>
      <c r="BV124" s="154"/>
      <c r="BW124" s="155"/>
      <c r="BX124" s="165"/>
      <c r="BY124" s="426"/>
      <c r="BZ124" s="427"/>
      <c r="CA124" s="428"/>
      <c r="CB124" s="110"/>
      <c r="CC124" s="111"/>
      <c r="CD124" s="315"/>
      <c r="CE124" s="429"/>
      <c r="CF124" s="114"/>
      <c r="CG124" s="430"/>
      <c r="CH124" s="316"/>
      <c r="CI124" s="158"/>
      <c r="CJ124" s="159"/>
      <c r="CK124" s="3"/>
    </row>
    <row r="125" spans="1:89" ht="16.5" customHeight="1">
      <c r="A125" s="238" t="s">
        <v>260</v>
      </c>
      <c r="B125" s="67" t="s">
        <v>105</v>
      </c>
      <c r="C125" s="350"/>
      <c r="D125" s="351"/>
      <c r="E125" s="351"/>
      <c r="F125" s="351"/>
      <c r="G125" s="351"/>
      <c r="H125" s="125"/>
      <c r="I125" s="126"/>
      <c r="J125" s="126"/>
      <c r="K125" s="127"/>
      <c r="L125" s="437"/>
      <c r="M125" s="601"/>
      <c r="N125" s="432"/>
      <c r="O125" s="78"/>
      <c r="P125" s="130"/>
      <c r="Q125" s="131"/>
      <c r="R125" s="131"/>
      <c r="S125" s="131"/>
      <c r="T125" s="131"/>
      <c r="U125" s="131"/>
      <c r="V125" s="131"/>
      <c r="W125" s="132"/>
      <c r="X125" s="154"/>
      <c r="Y125" s="155"/>
      <c r="Z125" s="165"/>
      <c r="AA125" s="433"/>
      <c r="AB125" s="360"/>
      <c r="AC125" s="138"/>
      <c r="AD125" s="138"/>
      <c r="AE125" s="138"/>
      <c r="AF125" s="138"/>
      <c r="AG125" s="138"/>
      <c r="AH125" s="139"/>
      <c r="AI125" s="434"/>
      <c r="AJ125" s="435"/>
      <c r="AK125" s="356"/>
      <c r="AL125" s="356"/>
      <c r="AM125" s="436"/>
      <c r="AN125" s="357"/>
      <c r="AO125" s="362"/>
      <c r="AP125" s="144"/>
      <c r="AQ125" s="359"/>
      <c r="AR125" s="359"/>
      <c r="AS125" s="359"/>
      <c r="AT125" s="437"/>
      <c r="AU125" s="438"/>
      <c r="AV125" s="78"/>
      <c r="AW125" s="78"/>
      <c r="AX125" s="439"/>
      <c r="AY125" s="439"/>
      <c r="AZ125" s="146"/>
      <c r="BA125" s="146"/>
      <c r="BB125" s="148"/>
      <c r="BC125" s="148"/>
      <c r="BD125" s="148"/>
      <c r="BE125" s="148"/>
      <c r="BF125" s="146"/>
      <c r="BG125" s="383"/>
      <c r="BH125" s="148"/>
      <c r="BI125" s="148"/>
      <c r="BJ125" s="148"/>
      <c r="BK125" s="149"/>
      <c r="BL125" s="150"/>
      <c r="BM125" s="151"/>
      <c r="BN125" s="151"/>
      <c r="BO125" s="151"/>
      <c r="BP125" s="151"/>
      <c r="BQ125" s="152"/>
      <c r="BR125" s="153"/>
      <c r="BS125" s="131"/>
      <c r="BT125" s="131"/>
      <c r="BU125" s="441"/>
      <c r="BV125" s="154"/>
      <c r="BW125" s="155"/>
      <c r="BX125" s="165"/>
      <c r="BY125" s="426"/>
      <c r="BZ125" s="427"/>
      <c r="CA125" s="428"/>
      <c r="CB125" s="110"/>
      <c r="CC125" s="111"/>
      <c r="CD125" s="315"/>
      <c r="CE125" s="429"/>
      <c r="CF125" s="114"/>
      <c r="CG125" s="430"/>
      <c r="CH125" s="316"/>
      <c r="CI125" s="158"/>
      <c r="CJ125" s="159"/>
      <c r="CK125" s="3" t="s">
        <v>302</v>
      </c>
    </row>
    <row r="126" spans="1:89" ht="16.5" customHeight="1">
      <c r="A126" s="238" t="s">
        <v>261</v>
      </c>
      <c r="B126" s="67" t="s">
        <v>105</v>
      </c>
      <c r="C126" s="350"/>
      <c r="D126" s="351"/>
      <c r="E126" s="351"/>
      <c r="F126" s="351"/>
      <c r="G126" s="351"/>
      <c r="H126" s="125"/>
      <c r="I126" s="126"/>
      <c r="J126" s="126"/>
      <c r="K126" s="127"/>
      <c r="L126" s="437"/>
      <c r="M126" s="601"/>
      <c r="N126" s="432"/>
      <c r="O126" s="78"/>
      <c r="P126" s="130"/>
      <c r="Q126" s="131"/>
      <c r="R126" s="131"/>
      <c r="S126" s="131"/>
      <c r="T126" s="131"/>
      <c r="U126" s="131"/>
      <c r="V126" s="131"/>
      <c r="W126" s="132"/>
      <c r="X126" s="154"/>
      <c r="Y126" s="155"/>
      <c r="Z126" s="165"/>
      <c r="AA126" s="433"/>
      <c r="AB126" s="360"/>
      <c r="AC126" s="138"/>
      <c r="AD126" s="138"/>
      <c r="AE126" s="138"/>
      <c r="AF126" s="138"/>
      <c r="AG126" s="138"/>
      <c r="AH126" s="139"/>
      <c r="AI126" s="434"/>
      <c r="AJ126" s="435"/>
      <c r="AK126" s="356"/>
      <c r="AL126" s="356"/>
      <c r="AM126" s="436"/>
      <c r="AN126" s="357"/>
      <c r="AO126" s="362"/>
      <c r="AP126" s="144"/>
      <c r="AQ126" s="359"/>
      <c r="AR126" s="359"/>
      <c r="AS126" s="359"/>
      <c r="AT126" s="437"/>
      <c r="AU126" s="438"/>
      <c r="AV126" s="78"/>
      <c r="AW126" s="78"/>
      <c r="AX126" s="439"/>
      <c r="AY126" s="439"/>
      <c r="AZ126" s="146"/>
      <c r="BA126" s="146"/>
      <c r="BB126" s="148"/>
      <c r="BC126" s="148"/>
      <c r="BD126" s="148"/>
      <c r="BE126" s="148"/>
      <c r="BF126" s="146"/>
      <c r="BG126" s="383"/>
      <c r="BH126" s="148"/>
      <c r="BI126" s="148"/>
      <c r="BJ126" s="148"/>
      <c r="BK126" s="149"/>
      <c r="BL126" s="150"/>
      <c r="BM126" s="151"/>
      <c r="BN126" s="151"/>
      <c r="BO126" s="151"/>
      <c r="BP126" s="151"/>
      <c r="BQ126" s="152"/>
      <c r="BR126" s="153"/>
      <c r="BS126" s="131"/>
      <c r="BT126" s="131"/>
      <c r="BU126" s="441"/>
      <c r="BV126" s="154"/>
      <c r="BW126" s="155"/>
      <c r="BX126" s="165"/>
      <c r="BY126" s="426"/>
      <c r="BZ126" s="427"/>
      <c r="CA126" s="428"/>
      <c r="CB126" s="110"/>
      <c r="CC126" s="111"/>
      <c r="CD126" s="315"/>
      <c r="CE126" s="429"/>
      <c r="CF126" s="114"/>
      <c r="CG126" s="430"/>
      <c r="CH126" s="316"/>
      <c r="CI126" s="158"/>
      <c r="CJ126" s="159"/>
      <c r="CK126" s="3"/>
    </row>
    <row r="127" spans="1:89" ht="16.5" customHeight="1">
      <c r="A127" s="238" t="s">
        <v>262</v>
      </c>
      <c r="B127" s="67" t="s">
        <v>105</v>
      </c>
      <c r="C127" s="350"/>
      <c r="D127" s="351"/>
      <c r="E127" s="351"/>
      <c r="F127" s="351"/>
      <c r="G127" s="351"/>
      <c r="H127" s="125"/>
      <c r="I127" s="126"/>
      <c r="J127" s="126"/>
      <c r="K127" s="127"/>
      <c r="L127" s="437"/>
      <c r="M127" s="601"/>
      <c r="N127" s="432"/>
      <c r="O127" s="78"/>
      <c r="P127" s="130"/>
      <c r="Q127" s="131"/>
      <c r="R127" s="131"/>
      <c r="S127" s="131"/>
      <c r="T127" s="131"/>
      <c r="U127" s="131"/>
      <c r="V127" s="131"/>
      <c r="W127" s="132"/>
      <c r="X127" s="154"/>
      <c r="Y127" s="155"/>
      <c r="Z127" s="165"/>
      <c r="AA127" s="433"/>
      <c r="AB127" s="360"/>
      <c r="AC127" s="138"/>
      <c r="AD127" s="138"/>
      <c r="AE127" s="138"/>
      <c r="AF127" s="138"/>
      <c r="AG127" s="138"/>
      <c r="AH127" s="139"/>
      <c r="AI127" s="434"/>
      <c r="AJ127" s="435"/>
      <c r="AK127" s="356"/>
      <c r="AL127" s="356"/>
      <c r="AM127" s="436"/>
      <c r="AN127" s="357"/>
      <c r="AO127" s="362"/>
      <c r="AP127" s="144"/>
      <c r="AQ127" s="359"/>
      <c r="AR127" s="359"/>
      <c r="AS127" s="359"/>
      <c r="AT127" s="437"/>
      <c r="AU127" s="438"/>
      <c r="AV127" s="78"/>
      <c r="AW127" s="78"/>
      <c r="AX127" s="439"/>
      <c r="AY127" s="439"/>
      <c r="AZ127" s="146"/>
      <c r="BA127" s="146"/>
      <c r="BB127" s="148"/>
      <c r="BC127" s="148"/>
      <c r="BD127" s="148"/>
      <c r="BE127" s="148"/>
      <c r="BF127" s="146"/>
      <c r="BG127" s="148"/>
      <c r="BH127" s="383"/>
      <c r="BI127" s="383"/>
      <c r="BJ127" s="383"/>
      <c r="BK127" s="442"/>
      <c r="BL127" s="150"/>
      <c r="BM127" s="151"/>
      <c r="BN127" s="151"/>
      <c r="BO127" s="151"/>
      <c r="BP127" s="151"/>
      <c r="BQ127" s="152"/>
      <c r="BR127" s="153"/>
      <c r="BS127" s="131"/>
      <c r="BT127" s="131"/>
      <c r="BU127" s="441"/>
      <c r="BV127" s="154"/>
      <c r="BW127" s="155"/>
      <c r="BX127" s="165"/>
      <c r="BY127" s="426"/>
      <c r="BZ127" s="427"/>
      <c r="CA127" s="428"/>
      <c r="CB127" s="110"/>
      <c r="CC127" s="111"/>
      <c r="CD127" s="315"/>
      <c r="CE127" s="429"/>
      <c r="CF127" s="114"/>
      <c r="CG127" s="430"/>
      <c r="CH127" s="316"/>
      <c r="CI127" s="158"/>
      <c r="CJ127" s="159"/>
      <c r="CK127" s="3" t="s">
        <v>302</v>
      </c>
    </row>
    <row r="128" spans="1:89" ht="16.5" customHeight="1">
      <c r="A128" s="238" t="s">
        <v>263</v>
      </c>
      <c r="B128" s="67" t="s">
        <v>105</v>
      </c>
      <c r="C128" s="350"/>
      <c r="D128" s="351"/>
      <c r="E128" s="351"/>
      <c r="F128" s="351"/>
      <c r="G128" s="351"/>
      <c r="H128" s="125"/>
      <c r="I128" s="126"/>
      <c r="J128" s="126"/>
      <c r="K128" s="127"/>
      <c r="L128" s="437"/>
      <c r="M128" s="601"/>
      <c r="N128" s="432"/>
      <c r="O128" s="78"/>
      <c r="P128" s="130"/>
      <c r="Q128" s="131"/>
      <c r="R128" s="131"/>
      <c r="S128" s="131"/>
      <c r="T128" s="131"/>
      <c r="U128" s="131"/>
      <c r="V128" s="131"/>
      <c r="W128" s="132"/>
      <c r="X128" s="154"/>
      <c r="Y128" s="155"/>
      <c r="Z128" s="165"/>
      <c r="AA128" s="433"/>
      <c r="AB128" s="360"/>
      <c r="AC128" s="138"/>
      <c r="AD128" s="138"/>
      <c r="AE128" s="138"/>
      <c r="AF128" s="138"/>
      <c r="AG128" s="138"/>
      <c r="AH128" s="139"/>
      <c r="AI128" s="434"/>
      <c r="AJ128" s="435"/>
      <c r="AK128" s="356"/>
      <c r="AL128" s="356"/>
      <c r="AM128" s="436"/>
      <c r="AN128" s="357"/>
      <c r="AO128" s="362"/>
      <c r="AP128" s="144"/>
      <c r="AQ128" s="359"/>
      <c r="AR128" s="359"/>
      <c r="AS128" s="359"/>
      <c r="AT128" s="437"/>
      <c r="AU128" s="438"/>
      <c r="AV128" s="78"/>
      <c r="AW128" s="78"/>
      <c r="AX128" s="439"/>
      <c r="AY128" s="439"/>
      <c r="AZ128" s="146"/>
      <c r="BA128" s="146"/>
      <c r="BB128" s="148"/>
      <c r="BC128" s="148"/>
      <c r="BD128" s="148"/>
      <c r="BE128" s="148"/>
      <c r="BF128" s="146"/>
      <c r="BG128" s="148"/>
      <c r="BH128" s="383"/>
      <c r="BI128" s="383"/>
      <c r="BJ128" s="383"/>
      <c r="BK128" s="442"/>
      <c r="BL128" s="150"/>
      <c r="BM128" s="151"/>
      <c r="BN128" s="151"/>
      <c r="BO128" s="151"/>
      <c r="BP128" s="151"/>
      <c r="BQ128" s="152"/>
      <c r="BR128" s="153"/>
      <c r="BS128" s="131"/>
      <c r="BT128" s="131"/>
      <c r="BU128" s="441"/>
      <c r="BV128" s="154"/>
      <c r="BW128" s="155"/>
      <c r="BX128" s="165"/>
      <c r="BY128" s="426"/>
      <c r="BZ128" s="427"/>
      <c r="CA128" s="428"/>
      <c r="CB128" s="110"/>
      <c r="CC128" s="111"/>
      <c r="CD128" s="315"/>
      <c r="CE128" s="429"/>
      <c r="CF128" s="114"/>
      <c r="CG128" s="430"/>
      <c r="CH128" s="316"/>
      <c r="CI128" s="158"/>
      <c r="CJ128" s="159"/>
      <c r="CK128" s="3"/>
    </row>
    <row r="129" spans="1:89" ht="16.5" customHeight="1">
      <c r="A129" s="238" t="s">
        <v>264</v>
      </c>
      <c r="B129" s="67" t="s">
        <v>105</v>
      </c>
      <c r="C129" s="350"/>
      <c r="D129" s="351"/>
      <c r="E129" s="351"/>
      <c r="F129" s="351"/>
      <c r="G129" s="351"/>
      <c r="H129" s="125"/>
      <c r="I129" s="126"/>
      <c r="J129" s="126"/>
      <c r="K129" s="127"/>
      <c r="L129" s="437"/>
      <c r="M129" s="601"/>
      <c r="N129" s="432"/>
      <c r="O129" s="78"/>
      <c r="P129" s="130"/>
      <c r="Q129" s="131"/>
      <c r="R129" s="131"/>
      <c r="S129" s="131"/>
      <c r="T129" s="131"/>
      <c r="U129" s="131"/>
      <c r="V129" s="131"/>
      <c r="W129" s="132"/>
      <c r="X129" s="154"/>
      <c r="Y129" s="155"/>
      <c r="Z129" s="165"/>
      <c r="AA129" s="433"/>
      <c r="AB129" s="360"/>
      <c r="AC129" s="138"/>
      <c r="AD129" s="138"/>
      <c r="AE129" s="138"/>
      <c r="AF129" s="138"/>
      <c r="AG129" s="138"/>
      <c r="AH129" s="139"/>
      <c r="AI129" s="434"/>
      <c r="AJ129" s="435"/>
      <c r="AK129" s="356"/>
      <c r="AL129" s="356"/>
      <c r="AM129" s="436"/>
      <c r="AN129" s="357"/>
      <c r="AO129" s="362"/>
      <c r="AP129" s="144"/>
      <c r="AQ129" s="359"/>
      <c r="AR129" s="359"/>
      <c r="AS129" s="359"/>
      <c r="AT129" s="437"/>
      <c r="AU129" s="438"/>
      <c r="AV129" s="78"/>
      <c r="AW129" s="78"/>
      <c r="AX129" s="439"/>
      <c r="AY129" s="439"/>
      <c r="AZ129" s="146"/>
      <c r="BA129" s="146"/>
      <c r="BB129" s="148"/>
      <c r="BC129" s="148"/>
      <c r="BD129" s="148"/>
      <c r="BE129" s="148"/>
      <c r="BF129" s="146"/>
      <c r="BG129" s="148"/>
      <c r="BH129" s="148"/>
      <c r="BI129" s="148"/>
      <c r="BJ129" s="148"/>
      <c r="BK129" s="149"/>
      <c r="BL129" s="150"/>
      <c r="BM129" s="151"/>
      <c r="BN129" s="151"/>
      <c r="BO129" s="151"/>
      <c r="BP129" s="151"/>
      <c r="BQ129" s="152"/>
      <c r="BR129" s="153"/>
      <c r="BS129" s="131"/>
      <c r="BT129" s="131"/>
      <c r="BU129" s="441"/>
      <c r="BV129" s="154"/>
      <c r="BW129" s="155"/>
      <c r="BX129" s="165"/>
      <c r="BY129" s="426"/>
      <c r="BZ129" s="427"/>
      <c r="CA129" s="428"/>
      <c r="CB129" s="110"/>
      <c r="CC129" s="111"/>
      <c r="CD129" s="315"/>
      <c r="CE129" s="429"/>
      <c r="CF129" s="114"/>
      <c r="CG129" s="430"/>
      <c r="CH129" s="316"/>
      <c r="CI129" s="158"/>
      <c r="CJ129" s="159"/>
      <c r="CK129" s="3"/>
    </row>
    <row r="130" spans="1:89" ht="16.5" customHeight="1">
      <c r="A130" s="238" t="s">
        <v>265</v>
      </c>
      <c r="B130" s="67" t="s">
        <v>105</v>
      </c>
      <c r="C130" s="350"/>
      <c r="D130" s="351"/>
      <c r="E130" s="351"/>
      <c r="F130" s="351"/>
      <c r="G130" s="351"/>
      <c r="H130" s="125"/>
      <c r="I130" s="126"/>
      <c r="J130" s="126"/>
      <c r="K130" s="127"/>
      <c r="L130" s="437"/>
      <c r="M130" s="601"/>
      <c r="N130" s="432"/>
      <c r="O130" s="78"/>
      <c r="P130" s="130"/>
      <c r="Q130" s="131"/>
      <c r="R130" s="131"/>
      <c r="S130" s="131"/>
      <c r="T130" s="131"/>
      <c r="U130" s="131"/>
      <c r="V130" s="131"/>
      <c r="W130" s="132"/>
      <c r="X130" s="154"/>
      <c r="Y130" s="155"/>
      <c r="Z130" s="165"/>
      <c r="AA130" s="433"/>
      <c r="AB130" s="360"/>
      <c r="AC130" s="138"/>
      <c r="AD130" s="138"/>
      <c r="AE130" s="138"/>
      <c r="AF130" s="138"/>
      <c r="AG130" s="138"/>
      <c r="AH130" s="139"/>
      <c r="AI130" s="434"/>
      <c r="AJ130" s="435"/>
      <c r="AK130" s="356"/>
      <c r="AL130" s="356"/>
      <c r="AM130" s="436"/>
      <c r="AN130" s="357"/>
      <c r="AO130" s="362"/>
      <c r="AP130" s="144"/>
      <c r="AQ130" s="359"/>
      <c r="AR130" s="359"/>
      <c r="AS130" s="359"/>
      <c r="AT130" s="437"/>
      <c r="AU130" s="438"/>
      <c r="AV130" s="78"/>
      <c r="AW130" s="78"/>
      <c r="AX130" s="439"/>
      <c r="AY130" s="439"/>
      <c r="AZ130" s="146"/>
      <c r="BA130" s="146"/>
      <c r="BB130" s="148"/>
      <c r="BC130" s="148"/>
      <c r="BD130" s="148"/>
      <c r="BE130" s="148"/>
      <c r="BF130" s="146"/>
      <c r="BG130" s="148"/>
      <c r="BH130" s="148"/>
      <c r="BI130" s="148"/>
      <c r="BJ130" s="148"/>
      <c r="BK130" s="149"/>
      <c r="BL130" s="150"/>
      <c r="BM130" s="151"/>
      <c r="BN130" s="151"/>
      <c r="BO130" s="151"/>
      <c r="BP130" s="151"/>
      <c r="BQ130" s="152"/>
      <c r="BR130" s="153"/>
      <c r="BS130" s="131"/>
      <c r="BT130" s="131"/>
      <c r="BU130" s="441"/>
      <c r="BV130" s="154"/>
      <c r="BW130" s="155"/>
      <c r="BX130" s="165"/>
      <c r="BY130" s="426"/>
      <c r="BZ130" s="427"/>
      <c r="CA130" s="428"/>
      <c r="CB130" s="110"/>
      <c r="CC130" s="111"/>
      <c r="CD130" s="315"/>
      <c r="CE130" s="429"/>
      <c r="CF130" s="114"/>
      <c r="CG130" s="430"/>
      <c r="CH130" s="316"/>
      <c r="CI130" s="158"/>
      <c r="CJ130" s="159"/>
      <c r="CK130" s="3"/>
    </row>
    <row r="131" spans="1:89" ht="16.5" customHeight="1">
      <c r="A131" s="238" t="s">
        <v>266</v>
      </c>
      <c r="B131" s="67" t="s">
        <v>105</v>
      </c>
      <c r="C131" s="350"/>
      <c r="D131" s="351"/>
      <c r="E131" s="351"/>
      <c r="F131" s="351"/>
      <c r="G131" s="351"/>
      <c r="H131" s="125"/>
      <c r="I131" s="126"/>
      <c r="J131" s="126"/>
      <c r="K131" s="127"/>
      <c r="L131" s="437"/>
      <c r="M131" s="601"/>
      <c r="N131" s="432"/>
      <c r="O131" s="78"/>
      <c r="P131" s="130"/>
      <c r="Q131" s="131"/>
      <c r="R131" s="131"/>
      <c r="S131" s="131"/>
      <c r="T131" s="131"/>
      <c r="U131" s="131"/>
      <c r="V131" s="131"/>
      <c r="W131" s="132"/>
      <c r="X131" s="154"/>
      <c r="Y131" s="155"/>
      <c r="Z131" s="165"/>
      <c r="AA131" s="433"/>
      <c r="AB131" s="360"/>
      <c r="AC131" s="138"/>
      <c r="AD131" s="138"/>
      <c r="AE131" s="138"/>
      <c r="AF131" s="138"/>
      <c r="AG131" s="138"/>
      <c r="AH131" s="139"/>
      <c r="AI131" s="434"/>
      <c r="AJ131" s="435"/>
      <c r="AK131" s="356"/>
      <c r="AL131" s="356"/>
      <c r="AM131" s="436"/>
      <c r="AN131" s="357"/>
      <c r="AO131" s="362"/>
      <c r="AP131" s="144"/>
      <c r="AQ131" s="359"/>
      <c r="AR131" s="359"/>
      <c r="AS131" s="359"/>
      <c r="AT131" s="437"/>
      <c r="AU131" s="438"/>
      <c r="AV131" s="78"/>
      <c r="AW131" s="78"/>
      <c r="AX131" s="439"/>
      <c r="AY131" s="439"/>
      <c r="AZ131" s="146"/>
      <c r="BA131" s="146"/>
      <c r="BB131" s="148"/>
      <c r="BC131" s="148"/>
      <c r="BD131" s="148"/>
      <c r="BE131" s="148"/>
      <c r="BF131" s="146"/>
      <c r="BG131" s="148"/>
      <c r="BH131" s="148"/>
      <c r="BI131" s="148"/>
      <c r="BJ131" s="148"/>
      <c r="BK131" s="149"/>
      <c r="BL131" s="150"/>
      <c r="BM131" s="151"/>
      <c r="BN131" s="151"/>
      <c r="BO131" s="151"/>
      <c r="BP131" s="151"/>
      <c r="BQ131" s="152"/>
      <c r="BR131" s="153"/>
      <c r="BS131" s="131"/>
      <c r="BT131" s="131"/>
      <c r="BU131" s="441"/>
      <c r="BV131" s="154"/>
      <c r="BW131" s="155"/>
      <c r="BX131" s="165"/>
      <c r="BY131" s="426"/>
      <c r="BZ131" s="427"/>
      <c r="CA131" s="428"/>
      <c r="CB131" s="110"/>
      <c r="CC131" s="111"/>
      <c r="CD131" s="315"/>
      <c r="CE131" s="429"/>
      <c r="CF131" s="114"/>
      <c r="CG131" s="430"/>
      <c r="CH131" s="316"/>
      <c r="CI131" s="158"/>
      <c r="CJ131" s="159"/>
      <c r="CK131" s="3"/>
    </row>
    <row r="132" spans="1:89" ht="16.5" customHeight="1">
      <c r="A132" s="238" t="s">
        <v>267</v>
      </c>
      <c r="B132" s="67" t="s">
        <v>105</v>
      </c>
      <c r="C132" s="350"/>
      <c r="D132" s="351"/>
      <c r="E132" s="351"/>
      <c r="F132" s="351"/>
      <c r="G132" s="351"/>
      <c r="H132" s="125"/>
      <c r="I132" s="126"/>
      <c r="J132" s="126"/>
      <c r="K132" s="127"/>
      <c r="L132" s="437"/>
      <c r="M132" s="601"/>
      <c r="N132" s="432"/>
      <c r="O132" s="78"/>
      <c r="P132" s="130"/>
      <c r="Q132" s="131"/>
      <c r="R132" s="131"/>
      <c r="S132" s="131"/>
      <c r="T132" s="131"/>
      <c r="U132" s="131"/>
      <c r="V132" s="131"/>
      <c r="W132" s="132"/>
      <c r="X132" s="154"/>
      <c r="Y132" s="155"/>
      <c r="Z132" s="165"/>
      <c r="AA132" s="433"/>
      <c r="AB132" s="360"/>
      <c r="AC132" s="138"/>
      <c r="AD132" s="138"/>
      <c r="AE132" s="138"/>
      <c r="AF132" s="138"/>
      <c r="AG132" s="138"/>
      <c r="AH132" s="139"/>
      <c r="AI132" s="434"/>
      <c r="AJ132" s="435"/>
      <c r="AK132" s="356"/>
      <c r="AL132" s="356"/>
      <c r="AM132" s="436"/>
      <c r="AN132" s="357"/>
      <c r="AO132" s="362"/>
      <c r="AP132" s="144"/>
      <c r="AQ132" s="359"/>
      <c r="AR132" s="359"/>
      <c r="AS132" s="359"/>
      <c r="AT132" s="437"/>
      <c r="AU132" s="438"/>
      <c r="AV132" s="78"/>
      <c r="AW132" s="78"/>
      <c r="AX132" s="439"/>
      <c r="AY132" s="439"/>
      <c r="AZ132" s="146"/>
      <c r="BA132" s="146"/>
      <c r="BB132" s="148"/>
      <c r="BC132" s="148"/>
      <c r="BD132" s="148"/>
      <c r="BE132" s="148"/>
      <c r="BF132" s="146"/>
      <c r="BG132" s="148"/>
      <c r="BH132" s="148"/>
      <c r="BI132" s="148"/>
      <c r="BJ132" s="148"/>
      <c r="BK132" s="149"/>
      <c r="BL132" s="150"/>
      <c r="BM132" s="151"/>
      <c r="BN132" s="151"/>
      <c r="BO132" s="151"/>
      <c r="BP132" s="151"/>
      <c r="BQ132" s="152"/>
      <c r="BR132" s="153"/>
      <c r="BS132" s="131"/>
      <c r="BT132" s="131"/>
      <c r="BU132" s="441"/>
      <c r="BV132" s="154"/>
      <c r="BW132" s="155"/>
      <c r="BX132" s="165"/>
      <c r="BY132" s="426"/>
      <c r="BZ132" s="427"/>
      <c r="CA132" s="428"/>
      <c r="CB132" s="110"/>
      <c r="CC132" s="111"/>
      <c r="CD132" s="315"/>
      <c r="CE132" s="429"/>
      <c r="CF132" s="114"/>
      <c r="CG132" s="430"/>
      <c r="CH132" s="316"/>
      <c r="CI132" s="158"/>
      <c r="CJ132" s="159"/>
      <c r="CK132" s="3"/>
    </row>
    <row r="133" spans="1:89" ht="16.5" customHeight="1">
      <c r="A133" s="443" t="s">
        <v>268</v>
      </c>
      <c r="B133" s="67" t="s">
        <v>105</v>
      </c>
      <c r="C133" s="350"/>
      <c r="D133" s="351"/>
      <c r="E133" s="351"/>
      <c r="F133" s="351"/>
      <c r="G133" s="351"/>
      <c r="H133" s="125"/>
      <c r="I133" s="126"/>
      <c r="J133" s="126"/>
      <c r="K133" s="127"/>
      <c r="L133" s="437"/>
      <c r="M133" s="601"/>
      <c r="N133" s="432"/>
      <c r="O133" s="78"/>
      <c r="P133" s="130"/>
      <c r="Q133" s="131"/>
      <c r="R133" s="131"/>
      <c r="S133" s="131"/>
      <c r="T133" s="131"/>
      <c r="U133" s="131"/>
      <c r="V133" s="131"/>
      <c r="W133" s="132"/>
      <c r="X133" s="154"/>
      <c r="Y133" s="155"/>
      <c r="Z133" s="165"/>
      <c r="AA133" s="433"/>
      <c r="AB133" s="360"/>
      <c r="AC133" s="138"/>
      <c r="AD133" s="138"/>
      <c r="AE133" s="138"/>
      <c r="AF133" s="138"/>
      <c r="AG133" s="138"/>
      <c r="AH133" s="139"/>
      <c r="AI133" s="434"/>
      <c r="AJ133" s="435"/>
      <c r="AK133" s="356"/>
      <c r="AL133" s="356"/>
      <c r="AM133" s="436"/>
      <c r="AN133" s="357"/>
      <c r="AO133" s="362"/>
      <c r="AP133" s="144"/>
      <c r="AQ133" s="359"/>
      <c r="AR133" s="359"/>
      <c r="AS133" s="359"/>
      <c r="AT133" s="437"/>
      <c r="AU133" s="438"/>
      <c r="AV133" s="78"/>
      <c r="AW133" s="78"/>
      <c r="AX133" s="439"/>
      <c r="AY133" s="439"/>
      <c r="AZ133" s="146"/>
      <c r="BA133" s="146"/>
      <c r="BB133" s="148"/>
      <c r="BC133" s="148"/>
      <c r="BD133" s="148"/>
      <c r="BE133" s="148"/>
      <c r="BF133" s="146"/>
      <c r="BG133" s="148"/>
      <c r="BH133" s="148"/>
      <c r="BI133" s="148"/>
      <c r="BJ133" s="148"/>
      <c r="BK133" s="149"/>
      <c r="BL133" s="150"/>
      <c r="BM133" s="151"/>
      <c r="BN133" s="151"/>
      <c r="BO133" s="151"/>
      <c r="BP133" s="151"/>
      <c r="BQ133" s="152"/>
      <c r="BR133" s="153"/>
      <c r="BS133" s="131"/>
      <c r="BT133" s="131"/>
      <c r="BU133" s="441"/>
      <c r="BV133" s="154"/>
      <c r="BW133" s="155"/>
      <c r="BX133" s="165"/>
      <c r="BY133" s="426"/>
      <c r="BZ133" s="427"/>
      <c r="CA133" s="428"/>
      <c r="CB133" s="110"/>
      <c r="CC133" s="111"/>
      <c r="CD133" s="315"/>
      <c r="CE133" s="429"/>
      <c r="CF133" s="114"/>
      <c r="CG133" s="430"/>
      <c r="CH133" s="316"/>
      <c r="CI133" s="158"/>
      <c r="CJ133" s="159"/>
      <c r="CK133" s="3"/>
    </row>
    <row r="134" spans="1:89" ht="16.5" customHeight="1">
      <c r="A134" s="443" t="s">
        <v>269</v>
      </c>
      <c r="B134" s="67" t="s">
        <v>105</v>
      </c>
      <c r="C134" s="350"/>
      <c r="D134" s="351"/>
      <c r="E134" s="351"/>
      <c r="F134" s="351"/>
      <c r="G134" s="351"/>
      <c r="H134" s="125"/>
      <c r="I134" s="126"/>
      <c r="J134" s="126"/>
      <c r="K134" s="127"/>
      <c r="L134" s="437"/>
      <c r="M134" s="601"/>
      <c r="N134" s="432"/>
      <c r="O134" s="78"/>
      <c r="P134" s="130"/>
      <c r="Q134" s="131"/>
      <c r="R134" s="131"/>
      <c r="S134" s="131"/>
      <c r="T134" s="131"/>
      <c r="U134" s="131"/>
      <c r="V134" s="131"/>
      <c r="W134" s="132"/>
      <c r="X134" s="154"/>
      <c r="Y134" s="155"/>
      <c r="Z134" s="165"/>
      <c r="AA134" s="433"/>
      <c r="AB134" s="360"/>
      <c r="AC134" s="138"/>
      <c r="AD134" s="138"/>
      <c r="AE134" s="138"/>
      <c r="AF134" s="138"/>
      <c r="AG134" s="138"/>
      <c r="AH134" s="139"/>
      <c r="AI134" s="434"/>
      <c r="AJ134" s="435"/>
      <c r="AK134" s="356"/>
      <c r="AL134" s="356"/>
      <c r="AM134" s="436"/>
      <c r="AN134" s="357"/>
      <c r="AO134" s="362"/>
      <c r="AP134" s="144"/>
      <c r="AQ134" s="359"/>
      <c r="AR134" s="359"/>
      <c r="AS134" s="359"/>
      <c r="AT134" s="437"/>
      <c r="AU134" s="438"/>
      <c r="AV134" s="78"/>
      <c r="AW134" s="78"/>
      <c r="AX134" s="439"/>
      <c r="AY134" s="439"/>
      <c r="AZ134" s="146"/>
      <c r="BA134" s="146"/>
      <c r="BB134" s="148"/>
      <c r="BC134" s="148"/>
      <c r="BD134" s="148"/>
      <c r="BE134" s="148"/>
      <c r="BF134" s="146"/>
      <c r="BG134" s="148"/>
      <c r="BH134" s="148"/>
      <c r="BI134" s="148"/>
      <c r="BJ134" s="148"/>
      <c r="BK134" s="149"/>
      <c r="BL134" s="150"/>
      <c r="BM134" s="151"/>
      <c r="BN134" s="151"/>
      <c r="BO134" s="151"/>
      <c r="BP134" s="151"/>
      <c r="BQ134" s="152"/>
      <c r="BR134" s="153"/>
      <c r="BS134" s="131"/>
      <c r="BT134" s="131"/>
      <c r="BU134" s="441"/>
      <c r="BV134" s="154"/>
      <c r="BW134" s="155"/>
      <c r="BX134" s="165"/>
      <c r="BY134" s="426"/>
      <c r="BZ134" s="427"/>
      <c r="CA134" s="428"/>
      <c r="CB134" s="110"/>
      <c r="CC134" s="111"/>
      <c r="CD134" s="315"/>
      <c r="CE134" s="429"/>
      <c r="CF134" s="114"/>
      <c r="CG134" s="430"/>
      <c r="CH134" s="316"/>
      <c r="CJ134" s="159"/>
      <c r="CK134" s="3"/>
    </row>
    <row r="135" spans="1:89" ht="16.5" customHeight="1">
      <c r="A135" s="220" t="s">
        <v>270</v>
      </c>
      <c r="B135" s="67" t="s">
        <v>105</v>
      </c>
      <c r="C135" s="350"/>
      <c r="D135" s="351"/>
      <c r="E135" s="351"/>
      <c r="F135" s="351"/>
      <c r="G135" s="351"/>
      <c r="H135" s="125"/>
      <c r="I135" s="126"/>
      <c r="J135" s="126"/>
      <c r="K135" s="127"/>
      <c r="L135" s="437"/>
      <c r="M135" s="601"/>
      <c r="N135" s="432"/>
      <c r="O135" s="78"/>
      <c r="P135" s="130"/>
      <c r="Q135" s="131"/>
      <c r="R135" s="131"/>
      <c r="S135" s="131"/>
      <c r="T135" s="131"/>
      <c r="U135" s="131"/>
      <c r="V135" s="131"/>
      <c r="W135" s="132"/>
      <c r="X135" s="154"/>
      <c r="Y135" s="155"/>
      <c r="Z135" s="165"/>
      <c r="AA135" s="433"/>
      <c r="AB135" s="360"/>
      <c r="AC135" s="138"/>
      <c r="AD135" s="138"/>
      <c r="AE135" s="138"/>
      <c r="AF135" s="138"/>
      <c r="AG135" s="138"/>
      <c r="AH135" s="139"/>
      <c r="AI135" s="434"/>
      <c r="AJ135" s="435"/>
      <c r="AK135" s="356"/>
      <c r="AL135" s="356"/>
      <c r="AM135" s="436"/>
      <c r="AN135" s="357"/>
      <c r="AO135" s="362"/>
      <c r="AP135" s="144"/>
      <c r="AQ135" s="359"/>
      <c r="AR135" s="359"/>
      <c r="AS135" s="359"/>
      <c r="AT135" s="437"/>
      <c r="AU135" s="438"/>
      <c r="AV135" s="78"/>
      <c r="AW135" s="78"/>
      <c r="AX135" s="439"/>
      <c r="AY135" s="439"/>
      <c r="AZ135" s="146"/>
      <c r="BA135" s="146"/>
      <c r="BB135" s="148"/>
      <c r="BC135" s="148"/>
      <c r="BD135" s="148"/>
      <c r="BE135" s="148"/>
      <c r="BF135" s="146"/>
      <c r="BG135" s="148"/>
      <c r="BH135" s="148"/>
      <c r="BI135" s="148"/>
      <c r="BJ135" s="148"/>
      <c r="BK135" s="149"/>
      <c r="BL135" s="150"/>
      <c r="BM135" s="151"/>
      <c r="BN135" s="151"/>
      <c r="BO135" s="151"/>
      <c r="BP135" s="151"/>
      <c r="BQ135" s="152"/>
      <c r="BR135" s="153"/>
      <c r="BS135" s="131"/>
      <c r="BT135" s="131"/>
      <c r="BU135" s="441"/>
      <c r="BV135" s="154"/>
      <c r="BW135" s="155"/>
      <c r="BX135" s="165"/>
      <c r="BY135" s="426"/>
      <c r="BZ135" s="427"/>
      <c r="CA135" s="428"/>
      <c r="CB135" s="110"/>
      <c r="CC135" s="111"/>
      <c r="CD135" s="315"/>
      <c r="CE135" s="429"/>
      <c r="CF135" s="114"/>
      <c r="CG135" s="430"/>
      <c r="CH135" s="316"/>
      <c r="CI135" s="158"/>
      <c r="CJ135" s="159"/>
      <c r="CK135" s="3"/>
    </row>
    <row r="136" spans="1:89" ht="16.5" customHeight="1">
      <c r="A136" s="220" t="s">
        <v>271</v>
      </c>
      <c r="B136" s="67" t="s">
        <v>105</v>
      </c>
      <c r="C136" s="350"/>
      <c r="D136" s="351"/>
      <c r="E136" s="351"/>
      <c r="F136" s="351"/>
      <c r="G136" s="351"/>
      <c r="H136" s="125"/>
      <c r="I136" s="126"/>
      <c r="J136" s="126"/>
      <c r="K136" s="127"/>
      <c r="L136" s="437"/>
      <c r="M136" s="601"/>
      <c r="N136" s="432"/>
      <c r="O136" s="78"/>
      <c r="P136" s="130"/>
      <c r="Q136" s="131"/>
      <c r="R136" s="131"/>
      <c r="S136" s="131"/>
      <c r="T136" s="131"/>
      <c r="U136" s="131"/>
      <c r="V136" s="131"/>
      <c r="W136" s="132"/>
      <c r="X136" s="154"/>
      <c r="Y136" s="155"/>
      <c r="Z136" s="165"/>
      <c r="AA136" s="433"/>
      <c r="AB136" s="360"/>
      <c r="AC136" s="138"/>
      <c r="AD136" s="138"/>
      <c r="AE136" s="138"/>
      <c r="AF136" s="138"/>
      <c r="AG136" s="138"/>
      <c r="AH136" s="139"/>
      <c r="AI136" s="434"/>
      <c r="AJ136" s="435"/>
      <c r="AK136" s="356"/>
      <c r="AL136" s="356"/>
      <c r="AM136" s="436"/>
      <c r="AN136" s="357"/>
      <c r="AO136" s="362"/>
      <c r="AP136" s="144"/>
      <c r="AQ136" s="359"/>
      <c r="AR136" s="359"/>
      <c r="AS136" s="359"/>
      <c r="AT136" s="437"/>
      <c r="AU136" s="438"/>
      <c r="AV136" s="78"/>
      <c r="AW136" s="78"/>
      <c r="AX136" s="439"/>
      <c r="AY136" s="439"/>
      <c r="AZ136" s="146"/>
      <c r="BA136" s="146"/>
      <c r="BB136" s="148"/>
      <c r="BC136" s="148"/>
      <c r="BD136" s="148"/>
      <c r="BE136" s="148"/>
      <c r="BF136" s="146"/>
      <c r="BG136" s="148"/>
      <c r="BH136" s="148"/>
      <c r="BI136" s="148"/>
      <c r="BJ136" s="148"/>
      <c r="BK136" s="149"/>
      <c r="BL136" s="150"/>
      <c r="BM136" s="151"/>
      <c r="BN136" s="151"/>
      <c r="BO136" s="151"/>
      <c r="BP136" s="151"/>
      <c r="BQ136" s="152"/>
      <c r="BR136" s="153"/>
      <c r="BS136" s="131"/>
      <c r="BT136" s="131"/>
      <c r="BU136" s="441"/>
      <c r="BV136" s="154"/>
      <c r="BW136" s="155"/>
      <c r="BX136" s="165"/>
      <c r="BY136" s="426"/>
      <c r="BZ136" s="427"/>
      <c r="CA136" s="428"/>
      <c r="CB136" s="110"/>
      <c r="CC136" s="111"/>
      <c r="CD136" s="315"/>
      <c r="CE136" s="429"/>
      <c r="CF136" s="114"/>
      <c r="CG136" s="430"/>
      <c r="CI136" s="158"/>
      <c r="CJ136" s="159"/>
      <c r="CK136" s="3"/>
    </row>
    <row r="137" spans="1:89" ht="16.5" customHeight="1">
      <c r="A137" s="220" t="s">
        <v>272</v>
      </c>
      <c r="B137" s="67" t="s">
        <v>105</v>
      </c>
      <c r="C137" s="350"/>
      <c r="D137" s="351"/>
      <c r="E137" s="351"/>
      <c r="F137" s="351"/>
      <c r="G137" s="351"/>
      <c r="H137" s="125"/>
      <c r="I137" s="126"/>
      <c r="J137" s="126"/>
      <c r="K137" s="127"/>
      <c r="L137" s="437"/>
      <c r="M137" s="601"/>
      <c r="N137" s="432"/>
      <c r="O137" s="78"/>
      <c r="P137" s="130"/>
      <c r="Q137" s="131"/>
      <c r="R137" s="131"/>
      <c r="S137" s="131"/>
      <c r="T137" s="131"/>
      <c r="U137" s="131"/>
      <c r="V137" s="131"/>
      <c r="W137" s="132"/>
      <c r="X137" s="154"/>
      <c r="Y137" s="155"/>
      <c r="Z137" s="165"/>
      <c r="AA137" s="433"/>
      <c r="AB137" s="360"/>
      <c r="AC137" s="138"/>
      <c r="AD137" s="138"/>
      <c r="AE137" s="138"/>
      <c r="AF137" s="138"/>
      <c r="AG137" s="138"/>
      <c r="AH137" s="139"/>
      <c r="AI137" s="434"/>
      <c r="AJ137" s="435"/>
      <c r="AK137" s="356"/>
      <c r="AL137" s="356"/>
      <c r="AM137" s="436"/>
      <c r="AN137" s="357"/>
      <c r="AO137" s="362"/>
      <c r="AP137" s="144"/>
      <c r="AQ137" s="359"/>
      <c r="AR137" s="359"/>
      <c r="AS137" s="359"/>
      <c r="AT137" s="437"/>
      <c r="AU137" s="438"/>
      <c r="AV137" s="78"/>
      <c r="AW137" s="78"/>
      <c r="AX137" s="439"/>
      <c r="AY137" s="439"/>
      <c r="AZ137" s="146"/>
      <c r="BA137" s="146"/>
      <c r="BB137" s="148"/>
      <c r="BC137" s="148"/>
      <c r="BD137" s="148"/>
      <c r="BE137" s="148"/>
      <c r="BF137" s="146"/>
      <c r="BG137" s="148"/>
      <c r="BH137" s="148"/>
      <c r="BI137" s="148"/>
      <c r="BJ137" s="148"/>
      <c r="BK137" s="149"/>
      <c r="BL137" s="150"/>
      <c r="BM137" s="151"/>
      <c r="BN137" s="151"/>
      <c r="BO137" s="151"/>
      <c r="BP137" s="151"/>
      <c r="BQ137" s="152"/>
      <c r="BR137" s="153"/>
      <c r="BS137" s="131"/>
      <c r="BT137" s="131"/>
      <c r="BU137" s="441"/>
      <c r="BV137" s="154"/>
      <c r="BW137" s="155"/>
      <c r="BX137" s="165"/>
      <c r="BY137" s="426"/>
      <c r="BZ137" s="427"/>
      <c r="CA137" s="428"/>
      <c r="CB137" s="110"/>
      <c r="CC137" s="111"/>
      <c r="CD137" s="315"/>
      <c r="CE137" s="429"/>
      <c r="CF137" s="114"/>
      <c r="CG137" s="430"/>
      <c r="CH137" s="316"/>
      <c r="CI137" s="158"/>
      <c r="CJ137" s="159"/>
      <c r="CK137" s="3" t="s">
        <v>302</v>
      </c>
    </row>
    <row r="138" spans="1:89" ht="16.5" customHeight="1">
      <c r="A138" s="220" t="s">
        <v>273</v>
      </c>
      <c r="B138" s="67" t="s">
        <v>105</v>
      </c>
      <c r="C138" s="350"/>
      <c r="D138" s="351"/>
      <c r="E138" s="351"/>
      <c r="F138" s="351"/>
      <c r="G138" s="351"/>
      <c r="H138" s="125"/>
      <c r="I138" s="126"/>
      <c r="J138" s="126"/>
      <c r="K138" s="127"/>
      <c r="L138" s="437"/>
      <c r="M138" s="601"/>
      <c r="N138" s="432"/>
      <c r="O138" s="78"/>
      <c r="P138" s="130"/>
      <c r="Q138" s="131"/>
      <c r="R138" s="131"/>
      <c r="S138" s="131"/>
      <c r="T138" s="131"/>
      <c r="U138" s="131"/>
      <c r="V138" s="131"/>
      <c r="W138" s="132"/>
      <c r="X138" s="154"/>
      <c r="Y138" s="155"/>
      <c r="Z138" s="165"/>
      <c r="AA138" s="433"/>
      <c r="AB138" s="360"/>
      <c r="AC138" s="138"/>
      <c r="AD138" s="138"/>
      <c r="AE138" s="138"/>
      <c r="AF138" s="138"/>
      <c r="AG138" s="138"/>
      <c r="AH138" s="139"/>
      <c r="AI138" s="434"/>
      <c r="AJ138" s="435"/>
      <c r="AK138" s="356"/>
      <c r="AL138" s="356"/>
      <c r="AM138" s="436"/>
      <c r="AN138" s="357"/>
      <c r="AO138" s="362"/>
      <c r="AP138" s="144"/>
      <c r="AQ138" s="359"/>
      <c r="AR138" s="359"/>
      <c r="AS138" s="359"/>
      <c r="AT138" s="437"/>
      <c r="AU138" s="438"/>
      <c r="AV138" s="78"/>
      <c r="AW138" s="78"/>
      <c r="AX138" s="439"/>
      <c r="AY138" s="439"/>
      <c r="AZ138" s="146"/>
      <c r="BA138" s="146"/>
      <c r="BB138" s="148"/>
      <c r="BC138" s="148"/>
      <c r="BD138" s="148"/>
      <c r="BE138" s="148"/>
      <c r="BF138" s="146"/>
      <c r="BG138" s="148"/>
      <c r="BH138" s="148"/>
      <c r="BI138" s="148"/>
      <c r="BJ138" s="148"/>
      <c r="BK138" s="149"/>
      <c r="BL138" s="150"/>
      <c r="BM138" s="151"/>
      <c r="BN138" s="151"/>
      <c r="BO138" s="151"/>
      <c r="BP138" s="151"/>
      <c r="BQ138" s="152"/>
      <c r="BR138" s="153"/>
      <c r="BS138" s="131"/>
      <c r="BT138" s="131"/>
      <c r="BU138" s="441"/>
      <c r="BV138" s="154"/>
      <c r="BW138" s="155"/>
      <c r="BX138" s="165"/>
      <c r="BY138" s="426"/>
      <c r="BZ138" s="427"/>
      <c r="CA138" s="428"/>
      <c r="CB138" s="110"/>
      <c r="CC138" s="111"/>
      <c r="CD138" s="315"/>
      <c r="CE138" s="429"/>
      <c r="CF138" s="114"/>
      <c r="CG138" s="430"/>
      <c r="CH138" s="316"/>
      <c r="CI138" s="158"/>
      <c r="CJ138" s="159"/>
      <c r="CK138" s="3"/>
    </row>
    <row r="139" spans="1:89" ht="16.5" customHeight="1">
      <c r="A139" s="220" t="s">
        <v>274</v>
      </c>
      <c r="B139" s="67" t="s">
        <v>105</v>
      </c>
      <c r="C139" s="350"/>
      <c r="D139" s="351"/>
      <c r="E139" s="351"/>
      <c r="F139" s="351"/>
      <c r="G139" s="351"/>
      <c r="H139" s="125"/>
      <c r="I139" s="126"/>
      <c r="J139" s="126"/>
      <c r="K139" s="127"/>
      <c r="L139" s="437"/>
      <c r="M139" s="601"/>
      <c r="N139" s="432"/>
      <c r="O139" s="78"/>
      <c r="P139" s="130"/>
      <c r="Q139" s="131"/>
      <c r="R139" s="131"/>
      <c r="S139" s="131"/>
      <c r="T139" s="131"/>
      <c r="U139" s="131"/>
      <c r="V139" s="131"/>
      <c r="W139" s="132"/>
      <c r="X139" s="154"/>
      <c r="Y139" s="155"/>
      <c r="Z139" s="165"/>
      <c r="AA139" s="433"/>
      <c r="AB139" s="360"/>
      <c r="AC139" s="138"/>
      <c r="AD139" s="138"/>
      <c r="AE139" s="138"/>
      <c r="AF139" s="138"/>
      <c r="AG139" s="138"/>
      <c r="AH139" s="139"/>
      <c r="AI139" s="434"/>
      <c r="AJ139" s="435"/>
      <c r="AK139" s="356"/>
      <c r="AL139" s="356"/>
      <c r="AM139" s="436"/>
      <c r="AN139" s="357"/>
      <c r="AO139" s="362"/>
      <c r="AP139" s="144"/>
      <c r="AQ139" s="359"/>
      <c r="AR139" s="359"/>
      <c r="AS139" s="359"/>
      <c r="AT139" s="437"/>
      <c r="AU139" s="438"/>
      <c r="AV139" s="78"/>
      <c r="AW139" s="78"/>
      <c r="AX139" s="439"/>
      <c r="AY139" s="439"/>
      <c r="AZ139" s="146"/>
      <c r="BA139" s="146"/>
      <c r="BB139" s="148"/>
      <c r="BC139" s="148"/>
      <c r="BD139" s="148"/>
      <c r="BE139" s="148"/>
      <c r="BF139" s="146"/>
      <c r="BG139" s="148"/>
      <c r="BH139" s="148"/>
      <c r="BI139" s="148"/>
      <c r="BJ139" s="148"/>
      <c r="BK139" s="149"/>
      <c r="BL139" s="150"/>
      <c r="BM139" s="151"/>
      <c r="BN139" s="151"/>
      <c r="BO139" s="151"/>
      <c r="BP139" s="151"/>
      <c r="BQ139" s="152"/>
      <c r="BR139" s="153"/>
      <c r="BS139" s="131"/>
      <c r="BT139" s="131"/>
      <c r="BU139" s="441"/>
      <c r="BV139" s="154"/>
      <c r="BW139" s="155"/>
      <c r="BX139" s="165"/>
      <c r="BY139" s="426"/>
      <c r="BZ139" s="427"/>
      <c r="CA139" s="428"/>
      <c r="CB139" s="110"/>
      <c r="CC139" s="111"/>
      <c r="CD139" s="315"/>
      <c r="CE139" s="429"/>
      <c r="CF139" s="114"/>
      <c r="CG139" s="430"/>
      <c r="CI139" s="158"/>
      <c r="CJ139" s="159"/>
      <c r="CK139" s="3"/>
    </row>
    <row r="140" spans="1:89" ht="16.5" customHeight="1">
      <c r="A140" s="220" t="s">
        <v>275</v>
      </c>
      <c r="B140" s="67" t="s">
        <v>105</v>
      </c>
      <c r="C140" s="350"/>
      <c r="D140" s="351"/>
      <c r="E140" s="351"/>
      <c r="F140" s="351"/>
      <c r="G140" s="351"/>
      <c r="H140" s="125"/>
      <c r="I140" s="126"/>
      <c r="J140" s="126"/>
      <c r="K140" s="127"/>
      <c r="L140" s="437"/>
      <c r="M140" s="601"/>
      <c r="N140" s="432"/>
      <c r="O140" s="78"/>
      <c r="P140" s="130"/>
      <c r="Q140" s="131"/>
      <c r="R140" s="131"/>
      <c r="S140" s="131"/>
      <c r="T140" s="131"/>
      <c r="U140" s="131"/>
      <c r="V140" s="131"/>
      <c r="W140" s="132"/>
      <c r="X140" s="154"/>
      <c r="Y140" s="155"/>
      <c r="Z140" s="165"/>
      <c r="AA140" s="433"/>
      <c r="AB140" s="360"/>
      <c r="AC140" s="138"/>
      <c r="AD140" s="138"/>
      <c r="AE140" s="138"/>
      <c r="AF140" s="138"/>
      <c r="AG140" s="138"/>
      <c r="AH140" s="139"/>
      <c r="AI140" s="434"/>
      <c r="AJ140" s="435"/>
      <c r="AK140" s="356"/>
      <c r="AL140" s="356"/>
      <c r="AM140" s="436"/>
      <c r="AN140" s="357"/>
      <c r="AO140" s="362"/>
      <c r="AP140" s="144"/>
      <c r="AQ140" s="359"/>
      <c r="AR140" s="359"/>
      <c r="AS140" s="359"/>
      <c r="AT140" s="437"/>
      <c r="AU140" s="438"/>
      <c r="AV140" s="78"/>
      <c r="AW140" s="78"/>
      <c r="AX140" s="439"/>
      <c r="AY140" s="439"/>
      <c r="AZ140" s="146"/>
      <c r="BA140" s="146"/>
      <c r="BB140" s="148"/>
      <c r="BC140" s="148"/>
      <c r="BD140" s="148"/>
      <c r="BE140" s="148"/>
      <c r="BF140" s="146"/>
      <c r="BG140" s="148"/>
      <c r="BH140" s="148"/>
      <c r="BI140" s="148"/>
      <c r="BJ140" s="148"/>
      <c r="BK140" s="149"/>
      <c r="BL140" s="150"/>
      <c r="BM140" s="151"/>
      <c r="BN140" s="151"/>
      <c r="BO140" s="151"/>
      <c r="BP140" s="151"/>
      <c r="BQ140" s="152"/>
      <c r="BR140" s="153"/>
      <c r="BS140" s="131"/>
      <c r="BT140" s="131"/>
      <c r="BU140" s="441"/>
      <c r="BV140" s="154"/>
      <c r="BW140" s="155"/>
      <c r="BX140" s="165"/>
      <c r="BY140" s="426"/>
      <c r="BZ140" s="427"/>
      <c r="CA140" s="428"/>
      <c r="CB140" s="110"/>
      <c r="CC140" s="111"/>
      <c r="CD140" s="315"/>
      <c r="CE140" s="429"/>
      <c r="CF140" s="114"/>
      <c r="CG140" s="430"/>
      <c r="CH140" s="316"/>
      <c r="CI140" s="158"/>
      <c r="CJ140" s="159"/>
      <c r="CK140" s="3"/>
    </row>
    <row r="141" spans="1:89" ht="16.5" customHeight="1">
      <c r="A141" s="220" t="s">
        <v>276</v>
      </c>
      <c r="B141" s="67" t="s">
        <v>105</v>
      </c>
      <c r="C141" s="350"/>
      <c r="D141" s="351"/>
      <c r="E141" s="351"/>
      <c r="F141" s="351"/>
      <c r="G141" s="351"/>
      <c r="H141" s="125"/>
      <c r="I141" s="126"/>
      <c r="J141" s="126"/>
      <c r="K141" s="127"/>
      <c r="L141" s="437"/>
      <c r="M141" s="601"/>
      <c r="N141" s="432"/>
      <c r="O141" s="78"/>
      <c r="P141" s="130"/>
      <c r="Q141" s="131"/>
      <c r="R141" s="131"/>
      <c r="S141" s="131"/>
      <c r="T141" s="131"/>
      <c r="U141" s="131"/>
      <c r="V141" s="131"/>
      <c r="W141" s="132"/>
      <c r="X141" s="154"/>
      <c r="Y141" s="155"/>
      <c r="Z141" s="165"/>
      <c r="AA141" s="433"/>
      <c r="AB141" s="360"/>
      <c r="AC141" s="138"/>
      <c r="AD141" s="138"/>
      <c r="AE141" s="138"/>
      <c r="AF141" s="138"/>
      <c r="AG141" s="138"/>
      <c r="AH141" s="139"/>
      <c r="AI141" s="434"/>
      <c r="AJ141" s="435"/>
      <c r="AK141" s="356"/>
      <c r="AL141" s="356"/>
      <c r="AM141" s="436"/>
      <c r="AN141" s="357"/>
      <c r="AO141" s="362"/>
      <c r="AP141" s="144"/>
      <c r="AQ141" s="359"/>
      <c r="AR141" s="359"/>
      <c r="AS141" s="359"/>
      <c r="AT141" s="437"/>
      <c r="AU141" s="438"/>
      <c r="AV141" s="78"/>
      <c r="AW141" s="78"/>
      <c r="AX141" s="439"/>
      <c r="AY141" s="439"/>
      <c r="AZ141" s="146"/>
      <c r="BA141" s="146"/>
      <c r="BB141" s="148"/>
      <c r="BC141" s="148"/>
      <c r="BD141" s="148"/>
      <c r="BE141" s="148"/>
      <c r="BF141" s="146"/>
      <c r="BG141" s="148"/>
      <c r="BH141" s="148"/>
      <c r="BI141" s="148"/>
      <c r="BJ141" s="148"/>
      <c r="BK141" s="149"/>
      <c r="BL141" s="150"/>
      <c r="BM141" s="151"/>
      <c r="BN141" s="151"/>
      <c r="BO141" s="151"/>
      <c r="BP141" s="151"/>
      <c r="BQ141" s="152"/>
      <c r="BR141" s="153"/>
      <c r="BS141" s="131"/>
      <c r="BT141" s="131"/>
      <c r="BU141" s="441"/>
      <c r="BV141" s="154"/>
      <c r="BW141" s="155"/>
      <c r="BX141" s="165"/>
      <c r="BY141" s="426"/>
      <c r="BZ141" s="427"/>
      <c r="CA141" s="428"/>
      <c r="CB141" s="110"/>
      <c r="CC141" s="111"/>
      <c r="CD141" s="315"/>
      <c r="CE141" s="429"/>
      <c r="CF141" s="114"/>
      <c r="CG141" s="430"/>
      <c r="CH141" s="316"/>
      <c r="CI141" s="158"/>
      <c r="CJ141" s="159"/>
      <c r="CK141" s="3" t="s">
        <v>303</v>
      </c>
    </row>
    <row r="142" spans="1:89" ht="16.5" customHeight="1">
      <c r="A142" s="220" t="s">
        <v>277</v>
      </c>
      <c r="B142" s="67" t="s">
        <v>105</v>
      </c>
      <c r="C142" s="350"/>
      <c r="D142" s="351"/>
      <c r="E142" s="351"/>
      <c r="F142" s="351"/>
      <c r="G142" s="351"/>
      <c r="H142" s="125"/>
      <c r="I142" s="126"/>
      <c r="J142" s="126"/>
      <c r="K142" s="127"/>
      <c r="L142" s="437"/>
      <c r="M142" s="601"/>
      <c r="N142" s="432"/>
      <c r="O142" s="78"/>
      <c r="P142" s="130"/>
      <c r="Q142" s="131"/>
      <c r="R142" s="131"/>
      <c r="S142" s="131"/>
      <c r="T142" s="131"/>
      <c r="U142" s="131"/>
      <c r="V142" s="131"/>
      <c r="W142" s="132"/>
      <c r="X142" s="154"/>
      <c r="Y142" s="155"/>
      <c r="Z142" s="165"/>
      <c r="AA142" s="433"/>
      <c r="AB142" s="360"/>
      <c r="AC142" s="138"/>
      <c r="AD142" s="138"/>
      <c r="AE142" s="138"/>
      <c r="AF142" s="138"/>
      <c r="AG142" s="138"/>
      <c r="AH142" s="139"/>
      <c r="AI142" s="434"/>
      <c r="AJ142" s="435"/>
      <c r="AK142" s="356"/>
      <c r="AL142" s="356"/>
      <c r="AM142" s="436"/>
      <c r="AN142" s="357"/>
      <c r="AO142" s="362"/>
      <c r="AP142" s="144"/>
      <c r="AQ142" s="359"/>
      <c r="AR142" s="359"/>
      <c r="AS142" s="359"/>
      <c r="AT142" s="437"/>
      <c r="AU142" s="438"/>
      <c r="AV142" s="78"/>
      <c r="AW142" s="78"/>
      <c r="AX142" s="439"/>
      <c r="AY142" s="439"/>
      <c r="AZ142" s="146"/>
      <c r="BA142" s="146"/>
      <c r="BB142" s="148"/>
      <c r="BC142" s="148"/>
      <c r="BD142" s="148"/>
      <c r="BE142" s="148"/>
      <c r="BF142" s="146"/>
      <c r="BG142" s="148"/>
      <c r="BH142" s="148"/>
      <c r="BI142" s="148"/>
      <c r="BJ142" s="148"/>
      <c r="BK142" s="149"/>
      <c r="BL142" s="150"/>
      <c r="BM142" s="151"/>
      <c r="BN142" s="151"/>
      <c r="BO142" s="151"/>
      <c r="BP142" s="151"/>
      <c r="BQ142" s="152"/>
      <c r="BR142" s="153"/>
      <c r="BS142" s="131"/>
      <c r="BT142" s="131"/>
      <c r="BU142" s="441"/>
      <c r="BV142" s="154"/>
      <c r="BW142" s="155"/>
      <c r="BX142" s="165"/>
      <c r="BY142" s="426"/>
      <c r="BZ142" s="427"/>
      <c r="CA142" s="428"/>
      <c r="CB142" s="110"/>
      <c r="CC142" s="111"/>
      <c r="CD142" s="315"/>
      <c r="CE142" s="429"/>
      <c r="CF142" s="114"/>
      <c r="CG142" s="430"/>
      <c r="CH142" s="316"/>
      <c r="CI142" s="158"/>
      <c r="CJ142" s="159"/>
      <c r="CK142" s="3"/>
    </row>
    <row r="143" spans="1:89" ht="16.5" customHeight="1">
      <c r="A143" s="445" t="s">
        <v>278</v>
      </c>
      <c r="B143" s="67" t="s">
        <v>105</v>
      </c>
      <c r="C143" s="350"/>
      <c r="D143" s="351"/>
      <c r="E143" s="351"/>
      <c r="F143" s="351"/>
      <c r="G143" s="351"/>
      <c r="H143" s="125"/>
      <c r="I143" s="126"/>
      <c r="J143" s="126"/>
      <c r="K143" s="127"/>
      <c r="L143" s="437"/>
      <c r="M143" s="601"/>
      <c r="N143" s="432"/>
      <c r="O143" s="78"/>
      <c r="P143" s="130"/>
      <c r="Q143" s="131"/>
      <c r="R143" s="131"/>
      <c r="S143" s="131"/>
      <c r="T143" s="131"/>
      <c r="U143" s="131"/>
      <c r="V143" s="131"/>
      <c r="W143" s="132"/>
      <c r="X143" s="154"/>
      <c r="Y143" s="155"/>
      <c r="Z143" s="165"/>
      <c r="AA143" s="433"/>
      <c r="AB143" s="360">
        <v>4.2</v>
      </c>
      <c r="AC143" s="138"/>
      <c r="AD143" s="138"/>
      <c r="AE143" s="138"/>
      <c r="AF143" s="138"/>
      <c r="AG143" s="138"/>
      <c r="AH143" s="139"/>
      <c r="AI143" s="434"/>
      <c r="AJ143" s="435"/>
      <c r="AK143" s="356"/>
      <c r="AL143" s="356"/>
      <c r="AM143" s="436"/>
      <c r="AN143" s="357"/>
      <c r="AO143" s="362"/>
      <c r="AP143" s="144"/>
      <c r="AQ143" s="359"/>
      <c r="AR143" s="359"/>
      <c r="AS143" s="359"/>
      <c r="AT143" s="437">
        <v>4</v>
      </c>
      <c r="AU143" s="438"/>
      <c r="AV143" s="78"/>
      <c r="AW143" s="78"/>
      <c r="AX143" s="439"/>
      <c r="AY143" s="439"/>
      <c r="AZ143" s="146"/>
      <c r="BA143" s="146"/>
      <c r="BB143" s="148"/>
      <c r="BC143" s="148"/>
      <c r="BD143" s="148"/>
      <c r="BE143" s="148"/>
      <c r="BF143" s="146"/>
      <c r="BG143" s="148"/>
      <c r="BH143" s="148"/>
      <c r="BI143" s="148"/>
      <c r="BJ143" s="148"/>
      <c r="BK143" s="149"/>
      <c r="BL143" s="150"/>
      <c r="BM143" s="151"/>
      <c r="BN143" s="151"/>
      <c r="BO143" s="151"/>
      <c r="BP143" s="151"/>
      <c r="BQ143" s="152"/>
      <c r="BR143" s="153"/>
      <c r="BS143" s="131"/>
      <c r="BT143" s="131"/>
      <c r="BU143" s="441"/>
      <c r="BV143" s="154"/>
      <c r="BW143" s="155"/>
      <c r="BX143" s="165"/>
      <c r="BY143" s="426"/>
      <c r="BZ143" s="427"/>
      <c r="CA143" s="428"/>
      <c r="CB143" s="110"/>
      <c r="CC143" s="111"/>
      <c r="CD143" s="315"/>
      <c r="CE143" s="429"/>
      <c r="CF143" s="114"/>
      <c r="CG143" s="430"/>
      <c r="CH143" s="316"/>
      <c r="CI143" s="158"/>
      <c r="CJ143" s="159"/>
      <c r="CK143" s="3"/>
    </row>
    <row r="144" spans="1:89" ht="16.5" customHeight="1">
      <c r="A144" s="446" t="s">
        <v>279</v>
      </c>
      <c r="B144" s="67" t="s">
        <v>105</v>
      </c>
      <c r="C144" s="350"/>
      <c r="D144" s="351"/>
      <c r="E144" s="351"/>
      <c r="F144" s="351"/>
      <c r="G144" s="351"/>
      <c r="H144" s="125"/>
      <c r="I144" s="126"/>
      <c r="J144" s="126"/>
      <c r="K144" s="127"/>
      <c r="L144" s="437"/>
      <c r="M144" s="601"/>
      <c r="N144" s="432"/>
      <c r="O144" s="78"/>
      <c r="P144" s="130"/>
      <c r="Q144" s="131"/>
      <c r="R144" s="131"/>
      <c r="S144" s="131"/>
      <c r="T144" s="131"/>
      <c r="U144" s="131"/>
      <c r="V144" s="131"/>
      <c r="W144" s="132"/>
      <c r="X144" s="154"/>
      <c r="Y144" s="155"/>
      <c r="Z144" s="165"/>
      <c r="AA144" s="433"/>
      <c r="AB144" s="360"/>
      <c r="AC144" s="138"/>
      <c r="AD144" s="138"/>
      <c r="AE144" s="138"/>
      <c r="AF144" s="138"/>
      <c r="AG144" s="138"/>
      <c r="AH144" s="139"/>
      <c r="AI144" s="434"/>
      <c r="AJ144" s="435"/>
      <c r="AK144" s="356"/>
      <c r="AL144" s="356"/>
      <c r="AM144" s="436"/>
      <c r="AN144" s="357"/>
      <c r="AO144" s="362"/>
      <c r="AP144" s="144"/>
      <c r="AQ144" s="359"/>
      <c r="AR144" s="359"/>
      <c r="AS144" s="359"/>
      <c r="AT144" s="437"/>
      <c r="AU144" s="438"/>
      <c r="AV144" s="78"/>
      <c r="AW144" s="78"/>
      <c r="AX144" s="439"/>
      <c r="AY144" s="439"/>
      <c r="AZ144" s="146"/>
      <c r="BA144" s="146"/>
      <c r="BB144" s="148"/>
      <c r="BC144" s="148"/>
      <c r="BD144" s="148"/>
      <c r="BE144" s="148"/>
      <c r="BF144" s="146"/>
      <c r="BG144" s="383"/>
      <c r="BH144" s="148"/>
      <c r="BI144" s="148"/>
      <c r="BJ144" s="148"/>
      <c r="BK144" s="149"/>
      <c r="BL144" s="150"/>
      <c r="BM144" s="151"/>
      <c r="BN144" s="151"/>
      <c r="BO144" s="151"/>
      <c r="BP144" s="151"/>
      <c r="BQ144" s="152"/>
      <c r="BR144" s="153"/>
      <c r="BS144" s="131"/>
      <c r="BT144" s="131"/>
      <c r="BU144" s="441"/>
      <c r="BV144" s="154"/>
      <c r="BW144" s="155"/>
      <c r="BX144" s="165"/>
      <c r="BY144" s="426"/>
      <c r="BZ144" s="427"/>
      <c r="CA144" s="428"/>
      <c r="CB144" s="110"/>
      <c r="CC144" s="111"/>
      <c r="CD144" s="315"/>
      <c r="CE144" s="429"/>
      <c r="CF144" s="114"/>
      <c r="CG144" s="430"/>
      <c r="CH144" s="316"/>
      <c r="CI144" s="158"/>
      <c r="CJ144" s="159"/>
      <c r="CK144" s="3"/>
    </row>
    <row r="145" spans="1:89" ht="16.5" customHeight="1">
      <c r="A145" s="447" t="s">
        <v>280</v>
      </c>
      <c r="B145" s="67" t="s">
        <v>105</v>
      </c>
      <c r="C145" s="350"/>
      <c r="D145" s="351"/>
      <c r="E145" s="351"/>
      <c r="F145" s="351"/>
      <c r="G145" s="351"/>
      <c r="H145" s="125"/>
      <c r="I145" s="126"/>
      <c r="J145" s="126"/>
      <c r="K145" s="127"/>
      <c r="L145" s="437"/>
      <c r="M145" s="601"/>
      <c r="N145" s="432"/>
      <c r="O145" s="78"/>
      <c r="P145" s="130"/>
      <c r="Q145" s="131"/>
      <c r="R145" s="131"/>
      <c r="S145" s="131"/>
      <c r="T145" s="131"/>
      <c r="U145" s="131"/>
      <c r="V145" s="131"/>
      <c r="W145" s="132"/>
      <c r="X145" s="154"/>
      <c r="Y145" s="155"/>
      <c r="Z145" s="165"/>
      <c r="AA145" s="433"/>
      <c r="AB145" s="360"/>
      <c r="AC145" s="138"/>
      <c r="AD145" s="138"/>
      <c r="AE145" s="138"/>
      <c r="AF145" s="138"/>
      <c r="AG145" s="138"/>
      <c r="AH145" s="139"/>
      <c r="AI145" s="434"/>
      <c r="AJ145" s="435"/>
      <c r="AK145" s="356"/>
      <c r="AL145" s="356"/>
      <c r="AM145" s="436"/>
      <c r="AN145" s="357"/>
      <c r="AO145" s="362"/>
      <c r="AP145" s="144"/>
      <c r="AQ145" s="359"/>
      <c r="AR145" s="359"/>
      <c r="AS145" s="359"/>
      <c r="AT145" s="437"/>
      <c r="AU145" s="438"/>
      <c r="AV145" s="78"/>
      <c r="AW145" s="78"/>
      <c r="AX145" s="439"/>
      <c r="AY145" s="439"/>
      <c r="AZ145" s="146"/>
      <c r="BA145" s="146"/>
      <c r="BB145" s="148"/>
      <c r="BC145" s="148"/>
      <c r="BD145" s="148"/>
      <c r="BE145" s="148"/>
      <c r="BF145" s="146"/>
      <c r="BG145" s="297"/>
      <c r="BH145" s="148"/>
      <c r="BI145" s="148"/>
      <c r="BJ145" s="148"/>
      <c r="BK145" s="149"/>
      <c r="BL145" s="150"/>
      <c r="BM145" s="151"/>
      <c r="BN145" s="151"/>
      <c r="BO145" s="151"/>
      <c r="BP145" s="151"/>
      <c r="BQ145" s="152"/>
      <c r="BR145" s="153"/>
      <c r="BS145" s="131"/>
      <c r="BT145" s="131"/>
      <c r="BU145" s="441"/>
      <c r="BV145" s="154"/>
      <c r="BW145" s="155"/>
      <c r="BX145" s="165"/>
      <c r="BY145" s="426"/>
      <c r="BZ145" s="427"/>
      <c r="CA145" s="428"/>
      <c r="CB145" s="110"/>
      <c r="CC145" s="111"/>
      <c r="CD145" s="315"/>
      <c r="CE145" s="429"/>
      <c r="CF145" s="114"/>
      <c r="CG145" s="430"/>
      <c r="CH145" s="316"/>
      <c r="CI145" s="158"/>
      <c r="CJ145" s="159"/>
      <c r="CK145" s="3"/>
    </row>
    <row r="146" spans="1:89" ht="17.25" customHeight="1">
      <c r="A146" s="447" t="s">
        <v>281</v>
      </c>
      <c r="B146" s="67" t="s">
        <v>105</v>
      </c>
      <c r="C146" s="397"/>
      <c r="D146" s="398"/>
      <c r="E146" s="398"/>
      <c r="F146" s="398"/>
      <c r="G146" s="398"/>
      <c r="H146" s="261"/>
      <c r="I146" s="262"/>
      <c r="J146" s="262"/>
      <c r="K146" s="263"/>
      <c r="L146" s="456"/>
      <c r="M146" s="602"/>
      <c r="N146" s="449"/>
      <c r="O146" s="78"/>
      <c r="P146" s="267"/>
      <c r="Q146" s="268"/>
      <c r="R146" s="268"/>
      <c r="S146" s="268"/>
      <c r="T146" s="268"/>
      <c r="U146" s="268"/>
      <c r="V146" s="268"/>
      <c r="W146" s="269"/>
      <c r="X146" s="286"/>
      <c r="Y146" s="287"/>
      <c r="Z146" s="288"/>
      <c r="AA146" s="450"/>
      <c r="AB146" s="451"/>
      <c r="AC146" s="271"/>
      <c r="AD146" s="271"/>
      <c r="AE146" s="271"/>
      <c r="AF146" s="271"/>
      <c r="AG146" s="271"/>
      <c r="AH146" s="273"/>
      <c r="AI146" s="434"/>
      <c r="AJ146" s="435"/>
      <c r="AK146" s="356"/>
      <c r="AL146" s="356"/>
      <c r="AM146" s="452"/>
      <c r="AN146" s="453"/>
      <c r="AO146" s="454"/>
      <c r="AP146" s="277"/>
      <c r="AQ146" s="455"/>
      <c r="AR146" s="455"/>
      <c r="AS146" s="455"/>
      <c r="AT146" s="456"/>
      <c r="AU146" s="457"/>
      <c r="AV146" s="458"/>
      <c r="AW146" s="458"/>
      <c r="AX146" s="459"/>
      <c r="AY146" s="459"/>
      <c r="AZ146" s="279"/>
      <c r="BA146" s="279"/>
      <c r="BB146" s="280"/>
      <c r="BC146" s="280"/>
      <c r="BD146" s="280"/>
      <c r="BE146" s="280"/>
      <c r="BF146" s="279"/>
      <c r="BG146" s="460"/>
      <c r="BH146" s="280"/>
      <c r="BI146" s="280"/>
      <c r="BJ146" s="280"/>
      <c r="BK146" s="281"/>
      <c r="BL146" s="282"/>
      <c r="BM146" s="283"/>
      <c r="BN146" s="283"/>
      <c r="BO146" s="283"/>
      <c r="BP146" s="283"/>
      <c r="BQ146" s="284"/>
      <c r="BR146" s="285"/>
      <c r="BS146" s="268"/>
      <c r="BT146" s="268"/>
      <c r="BU146" s="461"/>
      <c r="BV146" s="286"/>
      <c r="BW146" s="287"/>
      <c r="BX146" s="378"/>
      <c r="BY146" s="426"/>
      <c r="BZ146" s="427"/>
      <c r="CA146" s="428"/>
      <c r="CB146" s="110"/>
      <c r="CC146" s="111"/>
      <c r="CD146" s="315"/>
      <c r="CE146" s="429"/>
      <c r="CF146" s="114"/>
      <c r="CG146" s="430"/>
      <c r="CH146" s="462"/>
      <c r="CI146" s="290"/>
      <c r="CJ146" s="291"/>
      <c r="CK146" s="3"/>
    </row>
    <row r="147" spans="1:89" ht="19.5" customHeight="1">
      <c r="A147" s="53" t="s">
        <v>282</v>
      </c>
      <c r="B147" s="54"/>
      <c r="C147" s="292"/>
      <c r="D147" s="292"/>
      <c r="E147" s="292"/>
      <c r="F147" s="292"/>
      <c r="G147" s="292"/>
      <c r="H147" s="292"/>
      <c r="I147" s="292"/>
      <c r="J147" s="292"/>
      <c r="K147" s="293"/>
      <c r="L147" s="293"/>
      <c r="M147" s="603"/>
      <c r="N147" s="293"/>
      <c r="O147" s="295"/>
      <c r="P147" s="292"/>
      <c r="Q147" s="292"/>
      <c r="R147" s="292"/>
      <c r="S147" s="293"/>
      <c r="T147" s="292"/>
      <c r="U147" s="292"/>
      <c r="V147" s="292"/>
      <c r="W147" s="292"/>
      <c r="X147" s="293"/>
      <c r="Y147" s="293"/>
      <c r="Z147" s="293"/>
      <c r="AA147" s="293"/>
      <c r="AB147" s="296"/>
      <c r="AC147" s="296"/>
      <c r="AD147" s="296"/>
      <c r="AE147" s="296"/>
      <c r="AF147" s="296"/>
      <c r="AG147" s="296"/>
      <c r="AH147" s="296"/>
      <c r="AI147" s="296"/>
      <c r="AJ147" s="296"/>
      <c r="AK147" s="296"/>
      <c r="AL147" s="296"/>
      <c r="AM147" s="296"/>
      <c r="AN147" s="296"/>
      <c r="AO147" s="296"/>
      <c r="AP147" s="296"/>
      <c r="AQ147" s="297"/>
      <c r="AR147" s="297"/>
      <c r="AS147" s="297"/>
      <c r="AT147" s="297"/>
      <c r="AU147" s="297"/>
      <c r="AV147" s="297"/>
      <c r="AW147" s="297"/>
      <c r="AX147" s="297"/>
      <c r="AY147" s="297"/>
      <c r="AZ147" s="297"/>
      <c r="BA147" s="297"/>
      <c r="BB147" s="297"/>
      <c r="BC147" s="297"/>
      <c r="BD147" s="297"/>
      <c r="BE147" s="297"/>
      <c r="BF147" s="297"/>
      <c r="BG147" s="297"/>
      <c r="BH147" s="297"/>
      <c r="BI147" s="297"/>
      <c r="BJ147" s="297"/>
      <c r="BK147" s="297"/>
      <c r="BL147" s="297"/>
      <c r="BM147" s="297"/>
      <c r="BN147" s="297"/>
      <c r="BO147" s="297"/>
      <c r="BP147" s="297"/>
      <c r="BQ147" s="297"/>
      <c r="BR147" s="297"/>
      <c r="BS147" s="297"/>
      <c r="BT147" s="297"/>
      <c r="BU147" s="463"/>
      <c r="BV147" s="297"/>
      <c r="BW147" s="297"/>
      <c r="BX147" s="301"/>
      <c r="BY147" s="464"/>
      <c r="BZ147" s="465"/>
      <c r="CA147" s="465"/>
      <c r="CB147" s="464"/>
      <c r="CC147" s="466"/>
      <c r="CD147" s="466"/>
      <c r="CE147" s="466"/>
      <c r="CF147" s="466"/>
      <c r="CG147" s="466"/>
      <c r="CH147" s="466"/>
      <c r="CI147" s="466"/>
      <c r="CJ147" s="3"/>
      <c r="CK147" s="3"/>
    </row>
    <row r="148" spans="1:89" ht="16.5" customHeight="1">
      <c r="A148" s="467" t="s">
        <v>283</v>
      </c>
      <c r="B148" s="67" t="s">
        <v>284</v>
      </c>
      <c r="C148" s="304"/>
      <c r="D148" s="305"/>
      <c r="E148" s="305"/>
      <c r="F148" s="305"/>
      <c r="G148" s="305"/>
      <c r="H148" s="72"/>
      <c r="I148" s="73"/>
      <c r="J148" s="73"/>
      <c r="K148" s="306"/>
      <c r="L148" s="572"/>
      <c r="M148" s="604"/>
      <c r="N148" s="468"/>
      <c r="O148" s="78"/>
      <c r="P148" s="80"/>
      <c r="Q148" s="81"/>
      <c r="R148" s="81"/>
      <c r="S148" s="81"/>
      <c r="T148" s="81"/>
      <c r="U148" s="81"/>
      <c r="V148" s="81"/>
      <c r="W148" s="82"/>
      <c r="X148" s="313"/>
      <c r="Y148" s="105"/>
      <c r="Z148" s="105"/>
      <c r="AA148" s="105"/>
      <c r="AB148" s="87"/>
      <c r="AC148" s="87"/>
      <c r="AD148" s="87"/>
      <c r="AE148" s="87"/>
      <c r="AF148" s="87"/>
      <c r="AG148" s="87"/>
      <c r="AH148" s="88"/>
      <c r="AI148" s="469"/>
      <c r="AJ148" s="470"/>
      <c r="AK148" s="309"/>
      <c r="AL148" s="309"/>
      <c r="AM148" s="471"/>
      <c r="AN148" s="310"/>
      <c r="AO148" s="311"/>
      <c r="AP148" s="93"/>
      <c r="AQ148" s="93"/>
      <c r="AR148" s="93"/>
      <c r="AS148" s="93"/>
      <c r="AT148" s="472"/>
      <c r="AU148" s="472"/>
      <c r="AV148" s="472"/>
      <c r="AW148" s="472"/>
      <c r="AX148" s="473"/>
      <c r="AY148" s="473"/>
      <c r="AZ148" s="146"/>
      <c r="BA148" s="146"/>
      <c r="BB148" s="148"/>
      <c r="BC148" s="148"/>
      <c r="BD148" s="148"/>
      <c r="BE148" s="148"/>
      <c r="BF148" s="148"/>
      <c r="BG148" s="474"/>
      <c r="BH148" s="474"/>
      <c r="BI148" s="474"/>
      <c r="BJ148" s="474"/>
      <c r="BK148" s="342"/>
      <c r="BL148" s="475"/>
      <c r="BM148" s="476"/>
      <c r="BN148" s="476"/>
      <c r="BO148" s="476"/>
      <c r="BP148" s="476"/>
      <c r="BQ148" s="477"/>
      <c r="BR148" s="103"/>
      <c r="BS148" s="81"/>
      <c r="BT148" s="81"/>
      <c r="BU148" s="478"/>
      <c r="BV148" s="479"/>
      <c r="BW148" s="480"/>
      <c r="BX148" s="481"/>
      <c r="BY148" s="482"/>
      <c r="BZ148" s="483"/>
      <c r="CA148" s="484"/>
      <c r="CB148" s="485"/>
      <c r="CC148" s="486"/>
      <c r="CD148" s="487"/>
      <c r="CE148" s="488"/>
      <c r="CF148" s="489"/>
      <c r="CG148" s="490"/>
      <c r="CH148" s="316"/>
      <c r="CI148" s="491"/>
      <c r="CJ148" s="118"/>
      <c r="CK148" s="3"/>
    </row>
    <row r="149" spans="1:89" ht="16.5" customHeight="1">
      <c r="A149" s="492" t="s">
        <v>285</v>
      </c>
      <c r="B149" s="67"/>
      <c r="C149" s="350"/>
      <c r="D149" s="351"/>
      <c r="E149" s="351"/>
      <c r="F149" s="351"/>
      <c r="G149" s="351"/>
      <c r="H149" s="125"/>
      <c r="I149" s="126"/>
      <c r="J149" s="126"/>
      <c r="K149" s="127"/>
      <c r="L149" s="437"/>
      <c r="M149" s="601"/>
      <c r="N149" s="432"/>
      <c r="O149" s="78"/>
      <c r="P149" s="130"/>
      <c r="Q149" s="131"/>
      <c r="R149" s="131"/>
      <c r="S149" s="131"/>
      <c r="T149" s="131"/>
      <c r="U149" s="131"/>
      <c r="V149" s="131"/>
      <c r="W149" s="132"/>
      <c r="X149" s="363"/>
      <c r="Y149" s="155"/>
      <c r="Z149" s="155"/>
      <c r="AA149" s="155"/>
      <c r="AB149" s="138"/>
      <c r="AC149" s="138"/>
      <c r="AD149" s="138"/>
      <c r="AE149" s="138"/>
      <c r="AF149" s="138"/>
      <c r="AG149" s="138"/>
      <c r="AH149" s="139"/>
      <c r="AI149" s="434"/>
      <c r="AJ149" s="435"/>
      <c r="AK149" s="356"/>
      <c r="AL149" s="356"/>
      <c r="AM149" s="436"/>
      <c r="AN149" s="357"/>
      <c r="AO149" s="362"/>
      <c r="AP149" s="144"/>
      <c r="AQ149" s="144"/>
      <c r="AR149" s="144"/>
      <c r="AS149" s="144"/>
      <c r="AT149" s="78"/>
      <c r="AU149" s="78"/>
      <c r="AV149" s="78"/>
      <c r="AW149" s="78"/>
      <c r="AX149" s="439"/>
      <c r="AY149" s="439"/>
      <c r="AZ149" s="146"/>
      <c r="BA149" s="146"/>
      <c r="BB149" s="148"/>
      <c r="BC149" s="148"/>
      <c r="BD149" s="148"/>
      <c r="BE149" s="148"/>
      <c r="BF149" s="148"/>
      <c r="BG149" s="148"/>
      <c r="BH149" s="148"/>
      <c r="BI149" s="148"/>
      <c r="BJ149" s="148"/>
      <c r="BK149" s="149"/>
      <c r="BL149" s="493"/>
      <c r="BM149" s="494"/>
      <c r="BN149" s="494"/>
      <c r="BO149" s="494"/>
      <c r="BP149" s="494"/>
      <c r="BQ149" s="495"/>
      <c r="BR149" s="153"/>
      <c r="BS149" s="131"/>
      <c r="BT149" s="131"/>
      <c r="BU149" s="441"/>
      <c r="BV149" s="496"/>
      <c r="BW149" s="497"/>
      <c r="BX149" s="498"/>
      <c r="BY149" s="426"/>
      <c r="BZ149" s="427"/>
      <c r="CA149" s="428"/>
      <c r="CB149" s="110"/>
      <c r="CC149" s="111"/>
      <c r="CD149" s="315"/>
      <c r="CE149" s="429"/>
      <c r="CF149" s="114"/>
      <c r="CG149" s="430"/>
      <c r="CH149" s="316"/>
      <c r="CI149" s="499"/>
      <c r="CJ149" s="159"/>
      <c r="CK149" s="3"/>
    </row>
    <row r="150" spans="1:89" ht="16.5" customHeight="1">
      <c r="A150" s="500" t="s">
        <v>286</v>
      </c>
      <c r="B150" s="67"/>
      <c r="C150" s="350"/>
      <c r="D150" s="351"/>
      <c r="E150" s="351"/>
      <c r="F150" s="351"/>
      <c r="G150" s="351"/>
      <c r="H150" s="125"/>
      <c r="I150" s="126"/>
      <c r="J150" s="126"/>
      <c r="K150" s="127"/>
      <c r="L150" s="437"/>
      <c r="M150" s="601"/>
      <c r="N150" s="432"/>
      <c r="O150" s="78"/>
      <c r="P150" s="130"/>
      <c r="Q150" s="131"/>
      <c r="R150" s="131"/>
      <c r="S150" s="131"/>
      <c r="T150" s="131"/>
      <c r="U150" s="131"/>
      <c r="V150" s="131"/>
      <c r="W150" s="132"/>
      <c r="X150" s="363"/>
      <c r="Y150" s="155"/>
      <c r="Z150" s="155"/>
      <c r="AA150" s="155"/>
      <c r="AB150" s="138"/>
      <c r="AC150" s="138"/>
      <c r="AD150" s="138"/>
      <c r="AE150" s="138"/>
      <c r="AF150" s="138"/>
      <c r="AG150" s="138"/>
      <c r="AH150" s="139"/>
      <c r="AI150" s="434"/>
      <c r="AJ150" s="435"/>
      <c r="AK150" s="356"/>
      <c r="AL150" s="356"/>
      <c r="AM150" s="436"/>
      <c r="AN150" s="357"/>
      <c r="AO150" s="362"/>
      <c r="AP150" s="144"/>
      <c r="AQ150" s="144"/>
      <c r="AR150" s="144"/>
      <c r="AS150" s="144"/>
      <c r="AT150" s="78"/>
      <c r="AU150" s="78"/>
      <c r="AV150" s="78"/>
      <c r="AW150" s="78"/>
      <c r="AX150" s="439"/>
      <c r="AY150" s="439"/>
      <c r="AZ150" s="146"/>
      <c r="BA150" s="146"/>
      <c r="BB150" s="148"/>
      <c r="BC150" s="148"/>
      <c r="BD150" s="148"/>
      <c r="BE150" s="148"/>
      <c r="BF150" s="148"/>
      <c r="BG150" s="148"/>
      <c r="BH150" s="148"/>
      <c r="BI150" s="148"/>
      <c r="BJ150" s="148"/>
      <c r="BK150" s="149"/>
      <c r="BL150" s="493"/>
      <c r="BM150" s="494"/>
      <c r="BN150" s="494"/>
      <c r="BO150" s="494"/>
      <c r="BP150" s="494"/>
      <c r="BQ150" s="495"/>
      <c r="BR150" s="153"/>
      <c r="BS150" s="131"/>
      <c r="BT150" s="131"/>
      <c r="BU150" s="441"/>
      <c r="BV150" s="496"/>
      <c r="BW150" s="497"/>
      <c r="BX150" s="498"/>
      <c r="BY150" s="426"/>
      <c r="BZ150" s="427"/>
      <c r="CA150" s="428"/>
      <c r="CB150" s="110"/>
      <c r="CC150" s="111"/>
      <c r="CD150" s="315"/>
      <c r="CE150" s="429"/>
      <c r="CF150" s="114"/>
      <c r="CG150" s="430"/>
      <c r="CH150" s="316"/>
      <c r="CI150" s="499"/>
      <c r="CJ150" s="159"/>
      <c r="CK150" s="3"/>
    </row>
    <row r="151" spans="1:89" ht="16.5" customHeight="1">
      <c r="A151" s="467" t="s">
        <v>287</v>
      </c>
      <c r="B151" s="67"/>
      <c r="C151" s="350"/>
      <c r="D151" s="351"/>
      <c r="E151" s="351"/>
      <c r="F151" s="351"/>
      <c r="G151" s="351"/>
      <c r="H151" s="125"/>
      <c r="I151" s="126"/>
      <c r="J151" s="126"/>
      <c r="K151" s="127"/>
      <c r="L151" s="437"/>
      <c r="M151" s="601"/>
      <c r="N151" s="432"/>
      <c r="O151" s="78"/>
      <c r="P151" s="130"/>
      <c r="Q151" s="131"/>
      <c r="R151" s="131"/>
      <c r="S151" s="131"/>
      <c r="T151" s="131"/>
      <c r="U151" s="131"/>
      <c r="V151" s="131"/>
      <c r="W151" s="132"/>
      <c r="X151" s="363"/>
      <c r="Y151" s="155"/>
      <c r="Z151" s="155"/>
      <c r="AA151" s="155"/>
      <c r="AB151" s="138"/>
      <c r="AC151" s="138"/>
      <c r="AD151" s="138"/>
      <c r="AE151" s="138"/>
      <c r="AF151" s="138"/>
      <c r="AG151" s="138"/>
      <c r="AH151" s="139"/>
      <c r="AI151" s="434"/>
      <c r="AJ151" s="435"/>
      <c r="AK151" s="356"/>
      <c r="AL151" s="356"/>
      <c r="AM151" s="436"/>
      <c r="AN151" s="357"/>
      <c r="AO151" s="362"/>
      <c r="AP151" s="144"/>
      <c r="AQ151" s="144"/>
      <c r="AR151" s="144"/>
      <c r="AS151" s="144"/>
      <c r="AT151" s="78"/>
      <c r="AU151" s="78"/>
      <c r="AV151" s="78"/>
      <c r="AW151" s="78"/>
      <c r="AX151" s="439"/>
      <c r="AY151" s="439"/>
      <c r="AZ151" s="146"/>
      <c r="BA151" s="146"/>
      <c r="BB151" s="383"/>
      <c r="BC151" s="383"/>
      <c r="BD151" s="383"/>
      <c r="BE151" s="383"/>
      <c r="BF151" s="383"/>
      <c r="BG151" s="383"/>
      <c r="BH151" s="148"/>
      <c r="BI151" s="148"/>
      <c r="BJ151" s="148"/>
      <c r="BK151" s="149"/>
      <c r="BL151" s="493"/>
      <c r="BM151" s="494"/>
      <c r="BN151" s="494"/>
      <c r="BO151" s="494"/>
      <c r="BP151" s="494"/>
      <c r="BQ151" s="495"/>
      <c r="BR151" s="153"/>
      <c r="BS151" s="131"/>
      <c r="BT151" s="131"/>
      <c r="BU151" s="441"/>
      <c r="BV151" s="496"/>
      <c r="BW151" s="497"/>
      <c r="BX151" s="498"/>
      <c r="BY151" s="426"/>
      <c r="BZ151" s="427"/>
      <c r="CA151" s="428"/>
      <c r="CB151" s="110"/>
      <c r="CC151" s="111"/>
      <c r="CD151" s="315"/>
      <c r="CE151" s="429"/>
      <c r="CF151" s="114"/>
      <c r="CG151" s="430"/>
      <c r="CH151" s="316"/>
      <c r="CI151" s="499"/>
      <c r="CJ151" s="159"/>
      <c r="CK151" s="3"/>
    </row>
    <row r="152" spans="1:89" ht="16.5" customHeight="1">
      <c r="A152" s="446" t="s">
        <v>288</v>
      </c>
      <c r="B152" s="67"/>
      <c r="C152" s="350"/>
      <c r="D152" s="351"/>
      <c r="E152" s="351"/>
      <c r="F152" s="351"/>
      <c r="G152" s="351"/>
      <c r="H152" s="125"/>
      <c r="I152" s="126"/>
      <c r="J152" s="126"/>
      <c r="K152" s="127"/>
      <c r="L152" s="437"/>
      <c r="M152" s="601"/>
      <c r="N152" s="432"/>
      <c r="O152" s="78"/>
      <c r="P152" s="130"/>
      <c r="Q152" s="131"/>
      <c r="R152" s="131"/>
      <c r="S152" s="131"/>
      <c r="T152" s="131"/>
      <c r="U152" s="131"/>
      <c r="V152" s="131"/>
      <c r="W152" s="132"/>
      <c r="X152" s="363"/>
      <c r="Y152" s="155"/>
      <c r="Z152" s="155"/>
      <c r="AA152" s="155"/>
      <c r="AB152" s="138"/>
      <c r="AC152" s="138"/>
      <c r="AD152" s="138"/>
      <c r="AE152" s="138"/>
      <c r="AF152" s="138"/>
      <c r="AG152" s="138"/>
      <c r="AH152" s="139"/>
      <c r="AI152" s="434"/>
      <c r="AJ152" s="435"/>
      <c r="AK152" s="356"/>
      <c r="AL152" s="356"/>
      <c r="AM152" s="436"/>
      <c r="AN152" s="357"/>
      <c r="AO152" s="362"/>
      <c r="AP152" s="144"/>
      <c r="AQ152" s="144"/>
      <c r="AR152" s="144"/>
      <c r="AS152" s="144"/>
      <c r="AT152" s="78"/>
      <c r="AU152" s="78"/>
      <c r="AV152" s="78"/>
      <c r="AW152" s="78"/>
      <c r="AX152" s="439"/>
      <c r="AY152" s="439"/>
      <c r="AZ152" s="146"/>
      <c r="BA152" s="146"/>
      <c r="BB152" s="146"/>
      <c r="BC152" s="146"/>
      <c r="BD152" s="146"/>
      <c r="BE152" s="146"/>
      <c r="BF152" s="146"/>
      <c r="BG152" s="148"/>
      <c r="BH152" s="148"/>
      <c r="BI152" s="148"/>
      <c r="BJ152" s="148"/>
      <c r="BK152" s="149"/>
      <c r="BL152" s="493"/>
      <c r="BM152" s="494"/>
      <c r="BN152" s="494"/>
      <c r="BO152" s="494"/>
      <c r="BP152" s="494"/>
      <c r="BQ152" s="495"/>
      <c r="BR152" s="153"/>
      <c r="BS152" s="131"/>
      <c r="BT152" s="131"/>
      <c r="BU152" s="441"/>
      <c r="BV152" s="496"/>
      <c r="BW152" s="497"/>
      <c r="BX152" s="498"/>
      <c r="BY152" s="426"/>
      <c r="BZ152" s="427"/>
      <c r="CA152" s="428"/>
      <c r="CB152" s="110"/>
      <c r="CC152" s="111"/>
      <c r="CD152" s="315"/>
      <c r="CE152" s="429"/>
      <c r="CF152" s="114"/>
      <c r="CG152" s="430"/>
      <c r="CH152" s="316"/>
      <c r="CI152" s="499"/>
      <c r="CJ152" s="159"/>
      <c r="CK152" s="3"/>
    </row>
    <row r="153" spans="1:89" ht="17.25" customHeight="1">
      <c r="A153" s="501" t="s">
        <v>289</v>
      </c>
      <c r="B153" s="502"/>
      <c r="C153" s="369"/>
      <c r="D153" s="370"/>
      <c r="E153" s="370"/>
      <c r="F153" s="370"/>
      <c r="G153" s="370"/>
      <c r="H153" s="371"/>
      <c r="I153" s="372"/>
      <c r="J153" s="372"/>
      <c r="K153" s="263"/>
      <c r="L153" s="583"/>
      <c r="M153" s="605"/>
      <c r="N153" s="503"/>
      <c r="O153" s="78"/>
      <c r="P153" s="373"/>
      <c r="Q153" s="374"/>
      <c r="R153" s="374"/>
      <c r="S153" s="374"/>
      <c r="T153" s="374"/>
      <c r="U153" s="374"/>
      <c r="V153" s="374"/>
      <c r="W153" s="391"/>
      <c r="X153" s="392"/>
      <c r="Y153" s="377"/>
      <c r="Z153" s="377"/>
      <c r="AA153" s="377"/>
      <c r="AB153" s="254"/>
      <c r="AC153" s="254"/>
      <c r="AD153" s="254"/>
      <c r="AE153" s="254"/>
      <c r="AF153" s="254"/>
      <c r="AG153" s="254"/>
      <c r="AH153" s="255"/>
      <c r="AI153" s="504"/>
      <c r="AJ153" s="505"/>
      <c r="AK153" s="506"/>
      <c r="AL153" s="506"/>
      <c r="AM153" s="452"/>
      <c r="AN153" s="453"/>
      <c r="AO153" s="396"/>
      <c r="AP153" s="380"/>
      <c r="AQ153" s="380"/>
      <c r="AR153" s="380"/>
      <c r="AS153" s="380"/>
      <c r="AT153" s="507"/>
      <c r="AU153" s="507"/>
      <c r="AV153" s="507"/>
      <c r="AW153" s="507"/>
      <c r="AX153" s="508"/>
      <c r="AY153" s="508"/>
      <c r="AZ153" s="146"/>
      <c r="BA153" s="146"/>
      <c r="BB153" s="146"/>
      <c r="BC153" s="146"/>
      <c r="BD153" s="146"/>
      <c r="BE153" s="146"/>
      <c r="BF153" s="146"/>
      <c r="BG153" s="383"/>
      <c r="BH153" s="383"/>
      <c r="BI153" s="383"/>
      <c r="BJ153" s="383"/>
      <c r="BK153" s="385"/>
      <c r="BL153" s="509"/>
      <c r="BM153" s="510"/>
      <c r="BN153" s="510"/>
      <c r="BO153" s="510"/>
      <c r="BP153" s="510"/>
      <c r="BQ153" s="511"/>
      <c r="BR153" s="390"/>
      <c r="BS153" s="374"/>
      <c r="BT153" s="374"/>
      <c r="BU153" s="512"/>
      <c r="BV153" s="513"/>
      <c r="BW153" s="514"/>
      <c r="BX153" s="515"/>
      <c r="BY153" s="516"/>
      <c r="BZ153" s="517"/>
      <c r="CA153" s="518"/>
      <c r="CB153" s="519"/>
      <c r="CC153" s="520"/>
      <c r="CD153" s="521"/>
      <c r="CE153" s="522"/>
      <c r="CF153" s="523"/>
      <c r="CG153" s="524"/>
      <c r="CH153" s="462"/>
      <c r="CI153" s="525"/>
      <c r="CJ153" s="159"/>
      <c r="CK153" s="3"/>
    </row>
    <row r="154" spans="1:89" ht="14.25" customHeight="1">
      <c r="A154" s="526" t="s">
        <v>290</v>
      </c>
      <c r="B154" s="526" t="s">
        <v>105</v>
      </c>
      <c r="C154" s="527"/>
      <c r="D154" s="528"/>
      <c r="E154" s="528"/>
      <c r="F154" s="528"/>
      <c r="G154" s="528"/>
      <c r="H154" s="527"/>
      <c r="I154" s="528"/>
      <c r="J154" s="528"/>
      <c r="K154" s="529"/>
      <c r="L154" s="527"/>
      <c r="M154" s="606"/>
      <c r="N154" s="528"/>
      <c r="O154" s="532"/>
      <c r="P154" s="528"/>
      <c r="Q154" s="528"/>
      <c r="R154" s="528"/>
      <c r="S154" s="528"/>
      <c r="T154" s="528"/>
      <c r="U154" s="528"/>
      <c r="V154" s="528"/>
      <c r="W154" s="533"/>
      <c r="X154" s="528"/>
      <c r="Y154" s="528"/>
      <c r="Z154" s="528"/>
      <c r="AA154" s="528"/>
      <c r="AB154" s="528"/>
      <c r="AC154" s="528"/>
      <c r="AD154" s="528"/>
      <c r="AE154" s="528"/>
      <c r="AF154" s="528"/>
      <c r="AG154" s="528"/>
      <c r="AH154" s="528"/>
      <c r="AI154" s="534"/>
      <c r="AJ154" s="535"/>
      <c r="AK154" s="535"/>
      <c r="AL154" s="535"/>
      <c r="AM154" s="535"/>
      <c r="AN154" s="529"/>
      <c r="AO154" s="536"/>
      <c r="AP154" s="528"/>
      <c r="AQ154" s="528"/>
      <c r="AR154" s="528"/>
      <c r="AS154" s="528"/>
      <c r="AT154" s="528"/>
      <c r="AU154" s="528"/>
      <c r="AV154" s="528"/>
      <c r="AW154" s="528"/>
      <c r="AX154" s="528"/>
      <c r="AY154" s="528"/>
      <c r="AZ154" s="537"/>
      <c r="BA154" s="537"/>
      <c r="BB154" s="537"/>
      <c r="BC154" s="537"/>
      <c r="BD154" s="537"/>
      <c r="BE154" s="537"/>
      <c r="BF154" s="537"/>
      <c r="BG154" s="527"/>
      <c r="BH154" s="527"/>
      <c r="BI154" s="527"/>
      <c r="BJ154" s="527"/>
      <c r="BK154" s="527"/>
      <c r="BL154" s="527"/>
      <c r="BM154" s="528"/>
      <c r="BN154" s="528"/>
      <c r="BO154" s="528"/>
      <c r="BP154" s="528"/>
      <c r="BQ154" s="528"/>
      <c r="BR154" s="527"/>
      <c r="BS154" s="528"/>
      <c r="BT154" s="528"/>
      <c r="BU154" s="528"/>
      <c r="BV154" s="527"/>
      <c r="BW154" s="528"/>
      <c r="BX154" s="533"/>
      <c r="BY154" s="534"/>
      <c r="BZ154" s="535"/>
      <c r="CA154" s="529"/>
      <c r="CB154" s="534"/>
      <c r="CC154" s="535"/>
      <c r="CD154" s="529"/>
      <c r="CE154" s="534"/>
      <c r="CF154" s="535"/>
      <c r="CG154" s="529"/>
      <c r="CH154" s="527"/>
      <c r="CI154" s="528"/>
      <c r="CJ154" s="538">
        <v>6.3</v>
      </c>
      <c r="CK154" s="3"/>
    </row>
    <row r="155" spans="1:89" ht="14.25" customHeight="1">
      <c r="A155" s="526" t="s">
        <v>291</v>
      </c>
      <c r="B155" s="526" t="s">
        <v>105</v>
      </c>
      <c r="C155" s="527"/>
      <c r="D155" s="528"/>
      <c r="E155" s="528"/>
      <c r="F155" s="528"/>
      <c r="G155" s="528"/>
      <c r="H155" s="527"/>
      <c r="I155" s="528"/>
      <c r="J155" s="528"/>
      <c r="K155" s="529"/>
      <c r="L155" s="527"/>
      <c r="M155" s="606"/>
      <c r="N155" s="528"/>
      <c r="O155" s="532"/>
      <c r="P155" s="528"/>
      <c r="Q155" s="528"/>
      <c r="R155" s="528"/>
      <c r="S155" s="528"/>
      <c r="T155" s="528"/>
      <c r="U155" s="528"/>
      <c r="V155" s="528"/>
      <c r="W155" s="533"/>
      <c r="X155" s="528"/>
      <c r="Y155" s="528"/>
      <c r="Z155" s="528"/>
      <c r="AA155" s="528"/>
      <c r="AB155" s="528"/>
      <c r="AC155" s="528"/>
      <c r="AD155" s="528"/>
      <c r="AE155" s="528"/>
      <c r="AF155" s="528"/>
      <c r="AG155" s="528"/>
      <c r="AH155" s="528"/>
      <c r="AI155" s="534"/>
      <c r="AJ155" s="535"/>
      <c r="AK155" s="535"/>
      <c r="AL155" s="535"/>
      <c r="AM155" s="535"/>
      <c r="AN155" s="529"/>
      <c r="AO155" s="536"/>
      <c r="AP155" s="528"/>
      <c r="AQ155" s="528"/>
      <c r="AR155" s="528"/>
      <c r="AS155" s="528"/>
      <c r="AT155" s="528"/>
      <c r="AU155" s="528"/>
      <c r="AV155" s="528"/>
      <c r="AW155" s="528"/>
      <c r="AX155" s="528"/>
      <c r="AY155" s="528"/>
      <c r="AZ155" s="537"/>
      <c r="BA155" s="537"/>
      <c r="BB155" s="537"/>
      <c r="BC155" s="537"/>
      <c r="BD155" s="537"/>
      <c r="BE155" s="537"/>
      <c r="BF155" s="537"/>
      <c r="BG155" s="527"/>
      <c r="BH155" s="527"/>
      <c r="BI155" s="527"/>
      <c r="BJ155" s="527"/>
      <c r="BK155" s="527"/>
      <c r="BL155" s="527"/>
      <c r="BM155" s="528"/>
      <c r="BN155" s="528"/>
      <c r="BO155" s="528"/>
      <c r="BP155" s="528"/>
      <c r="BQ155" s="528"/>
      <c r="BR155" s="527"/>
      <c r="BS155" s="528"/>
      <c r="BT155" s="528"/>
      <c r="BU155" s="528"/>
      <c r="BV155" s="527"/>
      <c r="BW155" s="528"/>
      <c r="BX155" s="533"/>
      <c r="BY155" s="534"/>
      <c r="BZ155" s="535"/>
      <c r="CA155" s="529"/>
      <c r="CB155" s="534"/>
      <c r="CC155" s="535"/>
      <c r="CD155" s="529"/>
      <c r="CE155" s="534"/>
      <c r="CF155" s="535"/>
      <c r="CG155" s="529"/>
      <c r="CH155" s="527"/>
      <c r="CI155" s="528"/>
      <c r="CJ155" s="291"/>
      <c r="CK155" s="3"/>
    </row>
    <row r="156" spans="1:89" ht="14.25" customHeight="1">
      <c r="A156" s="701"/>
      <c r="B156" s="702"/>
      <c r="C156" s="702"/>
      <c r="D156" s="702"/>
      <c r="E156" s="702"/>
      <c r="F156" s="702"/>
      <c r="G156" s="702"/>
      <c r="H156" s="702"/>
      <c r="I156" s="702"/>
      <c r="J156" s="702"/>
      <c r="K156" s="702"/>
      <c r="L156" s="702"/>
      <c r="M156" s="702"/>
      <c r="N156" s="702"/>
      <c r="O156" s="702"/>
      <c r="P156" s="702"/>
      <c r="Q156" s="702"/>
      <c r="R156" s="702"/>
      <c r="S156" s="702"/>
      <c r="T156" s="702"/>
      <c r="U156" s="702"/>
      <c r="V156" s="702"/>
      <c r="W156" s="702"/>
      <c r="X156" s="702"/>
      <c r="Y156" s="702"/>
      <c r="Z156" s="702"/>
      <c r="AA156" s="702"/>
      <c r="AB156" s="702"/>
      <c r="AC156" s="702"/>
      <c r="AD156" s="702"/>
      <c r="AE156" s="702"/>
      <c r="AF156" s="702"/>
      <c r="AG156" s="702"/>
      <c r="AH156" s="702"/>
      <c r="AI156" s="702"/>
      <c r="AJ156" s="702"/>
      <c r="AK156" s="702"/>
      <c r="AL156" s="702"/>
      <c r="AM156" s="702"/>
      <c r="AN156" s="702"/>
      <c r="AO156" s="702"/>
      <c r="AP156" s="702"/>
      <c r="AQ156" s="702"/>
      <c r="AR156" s="702"/>
      <c r="AS156" s="702"/>
      <c r="AT156" s="702"/>
      <c r="AU156" s="702"/>
      <c r="AV156" s="702"/>
      <c r="AW156" s="702"/>
      <c r="AX156" s="702"/>
      <c r="AY156" s="702"/>
      <c r="AZ156" s="702"/>
      <c r="BA156" s="702"/>
      <c r="BB156" s="702"/>
      <c r="BC156" s="702"/>
      <c r="BD156" s="702"/>
      <c r="BE156" s="702"/>
      <c r="BF156" s="702"/>
      <c r="BG156" s="702"/>
      <c r="BH156" s="702"/>
      <c r="BI156" s="702"/>
      <c r="BJ156" s="702"/>
      <c r="BK156" s="702"/>
      <c r="BL156" s="702"/>
      <c r="BM156" s="702"/>
      <c r="BN156" s="702"/>
      <c r="BO156" s="702"/>
      <c r="BP156" s="702"/>
      <c r="BQ156" s="702"/>
      <c r="BR156" s="702"/>
      <c r="BS156" s="702"/>
      <c r="BT156" s="702"/>
      <c r="BU156" s="702"/>
      <c r="BV156" s="702"/>
      <c r="BW156" s="702"/>
      <c r="BX156" s="702"/>
      <c r="BY156" s="702"/>
      <c r="BZ156" s="702"/>
      <c r="CA156" s="702"/>
      <c r="CB156" s="702"/>
      <c r="CC156" s="702"/>
      <c r="CD156" s="702"/>
      <c r="CE156" s="702"/>
      <c r="CF156" s="702"/>
      <c r="CG156" s="702"/>
      <c r="CH156" s="702"/>
      <c r="CI156" s="703"/>
      <c r="CJ156" s="3"/>
      <c r="CK156" s="3"/>
    </row>
    <row r="157" spans="1:89" ht="49.5" customHeight="1">
      <c r="A157" s="704"/>
      <c r="B157" s="705"/>
      <c r="C157" s="705"/>
      <c r="D157" s="705"/>
      <c r="E157" s="705"/>
      <c r="F157" s="705"/>
      <c r="G157" s="705"/>
      <c r="H157" s="705"/>
      <c r="I157" s="705"/>
      <c r="J157" s="705"/>
      <c r="K157" s="705"/>
      <c r="L157" s="705"/>
      <c r="M157" s="705"/>
      <c r="N157" s="705"/>
      <c r="O157" s="705"/>
      <c r="P157" s="705"/>
      <c r="Q157" s="705"/>
      <c r="R157" s="705"/>
      <c r="S157" s="705"/>
      <c r="T157" s="705"/>
      <c r="U157" s="705"/>
      <c r="V157" s="705"/>
      <c r="W157" s="705"/>
      <c r="X157" s="705"/>
      <c r="Y157" s="705"/>
      <c r="Z157" s="705"/>
      <c r="AA157" s="705"/>
      <c r="AB157" s="705"/>
      <c r="AC157" s="705"/>
      <c r="AD157" s="705"/>
      <c r="AE157" s="705"/>
      <c r="AF157" s="705"/>
      <c r="AG157" s="705"/>
      <c r="AH157" s="705"/>
      <c r="AI157" s="705"/>
      <c r="AJ157" s="705"/>
      <c r="AK157" s="705"/>
      <c r="AL157" s="705"/>
      <c r="AM157" s="705"/>
      <c r="AN157" s="705"/>
      <c r="AO157" s="705"/>
      <c r="AP157" s="705"/>
      <c r="AQ157" s="705"/>
      <c r="AR157" s="705"/>
      <c r="AS157" s="705"/>
      <c r="AT157" s="705"/>
      <c r="AU157" s="705"/>
      <c r="AV157" s="705"/>
      <c r="AW157" s="705"/>
      <c r="AX157" s="705"/>
      <c r="AY157" s="705"/>
      <c r="AZ157" s="705"/>
      <c r="BA157" s="705"/>
      <c r="BB157" s="705"/>
      <c r="BC157" s="705"/>
      <c r="BD157" s="705"/>
      <c r="BE157" s="705"/>
      <c r="BF157" s="705"/>
      <c r="BG157" s="705"/>
      <c r="BH157" s="705"/>
      <c r="BI157" s="705"/>
      <c r="BJ157" s="705"/>
      <c r="BK157" s="705"/>
      <c r="BL157" s="705"/>
      <c r="BM157" s="705"/>
      <c r="BN157" s="705"/>
      <c r="BO157" s="705"/>
      <c r="BP157" s="705"/>
      <c r="BQ157" s="705"/>
      <c r="BR157" s="705"/>
      <c r="BS157" s="705"/>
      <c r="BT157" s="705"/>
      <c r="BU157" s="705"/>
      <c r="BV157" s="705"/>
      <c r="BW157" s="705"/>
      <c r="BX157" s="705"/>
      <c r="BY157" s="705"/>
      <c r="BZ157" s="705"/>
      <c r="CA157" s="705"/>
      <c r="CB157" s="705"/>
      <c r="CC157" s="705"/>
      <c r="CD157" s="705"/>
      <c r="CE157" s="705"/>
      <c r="CF157" s="705"/>
      <c r="CG157" s="705"/>
      <c r="CH157" s="705"/>
      <c r="CI157" s="706"/>
      <c r="CJ157" s="3"/>
      <c r="CK157" s="3"/>
    </row>
    <row r="158" spans="1:89" ht="16.5" customHeight="1">
      <c r="A158" s="59"/>
      <c r="B158" s="59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539"/>
      <c r="N158" s="3"/>
      <c r="O158" s="57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62"/>
      <c r="AP158" s="63"/>
      <c r="AQ158" s="63"/>
      <c r="AR158" s="63"/>
      <c r="AS158" s="6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540"/>
      <c r="BN158" s="540"/>
      <c r="BO158" s="540"/>
      <c r="BP158" s="540"/>
      <c r="BQ158" s="540"/>
      <c r="BR158" s="3"/>
      <c r="BS158" s="3"/>
      <c r="BT158" s="3"/>
      <c r="BU158" s="540"/>
      <c r="BV158" s="540"/>
      <c r="BW158" s="540"/>
      <c r="BX158" s="540"/>
      <c r="BY158" s="63"/>
      <c r="BZ158" s="55"/>
      <c r="CA158" s="55"/>
      <c r="CB158" s="63"/>
      <c r="CC158" s="3"/>
      <c r="CD158" s="3"/>
      <c r="CE158" s="63"/>
      <c r="CF158" s="3"/>
      <c r="CG158" s="3"/>
      <c r="CH158" s="3"/>
      <c r="CI158" s="3"/>
      <c r="CJ158" s="3"/>
      <c r="CK158" s="3"/>
    </row>
    <row r="159" spans="1:89" ht="16.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539"/>
      <c r="N159" s="3"/>
      <c r="O159" s="57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62"/>
      <c r="AP159" s="63"/>
      <c r="AQ159" s="63"/>
      <c r="AR159" s="63"/>
      <c r="AS159" s="6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540"/>
      <c r="BN159" s="540"/>
      <c r="BO159" s="540"/>
      <c r="BP159" s="540"/>
      <c r="BQ159" s="540"/>
      <c r="BR159" s="3"/>
      <c r="BS159" s="3"/>
      <c r="BT159" s="3"/>
      <c r="BU159" s="540"/>
      <c r="BV159" s="540"/>
      <c r="BW159" s="540"/>
      <c r="BX159" s="540"/>
      <c r="BY159" s="63"/>
      <c r="BZ159" s="55"/>
      <c r="CA159" s="55"/>
      <c r="CB159" s="63"/>
      <c r="CC159" s="3"/>
      <c r="CD159" s="3"/>
      <c r="CE159" s="63"/>
      <c r="CF159" s="3"/>
      <c r="CG159" s="3"/>
      <c r="CH159" s="3"/>
      <c r="CI159" s="3"/>
      <c r="CJ159" s="3"/>
      <c r="CK159" s="3"/>
    </row>
    <row r="160" spans="1:89" ht="16.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539"/>
      <c r="N160" s="3"/>
      <c r="O160" s="57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62"/>
      <c r="AP160" s="63"/>
      <c r="AQ160" s="63"/>
      <c r="AR160" s="63"/>
      <c r="AS160" s="6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540"/>
      <c r="BN160" s="540"/>
      <c r="BO160" s="540"/>
      <c r="BP160" s="540"/>
      <c r="BQ160" s="540"/>
      <c r="BR160" s="3"/>
      <c r="BS160" s="3"/>
      <c r="BT160" s="3"/>
      <c r="BU160" s="541"/>
      <c r="BV160" s="540"/>
      <c r="BW160" s="540"/>
      <c r="BX160" s="540"/>
      <c r="BY160" s="63"/>
      <c r="BZ160" s="55"/>
      <c r="CA160" s="55"/>
      <c r="CB160" s="63"/>
      <c r="CC160" s="3"/>
      <c r="CD160" s="3"/>
      <c r="CE160" s="63"/>
      <c r="CF160" s="3"/>
      <c r="CG160" s="3"/>
      <c r="CH160" s="3"/>
      <c r="CI160" s="3"/>
      <c r="CJ160" s="3"/>
      <c r="CK160" s="3"/>
    </row>
    <row r="161" spans="1:89" ht="16.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539"/>
      <c r="N161" s="3"/>
      <c r="O161" s="57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62"/>
      <c r="AP161" s="63"/>
      <c r="AQ161" s="63"/>
      <c r="AR161" s="63"/>
      <c r="AS161" s="6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540"/>
      <c r="BN161" s="540"/>
      <c r="BO161" s="540"/>
      <c r="BP161" s="540"/>
      <c r="BQ161" s="540"/>
      <c r="BR161" s="3"/>
      <c r="BS161" s="3"/>
      <c r="BT161" s="3"/>
      <c r="BU161" s="540"/>
      <c r="BV161" s="540"/>
      <c r="BW161" s="540"/>
      <c r="BX161" s="540"/>
      <c r="BY161" s="63"/>
      <c r="BZ161" s="55"/>
      <c r="CA161" s="55"/>
      <c r="CB161" s="63"/>
      <c r="CC161" s="3"/>
      <c r="CD161" s="3"/>
      <c r="CE161" s="63"/>
      <c r="CF161" s="3"/>
      <c r="CG161" s="3"/>
      <c r="CH161" s="3"/>
      <c r="CI161" s="3"/>
      <c r="CJ161" s="3"/>
      <c r="CK161" s="3"/>
    </row>
    <row r="162" spans="1:89" ht="16.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539"/>
      <c r="N162" s="3"/>
      <c r="O162" s="57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62"/>
      <c r="AP162" s="63"/>
      <c r="AQ162" s="63"/>
      <c r="AR162" s="63"/>
      <c r="AS162" s="6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540"/>
      <c r="BN162" s="540"/>
      <c r="BO162" s="540"/>
      <c r="BP162" s="540"/>
      <c r="BQ162" s="540"/>
      <c r="BR162" s="3"/>
      <c r="BS162" s="3"/>
      <c r="BT162" s="3"/>
      <c r="BU162" s="540"/>
      <c r="BV162" s="540"/>
      <c r="BW162" s="540"/>
      <c r="BX162" s="540"/>
      <c r="BY162" s="63"/>
      <c r="BZ162" s="55"/>
      <c r="CA162" s="55"/>
      <c r="CB162" s="63"/>
      <c r="CC162" s="3"/>
      <c r="CD162" s="3"/>
      <c r="CE162" s="63"/>
      <c r="CF162" s="3"/>
      <c r="CG162" s="3"/>
      <c r="CH162" s="3"/>
      <c r="CI162" s="3"/>
      <c r="CJ162" s="3"/>
      <c r="CK162" s="3"/>
    </row>
    <row r="163" spans="1:89" ht="16.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539"/>
      <c r="N163" s="3"/>
      <c r="O163" s="57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62"/>
      <c r="AP163" s="63"/>
      <c r="AQ163" s="63"/>
      <c r="AR163" s="63"/>
      <c r="AS163" s="6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540"/>
      <c r="BN163" s="540"/>
      <c r="BO163" s="540"/>
      <c r="BP163" s="540"/>
      <c r="BQ163" s="540"/>
      <c r="BR163" s="3"/>
      <c r="BS163" s="3"/>
      <c r="BT163" s="3"/>
      <c r="BU163" s="540"/>
      <c r="BV163" s="540"/>
      <c r="BW163" s="540"/>
      <c r="BX163" s="540"/>
      <c r="BY163" s="63"/>
      <c r="BZ163" s="55"/>
      <c r="CA163" s="55"/>
      <c r="CB163" s="63"/>
      <c r="CC163" s="3"/>
      <c r="CD163" s="3"/>
      <c r="CE163" s="63"/>
      <c r="CF163" s="3"/>
      <c r="CG163" s="3"/>
      <c r="CH163" s="3"/>
      <c r="CI163" s="3"/>
      <c r="CJ163" s="3"/>
      <c r="CK163" s="3"/>
    </row>
    <row r="164" spans="1:89" ht="16.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539"/>
      <c r="N164" s="3"/>
      <c r="O164" s="57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62"/>
      <c r="AP164" s="63"/>
      <c r="AQ164" s="63"/>
      <c r="AR164" s="63"/>
      <c r="AS164" s="6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540"/>
      <c r="BN164" s="540"/>
      <c r="BO164" s="540"/>
      <c r="BP164" s="540"/>
      <c r="BQ164" s="540"/>
      <c r="BR164" s="3"/>
      <c r="BS164" s="3"/>
      <c r="BT164" s="3"/>
      <c r="BU164" s="540"/>
      <c r="BV164" s="540"/>
      <c r="BW164" s="540"/>
      <c r="BX164" s="540"/>
      <c r="BY164" s="63"/>
      <c r="BZ164" s="55"/>
      <c r="CA164" s="55"/>
      <c r="CB164" s="63"/>
      <c r="CC164" s="3"/>
      <c r="CD164" s="3"/>
      <c r="CE164" s="63"/>
      <c r="CF164" s="3"/>
      <c r="CG164" s="3"/>
      <c r="CH164" s="3"/>
      <c r="CI164" s="3"/>
      <c r="CJ164" s="3"/>
      <c r="CK164" s="3"/>
    </row>
    <row r="165" spans="1:89" ht="16.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539"/>
      <c r="N165" s="3"/>
      <c r="O165" s="57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62"/>
      <c r="AP165" s="63"/>
      <c r="AQ165" s="63"/>
      <c r="AR165" s="63"/>
      <c r="AS165" s="6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540"/>
      <c r="BN165" s="540"/>
      <c r="BO165" s="540"/>
      <c r="BP165" s="540"/>
      <c r="BQ165" s="540"/>
      <c r="BR165" s="3"/>
      <c r="BS165" s="3"/>
      <c r="BT165" s="3"/>
      <c r="BU165" s="540"/>
      <c r="BV165" s="540"/>
      <c r="BW165" s="540"/>
      <c r="BX165" s="540"/>
      <c r="BY165" s="63"/>
      <c r="BZ165" s="55"/>
      <c r="CA165" s="55"/>
      <c r="CB165" s="63"/>
      <c r="CC165" s="3"/>
      <c r="CD165" s="3"/>
      <c r="CE165" s="63"/>
      <c r="CF165" s="3"/>
      <c r="CG165" s="3"/>
      <c r="CH165" s="3"/>
      <c r="CI165" s="3"/>
      <c r="CJ165" s="3"/>
      <c r="CK165" s="3"/>
    </row>
    <row r="166" spans="1:89" ht="16.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539"/>
      <c r="N166" s="3"/>
      <c r="O166" s="57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62"/>
      <c r="AP166" s="63"/>
      <c r="AQ166" s="63"/>
      <c r="AR166" s="63"/>
      <c r="AS166" s="6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540"/>
      <c r="BN166" s="540"/>
      <c r="BO166" s="540"/>
      <c r="BP166" s="540"/>
      <c r="BQ166" s="540"/>
      <c r="BR166" s="3"/>
      <c r="BS166" s="3"/>
      <c r="BT166" s="3"/>
      <c r="BU166" s="540"/>
      <c r="BV166" s="540"/>
      <c r="BW166" s="540"/>
      <c r="BX166" s="540"/>
      <c r="BY166" s="63"/>
      <c r="BZ166" s="55"/>
      <c r="CA166" s="55"/>
      <c r="CB166" s="63"/>
      <c r="CC166" s="3"/>
      <c r="CD166" s="3"/>
      <c r="CE166" s="63"/>
      <c r="CF166" s="3"/>
      <c r="CG166" s="3"/>
      <c r="CH166" s="3"/>
      <c r="CI166" s="3"/>
      <c r="CJ166" s="3"/>
      <c r="CK166" s="3"/>
    </row>
    <row r="167" spans="1:89" ht="16.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539"/>
      <c r="N167" s="3"/>
      <c r="O167" s="57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62"/>
      <c r="AP167" s="63"/>
      <c r="AQ167" s="63"/>
      <c r="AR167" s="63"/>
      <c r="AS167" s="6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540"/>
      <c r="BN167" s="540"/>
      <c r="BO167" s="540"/>
      <c r="BP167" s="540"/>
      <c r="BQ167" s="540"/>
      <c r="BR167" s="3"/>
      <c r="BS167" s="3"/>
      <c r="BT167" s="3"/>
      <c r="BU167" s="540"/>
      <c r="BV167" s="540"/>
      <c r="BW167" s="540"/>
      <c r="BX167" s="540"/>
      <c r="BY167" s="63"/>
      <c r="BZ167" s="55"/>
      <c r="CA167" s="55"/>
      <c r="CB167" s="63"/>
      <c r="CC167" s="3"/>
      <c r="CD167" s="3"/>
      <c r="CE167" s="63"/>
      <c r="CF167" s="3"/>
      <c r="CG167" s="3"/>
      <c r="CH167" s="3"/>
      <c r="CI167" s="3"/>
      <c r="CJ167" s="3"/>
      <c r="CK167" s="3"/>
    </row>
    <row r="168" spans="1:89" ht="16.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539"/>
      <c r="N168" s="3"/>
      <c r="O168" s="57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62"/>
      <c r="AP168" s="63"/>
      <c r="AQ168" s="63"/>
      <c r="AR168" s="63"/>
      <c r="AS168" s="6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540"/>
      <c r="BN168" s="540"/>
      <c r="BO168" s="540"/>
      <c r="BP168" s="540"/>
      <c r="BQ168" s="540"/>
      <c r="BR168" s="3"/>
      <c r="BS168" s="3"/>
      <c r="BT168" s="3"/>
      <c r="BU168" s="540"/>
      <c r="BV168" s="540"/>
      <c r="BW168" s="540"/>
      <c r="BX168" s="540"/>
      <c r="BY168" s="63"/>
      <c r="BZ168" s="55"/>
      <c r="CA168" s="55"/>
      <c r="CB168" s="63"/>
      <c r="CC168" s="3"/>
      <c r="CD168" s="3"/>
      <c r="CE168" s="63"/>
      <c r="CF168" s="3"/>
      <c r="CG168" s="3"/>
      <c r="CH168" s="3"/>
      <c r="CI168" s="3"/>
      <c r="CJ168" s="3"/>
      <c r="CK168" s="3"/>
    </row>
    <row r="169" spans="1:89" ht="16.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539"/>
      <c r="N169" s="3"/>
      <c r="O169" s="57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62"/>
      <c r="AP169" s="63"/>
      <c r="AQ169" s="63"/>
      <c r="AR169" s="63"/>
      <c r="AS169" s="6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540"/>
      <c r="BN169" s="540"/>
      <c r="BO169" s="540"/>
      <c r="BP169" s="540"/>
      <c r="BQ169" s="540"/>
      <c r="BR169" s="3"/>
      <c r="BS169" s="3"/>
      <c r="BT169" s="3"/>
      <c r="BU169" s="540"/>
      <c r="BV169" s="540"/>
      <c r="BW169" s="540"/>
      <c r="BX169" s="540"/>
      <c r="BY169" s="63"/>
      <c r="BZ169" s="55"/>
      <c r="CA169" s="55"/>
      <c r="CB169" s="63"/>
      <c r="CC169" s="3"/>
      <c r="CD169" s="3"/>
      <c r="CE169" s="63"/>
      <c r="CF169" s="3"/>
      <c r="CG169" s="3"/>
      <c r="CH169" s="3"/>
      <c r="CI169" s="3"/>
      <c r="CJ169" s="3"/>
      <c r="CK169" s="3"/>
    </row>
    <row r="170" spans="1:89" ht="16.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539"/>
      <c r="N170" s="3"/>
      <c r="O170" s="57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62"/>
      <c r="AP170" s="63"/>
      <c r="AQ170" s="63"/>
      <c r="AR170" s="63"/>
      <c r="AS170" s="6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540"/>
      <c r="BM170" s="540"/>
      <c r="BN170" s="540"/>
      <c r="BO170" s="540"/>
      <c r="BP170" s="540"/>
      <c r="BQ170" s="540"/>
      <c r="BR170" s="3"/>
      <c r="BS170" s="3"/>
      <c r="BT170" s="3"/>
      <c r="BU170" s="540"/>
      <c r="BV170" s="540"/>
      <c r="BW170" s="540"/>
      <c r="BX170" s="540"/>
      <c r="BY170" s="63"/>
      <c r="BZ170" s="55"/>
      <c r="CA170" s="55"/>
      <c r="CB170" s="63"/>
      <c r="CC170" s="3"/>
      <c r="CD170" s="3"/>
      <c r="CE170" s="63"/>
      <c r="CF170" s="3"/>
      <c r="CG170" s="3"/>
      <c r="CH170" s="3"/>
      <c r="CI170" s="3"/>
      <c r="CJ170" s="3"/>
      <c r="CK170" s="3"/>
    </row>
    <row r="171" spans="1:89" ht="16.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539"/>
      <c r="N171" s="3"/>
      <c r="O171" s="57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62"/>
      <c r="AP171" s="63"/>
      <c r="AQ171" s="63"/>
      <c r="AR171" s="63"/>
      <c r="AS171" s="6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540"/>
      <c r="BM171" s="540"/>
      <c r="BN171" s="540"/>
      <c r="BO171" s="540"/>
      <c r="BP171" s="540"/>
      <c r="BQ171" s="540"/>
      <c r="BR171" s="3"/>
      <c r="BS171" s="3"/>
      <c r="BT171" s="3"/>
      <c r="BU171" s="540"/>
      <c r="BV171" s="540"/>
      <c r="BW171" s="540"/>
      <c r="BX171" s="540"/>
      <c r="BY171" s="63"/>
      <c r="BZ171" s="55"/>
      <c r="CA171" s="55"/>
      <c r="CB171" s="63"/>
      <c r="CC171" s="3"/>
      <c r="CD171" s="3"/>
      <c r="CE171" s="63"/>
      <c r="CF171" s="3"/>
      <c r="CG171" s="3"/>
      <c r="CH171" s="3"/>
      <c r="CI171" s="3"/>
      <c r="CJ171" s="3"/>
      <c r="CK171" s="3"/>
    </row>
    <row r="172" spans="1:89" ht="16.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539"/>
      <c r="N172" s="3"/>
      <c r="O172" s="57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62"/>
      <c r="AP172" s="63"/>
      <c r="AQ172" s="63"/>
      <c r="AR172" s="63"/>
      <c r="AS172" s="6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540"/>
      <c r="BM172" s="540"/>
      <c r="BN172" s="540"/>
      <c r="BO172" s="540"/>
      <c r="BP172" s="540"/>
      <c r="BQ172" s="540"/>
      <c r="BR172" s="3"/>
      <c r="BS172" s="3"/>
      <c r="BT172" s="3"/>
      <c r="BU172" s="540"/>
      <c r="BV172" s="540"/>
      <c r="BW172" s="540"/>
      <c r="BX172" s="540"/>
      <c r="BY172" s="63"/>
      <c r="BZ172" s="55"/>
      <c r="CA172" s="55"/>
      <c r="CB172" s="63"/>
      <c r="CC172" s="3"/>
      <c r="CD172" s="3"/>
      <c r="CE172" s="63"/>
      <c r="CF172" s="3"/>
      <c r="CG172" s="3"/>
      <c r="CH172" s="3"/>
      <c r="CI172" s="3"/>
      <c r="CJ172" s="3"/>
      <c r="CK172" s="3"/>
    </row>
    <row r="173" spans="1:89" ht="16.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539"/>
      <c r="N173" s="3"/>
      <c r="O173" s="57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62"/>
      <c r="AP173" s="63"/>
      <c r="AQ173" s="63"/>
      <c r="AR173" s="63"/>
      <c r="AS173" s="6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540"/>
      <c r="BM173" s="540"/>
      <c r="BN173" s="540"/>
      <c r="BO173" s="540"/>
      <c r="BP173" s="540"/>
      <c r="BQ173" s="540"/>
      <c r="BR173" s="3"/>
      <c r="BS173" s="3"/>
      <c r="BT173" s="3"/>
      <c r="BU173" s="540"/>
      <c r="BV173" s="540"/>
      <c r="BW173" s="540"/>
      <c r="BX173" s="540"/>
      <c r="BY173" s="63"/>
      <c r="BZ173" s="55"/>
      <c r="CA173" s="55"/>
      <c r="CB173" s="63"/>
      <c r="CC173" s="3"/>
      <c r="CD173" s="3"/>
      <c r="CE173" s="63"/>
      <c r="CF173" s="3"/>
      <c r="CG173" s="3"/>
      <c r="CH173" s="3"/>
      <c r="CI173" s="3"/>
      <c r="CJ173" s="3"/>
      <c r="CK173" s="3"/>
    </row>
    <row r="174" spans="1:89" ht="16.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539"/>
      <c r="N174" s="3"/>
      <c r="O174" s="57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62"/>
      <c r="AP174" s="63"/>
      <c r="AQ174" s="63"/>
      <c r="AR174" s="63"/>
      <c r="AS174" s="6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540"/>
      <c r="BM174" s="540"/>
      <c r="BN174" s="540"/>
      <c r="BO174" s="540"/>
      <c r="BP174" s="540"/>
      <c r="BQ174" s="540"/>
      <c r="BR174" s="3"/>
      <c r="BS174" s="3"/>
      <c r="BT174" s="3"/>
      <c r="BU174" s="540"/>
      <c r="BV174" s="540"/>
      <c r="BW174" s="540"/>
      <c r="BX174" s="540"/>
      <c r="BY174" s="63"/>
      <c r="BZ174" s="55"/>
      <c r="CA174" s="55"/>
      <c r="CB174" s="63"/>
      <c r="CC174" s="3"/>
      <c r="CD174" s="3"/>
      <c r="CE174" s="63"/>
      <c r="CF174" s="3"/>
      <c r="CG174" s="3"/>
      <c r="CH174" s="3"/>
      <c r="CI174" s="3"/>
      <c r="CJ174" s="3"/>
      <c r="CK174" s="3"/>
    </row>
    <row r="175" spans="1:89" ht="16.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539"/>
      <c r="N175" s="3"/>
      <c r="O175" s="57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62"/>
      <c r="AP175" s="63"/>
      <c r="AQ175" s="63"/>
      <c r="AR175" s="63"/>
      <c r="AS175" s="6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540"/>
      <c r="BM175" s="540"/>
      <c r="BN175" s="540"/>
      <c r="BO175" s="540"/>
      <c r="BP175" s="540"/>
      <c r="BQ175" s="540"/>
      <c r="BR175" s="3"/>
      <c r="BS175" s="3"/>
      <c r="BT175" s="3"/>
      <c r="BU175" s="540"/>
      <c r="BV175" s="540"/>
      <c r="BW175" s="540"/>
      <c r="BX175" s="540"/>
      <c r="BY175" s="63"/>
      <c r="BZ175" s="55"/>
      <c r="CA175" s="55"/>
      <c r="CB175" s="63"/>
      <c r="CC175" s="3"/>
      <c r="CD175" s="3"/>
      <c r="CE175" s="63"/>
      <c r="CF175" s="3"/>
      <c r="CG175" s="3"/>
      <c r="CH175" s="3"/>
      <c r="CI175" s="3"/>
      <c r="CJ175" s="3"/>
      <c r="CK175" s="3"/>
    </row>
    <row r="176" spans="1:89" ht="16.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539"/>
      <c r="N176" s="3"/>
      <c r="O176" s="57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62"/>
      <c r="AP176" s="63"/>
      <c r="AQ176" s="63"/>
      <c r="AR176" s="63"/>
      <c r="AS176" s="6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540"/>
      <c r="BM176" s="540"/>
      <c r="BN176" s="540"/>
      <c r="BO176" s="540"/>
      <c r="BP176" s="540"/>
      <c r="BQ176" s="540"/>
      <c r="BR176" s="3"/>
      <c r="BS176" s="3"/>
      <c r="BT176" s="3"/>
      <c r="BU176" s="540"/>
      <c r="BV176" s="540"/>
      <c r="BW176" s="540"/>
      <c r="BX176" s="540"/>
      <c r="BY176" s="63"/>
      <c r="BZ176" s="55"/>
      <c r="CA176" s="55"/>
      <c r="CB176" s="63"/>
      <c r="CC176" s="3"/>
      <c r="CD176" s="3"/>
      <c r="CE176" s="63"/>
      <c r="CF176" s="3"/>
      <c r="CG176" s="3"/>
      <c r="CH176" s="3"/>
      <c r="CI176" s="3"/>
      <c r="CJ176" s="3"/>
      <c r="CK176" s="3"/>
    </row>
    <row r="177" spans="1:89" ht="16.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539"/>
      <c r="N177" s="3"/>
      <c r="O177" s="57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62"/>
      <c r="AP177" s="63"/>
      <c r="AQ177" s="63"/>
      <c r="AR177" s="63"/>
      <c r="AS177" s="6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540"/>
      <c r="BM177" s="540"/>
      <c r="BN177" s="540"/>
      <c r="BO177" s="540"/>
      <c r="BP177" s="540"/>
      <c r="BQ177" s="540"/>
      <c r="BR177" s="3"/>
      <c r="BS177" s="3"/>
      <c r="BT177" s="3"/>
      <c r="BU177" s="540"/>
      <c r="BV177" s="540"/>
      <c r="BW177" s="540"/>
      <c r="BX177" s="540"/>
      <c r="BY177" s="63"/>
      <c r="BZ177" s="55"/>
      <c r="CA177" s="55"/>
      <c r="CB177" s="63"/>
      <c r="CC177" s="3"/>
      <c r="CD177" s="3"/>
      <c r="CE177" s="63"/>
      <c r="CF177" s="3"/>
      <c r="CG177" s="3"/>
      <c r="CH177" s="3"/>
      <c r="CI177" s="3"/>
      <c r="CJ177" s="3"/>
      <c r="CK177" s="3"/>
    </row>
    <row r="178" spans="1:89" ht="16.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539"/>
      <c r="N178" s="3"/>
      <c r="O178" s="57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62"/>
      <c r="AP178" s="63"/>
      <c r="AQ178" s="63"/>
      <c r="AR178" s="63"/>
      <c r="AS178" s="6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540"/>
      <c r="BM178" s="540"/>
      <c r="BN178" s="540"/>
      <c r="BO178" s="540"/>
      <c r="BP178" s="540"/>
      <c r="BQ178" s="540"/>
      <c r="BR178" s="3"/>
      <c r="BS178" s="3"/>
      <c r="BT178" s="3"/>
      <c r="BU178" s="540"/>
      <c r="BV178" s="540"/>
      <c r="BW178" s="540"/>
      <c r="BX178" s="540"/>
      <c r="BY178" s="63"/>
      <c r="BZ178" s="55"/>
      <c r="CA178" s="55"/>
      <c r="CB178" s="63"/>
      <c r="CC178" s="3"/>
      <c r="CD178" s="3"/>
      <c r="CE178" s="63"/>
      <c r="CF178" s="3"/>
      <c r="CG178" s="3"/>
      <c r="CH178" s="3"/>
      <c r="CI178" s="3"/>
      <c r="CJ178" s="3"/>
      <c r="CK178" s="3"/>
    </row>
    <row r="179" spans="1:89" ht="16.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539"/>
      <c r="N179" s="3"/>
      <c r="O179" s="57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62"/>
      <c r="AP179" s="63"/>
      <c r="AQ179" s="63"/>
      <c r="AR179" s="63"/>
      <c r="AS179" s="6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540"/>
      <c r="BM179" s="540"/>
      <c r="BN179" s="540"/>
      <c r="BO179" s="540"/>
      <c r="BP179" s="540"/>
      <c r="BQ179" s="540"/>
      <c r="BR179" s="3"/>
      <c r="BS179" s="3"/>
      <c r="BT179" s="3"/>
      <c r="BU179" s="540"/>
      <c r="BV179" s="540"/>
      <c r="BW179" s="540"/>
      <c r="BX179" s="540"/>
      <c r="BY179" s="63"/>
      <c r="BZ179" s="55"/>
      <c r="CA179" s="55"/>
      <c r="CB179" s="63"/>
      <c r="CC179" s="3"/>
      <c r="CD179" s="3"/>
      <c r="CE179" s="63"/>
      <c r="CF179" s="3"/>
      <c r="CG179" s="3"/>
      <c r="CH179" s="3"/>
      <c r="CI179" s="3"/>
      <c r="CJ179" s="3"/>
      <c r="CK179" s="3"/>
    </row>
    <row r="180" spans="1:89" ht="16.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539"/>
      <c r="N180" s="3"/>
      <c r="O180" s="57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62"/>
      <c r="AP180" s="63"/>
      <c r="AQ180" s="63"/>
      <c r="AR180" s="63"/>
      <c r="AS180" s="6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540"/>
      <c r="BM180" s="540"/>
      <c r="BN180" s="540"/>
      <c r="BO180" s="540"/>
      <c r="BP180" s="540"/>
      <c r="BQ180" s="540"/>
      <c r="BR180" s="3"/>
      <c r="BS180" s="3"/>
      <c r="BT180" s="3"/>
      <c r="BU180" s="540"/>
      <c r="BV180" s="540"/>
      <c r="BW180" s="540"/>
      <c r="BX180" s="540"/>
      <c r="BY180" s="63"/>
      <c r="BZ180" s="55"/>
      <c r="CA180" s="55"/>
      <c r="CB180" s="63"/>
      <c r="CC180" s="3"/>
      <c r="CD180" s="3"/>
      <c r="CE180" s="63"/>
      <c r="CF180" s="3"/>
      <c r="CG180" s="3"/>
      <c r="CH180" s="3"/>
      <c r="CI180" s="3"/>
      <c r="CJ180" s="3"/>
      <c r="CK180" s="3"/>
    </row>
    <row r="181" spans="1:89" ht="16.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539"/>
      <c r="N181" s="3"/>
      <c r="O181" s="57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62"/>
      <c r="AP181" s="63"/>
      <c r="AQ181" s="63"/>
      <c r="AR181" s="63"/>
      <c r="AS181" s="6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540"/>
      <c r="BM181" s="540"/>
      <c r="BN181" s="540"/>
      <c r="BO181" s="540"/>
      <c r="BP181" s="540"/>
      <c r="BQ181" s="540"/>
      <c r="BR181" s="3"/>
      <c r="BS181" s="3"/>
      <c r="BT181" s="3"/>
      <c r="BU181" s="540"/>
      <c r="BV181" s="540"/>
      <c r="BW181" s="540"/>
      <c r="BX181" s="540"/>
      <c r="BY181" s="63"/>
      <c r="BZ181" s="55"/>
      <c r="CA181" s="55"/>
      <c r="CB181" s="63"/>
      <c r="CC181" s="3"/>
      <c r="CD181" s="3"/>
      <c r="CE181" s="63"/>
      <c r="CF181" s="3"/>
      <c r="CG181" s="3"/>
      <c r="CH181" s="3"/>
      <c r="CI181" s="3"/>
      <c r="CJ181" s="3"/>
      <c r="CK181" s="3"/>
    </row>
    <row r="182" spans="1:89" ht="16.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539"/>
      <c r="N182" s="3"/>
      <c r="O182" s="57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62"/>
      <c r="AP182" s="63"/>
      <c r="AQ182" s="63"/>
      <c r="AR182" s="63"/>
      <c r="AS182" s="6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540"/>
      <c r="BM182" s="540"/>
      <c r="BN182" s="540"/>
      <c r="BO182" s="540"/>
      <c r="BP182" s="540"/>
      <c r="BQ182" s="540"/>
      <c r="BR182" s="3"/>
      <c r="BS182" s="3"/>
      <c r="BT182" s="3"/>
      <c r="BU182" s="540"/>
      <c r="BV182" s="540"/>
      <c r="BW182" s="540"/>
      <c r="BX182" s="540"/>
      <c r="BY182" s="63"/>
      <c r="BZ182" s="55"/>
      <c r="CA182" s="55"/>
      <c r="CB182" s="63"/>
      <c r="CC182" s="3"/>
      <c r="CD182" s="3"/>
      <c r="CE182" s="63"/>
      <c r="CF182" s="3"/>
      <c r="CG182" s="3"/>
      <c r="CH182" s="3"/>
      <c r="CI182" s="3"/>
      <c r="CJ182" s="3"/>
      <c r="CK182" s="3"/>
    </row>
    <row r="183" spans="1:89" ht="16.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539"/>
      <c r="N183" s="3"/>
      <c r="O183" s="57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62"/>
      <c r="AP183" s="63"/>
      <c r="AQ183" s="63"/>
      <c r="AR183" s="63"/>
      <c r="AS183" s="6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540"/>
      <c r="BM183" s="540"/>
      <c r="BN183" s="540"/>
      <c r="BO183" s="540"/>
      <c r="BP183" s="540"/>
      <c r="BQ183" s="540"/>
      <c r="BR183" s="3"/>
      <c r="BS183" s="3"/>
      <c r="BT183" s="3"/>
      <c r="BU183" s="540"/>
      <c r="BV183" s="540"/>
      <c r="BW183" s="540"/>
      <c r="BX183" s="540"/>
      <c r="BY183" s="63"/>
      <c r="BZ183" s="55"/>
      <c r="CA183" s="55"/>
      <c r="CB183" s="63"/>
      <c r="CC183" s="3"/>
      <c r="CD183" s="3"/>
      <c r="CE183" s="63"/>
      <c r="CF183" s="3"/>
      <c r="CG183" s="3"/>
      <c r="CH183" s="3"/>
      <c r="CI183" s="3"/>
      <c r="CJ183" s="3"/>
      <c r="CK183" s="3"/>
    </row>
    <row r="184" spans="1:89" ht="16.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539"/>
      <c r="N184" s="3"/>
      <c r="O184" s="57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62"/>
      <c r="AP184" s="63"/>
      <c r="AQ184" s="63"/>
      <c r="AR184" s="63"/>
      <c r="AS184" s="6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540"/>
      <c r="BM184" s="540"/>
      <c r="BN184" s="540"/>
      <c r="BO184" s="540"/>
      <c r="BP184" s="540"/>
      <c r="BQ184" s="540"/>
      <c r="BR184" s="3"/>
      <c r="BS184" s="3"/>
      <c r="BT184" s="3"/>
      <c r="BU184" s="540"/>
      <c r="BV184" s="540"/>
      <c r="BW184" s="540"/>
      <c r="BX184" s="540"/>
      <c r="BY184" s="63"/>
      <c r="BZ184" s="55"/>
      <c r="CA184" s="55"/>
      <c r="CB184" s="63"/>
      <c r="CC184" s="3"/>
      <c r="CD184" s="3"/>
      <c r="CE184" s="63"/>
      <c r="CF184" s="3"/>
      <c r="CG184" s="3"/>
      <c r="CH184" s="3"/>
      <c r="CI184" s="3"/>
      <c r="CJ184" s="3"/>
      <c r="CK184" s="3"/>
    </row>
    <row r="185" spans="1:89" ht="16.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539"/>
      <c r="N185" s="3"/>
      <c r="O185" s="57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62"/>
      <c r="AP185" s="63"/>
      <c r="AQ185" s="63"/>
      <c r="AR185" s="63"/>
      <c r="AS185" s="6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540"/>
      <c r="BM185" s="540"/>
      <c r="BN185" s="540"/>
      <c r="BO185" s="540"/>
      <c r="BP185" s="540"/>
      <c r="BQ185" s="540"/>
      <c r="BR185" s="3"/>
      <c r="BS185" s="3"/>
      <c r="BT185" s="3"/>
      <c r="BU185" s="540"/>
      <c r="BV185" s="540"/>
      <c r="BW185" s="540"/>
      <c r="BX185" s="540"/>
      <c r="BY185" s="63"/>
      <c r="BZ185" s="55"/>
      <c r="CA185" s="55"/>
      <c r="CB185" s="63"/>
      <c r="CC185" s="3"/>
      <c r="CD185" s="3"/>
      <c r="CE185" s="63"/>
      <c r="CF185" s="3"/>
      <c r="CG185" s="3"/>
      <c r="CH185" s="3"/>
      <c r="CI185" s="3"/>
      <c r="CJ185" s="3"/>
      <c r="CK185" s="3"/>
    </row>
    <row r="186" spans="1:89" ht="16.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539"/>
      <c r="N186" s="3"/>
      <c r="O186" s="57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62"/>
      <c r="AP186" s="63"/>
      <c r="AQ186" s="63"/>
      <c r="AR186" s="63"/>
      <c r="AS186" s="6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540"/>
      <c r="BM186" s="540"/>
      <c r="BN186" s="540"/>
      <c r="BO186" s="540"/>
      <c r="BP186" s="540"/>
      <c r="BQ186" s="540"/>
      <c r="BR186" s="3"/>
      <c r="BS186" s="3"/>
      <c r="BT186" s="3"/>
      <c r="BU186" s="540"/>
      <c r="BV186" s="540"/>
      <c r="BW186" s="540"/>
      <c r="BX186" s="540"/>
      <c r="BY186" s="63"/>
      <c r="BZ186" s="55"/>
      <c r="CA186" s="55"/>
      <c r="CB186" s="63"/>
      <c r="CC186" s="3"/>
      <c r="CD186" s="3"/>
      <c r="CE186" s="63"/>
      <c r="CF186" s="3"/>
      <c r="CG186" s="3"/>
      <c r="CH186" s="3"/>
      <c r="CI186" s="3"/>
      <c r="CJ186" s="3"/>
      <c r="CK186" s="3"/>
    </row>
    <row r="187" spans="1:89" ht="16.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539"/>
      <c r="N187" s="3"/>
      <c r="O187" s="57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62"/>
      <c r="AP187" s="63"/>
      <c r="AQ187" s="63"/>
      <c r="AR187" s="63"/>
      <c r="AS187" s="6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540"/>
      <c r="BM187" s="540"/>
      <c r="BN187" s="540"/>
      <c r="BO187" s="540"/>
      <c r="BP187" s="540"/>
      <c r="BQ187" s="540"/>
      <c r="BR187" s="3"/>
      <c r="BS187" s="3"/>
      <c r="BT187" s="3"/>
      <c r="BU187" s="540"/>
      <c r="BV187" s="540"/>
      <c r="BW187" s="540"/>
      <c r="BX187" s="540"/>
      <c r="BY187" s="63"/>
      <c r="BZ187" s="55"/>
      <c r="CA187" s="55"/>
      <c r="CB187" s="63"/>
      <c r="CC187" s="3"/>
      <c r="CD187" s="3"/>
      <c r="CE187" s="63"/>
      <c r="CF187" s="3"/>
      <c r="CG187" s="3"/>
      <c r="CH187" s="3"/>
      <c r="CI187" s="3"/>
      <c r="CJ187" s="3"/>
      <c r="CK187" s="3"/>
    </row>
    <row r="188" spans="1:89" ht="16.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539"/>
      <c r="N188" s="3"/>
      <c r="O188" s="57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62"/>
      <c r="AP188" s="63"/>
      <c r="AQ188" s="63"/>
      <c r="AR188" s="63"/>
      <c r="AS188" s="6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540"/>
      <c r="BM188" s="540"/>
      <c r="BN188" s="540"/>
      <c r="BO188" s="540"/>
      <c r="BP188" s="540"/>
      <c r="BQ188" s="540"/>
      <c r="BR188" s="3"/>
      <c r="BS188" s="3"/>
      <c r="BT188" s="3"/>
      <c r="BU188" s="540"/>
      <c r="BV188" s="540"/>
      <c r="BW188" s="540"/>
      <c r="BX188" s="540"/>
      <c r="BY188" s="63"/>
      <c r="BZ188" s="55"/>
      <c r="CA188" s="55"/>
      <c r="CB188" s="63"/>
      <c r="CC188" s="3"/>
      <c r="CD188" s="3"/>
      <c r="CE188" s="63"/>
      <c r="CF188" s="3"/>
      <c r="CG188" s="3"/>
      <c r="CH188" s="3"/>
      <c r="CI188" s="3"/>
      <c r="CJ188" s="3"/>
      <c r="CK188" s="3"/>
    </row>
    <row r="189" spans="1:89" ht="16.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539"/>
      <c r="N189" s="3"/>
      <c r="O189" s="57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62"/>
      <c r="AP189" s="63"/>
      <c r="AQ189" s="63"/>
      <c r="AR189" s="63"/>
      <c r="AS189" s="6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540"/>
      <c r="BM189" s="540"/>
      <c r="BN189" s="540"/>
      <c r="BO189" s="540"/>
      <c r="BP189" s="540"/>
      <c r="BQ189" s="540"/>
      <c r="BR189" s="3"/>
      <c r="BS189" s="3"/>
      <c r="BT189" s="3"/>
      <c r="BU189" s="540"/>
      <c r="BV189" s="540"/>
      <c r="BW189" s="540"/>
      <c r="BX189" s="540"/>
      <c r="BY189" s="63"/>
      <c r="BZ189" s="55"/>
      <c r="CA189" s="55"/>
      <c r="CB189" s="63"/>
      <c r="CC189" s="3"/>
      <c r="CD189" s="3"/>
      <c r="CE189" s="63"/>
      <c r="CF189" s="3"/>
      <c r="CG189" s="3"/>
      <c r="CH189" s="3"/>
      <c r="CI189" s="3"/>
      <c r="CJ189" s="3"/>
      <c r="CK189" s="3"/>
    </row>
    <row r="190" spans="1:89" ht="16.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539"/>
      <c r="N190" s="3"/>
      <c r="O190" s="57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62"/>
      <c r="AP190" s="63"/>
      <c r="AQ190" s="63"/>
      <c r="AR190" s="63"/>
      <c r="AS190" s="6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540"/>
      <c r="BM190" s="540"/>
      <c r="BN190" s="540"/>
      <c r="BO190" s="540"/>
      <c r="BP190" s="540"/>
      <c r="BQ190" s="540"/>
      <c r="BR190" s="3"/>
      <c r="BS190" s="3"/>
      <c r="BT190" s="3"/>
      <c r="BU190" s="540"/>
      <c r="BV190" s="540"/>
      <c r="BW190" s="540"/>
      <c r="BX190" s="540"/>
      <c r="BY190" s="63"/>
      <c r="BZ190" s="55"/>
      <c r="CA190" s="55"/>
      <c r="CB190" s="63"/>
      <c r="CC190" s="3"/>
      <c r="CD190" s="3"/>
      <c r="CE190" s="63"/>
      <c r="CF190" s="3"/>
      <c r="CG190" s="3"/>
      <c r="CH190" s="3"/>
      <c r="CI190" s="3"/>
      <c r="CJ190" s="3"/>
      <c r="CK190" s="3"/>
    </row>
    <row r="191" spans="1:89" ht="16.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539"/>
      <c r="N191" s="3"/>
      <c r="O191" s="57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62"/>
      <c r="AP191" s="63"/>
      <c r="AQ191" s="63"/>
      <c r="AR191" s="63"/>
      <c r="AS191" s="6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540"/>
      <c r="BM191" s="540"/>
      <c r="BN191" s="540"/>
      <c r="BO191" s="540"/>
      <c r="BP191" s="540"/>
      <c r="BQ191" s="540"/>
      <c r="BR191" s="3"/>
      <c r="BS191" s="3"/>
      <c r="BT191" s="3"/>
      <c r="BU191" s="540"/>
      <c r="BV191" s="540"/>
      <c r="BW191" s="540"/>
      <c r="BX191" s="540"/>
      <c r="BY191" s="63"/>
      <c r="BZ191" s="55"/>
      <c r="CA191" s="55"/>
      <c r="CB191" s="63"/>
      <c r="CC191" s="3"/>
      <c r="CD191" s="3"/>
      <c r="CE191" s="63"/>
      <c r="CF191" s="3"/>
      <c r="CG191" s="3"/>
      <c r="CH191" s="3"/>
      <c r="CI191" s="3"/>
      <c r="CJ191" s="3"/>
      <c r="CK191" s="3"/>
    </row>
    <row r="192" spans="1:89" ht="16.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539"/>
      <c r="N192" s="3"/>
      <c r="O192" s="57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62"/>
      <c r="AP192" s="63"/>
      <c r="AQ192" s="63"/>
      <c r="AR192" s="63"/>
      <c r="AS192" s="6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540"/>
      <c r="BM192" s="540"/>
      <c r="BN192" s="540"/>
      <c r="BO192" s="540"/>
      <c r="BP192" s="540"/>
      <c r="BQ192" s="540"/>
      <c r="BR192" s="3"/>
      <c r="BS192" s="3"/>
      <c r="BT192" s="3"/>
      <c r="BU192" s="540"/>
      <c r="BV192" s="540"/>
      <c r="BW192" s="540"/>
      <c r="BX192" s="540"/>
      <c r="BY192" s="63"/>
      <c r="BZ192" s="55"/>
      <c r="CA192" s="55"/>
      <c r="CB192" s="63"/>
      <c r="CC192" s="3"/>
      <c r="CD192" s="3"/>
      <c r="CE192" s="63"/>
      <c r="CF192" s="3"/>
      <c r="CG192" s="3"/>
      <c r="CH192" s="3"/>
      <c r="CI192" s="3"/>
      <c r="CJ192" s="3"/>
      <c r="CK192" s="3"/>
    </row>
    <row r="193" spans="1:89" ht="16.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539"/>
      <c r="N193" s="3"/>
      <c r="O193" s="57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62"/>
      <c r="AP193" s="63"/>
      <c r="AQ193" s="63"/>
      <c r="AR193" s="63"/>
      <c r="AS193" s="6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540"/>
      <c r="BM193" s="540"/>
      <c r="BN193" s="540"/>
      <c r="BO193" s="540"/>
      <c r="BP193" s="540"/>
      <c r="BQ193" s="540"/>
      <c r="BR193" s="3"/>
      <c r="BS193" s="3"/>
      <c r="BT193" s="3"/>
      <c r="BU193" s="540"/>
      <c r="BV193" s="540"/>
      <c r="BW193" s="540"/>
      <c r="BX193" s="540"/>
      <c r="BY193" s="63"/>
      <c r="BZ193" s="55"/>
      <c r="CA193" s="55"/>
      <c r="CB193" s="63"/>
      <c r="CC193" s="3"/>
      <c r="CD193" s="3"/>
      <c r="CE193" s="63"/>
      <c r="CF193" s="3"/>
      <c r="CG193" s="3"/>
      <c r="CH193" s="3"/>
      <c r="CI193" s="3"/>
      <c r="CJ193" s="3"/>
      <c r="CK193" s="3"/>
    </row>
    <row r="194" spans="1:89" ht="16.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539"/>
      <c r="N194" s="3"/>
      <c r="O194" s="57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62"/>
      <c r="AP194" s="63"/>
      <c r="AQ194" s="63"/>
      <c r="AR194" s="63"/>
      <c r="AS194" s="6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540"/>
      <c r="BM194" s="540"/>
      <c r="BN194" s="540"/>
      <c r="BO194" s="540"/>
      <c r="BP194" s="540"/>
      <c r="BQ194" s="540"/>
      <c r="BR194" s="3"/>
      <c r="BS194" s="3"/>
      <c r="BT194" s="3"/>
      <c r="BU194" s="540"/>
      <c r="BV194" s="540"/>
      <c r="BW194" s="540"/>
      <c r="BX194" s="540"/>
      <c r="BY194" s="63"/>
      <c r="BZ194" s="55"/>
      <c r="CA194" s="55"/>
      <c r="CB194" s="63"/>
      <c r="CC194" s="3"/>
      <c r="CD194" s="3"/>
      <c r="CE194" s="63"/>
      <c r="CF194" s="3"/>
      <c r="CG194" s="3"/>
      <c r="CH194" s="3"/>
      <c r="CI194" s="3"/>
      <c r="CJ194" s="3"/>
      <c r="CK194" s="3"/>
    </row>
    <row r="195" spans="1:89" ht="16.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539"/>
      <c r="N195" s="3"/>
      <c r="O195" s="57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62"/>
      <c r="AP195" s="63"/>
      <c r="AQ195" s="63"/>
      <c r="AR195" s="63"/>
      <c r="AS195" s="6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540"/>
      <c r="BM195" s="540"/>
      <c r="BN195" s="540"/>
      <c r="BO195" s="540"/>
      <c r="BP195" s="540"/>
      <c r="BQ195" s="540"/>
      <c r="BR195" s="3"/>
      <c r="BS195" s="3"/>
      <c r="BT195" s="3"/>
      <c r="BU195" s="540"/>
      <c r="BV195" s="540"/>
      <c r="BW195" s="540"/>
      <c r="BX195" s="540"/>
      <c r="BY195" s="63"/>
      <c r="BZ195" s="55"/>
      <c r="CA195" s="55"/>
      <c r="CB195" s="63"/>
      <c r="CC195" s="3"/>
      <c r="CD195" s="3"/>
      <c r="CE195" s="63"/>
      <c r="CF195" s="3"/>
      <c r="CG195" s="3"/>
      <c r="CH195" s="3"/>
      <c r="CI195" s="3"/>
      <c r="CJ195" s="3"/>
      <c r="CK195" s="3"/>
    </row>
    <row r="196" spans="1:89" ht="16.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539"/>
      <c r="N196" s="3"/>
      <c r="O196" s="57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62"/>
      <c r="AP196" s="63"/>
      <c r="AQ196" s="63"/>
      <c r="AR196" s="63"/>
      <c r="AS196" s="6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540"/>
      <c r="BM196" s="540"/>
      <c r="BN196" s="540"/>
      <c r="BO196" s="540"/>
      <c r="BP196" s="540"/>
      <c r="BQ196" s="540"/>
      <c r="BR196" s="3"/>
      <c r="BS196" s="3"/>
      <c r="BT196" s="3"/>
      <c r="BU196" s="540"/>
      <c r="BV196" s="540"/>
      <c r="BW196" s="540"/>
      <c r="BX196" s="540"/>
      <c r="BY196" s="63"/>
      <c r="BZ196" s="55"/>
      <c r="CA196" s="55"/>
      <c r="CB196" s="63"/>
      <c r="CC196" s="3"/>
      <c r="CD196" s="3"/>
      <c r="CE196" s="63"/>
      <c r="CF196" s="3"/>
      <c r="CG196" s="3"/>
      <c r="CH196" s="3"/>
      <c r="CI196" s="3"/>
      <c r="CJ196" s="3"/>
      <c r="CK196" s="3"/>
    </row>
    <row r="197" spans="1:89" ht="16.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539"/>
      <c r="N197" s="3"/>
      <c r="O197" s="57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62"/>
      <c r="AP197" s="63"/>
      <c r="AQ197" s="63"/>
      <c r="AR197" s="63"/>
      <c r="AS197" s="6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540"/>
      <c r="BM197" s="540"/>
      <c r="BN197" s="540"/>
      <c r="BO197" s="540"/>
      <c r="BP197" s="540"/>
      <c r="BQ197" s="540"/>
      <c r="BR197" s="3"/>
      <c r="BS197" s="3"/>
      <c r="BT197" s="3"/>
      <c r="BU197" s="540"/>
      <c r="BV197" s="540"/>
      <c r="BW197" s="540"/>
      <c r="BX197" s="540"/>
      <c r="BY197" s="63"/>
      <c r="BZ197" s="55"/>
      <c r="CA197" s="55"/>
      <c r="CB197" s="63"/>
      <c r="CC197" s="3"/>
      <c r="CD197" s="3"/>
      <c r="CE197" s="63"/>
      <c r="CF197" s="3"/>
      <c r="CG197" s="3"/>
      <c r="CH197" s="3"/>
      <c r="CI197" s="3"/>
      <c r="CJ197" s="3"/>
      <c r="CK197" s="3"/>
    </row>
    <row r="198" spans="1:89" ht="16.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539"/>
      <c r="N198" s="3"/>
      <c r="O198" s="57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62"/>
      <c r="AP198" s="63"/>
      <c r="AQ198" s="63"/>
      <c r="AR198" s="63"/>
      <c r="AS198" s="6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540"/>
      <c r="BM198" s="540"/>
      <c r="BN198" s="540"/>
      <c r="BO198" s="540"/>
      <c r="BP198" s="540"/>
      <c r="BQ198" s="540"/>
      <c r="BR198" s="3"/>
      <c r="BS198" s="3"/>
      <c r="BT198" s="3"/>
      <c r="BU198" s="540"/>
      <c r="BV198" s="540"/>
      <c r="BW198" s="540"/>
      <c r="BX198" s="540"/>
      <c r="BY198" s="63"/>
      <c r="BZ198" s="55"/>
      <c r="CA198" s="55"/>
      <c r="CB198" s="63"/>
      <c r="CC198" s="3"/>
      <c r="CD198" s="3"/>
      <c r="CE198" s="63"/>
      <c r="CF198" s="3"/>
      <c r="CG198" s="3"/>
      <c r="CH198" s="3"/>
      <c r="CI198" s="3"/>
      <c r="CJ198" s="3"/>
      <c r="CK198" s="3"/>
    </row>
    <row r="199" spans="1:89" ht="16.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539"/>
      <c r="N199" s="3"/>
      <c r="O199" s="57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62"/>
      <c r="AP199" s="63"/>
      <c r="AQ199" s="63"/>
      <c r="AR199" s="63"/>
      <c r="AS199" s="6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540"/>
      <c r="BM199" s="540"/>
      <c r="BN199" s="540"/>
      <c r="BO199" s="540"/>
      <c r="BP199" s="540"/>
      <c r="BQ199" s="540"/>
      <c r="BR199" s="3"/>
      <c r="BS199" s="3"/>
      <c r="BT199" s="3"/>
      <c r="BU199" s="540"/>
      <c r="BV199" s="540"/>
      <c r="BW199" s="540"/>
      <c r="BX199" s="540"/>
      <c r="BY199" s="63"/>
      <c r="BZ199" s="55"/>
      <c r="CA199" s="55"/>
      <c r="CB199" s="63"/>
      <c r="CC199" s="3"/>
      <c r="CD199" s="3"/>
      <c r="CE199" s="63"/>
      <c r="CF199" s="3"/>
      <c r="CG199" s="3"/>
      <c r="CH199" s="3"/>
      <c r="CI199" s="3"/>
      <c r="CJ199" s="3"/>
      <c r="CK199" s="3"/>
    </row>
    <row r="200" spans="1:89" ht="16.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539"/>
      <c r="N200" s="3"/>
      <c r="O200" s="57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62"/>
      <c r="AP200" s="63"/>
      <c r="AQ200" s="63"/>
      <c r="AR200" s="63"/>
      <c r="AS200" s="6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540"/>
      <c r="BM200" s="540"/>
      <c r="BN200" s="540"/>
      <c r="BO200" s="540"/>
      <c r="BP200" s="540"/>
      <c r="BQ200" s="540"/>
      <c r="BR200" s="3"/>
      <c r="BS200" s="3"/>
      <c r="BT200" s="3"/>
      <c r="BU200" s="540"/>
      <c r="BV200" s="540"/>
      <c r="BW200" s="540"/>
      <c r="BX200" s="540"/>
      <c r="BY200" s="63"/>
      <c r="BZ200" s="55"/>
      <c r="CA200" s="55"/>
      <c r="CB200" s="63"/>
      <c r="CC200" s="3"/>
      <c r="CD200" s="3"/>
      <c r="CE200" s="63"/>
      <c r="CF200" s="3"/>
      <c r="CG200" s="3"/>
      <c r="CH200" s="3"/>
      <c r="CI200" s="3"/>
      <c r="CJ200" s="3"/>
      <c r="CK200" s="3"/>
    </row>
    <row r="201" spans="1:89" ht="16.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539"/>
      <c r="N201" s="3"/>
      <c r="O201" s="57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62"/>
      <c r="AP201" s="63"/>
      <c r="AQ201" s="63"/>
      <c r="AR201" s="63"/>
      <c r="AS201" s="6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540"/>
      <c r="BM201" s="540"/>
      <c r="BN201" s="540"/>
      <c r="BO201" s="540"/>
      <c r="BP201" s="540"/>
      <c r="BQ201" s="540"/>
      <c r="BR201" s="3"/>
      <c r="BS201" s="3"/>
      <c r="BT201" s="3"/>
      <c r="BU201" s="540"/>
      <c r="BV201" s="540"/>
      <c r="BW201" s="540"/>
      <c r="BX201" s="540"/>
      <c r="BY201" s="63"/>
      <c r="BZ201" s="55"/>
      <c r="CA201" s="55"/>
      <c r="CB201" s="63"/>
      <c r="CC201" s="3"/>
      <c r="CD201" s="3"/>
      <c r="CE201" s="63"/>
      <c r="CF201" s="3"/>
      <c r="CG201" s="3"/>
      <c r="CH201" s="3"/>
      <c r="CI201" s="3"/>
      <c r="CJ201" s="3"/>
      <c r="CK201" s="3"/>
    </row>
    <row r="202" spans="1:89" ht="16.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539"/>
      <c r="N202" s="3"/>
      <c r="O202" s="57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62"/>
      <c r="AP202" s="63"/>
      <c r="AQ202" s="63"/>
      <c r="AR202" s="63"/>
      <c r="AS202" s="6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540"/>
      <c r="BM202" s="540"/>
      <c r="BN202" s="540"/>
      <c r="BO202" s="540"/>
      <c r="BP202" s="540"/>
      <c r="BQ202" s="540"/>
      <c r="BR202" s="3"/>
      <c r="BS202" s="3"/>
      <c r="BT202" s="3"/>
      <c r="BU202" s="540"/>
      <c r="BV202" s="540"/>
      <c r="BW202" s="540"/>
      <c r="BX202" s="540"/>
      <c r="BY202" s="63"/>
      <c r="BZ202" s="55"/>
      <c r="CA202" s="55"/>
      <c r="CB202" s="63"/>
      <c r="CC202" s="3"/>
      <c r="CD202" s="3"/>
      <c r="CE202" s="63"/>
      <c r="CF202" s="3"/>
      <c r="CG202" s="3"/>
      <c r="CH202" s="3"/>
      <c r="CI202" s="3"/>
      <c r="CJ202" s="3"/>
      <c r="CK202" s="3"/>
    </row>
    <row r="203" spans="1:89" ht="16.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539"/>
      <c r="N203" s="3"/>
      <c r="O203" s="57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62"/>
      <c r="AP203" s="63"/>
      <c r="AQ203" s="63"/>
      <c r="AR203" s="63"/>
      <c r="AS203" s="6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540"/>
      <c r="BM203" s="540"/>
      <c r="BN203" s="540"/>
      <c r="BO203" s="540"/>
      <c r="BP203" s="540"/>
      <c r="BQ203" s="540"/>
      <c r="BR203" s="3"/>
      <c r="BS203" s="3"/>
      <c r="BT203" s="3"/>
      <c r="BU203" s="540"/>
      <c r="BV203" s="540"/>
      <c r="BW203" s="540"/>
      <c r="BX203" s="540"/>
      <c r="BY203" s="63"/>
      <c r="BZ203" s="55"/>
      <c r="CA203" s="55"/>
      <c r="CB203" s="63"/>
      <c r="CC203" s="3"/>
      <c r="CD203" s="3"/>
      <c r="CE203" s="63"/>
      <c r="CF203" s="3"/>
      <c r="CG203" s="3"/>
      <c r="CH203" s="3"/>
      <c r="CI203" s="3"/>
      <c r="CJ203" s="3"/>
      <c r="CK203" s="3"/>
    </row>
    <row r="204" spans="1:89" ht="16.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539"/>
      <c r="N204" s="3"/>
      <c r="O204" s="57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62"/>
      <c r="AP204" s="63"/>
      <c r="AQ204" s="63"/>
      <c r="AR204" s="63"/>
      <c r="AS204" s="6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540"/>
      <c r="BM204" s="540"/>
      <c r="BN204" s="540"/>
      <c r="BO204" s="540"/>
      <c r="BP204" s="540"/>
      <c r="BQ204" s="540"/>
      <c r="BR204" s="3"/>
      <c r="BS204" s="3"/>
      <c r="BT204" s="3"/>
      <c r="BU204" s="540"/>
      <c r="BV204" s="540"/>
      <c r="BW204" s="540"/>
      <c r="BX204" s="540"/>
      <c r="BY204" s="63"/>
      <c r="BZ204" s="55"/>
      <c r="CA204" s="55"/>
      <c r="CB204" s="63"/>
      <c r="CC204" s="3"/>
      <c r="CD204" s="3"/>
      <c r="CE204" s="63"/>
      <c r="CF204" s="3"/>
      <c r="CG204" s="3"/>
      <c r="CH204" s="3"/>
      <c r="CI204" s="3"/>
      <c r="CJ204" s="3"/>
      <c r="CK204" s="3"/>
    </row>
    <row r="205" spans="1:89" ht="16.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539"/>
      <c r="N205" s="3"/>
      <c r="O205" s="57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62"/>
      <c r="AP205" s="63"/>
      <c r="AQ205" s="63"/>
      <c r="AR205" s="63"/>
      <c r="AS205" s="6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540"/>
      <c r="BM205" s="540"/>
      <c r="BN205" s="540"/>
      <c r="BO205" s="540"/>
      <c r="BP205" s="540"/>
      <c r="BQ205" s="540"/>
      <c r="BR205" s="3"/>
      <c r="BS205" s="3"/>
      <c r="BT205" s="3"/>
      <c r="BU205" s="540"/>
      <c r="BV205" s="540"/>
      <c r="BW205" s="540"/>
      <c r="BX205" s="540"/>
      <c r="BY205" s="63"/>
      <c r="BZ205" s="55"/>
      <c r="CA205" s="55"/>
      <c r="CB205" s="63"/>
      <c r="CC205" s="3"/>
      <c r="CD205" s="3"/>
      <c r="CE205" s="63"/>
      <c r="CF205" s="3"/>
      <c r="CG205" s="3"/>
      <c r="CH205" s="3"/>
      <c r="CI205" s="3"/>
      <c r="CJ205" s="3"/>
      <c r="CK205" s="3"/>
    </row>
    <row r="206" spans="1:89" ht="16.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539"/>
      <c r="N206" s="3"/>
      <c r="O206" s="57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62"/>
      <c r="AP206" s="63"/>
      <c r="AQ206" s="63"/>
      <c r="AR206" s="63"/>
      <c r="AS206" s="6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540"/>
      <c r="BM206" s="540"/>
      <c r="BN206" s="540"/>
      <c r="BO206" s="540"/>
      <c r="BP206" s="540"/>
      <c r="BQ206" s="540"/>
      <c r="BR206" s="3"/>
      <c r="BS206" s="3"/>
      <c r="BT206" s="3"/>
      <c r="BU206" s="540"/>
      <c r="BV206" s="540"/>
      <c r="BW206" s="540"/>
      <c r="BX206" s="540"/>
      <c r="BY206" s="63"/>
      <c r="BZ206" s="55"/>
      <c r="CA206" s="55"/>
      <c r="CB206" s="63"/>
      <c r="CC206" s="3"/>
      <c r="CD206" s="3"/>
      <c r="CE206" s="63"/>
      <c r="CF206" s="3"/>
      <c r="CG206" s="3"/>
      <c r="CH206" s="3"/>
      <c r="CI206" s="3"/>
      <c r="CJ206" s="3"/>
      <c r="CK206" s="3"/>
    </row>
    <row r="207" spans="1:89" ht="16.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539"/>
      <c r="N207" s="3"/>
      <c r="O207" s="57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62"/>
      <c r="AP207" s="63"/>
      <c r="AQ207" s="63"/>
      <c r="AR207" s="63"/>
      <c r="AS207" s="6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540"/>
      <c r="BM207" s="540"/>
      <c r="BN207" s="540"/>
      <c r="BO207" s="540"/>
      <c r="BP207" s="540"/>
      <c r="BQ207" s="540"/>
      <c r="BR207" s="3"/>
      <c r="BS207" s="3"/>
      <c r="BT207" s="3"/>
      <c r="BU207" s="540"/>
      <c r="BV207" s="540"/>
      <c r="BW207" s="540"/>
      <c r="BX207" s="540"/>
      <c r="BY207" s="63"/>
      <c r="BZ207" s="55"/>
      <c r="CA207" s="55"/>
      <c r="CB207" s="63"/>
      <c r="CC207" s="3"/>
      <c r="CD207" s="3"/>
      <c r="CE207" s="63"/>
      <c r="CF207" s="3"/>
      <c r="CG207" s="3"/>
      <c r="CH207" s="3"/>
      <c r="CI207" s="3"/>
      <c r="CJ207" s="3"/>
      <c r="CK207" s="3"/>
    </row>
    <row r="208" spans="1:89" ht="16.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539"/>
      <c r="N208" s="3"/>
      <c r="O208" s="57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62"/>
      <c r="AP208" s="63"/>
      <c r="AQ208" s="63"/>
      <c r="AR208" s="63"/>
      <c r="AS208" s="6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540"/>
      <c r="BM208" s="540"/>
      <c r="BN208" s="540"/>
      <c r="BO208" s="540"/>
      <c r="BP208" s="540"/>
      <c r="BQ208" s="540"/>
      <c r="BR208" s="3"/>
      <c r="BS208" s="3"/>
      <c r="BT208" s="3"/>
      <c r="BU208" s="540"/>
      <c r="BV208" s="540"/>
      <c r="BW208" s="540"/>
      <c r="BX208" s="540"/>
      <c r="BY208" s="63"/>
      <c r="BZ208" s="55"/>
      <c r="CA208" s="55"/>
      <c r="CB208" s="63"/>
      <c r="CC208" s="3"/>
      <c r="CD208" s="3"/>
      <c r="CE208" s="63"/>
      <c r="CF208" s="3"/>
      <c r="CG208" s="3"/>
      <c r="CH208" s="3"/>
      <c r="CI208" s="3"/>
      <c r="CJ208" s="3"/>
      <c r="CK208" s="3"/>
    </row>
    <row r="209" spans="1:89" ht="16.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539"/>
      <c r="N209" s="3"/>
      <c r="O209" s="57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62"/>
      <c r="AP209" s="63"/>
      <c r="AQ209" s="63"/>
      <c r="AR209" s="63"/>
      <c r="AS209" s="6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540"/>
      <c r="BM209" s="540"/>
      <c r="BN209" s="540"/>
      <c r="BO209" s="540"/>
      <c r="BP209" s="540"/>
      <c r="BQ209" s="540"/>
      <c r="BR209" s="3"/>
      <c r="BS209" s="3"/>
      <c r="BT209" s="3"/>
      <c r="BU209" s="540"/>
      <c r="BV209" s="540"/>
      <c r="BW209" s="540"/>
      <c r="BX209" s="540"/>
      <c r="BY209" s="63"/>
      <c r="BZ209" s="55"/>
      <c r="CA209" s="55"/>
      <c r="CB209" s="63"/>
      <c r="CC209" s="3"/>
      <c r="CD209" s="3"/>
      <c r="CE209" s="63"/>
      <c r="CF209" s="3"/>
      <c r="CG209" s="3"/>
      <c r="CH209" s="3"/>
      <c r="CI209" s="3"/>
      <c r="CJ209" s="3"/>
      <c r="CK209" s="3"/>
    </row>
    <row r="210" spans="1:89" ht="16.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539"/>
      <c r="N210" s="3"/>
      <c r="O210" s="57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62"/>
      <c r="AP210" s="63"/>
      <c r="AQ210" s="63"/>
      <c r="AR210" s="63"/>
      <c r="AS210" s="6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540"/>
      <c r="BM210" s="540"/>
      <c r="BN210" s="540"/>
      <c r="BO210" s="540"/>
      <c r="BP210" s="540"/>
      <c r="BQ210" s="540"/>
      <c r="BR210" s="3"/>
      <c r="BS210" s="3"/>
      <c r="BT210" s="3"/>
      <c r="BU210" s="540"/>
      <c r="BV210" s="540"/>
      <c r="BW210" s="540"/>
      <c r="BX210" s="540"/>
      <c r="BY210" s="63"/>
      <c r="BZ210" s="55"/>
      <c r="CA210" s="55"/>
      <c r="CB210" s="63"/>
      <c r="CC210" s="3"/>
      <c r="CD210" s="3"/>
      <c r="CE210" s="63"/>
      <c r="CF210" s="3"/>
      <c r="CG210" s="3"/>
      <c r="CH210" s="3"/>
      <c r="CI210" s="3"/>
      <c r="CJ210" s="3"/>
      <c r="CK210" s="3"/>
    </row>
    <row r="211" spans="1:89" ht="16.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539"/>
      <c r="N211" s="3"/>
      <c r="O211" s="57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62"/>
      <c r="AP211" s="63"/>
      <c r="AQ211" s="63"/>
      <c r="AR211" s="63"/>
      <c r="AS211" s="6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540"/>
      <c r="BM211" s="540"/>
      <c r="BN211" s="540"/>
      <c r="BO211" s="540"/>
      <c r="BP211" s="540"/>
      <c r="BQ211" s="540"/>
      <c r="BR211" s="3"/>
      <c r="BS211" s="3"/>
      <c r="BT211" s="3"/>
      <c r="BU211" s="540"/>
      <c r="BV211" s="540"/>
      <c r="BW211" s="540"/>
      <c r="BX211" s="540"/>
      <c r="BY211" s="63"/>
      <c r="BZ211" s="55"/>
      <c r="CA211" s="55"/>
      <c r="CB211" s="63"/>
      <c r="CC211" s="3"/>
      <c r="CD211" s="3"/>
      <c r="CE211" s="63"/>
      <c r="CF211" s="3"/>
      <c r="CG211" s="3"/>
      <c r="CH211" s="3"/>
      <c r="CI211" s="3"/>
      <c r="CJ211" s="3"/>
      <c r="CK211" s="3"/>
    </row>
    <row r="212" spans="1:89" ht="16.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539"/>
      <c r="N212" s="3"/>
      <c r="O212" s="57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62"/>
      <c r="AP212" s="63"/>
      <c r="AQ212" s="63"/>
      <c r="AR212" s="63"/>
      <c r="AS212" s="6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540"/>
      <c r="BM212" s="540"/>
      <c r="BN212" s="540"/>
      <c r="BO212" s="540"/>
      <c r="BP212" s="540"/>
      <c r="BQ212" s="540"/>
      <c r="BR212" s="3"/>
      <c r="BS212" s="3"/>
      <c r="BT212" s="3"/>
      <c r="BU212" s="540"/>
      <c r="BV212" s="540"/>
      <c r="BW212" s="540"/>
      <c r="BX212" s="540"/>
      <c r="BY212" s="63"/>
      <c r="BZ212" s="55"/>
      <c r="CA212" s="55"/>
      <c r="CB212" s="63"/>
      <c r="CC212" s="3"/>
      <c r="CD212" s="3"/>
      <c r="CE212" s="63"/>
      <c r="CF212" s="3"/>
      <c r="CG212" s="3"/>
      <c r="CH212" s="3"/>
      <c r="CI212" s="3"/>
      <c r="CJ212" s="3"/>
      <c r="CK212" s="3"/>
    </row>
    <row r="213" spans="1:89" ht="16.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539"/>
      <c r="N213" s="3"/>
      <c r="O213" s="57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62"/>
      <c r="AP213" s="63"/>
      <c r="AQ213" s="63"/>
      <c r="AR213" s="63"/>
      <c r="AS213" s="6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540"/>
      <c r="BM213" s="540"/>
      <c r="BN213" s="540"/>
      <c r="BO213" s="540"/>
      <c r="BP213" s="540"/>
      <c r="BQ213" s="540"/>
      <c r="BR213" s="3"/>
      <c r="BS213" s="3"/>
      <c r="BT213" s="3"/>
      <c r="BU213" s="540"/>
      <c r="BV213" s="540"/>
      <c r="BW213" s="540"/>
      <c r="BX213" s="540"/>
      <c r="BY213" s="63"/>
      <c r="BZ213" s="55"/>
      <c r="CA213" s="55"/>
      <c r="CB213" s="63"/>
      <c r="CC213" s="3"/>
      <c r="CD213" s="3"/>
      <c r="CE213" s="63"/>
      <c r="CF213" s="3"/>
      <c r="CG213" s="3"/>
      <c r="CH213" s="3"/>
      <c r="CI213" s="3"/>
      <c r="CJ213" s="3"/>
      <c r="CK213" s="3"/>
    </row>
    <row r="214" spans="1:89" ht="16.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539"/>
      <c r="N214" s="3"/>
      <c r="O214" s="57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62"/>
      <c r="AP214" s="63"/>
      <c r="AQ214" s="63"/>
      <c r="AR214" s="63"/>
      <c r="AS214" s="6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540"/>
      <c r="BM214" s="540"/>
      <c r="BN214" s="540"/>
      <c r="BO214" s="540"/>
      <c r="BP214" s="540"/>
      <c r="BQ214" s="540"/>
      <c r="BR214" s="3"/>
      <c r="BS214" s="3"/>
      <c r="BT214" s="3"/>
      <c r="BU214" s="540"/>
      <c r="BV214" s="540"/>
      <c r="BW214" s="540"/>
      <c r="BX214" s="540"/>
      <c r="BY214" s="63"/>
      <c r="BZ214" s="55"/>
      <c r="CA214" s="55"/>
      <c r="CB214" s="63"/>
      <c r="CC214" s="3"/>
      <c r="CD214" s="3"/>
      <c r="CE214" s="63"/>
      <c r="CF214" s="3"/>
      <c r="CG214" s="3"/>
      <c r="CH214" s="3"/>
      <c r="CI214" s="3"/>
      <c r="CJ214" s="3"/>
      <c r="CK214" s="3"/>
    </row>
    <row r="215" spans="1:89" ht="16.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539"/>
      <c r="N215" s="3"/>
      <c r="O215" s="57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62"/>
      <c r="AP215" s="63"/>
      <c r="AQ215" s="63"/>
      <c r="AR215" s="63"/>
      <c r="AS215" s="6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540"/>
      <c r="BM215" s="540"/>
      <c r="BN215" s="540"/>
      <c r="BO215" s="540"/>
      <c r="BP215" s="540"/>
      <c r="BQ215" s="540"/>
      <c r="BR215" s="3"/>
      <c r="BS215" s="3"/>
      <c r="BT215" s="3"/>
      <c r="BU215" s="540"/>
      <c r="BV215" s="540"/>
      <c r="BW215" s="540"/>
      <c r="BX215" s="540"/>
      <c r="BY215" s="63"/>
      <c r="BZ215" s="55"/>
      <c r="CA215" s="55"/>
      <c r="CB215" s="63"/>
      <c r="CC215" s="3"/>
      <c r="CD215" s="3"/>
      <c r="CE215" s="63"/>
      <c r="CF215" s="3"/>
      <c r="CG215" s="3"/>
      <c r="CH215" s="3"/>
      <c r="CI215" s="3"/>
      <c r="CJ215" s="3"/>
      <c r="CK215" s="3"/>
    </row>
    <row r="216" spans="1:89" ht="16.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539"/>
      <c r="N216" s="3"/>
      <c r="O216" s="57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62"/>
      <c r="AP216" s="63"/>
      <c r="AQ216" s="63"/>
      <c r="AR216" s="63"/>
      <c r="AS216" s="6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540"/>
      <c r="BM216" s="540"/>
      <c r="BN216" s="540"/>
      <c r="BO216" s="540"/>
      <c r="BP216" s="540"/>
      <c r="BQ216" s="540"/>
      <c r="BR216" s="3"/>
      <c r="BS216" s="3"/>
      <c r="BT216" s="3"/>
      <c r="BU216" s="540"/>
      <c r="BV216" s="540"/>
      <c r="BW216" s="540"/>
      <c r="BX216" s="540"/>
      <c r="BY216" s="63"/>
      <c r="BZ216" s="55"/>
      <c r="CA216" s="55"/>
      <c r="CB216" s="63"/>
      <c r="CC216" s="3"/>
      <c r="CD216" s="3"/>
      <c r="CE216" s="63"/>
      <c r="CF216" s="3"/>
      <c r="CG216" s="3"/>
      <c r="CH216" s="3"/>
      <c r="CI216" s="3"/>
      <c r="CJ216" s="3"/>
      <c r="CK216" s="3"/>
    </row>
    <row r="217" spans="1:89" ht="16.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539"/>
      <c r="N217" s="3"/>
      <c r="O217" s="57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62"/>
      <c r="AP217" s="63"/>
      <c r="AQ217" s="63"/>
      <c r="AR217" s="63"/>
      <c r="AS217" s="6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540"/>
      <c r="BM217" s="540"/>
      <c r="BN217" s="540"/>
      <c r="BO217" s="540"/>
      <c r="BP217" s="540"/>
      <c r="BQ217" s="540"/>
      <c r="BR217" s="3"/>
      <c r="BS217" s="3"/>
      <c r="BT217" s="3"/>
      <c r="BU217" s="540"/>
      <c r="BV217" s="540"/>
      <c r="BW217" s="540"/>
      <c r="BX217" s="540"/>
      <c r="BY217" s="63"/>
      <c r="BZ217" s="55"/>
      <c r="CA217" s="55"/>
      <c r="CB217" s="63"/>
      <c r="CC217" s="3"/>
      <c r="CD217" s="3"/>
      <c r="CE217" s="63"/>
      <c r="CF217" s="3"/>
      <c r="CG217" s="3"/>
      <c r="CH217" s="3"/>
      <c r="CI217" s="3"/>
      <c r="CJ217" s="3"/>
      <c r="CK217" s="3"/>
    </row>
    <row r="218" spans="1:89" ht="16.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539"/>
      <c r="N218" s="3"/>
      <c r="O218" s="57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62"/>
      <c r="AP218" s="63"/>
      <c r="AQ218" s="63"/>
      <c r="AR218" s="63"/>
      <c r="AS218" s="6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540"/>
      <c r="BM218" s="540"/>
      <c r="BN218" s="540"/>
      <c r="BO218" s="540"/>
      <c r="BP218" s="540"/>
      <c r="BQ218" s="540"/>
      <c r="BR218" s="3"/>
      <c r="BS218" s="3"/>
      <c r="BT218" s="3"/>
      <c r="BU218" s="540"/>
      <c r="BV218" s="540"/>
      <c r="BW218" s="540"/>
      <c r="BX218" s="540"/>
      <c r="BY218" s="63"/>
      <c r="BZ218" s="55"/>
      <c r="CA218" s="55"/>
      <c r="CB218" s="63"/>
      <c r="CC218" s="3"/>
      <c r="CD218" s="3"/>
      <c r="CE218" s="63"/>
      <c r="CF218" s="3"/>
      <c r="CG218" s="3"/>
      <c r="CH218" s="3"/>
      <c r="CI218" s="3"/>
      <c r="CJ218" s="3"/>
      <c r="CK218" s="3"/>
    </row>
    <row r="219" spans="1:89" ht="16.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539"/>
      <c r="N219" s="3"/>
      <c r="O219" s="57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62"/>
      <c r="AP219" s="63"/>
      <c r="AQ219" s="63"/>
      <c r="AR219" s="63"/>
      <c r="AS219" s="6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540"/>
      <c r="BM219" s="540"/>
      <c r="BN219" s="540"/>
      <c r="BO219" s="540"/>
      <c r="BP219" s="540"/>
      <c r="BQ219" s="540"/>
      <c r="BR219" s="3"/>
      <c r="BS219" s="3"/>
      <c r="BT219" s="3"/>
      <c r="BU219" s="540"/>
      <c r="BV219" s="540"/>
      <c r="BW219" s="540"/>
      <c r="BX219" s="540"/>
      <c r="BY219" s="63"/>
      <c r="BZ219" s="55"/>
      <c r="CA219" s="55"/>
      <c r="CB219" s="63"/>
      <c r="CC219" s="3"/>
      <c r="CD219" s="3"/>
      <c r="CE219" s="63"/>
      <c r="CF219" s="3"/>
      <c r="CG219" s="3"/>
      <c r="CH219" s="3"/>
      <c r="CI219" s="3"/>
      <c r="CJ219" s="3"/>
      <c r="CK219" s="3"/>
    </row>
    <row r="220" spans="1:89" ht="16.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539"/>
      <c r="N220" s="3"/>
      <c r="O220" s="57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62"/>
      <c r="AP220" s="63"/>
      <c r="AQ220" s="63"/>
      <c r="AR220" s="63"/>
      <c r="AS220" s="6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540"/>
      <c r="BM220" s="540"/>
      <c r="BN220" s="540"/>
      <c r="BO220" s="540"/>
      <c r="BP220" s="540"/>
      <c r="BQ220" s="540"/>
      <c r="BR220" s="3"/>
      <c r="BS220" s="3"/>
      <c r="BT220" s="3"/>
      <c r="BU220" s="540"/>
      <c r="BV220" s="540"/>
      <c r="BW220" s="540"/>
      <c r="BX220" s="540"/>
      <c r="BY220" s="63"/>
      <c r="BZ220" s="55"/>
      <c r="CA220" s="55"/>
      <c r="CB220" s="63"/>
      <c r="CC220" s="3"/>
      <c r="CD220" s="3"/>
      <c r="CE220" s="63"/>
      <c r="CF220" s="3"/>
      <c r="CG220" s="3"/>
      <c r="CH220" s="3"/>
      <c r="CI220" s="3"/>
      <c r="CJ220" s="3"/>
      <c r="CK220" s="3"/>
    </row>
    <row r="221" spans="1:89" ht="16.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539"/>
      <c r="N221" s="3"/>
      <c r="O221" s="57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62"/>
      <c r="AP221" s="63"/>
      <c r="AQ221" s="63"/>
      <c r="AR221" s="63"/>
      <c r="AS221" s="6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540"/>
      <c r="BM221" s="540"/>
      <c r="BN221" s="540"/>
      <c r="BO221" s="540"/>
      <c r="BP221" s="540"/>
      <c r="BQ221" s="540"/>
      <c r="BR221" s="3"/>
      <c r="BS221" s="3"/>
      <c r="BT221" s="3"/>
      <c r="BU221" s="540"/>
      <c r="BV221" s="540"/>
      <c r="BW221" s="540"/>
      <c r="BX221" s="540"/>
      <c r="BY221" s="63"/>
      <c r="BZ221" s="55"/>
      <c r="CA221" s="55"/>
      <c r="CB221" s="63"/>
      <c r="CC221" s="3"/>
      <c r="CD221" s="3"/>
      <c r="CE221" s="63"/>
      <c r="CF221" s="3"/>
      <c r="CG221" s="3"/>
      <c r="CH221" s="3"/>
      <c r="CI221" s="3"/>
      <c r="CJ221" s="3"/>
      <c r="CK221" s="3"/>
    </row>
    <row r="222" spans="1:89" ht="16.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539"/>
      <c r="N222" s="3"/>
      <c r="O222" s="57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62"/>
      <c r="AP222" s="63"/>
      <c r="AQ222" s="63"/>
      <c r="AR222" s="63"/>
      <c r="AS222" s="6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540"/>
      <c r="BM222" s="540"/>
      <c r="BN222" s="540"/>
      <c r="BO222" s="540"/>
      <c r="BP222" s="540"/>
      <c r="BQ222" s="540"/>
      <c r="BR222" s="3"/>
      <c r="BS222" s="3"/>
      <c r="BT222" s="3"/>
      <c r="BU222" s="540"/>
      <c r="BV222" s="540"/>
      <c r="BW222" s="540"/>
      <c r="BX222" s="540"/>
      <c r="BY222" s="63"/>
      <c r="BZ222" s="55"/>
      <c r="CA222" s="55"/>
      <c r="CB222" s="63"/>
      <c r="CC222" s="3"/>
      <c r="CD222" s="3"/>
      <c r="CE222" s="63"/>
      <c r="CF222" s="3"/>
      <c r="CG222" s="3"/>
      <c r="CH222" s="3"/>
      <c r="CI222" s="3"/>
      <c r="CJ222" s="3"/>
      <c r="CK222" s="3"/>
    </row>
    <row r="223" spans="1:89" ht="16.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539"/>
      <c r="N223" s="3"/>
      <c r="O223" s="57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62"/>
      <c r="AP223" s="63"/>
      <c r="AQ223" s="63"/>
      <c r="AR223" s="63"/>
      <c r="AS223" s="6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540"/>
      <c r="BM223" s="540"/>
      <c r="BN223" s="540"/>
      <c r="BO223" s="540"/>
      <c r="BP223" s="540"/>
      <c r="BQ223" s="540"/>
      <c r="BR223" s="3"/>
      <c r="BS223" s="3"/>
      <c r="BT223" s="3"/>
      <c r="BU223" s="540"/>
      <c r="BV223" s="540"/>
      <c r="BW223" s="540"/>
      <c r="BX223" s="540"/>
      <c r="BY223" s="63"/>
      <c r="BZ223" s="55"/>
      <c r="CA223" s="55"/>
      <c r="CB223" s="63"/>
      <c r="CC223" s="3"/>
      <c r="CD223" s="3"/>
      <c r="CE223" s="63"/>
      <c r="CF223" s="3"/>
      <c r="CG223" s="3"/>
      <c r="CH223" s="3"/>
      <c r="CI223" s="3"/>
      <c r="CJ223" s="3"/>
      <c r="CK223" s="3"/>
    </row>
    <row r="224" spans="1:89" ht="16.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539"/>
      <c r="N224" s="3"/>
      <c r="O224" s="57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62"/>
      <c r="AP224" s="63"/>
      <c r="AQ224" s="63"/>
      <c r="AR224" s="63"/>
      <c r="AS224" s="6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540"/>
      <c r="BM224" s="540"/>
      <c r="BN224" s="540"/>
      <c r="BO224" s="540"/>
      <c r="BP224" s="540"/>
      <c r="BQ224" s="540"/>
      <c r="BR224" s="3"/>
      <c r="BS224" s="3"/>
      <c r="BT224" s="3"/>
      <c r="BU224" s="540"/>
      <c r="BV224" s="540"/>
      <c r="BW224" s="540"/>
      <c r="BX224" s="540"/>
      <c r="BY224" s="63"/>
      <c r="BZ224" s="55"/>
      <c r="CA224" s="55"/>
      <c r="CB224" s="63"/>
      <c r="CC224" s="3"/>
      <c r="CD224" s="3"/>
      <c r="CE224" s="63"/>
      <c r="CF224" s="3"/>
      <c r="CG224" s="3"/>
      <c r="CH224" s="3"/>
      <c r="CI224" s="3"/>
      <c r="CJ224" s="3"/>
      <c r="CK224" s="3"/>
    </row>
    <row r="225" spans="1:89" ht="16.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539"/>
      <c r="N225" s="3"/>
      <c r="O225" s="57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62"/>
      <c r="AP225" s="63"/>
      <c r="AQ225" s="63"/>
      <c r="AR225" s="63"/>
      <c r="AS225" s="6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540"/>
      <c r="BM225" s="540"/>
      <c r="BN225" s="540"/>
      <c r="BO225" s="540"/>
      <c r="BP225" s="540"/>
      <c r="BQ225" s="540"/>
      <c r="BR225" s="3"/>
      <c r="BS225" s="3"/>
      <c r="BT225" s="3"/>
      <c r="BU225" s="540"/>
      <c r="BV225" s="540"/>
      <c r="BW225" s="540"/>
      <c r="BX225" s="540"/>
      <c r="BY225" s="63"/>
      <c r="BZ225" s="55"/>
      <c r="CA225" s="55"/>
      <c r="CB225" s="63"/>
      <c r="CC225" s="3"/>
      <c r="CD225" s="3"/>
      <c r="CE225" s="63"/>
      <c r="CF225" s="3"/>
      <c r="CG225" s="3"/>
      <c r="CH225" s="3"/>
      <c r="CI225" s="3"/>
      <c r="CJ225" s="3"/>
      <c r="CK225" s="3"/>
    </row>
    <row r="226" spans="1:89" ht="16.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539"/>
      <c r="N226" s="3"/>
      <c r="O226" s="57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62"/>
      <c r="AP226" s="63"/>
      <c r="AQ226" s="63"/>
      <c r="AR226" s="63"/>
      <c r="AS226" s="6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540"/>
      <c r="BM226" s="540"/>
      <c r="BN226" s="540"/>
      <c r="BO226" s="540"/>
      <c r="BP226" s="540"/>
      <c r="BQ226" s="540"/>
      <c r="BR226" s="3"/>
      <c r="BS226" s="3"/>
      <c r="BT226" s="3"/>
      <c r="BU226" s="540"/>
      <c r="BV226" s="540"/>
      <c r="BW226" s="540"/>
      <c r="BX226" s="540"/>
      <c r="BY226" s="63"/>
      <c r="BZ226" s="55"/>
      <c r="CA226" s="55"/>
      <c r="CB226" s="63"/>
      <c r="CC226" s="3"/>
      <c r="CD226" s="3"/>
      <c r="CE226" s="63"/>
      <c r="CF226" s="3"/>
      <c r="CG226" s="3"/>
      <c r="CH226" s="3"/>
      <c r="CI226" s="3"/>
      <c r="CJ226" s="3"/>
      <c r="CK226" s="3"/>
    </row>
    <row r="227" spans="1:89" ht="16.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539"/>
      <c r="N227" s="3"/>
      <c r="O227" s="57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62"/>
      <c r="AP227" s="63"/>
      <c r="AQ227" s="63"/>
      <c r="AR227" s="63"/>
      <c r="AS227" s="6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540"/>
      <c r="BM227" s="540"/>
      <c r="BN227" s="540"/>
      <c r="BO227" s="540"/>
      <c r="BP227" s="540"/>
      <c r="BQ227" s="540"/>
      <c r="BR227" s="3"/>
      <c r="BS227" s="3"/>
      <c r="BT227" s="3"/>
      <c r="BU227" s="540"/>
      <c r="BV227" s="540"/>
      <c r="BW227" s="540"/>
      <c r="BX227" s="540"/>
      <c r="BY227" s="63"/>
      <c r="BZ227" s="55"/>
      <c r="CA227" s="55"/>
      <c r="CB227" s="63"/>
      <c r="CC227" s="3"/>
      <c r="CD227" s="3"/>
      <c r="CE227" s="63"/>
      <c r="CF227" s="3"/>
      <c r="CG227" s="3"/>
      <c r="CH227" s="3"/>
      <c r="CI227" s="3"/>
      <c r="CJ227" s="3"/>
      <c r="CK227" s="3"/>
    </row>
    <row r="228" spans="1:89" ht="16.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539"/>
      <c r="N228" s="3"/>
      <c r="O228" s="57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62"/>
      <c r="AP228" s="63"/>
      <c r="AQ228" s="63"/>
      <c r="AR228" s="63"/>
      <c r="AS228" s="6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540"/>
      <c r="BM228" s="540"/>
      <c r="BN228" s="540"/>
      <c r="BO228" s="540"/>
      <c r="BP228" s="540"/>
      <c r="BQ228" s="540"/>
      <c r="BR228" s="3"/>
      <c r="BS228" s="3"/>
      <c r="BT228" s="3"/>
      <c r="BU228" s="540"/>
      <c r="BV228" s="540"/>
      <c r="BW228" s="540"/>
      <c r="BX228" s="540"/>
      <c r="BY228" s="63"/>
      <c r="BZ228" s="55"/>
      <c r="CA228" s="55"/>
      <c r="CB228" s="63"/>
      <c r="CC228" s="3"/>
      <c r="CD228" s="3"/>
      <c r="CE228" s="63"/>
      <c r="CF228" s="3"/>
      <c r="CG228" s="3"/>
      <c r="CH228" s="3"/>
      <c r="CI228" s="3"/>
      <c r="CJ228" s="3"/>
      <c r="CK228" s="3"/>
    </row>
    <row r="229" spans="1:89" ht="16.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539"/>
      <c r="N229" s="3"/>
      <c r="O229" s="57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62"/>
      <c r="AP229" s="63"/>
      <c r="AQ229" s="63"/>
      <c r="AR229" s="63"/>
      <c r="AS229" s="6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540"/>
      <c r="BM229" s="540"/>
      <c r="BN229" s="540"/>
      <c r="BO229" s="540"/>
      <c r="BP229" s="540"/>
      <c r="BQ229" s="540"/>
      <c r="BR229" s="3"/>
      <c r="BS229" s="3"/>
      <c r="BT229" s="3"/>
      <c r="BU229" s="540"/>
      <c r="BV229" s="540"/>
      <c r="BW229" s="540"/>
      <c r="BX229" s="540"/>
      <c r="BY229" s="63"/>
      <c r="BZ229" s="55"/>
      <c r="CA229" s="55"/>
      <c r="CB229" s="63"/>
      <c r="CC229" s="3"/>
      <c r="CD229" s="3"/>
      <c r="CE229" s="63"/>
      <c r="CF229" s="3"/>
      <c r="CG229" s="3"/>
      <c r="CH229" s="3"/>
      <c r="CI229" s="3"/>
      <c r="CJ229" s="3"/>
      <c r="CK229" s="3"/>
    </row>
    <row r="230" spans="1:89" ht="16.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539"/>
      <c r="N230" s="3"/>
      <c r="O230" s="57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62"/>
      <c r="AP230" s="63"/>
      <c r="AQ230" s="63"/>
      <c r="AR230" s="63"/>
      <c r="AS230" s="6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540"/>
      <c r="BM230" s="540"/>
      <c r="BN230" s="540"/>
      <c r="BO230" s="540"/>
      <c r="BP230" s="540"/>
      <c r="BQ230" s="540"/>
      <c r="BR230" s="3"/>
      <c r="BS230" s="3"/>
      <c r="BT230" s="3"/>
      <c r="BU230" s="540"/>
      <c r="BV230" s="540"/>
      <c r="BW230" s="540"/>
      <c r="BX230" s="540"/>
      <c r="BY230" s="63"/>
      <c r="BZ230" s="55"/>
      <c r="CA230" s="55"/>
      <c r="CB230" s="63"/>
      <c r="CC230" s="3"/>
      <c r="CD230" s="3"/>
      <c r="CE230" s="63"/>
      <c r="CF230" s="3"/>
      <c r="CG230" s="3"/>
      <c r="CH230" s="3"/>
      <c r="CI230" s="3"/>
      <c r="CJ230" s="3"/>
      <c r="CK230" s="3"/>
    </row>
    <row r="231" spans="1:89" ht="16.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539"/>
      <c r="N231" s="3"/>
      <c r="O231" s="57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62"/>
      <c r="AP231" s="63"/>
      <c r="AQ231" s="63"/>
      <c r="AR231" s="63"/>
      <c r="AS231" s="6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540"/>
      <c r="BM231" s="540"/>
      <c r="BN231" s="540"/>
      <c r="BO231" s="540"/>
      <c r="BP231" s="540"/>
      <c r="BQ231" s="540"/>
      <c r="BR231" s="3"/>
      <c r="BS231" s="3"/>
      <c r="BT231" s="3"/>
      <c r="BU231" s="540"/>
      <c r="BV231" s="540"/>
      <c r="BW231" s="540"/>
      <c r="BX231" s="540"/>
      <c r="BY231" s="63"/>
      <c r="BZ231" s="55"/>
      <c r="CA231" s="55"/>
      <c r="CB231" s="63"/>
      <c r="CC231" s="3"/>
      <c r="CD231" s="3"/>
      <c r="CE231" s="63"/>
      <c r="CF231" s="3"/>
      <c r="CG231" s="3"/>
      <c r="CH231" s="3"/>
      <c r="CI231" s="3"/>
      <c r="CJ231" s="3"/>
      <c r="CK231" s="3"/>
    </row>
    <row r="232" spans="1:89" ht="16.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539"/>
      <c r="N232" s="3"/>
      <c r="O232" s="57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62"/>
      <c r="AP232" s="63"/>
      <c r="AQ232" s="63"/>
      <c r="AR232" s="63"/>
      <c r="AS232" s="6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540"/>
      <c r="BM232" s="540"/>
      <c r="BN232" s="540"/>
      <c r="BO232" s="540"/>
      <c r="BP232" s="540"/>
      <c r="BQ232" s="540"/>
      <c r="BR232" s="3"/>
      <c r="BS232" s="3"/>
      <c r="BT232" s="3"/>
      <c r="BU232" s="540"/>
      <c r="BV232" s="540"/>
      <c r="BW232" s="540"/>
      <c r="BX232" s="540"/>
      <c r="BY232" s="63"/>
      <c r="BZ232" s="55"/>
      <c r="CA232" s="55"/>
      <c r="CB232" s="63"/>
      <c r="CC232" s="3"/>
      <c r="CD232" s="3"/>
      <c r="CE232" s="63"/>
      <c r="CF232" s="3"/>
      <c r="CG232" s="3"/>
      <c r="CH232" s="3"/>
      <c r="CI232" s="3"/>
      <c r="CJ232" s="3"/>
      <c r="CK232" s="3"/>
    </row>
    <row r="233" spans="1:89" ht="16.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539"/>
      <c r="N233" s="3"/>
      <c r="O233" s="57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62"/>
      <c r="AP233" s="63"/>
      <c r="AQ233" s="63"/>
      <c r="AR233" s="63"/>
      <c r="AS233" s="6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540"/>
      <c r="BM233" s="540"/>
      <c r="BN233" s="540"/>
      <c r="BO233" s="540"/>
      <c r="BP233" s="540"/>
      <c r="BQ233" s="540"/>
      <c r="BR233" s="3"/>
      <c r="BS233" s="3"/>
      <c r="BT233" s="3"/>
      <c r="BU233" s="540"/>
      <c r="BV233" s="540"/>
      <c r="BW233" s="540"/>
      <c r="BX233" s="540"/>
      <c r="BY233" s="63"/>
      <c r="BZ233" s="55"/>
      <c r="CA233" s="55"/>
      <c r="CB233" s="63"/>
      <c r="CC233" s="3"/>
      <c r="CD233" s="3"/>
      <c r="CE233" s="63"/>
      <c r="CF233" s="3"/>
      <c r="CG233" s="3"/>
      <c r="CH233" s="3"/>
      <c r="CI233" s="3"/>
      <c r="CJ233" s="3"/>
      <c r="CK233" s="3"/>
    </row>
    <row r="234" spans="1:89" ht="16.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539"/>
      <c r="N234" s="3"/>
      <c r="O234" s="57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62"/>
      <c r="AP234" s="63"/>
      <c r="AQ234" s="63"/>
      <c r="AR234" s="63"/>
      <c r="AS234" s="6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540"/>
      <c r="BM234" s="540"/>
      <c r="BN234" s="540"/>
      <c r="BO234" s="540"/>
      <c r="BP234" s="540"/>
      <c r="BQ234" s="540"/>
      <c r="BR234" s="3"/>
      <c r="BS234" s="3"/>
      <c r="BT234" s="3"/>
      <c r="BU234" s="540"/>
      <c r="BV234" s="540"/>
      <c r="BW234" s="540"/>
      <c r="BX234" s="540"/>
      <c r="BY234" s="63"/>
      <c r="BZ234" s="55"/>
      <c r="CA234" s="55"/>
      <c r="CB234" s="63"/>
      <c r="CC234" s="3"/>
      <c r="CD234" s="3"/>
      <c r="CE234" s="63"/>
      <c r="CF234" s="3"/>
      <c r="CG234" s="3"/>
      <c r="CH234" s="3"/>
      <c r="CI234" s="3"/>
      <c r="CJ234" s="3"/>
      <c r="CK234" s="3"/>
    </row>
    <row r="235" spans="1:89" ht="16.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539"/>
      <c r="N235" s="3"/>
      <c r="O235" s="57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62"/>
      <c r="AP235" s="63"/>
      <c r="AQ235" s="63"/>
      <c r="AR235" s="63"/>
      <c r="AS235" s="6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540"/>
      <c r="BM235" s="540"/>
      <c r="BN235" s="540"/>
      <c r="BO235" s="540"/>
      <c r="BP235" s="540"/>
      <c r="BQ235" s="540"/>
      <c r="BR235" s="3"/>
      <c r="BS235" s="3"/>
      <c r="BT235" s="3"/>
      <c r="BU235" s="540"/>
      <c r="BV235" s="540"/>
      <c r="BW235" s="540"/>
      <c r="BX235" s="540"/>
      <c r="BY235" s="63"/>
      <c r="BZ235" s="55"/>
      <c r="CA235" s="55"/>
      <c r="CB235" s="63"/>
      <c r="CC235" s="3"/>
      <c r="CD235" s="3"/>
      <c r="CE235" s="63"/>
      <c r="CF235" s="3"/>
      <c r="CG235" s="3"/>
      <c r="CH235" s="3"/>
      <c r="CI235" s="3"/>
      <c r="CJ235" s="3"/>
      <c r="CK235" s="3"/>
    </row>
    <row r="236" spans="1:89" ht="16.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539"/>
      <c r="N236" s="3"/>
      <c r="O236" s="57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62"/>
      <c r="AP236" s="63"/>
      <c r="AQ236" s="63"/>
      <c r="AR236" s="63"/>
      <c r="AS236" s="6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540"/>
      <c r="BM236" s="540"/>
      <c r="BN236" s="540"/>
      <c r="BO236" s="540"/>
      <c r="BP236" s="540"/>
      <c r="BQ236" s="540"/>
      <c r="BR236" s="3"/>
      <c r="BS236" s="3"/>
      <c r="BT236" s="3"/>
      <c r="BU236" s="540"/>
      <c r="BV236" s="540"/>
      <c r="BW236" s="540"/>
      <c r="BX236" s="540"/>
      <c r="BY236" s="63"/>
      <c r="BZ236" s="55"/>
      <c r="CA236" s="55"/>
      <c r="CB236" s="63"/>
      <c r="CC236" s="3"/>
      <c r="CD236" s="3"/>
      <c r="CE236" s="63"/>
      <c r="CF236" s="3"/>
      <c r="CG236" s="3"/>
      <c r="CH236" s="3"/>
      <c r="CI236" s="3"/>
      <c r="CJ236" s="3"/>
      <c r="CK236" s="3"/>
    </row>
    <row r="237" spans="1:89" ht="16.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539"/>
      <c r="N237" s="3"/>
      <c r="O237" s="57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62"/>
      <c r="AP237" s="63"/>
      <c r="AQ237" s="63"/>
      <c r="AR237" s="63"/>
      <c r="AS237" s="6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540"/>
      <c r="BM237" s="540"/>
      <c r="BN237" s="540"/>
      <c r="BO237" s="540"/>
      <c r="BP237" s="540"/>
      <c r="BQ237" s="540"/>
      <c r="BR237" s="3"/>
      <c r="BS237" s="3"/>
      <c r="BT237" s="3"/>
      <c r="BU237" s="540"/>
      <c r="BV237" s="540"/>
      <c r="BW237" s="540"/>
      <c r="BX237" s="540"/>
      <c r="BY237" s="63"/>
      <c r="BZ237" s="55"/>
      <c r="CA237" s="55"/>
      <c r="CB237" s="63"/>
      <c r="CC237" s="3"/>
      <c r="CD237" s="3"/>
      <c r="CE237" s="63"/>
      <c r="CF237" s="3"/>
      <c r="CG237" s="3"/>
      <c r="CH237" s="3"/>
      <c r="CI237" s="3"/>
      <c r="CJ237" s="3"/>
      <c r="CK237" s="3"/>
    </row>
    <row r="238" spans="1:89" ht="16.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539"/>
      <c r="N238" s="3"/>
      <c r="O238" s="57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62"/>
      <c r="AP238" s="63"/>
      <c r="AQ238" s="63"/>
      <c r="AR238" s="63"/>
      <c r="AS238" s="6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540"/>
      <c r="BM238" s="540"/>
      <c r="BN238" s="540"/>
      <c r="BO238" s="540"/>
      <c r="BP238" s="540"/>
      <c r="BQ238" s="540"/>
      <c r="BR238" s="3"/>
      <c r="BS238" s="3"/>
      <c r="BT238" s="3"/>
      <c r="BU238" s="540"/>
      <c r="BV238" s="540"/>
      <c r="BW238" s="540"/>
      <c r="BX238" s="540"/>
      <c r="BY238" s="63"/>
      <c r="BZ238" s="55"/>
      <c r="CA238" s="55"/>
      <c r="CB238" s="63"/>
      <c r="CC238" s="3"/>
      <c r="CD238" s="3"/>
      <c r="CE238" s="63"/>
      <c r="CF238" s="3"/>
      <c r="CG238" s="3"/>
      <c r="CH238" s="3"/>
      <c r="CI238" s="3"/>
      <c r="CJ238" s="3"/>
      <c r="CK238" s="3"/>
    </row>
    <row r="239" spans="1:89" ht="16.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539"/>
      <c r="N239" s="3"/>
      <c r="O239" s="57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62"/>
      <c r="AP239" s="63"/>
      <c r="AQ239" s="63"/>
      <c r="AR239" s="63"/>
      <c r="AS239" s="6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540"/>
      <c r="BM239" s="540"/>
      <c r="BN239" s="540"/>
      <c r="BO239" s="540"/>
      <c r="BP239" s="540"/>
      <c r="BQ239" s="540"/>
      <c r="BR239" s="3"/>
      <c r="BS239" s="3"/>
      <c r="BT239" s="3"/>
      <c r="BU239" s="540"/>
      <c r="BV239" s="540"/>
      <c r="BW239" s="540"/>
      <c r="BX239" s="540"/>
      <c r="BY239" s="63"/>
      <c r="BZ239" s="55"/>
      <c r="CA239" s="55"/>
      <c r="CB239" s="63"/>
      <c r="CC239" s="3"/>
      <c r="CD239" s="3"/>
      <c r="CE239" s="63"/>
      <c r="CF239" s="3"/>
      <c r="CG239" s="3"/>
      <c r="CH239" s="3"/>
      <c r="CI239" s="3"/>
      <c r="CJ239" s="3"/>
      <c r="CK239" s="3"/>
    </row>
    <row r="240" spans="1:89" ht="16.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539"/>
      <c r="N240" s="3"/>
      <c r="O240" s="57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62"/>
      <c r="AP240" s="63"/>
      <c r="AQ240" s="63"/>
      <c r="AR240" s="63"/>
      <c r="AS240" s="6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540"/>
      <c r="BM240" s="540"/>
      <c r="BN240" s="540"/>
      <c r="BO240" s="540"/>
      <c r="BP240" s="540"/>
      <c r="BQ240" s="540"/>
      <c r="BR240" s="3"/>
      <c r="BS240" s="3"/>
      <c r="BT240" s="3"/>
      <c r="BU240" s="540"/>
      <c r="BV240" s="540"/>
      <c r="BW240" s="540"/>
      <c r="BX240" s="540"/>
      <c r="BY240" s="63"/>
      <c r="BZ240" s="55"/>
      <c r="CA240" s="55"/>
      <c r="CB240" s="63"/>
      <c r="CC240" s="3"/>
      <c r="CD240" s="3"/>
      <c r="CE240" s="63"/>
      <c r="CF240" s="3"/>
      <c r="CG240" s="3"/>
      <c r="CH240" s="3"/>
      <c r="CI240" s="3"/>
      <c r="CJ240" s="3"/>
      <c r="CK240" s="3"/>
    </row>
    <row r="241" spans="1:89" ht="16.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539"/>
      <c r="N241" s="3"/>
      <c r="O241" s="57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62"/>
      <c r="AP241" s="63"/>
      <c r="AQ241" s="63"/>
      <c r="AR241" s="63"/>
      <c r="AS241" s="6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540"/>
      <c r="BM241" s="540"/>
      <c r="BN241" s="540"/>
      <c r="BO241" s="540"/>
      <c r="BP241" s="540"/>
      <c r="BQ241" s="540"/>
      <c r="BR241" s="3"/>
      <c r="BS241" s="3"/>
      <c r="BT241" s="3"/>
      <c r="BU241" s="540"/>
      <c r="BV241" s="540"/>
      <c r="BW241" s="540"/>
      <c r="BX241" s="540"/>
      <c r="BY241" s="63"/>
      <c r="BZ241" s="55"/>
      <c r="CA241" s="55"/>
      <c r="CB241" s="63"/>
      <c r="CC241" s="3"/>
      <c r="CD241" s="3"/>
      <c r="CE241" s="63"/>
      <c r="CF241" s="3"/>
      <c r="CG241" s="3"/>
      <c r="CH241" s="3"/>
      <c r="CI241" s="3"/>
      <c r="CJ241" s="3"/>
      <c r="CK241" s="3"/>
    </row>
    <row r="242" spans="1:89" ht="16.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539"/>
      <c r="N242" s="3"/>
      <c r="O242" s="57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62"/>
      <c r="AP242" s="63"/>
      <c r="AQ242" s="63"/>
      <c r="AR242" s="63"/>
      <c r="AS242" s="6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540"/>
      <c r="BM242" s="540"/>
      <c r="BN242" s="540"/>
      <c r="BO242" s="540"/>
      <c r="BP242" s="540"/>
      <c r="BQ242" s="540"/>
      <c r="BR242" s="3"/>
      <c r="BS242" s="3"/>
      <c r="BT242" s="3"/>
      <c r="BU242" s="540"/>
      <c r="BV242" s="540"/>
      <c r="BW242" s="540"/>
      <c r="BX242" s="540"/>
      <c r="BY242" s="63"/>
      <c r="BZ242" s="55"/>
      <c r="CA242" s="55"/>
      <c r="CB242" s="63"/>
      <c r="CC242" s="3"/>
      <c r="CD242" s="3"/>
      <c r="CE242" s="63"/>
      <c r="CF242" s="3"/>
      <c r="CG242" s="3"/>
      <c r="CH242" s="3"/>
      <c r="CI242" s="3"/>
      <c r="CJ242" s="3"/>
      <c r="CK242" s="3"/>
    </row>
    <row r="243" spans="1:89" ht="16.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539"/>
      <c r="N243" s="3"/>
      <c r="O243" s="57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62"/>
      <c r="AP243" s="63"/>
      <c r="AQ243" s="63"/>
      <c r="AR243" s="63"/>
      <c r="AS243" s="6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540"/>
      <c r="BM243" s="540"/>
      <c r="BN243" s="540"/>
      <c r="BO243" s="540"/>
      <c r="BP243" s="540"/>
      <c r="BQ243" s="540"/>
      <c r="BR243" s="3"/>
      <c r="BS243" s="3"/>
      <c r="BT243" s="3"/>
      <c r="BU243" s="540"/>
      <c r="BV243" s="540"/>
      <c r="BW243" s="540"/>
      <c r="BX243" s="540"/>
      <c r="BY243" s="63"/>
      <c r="BZ243" s="55"/>
      <c r="CA243" s="55"/>
      <c r="CB243" s="63"/>
      <c r="CC243" s="3"/>
      <c r="CD243" s="3"/>
      <c r="CE243" s="63"/>
      <c r="CF243" s="3"/>
      <c r="CG243" s="3"/>
      <c r="CH243" s="3"/>
      <c r="CI243" s="3"/>
      <c r="CJ243" s="3"/>
      <c r="CK243" s="3"/>
    </row>
    <row r="244" spans="1:89" ht="16.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539"/>
      <c r="N244" s="3"/>
      <c r="O244" s="57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62"/>
      <c r="AP244" s="63"/>
      <c r="AQ244" s="63"/>
      <c r="AR244" s="63"/>
      <c r="AS244" s="6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540"/>
      <c r="BM244" s="540"/>
      <c r="BN244" s="540"/>
      <c r="BO244" s="540"/>
      <c r="BP244" s="540"/>
      <c r="BQ244" s="540"/>
      <c r="BR244" s="3"/>
      <c r="BS244" s="3"/>
      <c r="BT244" s="3"/>
      <c r="BU244" s="540"/>
      <c r="BV244" s="540"/>
      <c r="BW244" s="540"/>
      <c r="BX244" s="540"/>
      <c r="BY244" s="63"/>
      <c r="BZ244" s="55"/>
      <c r="CA244" s="55"/>
      <c r="CB244" s="63"/>
      <c r="CC244" s="3"/>
      <c r="CD244" s="3"/>
      <c r="CE244" s="63"/>
      <c r="CF244" s="3"/>
      <c r="CG244" s="3"/>
      <c r="CH244" s="3"/>
      <c r="CI244" s="3"/>
      <c r="CJ244" s="3"/>
      <c r="CK244" s="3"/>
    </row>
    <row r="245" spans="1:89" ht="16.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539"/>
      <c r="N245" s="3"/>
      <c r="O245" s="57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62"/>
      <c r="AP245" s="63"/>
      <c r="AQ245" s="63"/>
      <c r="AR245" s="63"/>
      <c r="AS245" s="6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540"/>
      <c r="BM245" s="540"/>
      <c r="BN245" s="540"/>
      <c r="BO245" s="540"/>
      <c r="BP245" s="540"/>
      <c r="BQ245" s="540"/>
      <c r="BR245" s="3"/>
      <c r="BS245" s="3"/>
      <c r="BT245" s="3"/>
      <c r="BU245" s="540"/>
      <c r="BV245" s="540"/>
      <c r="BW245" s="540"/>
      <c r="BX245" s="540"/>
      <c r="BY245" s="63"/>
      <c r="BZ245" s="55"/>
      <c r="CA245" s="55"/>
      <c r="CB245" s="63"/>
      <c r="CC245" s="3"/>
      <c r="CD245" s="3"/>
      <c r="CE245" s="63"/>
      <c r="CF245" s="3"/>
      <c r="CG245" s="3"/>
      <c r="CH245" s="3"/>
      <c r="CI245" s="3"/>
      <c r="CJ245" s="3"/>
      <c r="CK245" s="3"/>
    </row>
    <row r="246" spans="1:89" ht="16.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539"/>
      <c r="N246" s="3"/>
      <c r="O246" s="57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62"/>
      <c r="AP246" s="63"/>
      <c r="AQ246" s="63"/>
      <c r="AR246" s="63"/>
      <c r="AS246" s="6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540"/>
      <c r="BM246" s="540"/>
      <c r="BN246" s="540"/>
      <c r="BO246" s="540"/>
      <c r="BP246" s="540"/>
      <c r="BQ246" s="540"/>
      <c r="BR246" s="3"/>
      <c r="BS246" s="3"/>
      <c r="BT246" s="3"/>
      <c r="BU246" s="540"/>
      <c r="BV246" s="540"/>
      <c r="BW246" s="540"/>
      <c r="BX246" s="540"/>
      <c r="BY246" s="63"/>
      <c r="BZ246" s="55"/>
      <c r="CA246" s="55"/>
      <c r="CB246" s="63"/>
      <c r="CC246" s="3"/>
      <c r="CD246" s="3"/>
      <c r="CE246" s="63"/>
      <c r="CF246" s="3"/>
      <c r="CG246" s="3"/>
      <c r="CH246" s="3"/>
      <c r="CI246" s="3"/>
      <c r="CJ246" s="3"/>
      <c r="CK246" s="3"/>
    </row>
    <row r="247" spans="1:89" ht="16.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539"/>
      <c r="N247" s="3"/>
      <c r="O247" s="57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62"/>
      <c r="AP247" s="63"/>
      <c r="AQ247" s="63"/>
      <c r="AR247" s="63"/>
      <c r="AS247" s="6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540"/>
      <c r="BM247" s="540"/>
      <c r="BN247" s="540"/>
      <c r="BO247" s="540"/>
      <c r="BP247" s="540"/>
      <c r="BQ247" s="540"/>
      <c r="BR247" s="3"/>
      <c r="BS247" s="3"/>
      <c r="BT247" s="3"/>
      <c r="BU247" s="540"/>
      <c r="BV247" s="540"/>
      <c r="BW247" s="540"/>
      <c r="BX247" s="540"/>
      <c r="BY247" s="63"/>
      <c r="BZ247" s="55"/>
      <c r="CA247" s="55"/>
      <c r="CB247" s="63"/>
      <c r="CC247" s="3"/>
      <c r="CD247" s="3"/>
      <c r="CE247" s="63"/>
      <c r="CF247" s="3"/>
      <c r="CG247" s="3"/>
      <c r="CH247" s="3"/>
      <c r="CI247" s="3"/>
      <c r="CJ247" s="3"/>
      <c r="CK247" s="3"/>
    </row>
    <row r="248" spans="1:89" ht="16.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539"/>
      <c r="N248" s="3"/>
      <c r="O248" s="57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62"/>
      <c r="AP248" s="63"/>
      <c r="AQ248" s="63"/>
      <c r="AR248" s="63"/>
      <c r="AS248" s="6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540"/>
      <c r="BM248" s="540"/>
      <c r="BN248" s="540"/>
      <c r="BO248" s="540"/>
      <c r="BP248" s="540"/>
      <c r="BQ248" s="540"/>
      <c r="BR248" s="3"/>
      <c r="BS248" s="3"/>
      <c r="BT248" s="3"/>
      <c r="BU248" s="540"/>
      <c r="BV248" s="540"/>
      <c r="BW248" s="540"/>
      <c r="BX248" s="540"/>
      <c r="BY248" s="63"/>
      <c r="BZ248" s="55"/>
      <c r="CA248" s="55"/>
      <c r="CB248" s="63"/>
      <c r="CC248" s="3"/>
      <c r="CD248" s="3"/>
      <c r="CE248" s="63"/>
      <c r="CF248" s="3"/>
      <c r="CG248" s="3"/>
      <c r="CH248" s="3"/>
      <c r="CI248" s="3"/>
      <c r="CJ248" s="3"/>
      <c r="CK248" s="3"/>
    </row>
    <row r="249" spans="1:89" ht="16.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539"/>
      <c r="N249" s="3"/>
      <c r="O249" s="57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62"/>
      <c r="AP249" s="63"/>
      <c r="AQ249" s="63"/>
      <c r="AR249" s="63"/>
      <c r="AS249" s="6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540"/>
      <c r="BM249" s="540"/>
      <c r="BN249" s="540"/>
      <c r="BO249" s="540"/>
      <c r="BP249" s="540"/>
      <c r="BQ249" s="540"/>
      <c r="BR249" s="3"/>
      <c r="BS249" s="3"/>
      <c r="BT249" s="3"/>
      <c r="BU249" s="540"/>
      <c r="BV249" s="540"/>
      <c r="BW249" s="540"/>
      <c r="BX249" s="540"/>
      <c r="BY249" s="63"/>
      <c r="BZ249" s="55"/>
      <c r="CA249" s="55"/>
      <c r="CB249" s="63"/>
      <c r="CC249" s="3"/>
      <c r="CD249" s="3"/>
      <c r="CE249" s="63"/>
      <c r="CF249" s="3"/>
      <c r="CG249" s="3"/>
      <c r="CH249" s="3"/>
      <c r="CI249" s="3"/>
      <c r="CJ249" s="3"/>
      <c r="CK249" s="3"/>
    </row>
    <row r="250" spans="1:89" ht="16.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539"/>
      <c r="N250" s="3"/>
      <c r="O250" s="57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62"/>
      <c r="AP250" s="63"/>
      <c r="AQ250" s="63"/>
      <c r="AR250" s="63"/>
      <c r="AS250" s="6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540"/>
      <c r="BM250" s="540"/>
      <c r="BN250" s="540"/>
      <c r="BO250" s="540"/>
      <c r="BP250" s="540"/>
      <c r="BQ250" s="540"/>
      <c r="BR250" s="3"/>
      <c r="BS250" s="3"/>
      <c r="BT250" s="3"/>
      <c r="BU250" s="540"/>
      <c r="BV250" s="540"/>
      <c r="BW250" s="540"/>
      <c r="BX250" s="540"/>
      <c r="BY250" s="63"/>
      <c r="BZ250" s="55"/>
      <c r="CA250" s="55"/>
      <c r="CB250" s="63"/>
      <c r="CC250" s="3"/>
      <c r="CD250" s="3"/>
      <c r="CE250" s="63"/>
      <c r="CF250" s="3"/>
      <c r="CG250" s="3"/>
      <c r="CH250" s="3"/>
      <c r="CI250" s="3"/>
      <c r="CJ250" s="3"/>
      <c r="CK250" s="3"/>
    </row>
    <row r="251" spans="1:89" ht="16.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539"/>
      <c r="N251" s="3"/>
      <c r="O251" s="57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62"/>
      <c r="AP251" s="63"/>
      <c r="AQ251" s="63"/>
      <c r="AR251" s="63"/>
      <c r="AS251" s="6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540"/>
      <c r="BM251" s="540"/>
      <c r="BN251" s="540"/>
      <c r="BO251" s="540"/>
      <c r="BP251" s="540"/>
      <c r="BQ251" s="540"/>
      <c r="BR251" s="3"/>
      <c r="BS251" s="3"/>
      <c r="BT251" s="3"/>
      <c r="BU251" s="540"/>
      <c r="BV251" s="540"/>
      <c r="BW251" s="540"/>
      <c r="BX251" s="540"/>
      <c r="BY251" s="63"/>
      <c r="BZ251" s="55"/>
      <c r="CA251" s="55"/>
      <c r="CB251" s="63"/>
      <c r="CC251" s="3"/>
      <c r="CD251" s="3"/>
      <c r="CE251" s="63"/>
      <c r="CF251" s="3"/>
      <c r="CG251" s="3"/>
      <c r="CH251" s="3"/>
      <c r="CI251" s="3"/>
      <c r="CJ251" s="3"/>
      <c r="CK251" s="3"/>
    </row>
    <row r="252" spans="1:89" ht="16.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539"/>
      <c r="N252" s="3"/>
      <c r="O252" s="57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62"/>
      <c r="AP252" s="63"/>
      <c r="AQ252" s="63"/>
      <c r="AR252" s="63"/>
      <c r="AS252" s="6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540"/>
      <c r="BM252" s="540"/>
      <c r="BN252" s="540"/>
      <c r="BO252" s="540"/>
      <c r="BP252" s="540"/>
      <c r="BQ252" s="540"/>
      <c r="BR252" s="3"/>
      <c r="BS252" s="3"/>
      <c r="BT252" s="3"/>
      <c r="BU252" s="540"/>
      <c r="BV252" s="540"/>
      <c r="BW252" s="540"/>
      <c r="BX252" s="540"/>
      <c r="BY252" s="63"/>
      <c r="BZ252" s="55"/>
      <c r="CA252" s="55"/>
      <c r="CB252" s="63"/>
      <c r="CC252" s="3"/>
      <c r="CD252" s="3"/>
      <c r="CE252" s="63"/>
      <c r="CF252" s="3"/>
      <c r="CG252" s="3"/>
      <c r="CH252" s="3"/>
      <c r="CI252" s="3"/>
      <c r="CJ252" s="3"/>
      <c r="CK252" s="3"/>
    </row>
    <row r="253" spans="1:89" ht="16.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539"/>
      <c r="N253" s="3"/>
      <c r="O253" s="57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62"/>
      <c r="AP253" s="63"/>
      <c r="AQ253" s="63"/>
      <c r="AR253" s="63"/>
      <c r="AS253" s="6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540"/>
      <c r="BM253" s="540"/>
      <c r="BN253" s="540"/>
      <c r="BO253" s="540"/>
      <c r="BP253" s="540"/>
      <c r="BQ253" s="540"/>
      <c r="BR253" s="3"/>
      <c r="BS253" s="3"/>
      <c r="BT253" s="3"/>
      <c r="BU253" s="540"/>
      <c r="BV253" s="540"/>
      <c r="BW253" s="540"/>
      <c r="BX253" s="540"/>
      <c r="BY253" s="63"/>
      <c r="BZ253" s="55"/>
      <c r="CA253" s="55"/>
      <c r="CB253" s="63"/>
      <c r="CC253" s="3"/>
      <c r="CD253" s="3"/>
      <c r="CE253" s="63"/>
      <c r="CF253" s="3"/>
      <c r="CG253" s="3"/>
      <c r="CH253" s="3"/>
      <c r="CI253" s="3"/>
      <c r="CJ253" s="3"/>
      <c r="CK253" s="3"/>
    </row>
    <row r="254" spans="1:89" ht="16.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539"/>
      <c r="N254" s="3"/>
      <c r="O254" s="57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62"/>
      <c r="AP254" s="63"/>
      <c r="AQ254" s="63"/>
      <c r="AR254" s="63"/>
      <c r="AS254" s="6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540"/>
      <c r="BM254" s="540"/>
      <c r="BN254" s="540"/>
      <c r="BO254" s="540"/>
      <c r="BP254" s="540"/>
      <c r="BQ254" s="540"/>
      <c r="BR254" s="3"/>
      <c r="BS254" s="3"/>
      <c r="BT254" s="3"/>
      <c r="BU254" s="540"/>
      <c r="BV254" s="540"/>
      <c r="BW254" s="540"/>
      <c r="BX254" s="540"/>
      <c r="BY254" s="63"/>
      <c r="BZ254" s="55"/>
      <c r="CA254" s="55"/>
      <c r="CB254" s="63"/>
      <c r="CC254" s="3"/>
      <c r="CD254" s="3"/>
      <c r="CE254" s="63"/>
      <c r="CF254" s="3"/>
      <c r="CG254" s="3"/>
      <c r="CH254" s="3"/>
      <c r="CI254" s="3"/>
      <c r="CJ254" s="3"/>
      <c r="CK254" s="3"/>
    </row>
    <row r="255" spans="1:89" ht="16.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539"/>
      <c r="N255" s="3"/>
      <c r="O255" s="57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62"/>
      <c r="AP255" s="63"/>
      <c r="AQ255" s="63"/>
      <c r="AR255" s="63"/>
      <c r="AS255" s="6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540"/>
      <c r="BM255" s="540"/>
      <c r="BN255" s="540"/>
      <c r="BO255" s="540"/>
      <c r="BP255" s="540"/>
      <c r="BQ255" s="540"/>
      <c r="BR255" s="3"/>
      <c r="BS255" s="3"/>
      <c r="BT255" s="3"/>
      <c r="BU255" s="540"/>
      <c r="BV255" s="540"/>
      <c r="BW255" s="540"/>
      <c r="BX255" s="540"/>
      <c r="BY255" s="63"/>
      <c r="BZ255" s="55"/>
      <c r="CA255" s="55"/>
      <c r="CB255" s="63"/>
      <c r="CC255" s="3"/>
      <c r="CD255" s="3"/>
      <c r="CE255" s="63"/>
      <c r="CF255" s="3"/>
      <c r="CG255" s="3"/>
      <c r="CH255" s="3"/>
      <c r="CI255" s="3"/>
      <c r="CJ255" s="3"/>
      <c r="CK255" s="3"/>
    </row>
    <row r="256" spans="1:89" ht="16.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539"/>
      <c r="N256" s="3"/>
      <c r="O256" s="57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62"/>
      <c r="AP256" s="63"/>
      <c r="AQ256" s="63"/>
      <c r="AR256" s="63"/>
      <c r="AS256" s="6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540"/>
      <c r="BM256" s="540"/>
      <c r="BN256" s="540"/>
      <c r="BO256" s="540"/>
      <c r="BP256" s="540"/>
      <c r="BQ256" s="540"/>
      <c r="BR256" s="3"/>
      <c r="BS256" s="3"/>
      <c r="BT256" s="3"/>
      <c r="BU256" s="540"/>
      <c r="BV256" s="540"/>
      <c r="BW256" s="540"/>
      <c r="BX256" s="540"/>
      <c r="BY256" s="63"/>
      <c r="BZ256" s="55"/>
      <c r="CA256" s="55"/>
      <c r="CB256" s="63"/>
      <c r="CC256" s="3"/>
      <c r="CD256" s="3"/>
      <c r="CE256" s="63"/>
      <c r="CF256" s="3"/>
      <c r="CG256" s="3"/>
      <c r="CH256" s="3"/>
      <c r="CI256" s="3"/>
      <c r="CJ256" s="3"/>
      <c r="CK256" s="3"/>
    </row>
    <row r="257" spans="1:89" ht="16.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539"/>
      <c r="N257" s="3"/>
      <c r="O257" s="57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62"/>
      <c r="AP257" s="63"/>
      <c r="AQ257" s="63"/>
      <c r="AR257" s="63"/>
      <c r="AS257" s="6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540"/>
      <c r="BM257" s="540"/>
      <c r="BN257" s="540"/>
      <c r="BO257" s="540"/>
      <c r="BP257" s="540"/>
      <c r="BQ257" s="540"/>
      <c r="BR257" s="3"/>
      <c r="BS257" s="3"/>
      <c r="BT257" s="3"/>
      <c r="BU257" s="540"/>
      <c r="BV257" s="540"/>
      <c r="BW257" s="540"/>
      <c r="BX257" s="540"/>
      <c r="BY257" s="63"/>
      <c r="BZ257" s="55"/>
      <c r="CA257" s="55"/>
      <c r="CB257" s="63"/>
      <c r="CC257" s="3"/>
      <c r="CD257" s="3"/>
      <c r="CE257" s="63"/>
      <c r="CF257" s="3"/>
      <c r="CG257" s="3"/>
      <c r="CH257" s="3"/>
      <c r="CI257" s="3"/>
      <c r="CJ257" s="3"/>
      <c r="CK257" s="3"/>
    </row>
    <row r="258" spans="1:89" ht="16.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539"/>
      <c r="N258" s="3"/>
      <c r="O258" s="57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62"/>
      <c r="AP258" s="63"/>
      <c r="AQ258" s="63"/>
      <c r="AR258" s="63"/>
      <c r="AS258" s="6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540"/>
      <c r="BM258" s="540"/>
      <c r="BN258" s="540"/>
      <c r="BO258" s="540"/>
      <c r="BP258" s="540"/>
      <c r="BQ258" s="540"/>
      <c r="BR258" s="3"/>
      <c r="BS258" s="3"/>
      <c r="BT258" s="3"/>
      <c r="BU258" s="540"/>
      <c r="BV258" s="540"/>
      <c r="BW258" s="540"/>
      <c r="BX258" s="540"/>
      <c r="BY258" s="63"/>
      <c r="BZ258" s="55"/>
      <c r="CA258" s="55"/>
      <c r="CB258" s="63"/>
      <c r="CC258" s="3"/>
      <c r="CD258" s="3"/>
      <c r="CE258" s="63"/>
      <c r="CF258" s="3"/>
      <c r="CG258" s="3"/>
      <c r="CH258" s="3"/>
      <c r="CI258" s="3"/>
      <c r="CJ258" s="3"/>
      <c r="CK258" s="3"/>
    </row>
    <row r="259" spans="1:89" ht="16.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539"/>
      <c r="N259" s="3"/>
      <c r="O259" s="57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62"/>
      <c r="AP259" s="63"/>
      <c r="AQ259" s="63"/>
      <c r="AR259" s="63"/>
      <c r="AS259" s="6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540"/>
      <c r="BM259" s="540"/>
      <c r="BN259" s="540"/>
      <c r="BO259" s="540"/>
      <c r="BP259" s="540"/>
      <c r="BQ259" s="540"/>
      <c r="BR259" s="3"/>
      <c r="BS259" s="3"/>
      <c r="BT259" s="3"/>
      <c r="BU259" s="540"/>
      <c r="BV259" s="540"/>
      <c r="BW259" s="540"/>
      <c r="BX259" s="540"/>
      <c r="BY259" s="63"/>
      <c r="BZ259" s="55"/>
      <c r="CA259" s="55"/>
      <c r="CB259" s="63"/>
      <c r="CC259" s="3"/>
      <c r="CD259" s="3"/>
      <c r="CE259" s="63"/>
      <c r="CF259" s="3"/>
      <c r="CG259" s="3"/>
      <c r="CH259" s="3"/>
      <c r="CI259" s="3"/>
      <c r="CJ259" s="3"/>
      <c r="CK259" s="3"/>
    </row>
    <row r="260" spans="1:89" ht="16.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539"/>
      <c r="N260" s="3"/>
      <c r="O260" s="57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62"/>
      <c r="AP260" s="63"/>
      <c r="AQ260" s="63"/>
      <c r="AR260" s="63"/>
      <c r="AS260" s="6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540"/>
      <c r="BM260" s="540"/>
      <c r="BN260" s="540"/>
      <c r="BO260" s="540"/>
      <c r="BP260" s="540"/>
      <c r="BQ260" s="540"/>
      <c r="BR260" s="3"/>
      <c r="BS260" s="3"/>
      <c r="BT260" s="3"/>
      <c r="BU260" s="540"/>
      <c r="BV260" s="540"/>
      <c r="BW260" s="540"/>
      <c r="BX260" s="540"/>
      <c r="BY260" s="63"/>
      <c r="BZ260" s="55"/>
      <c r="CA260" s="55"/>
      <c r="CB260" s="63"/>
      <c r="CC260" s="3"/>
      <c r="CD260" s="3"/>
      <c r="CE260" s="63"/>
      <c r="CF260" s="3"/>
      <c r="CG260" s="3"/>
      <c r="CH260" s="3"/>
      <c r="CI260" s="3"/>
      <c r="CJ260" s="3"/>
      <c r="CK260" s="3"/>
    </row>
    <row r="261" spans="1:89" ht="16.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539"/>
      <c r="N261" s="3"/>
      <c r="O261" s="57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62"/>
      <c r="AP261" s="63"/>
      <c r="AQ261" s="63"/>
      <c r="AR261" s="63"/>
      <c r="AS261" s="6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540"/>
      <c r="BM261" s="540"/>
      <c r="BN261" s="540"/>
      <c r="BO261" s="540"/>
      <c r="BP261" s="540"/>
      <c r="BQ261" s="540"/>
      <c r="BR261" s="3"/>
      <c r="BS261" s="3"/>
      <c r="BT261" s="3"/>
      <c r="BU261" s="540"/>
      <c r="BV261" s="540"/>
      <c r="BW261" s="540"/>
      <c r="BX261" s="540"/>
      <c r="BY261" s="63"/>
      <c r="BZ261" s="55"/>
      <c r="CA261" s="55"/>
      <c r="CB261" s="63"/>
      <c r="CC261" s="3"/>
      <c r="CD261" s="3"/>
      <c r="CE261" s="63"/>
      <c r="CF261" s="3"/>
      <c r="CG261" s="3"/>
      <c r="CH261" s="3"/>
      <c r="CI261" s="3"/>
      <c r="CJ261" s="3"/>
      <c r="CK261" s="3"/>
    </row>
    <row r="262" spans="1:89" ht="16.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539"/>
      <c r="N262" s="3"/>
      <c r="O262" s="57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62"/>
      <c r="AP262" s="63"/>
      <c r="AQ262" s="63"/>
      <c r="AR262" s="63"/>
      <c r="AS262" s="6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540"/>
      <c r="BM262" s="540"/>
      <c r="BN262" s="540"/>
      <c r="BO262" s="540"/>
      <c r="BP262" s="540"/>
      <c r="BQ262" s="540"/>
      <c r="BR262" s="3"/>
      <c r="BS262" s="3"/>
      <c r="BT262" s="3"/>
      <c r="BU262" s="540"/>
      <c r="BV262" s="540"/>
      <c r="BW262" s="540"/>
      <c r="BX262" s="540"/>
      <c r="BY262" s="63"/>
      <c r="BZ262" s="55"/>
      <c r="CA262" s="55"/>
      <c r="CB262" s="63"/>
      <c r="CC262" s="3"/>
      <c r="CD262" s="3"/>
      <c r="CE262" s="63"/>
      <c r="CF262" s="3"/>
      <c r="CG262" s="3"/>
      <c r="CH262" s="3"/>
      <c r="CI262" s="3"/>
      <c r="CJ262" s="3"/>
      <c r="CK262" s="3"/>
    </row>
    <row r="263" spans="1:89" ht="16.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539"/>
      <c r="N263" s="3"/>
      <c r="O263" s="57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62"/>
      <c r="AP263" s="63"/>
      <c r="AQ263" s="63"/>
      <c r="AR263" s="63"/>
      <c r="AS263" s="6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540"/>
      <c r="BM263" s="540"/>
      <c r="BN263" s="540"/>
      <c r="BO263" s="540"/>
      <c r="BP263" s="540"/>
      <c r="BQ263" s="540"/>
      <c r="BR263" s="3"/>
      <c r="BS263" s="3"/>
      <c r="BT263" s="3"/>
      <c r="BU263" s="540"/>
      <c r="BV263" s="540"/>
      <c r="BW263" s="540"/>
      <c r="BX263" s="540"/>
      <c r="BY263" s="63"/>
      <c r="BZ263" s="55"/>
      <c r="CA263" s="55"/>
      <c r="CB263" s="63"/>
      <c r="CC263" s="3"/>
      <c r="CD263" s="3"/>
      <c r="CE263" s="63"/>
      <c r="CF263" s="3"/>
      <c r="CG263" s="3"/>
      <c r="CH263" s="3"/>
      <c r="CI263" s="3"/>
      <c r="CJ263" s="3"/>
      <c r="CK263" s="3"/>
    </row>
    <row r="264" spans="1:89" ht="16.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539"/>
      <c r="N264" s="3"/>
      <c r="O264" s="57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62"/>
      <c r="AP264" s="63"/>
      <c r="AQ264" s="63"/>
      <c r="AR264" s="63"/>
      <c r="AS264" s="6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540"/>
      <c r="BM264" s="540"/>
      <c r="BN264" s="540"/>
      <c r="BO264" s="540"/>
      <c r="BP264" s="540"/>
      <c r="BQ264" s="540"/>
      <c r="BR264" s="3"/>
      <c r="BS264" s="3"/>
      <c r="BT264" s="3"/>
      <c r="BU264" s="540"/>
      <c r="BV264" s="540"/>
      <c r="BW264" s="540"/>
      <c r="BX264" s="540"/>
      <c r="BY264" s="63"/>
      <c r="BZ264" s="55"/>
      <c r="CA264" s="55"/>
      <c r="CB264" s="63"/>
      <c r="CC264" s="3"/>
      <c r="CD264" s="3"/>
      <c r="CE264" s="63"/>
      <c r="CF264" s="3"/>
      <c r="CG264" s="3"/>
      <c r="CH264" s="3"/>
      <c r="CI264" s="3"/>
      <c r="CJ264" s="3"/>
      <c r="CK264" s="3"/>
    </row>
    <row r="265" spans="1:89" ht="16.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539"/>
      <c r="N265" s="3"/>
      <c r="O265" s="57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62"/>
      <c r="AP265" s="63"/>
      <c r="AQ265" s="63"/>
      <c r="AR265" s="63"/>
      <c r="AS265" s="6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540"/>
      <c r="BM265" s="540"/>
      <c r="BN265" s="540"/>
      <c r="BO265" s="540"/>
      <c r="BP265" s="540"/>
      <c r="BQ265" s="540"/>
      <c r="BR265" s="3"/>
      <c r="BS265" s="3"/>
      <c r="BT265" s="3"/>
      <c r="BU265" s="540"/>
      <c r="BV265" s="540"/>
      <c r="BW265" s="540"/>
      <c r="BX265" s="540"/>
      <c r="BY265" s="63"/>
      <c r="BZ265" s="55"/>
      <c r="CA265" s="55"/>
      <c r="CB265" s="63"/>
      <c r="CC265" s="3"/>
      <c r="CD265" s="3"/>
      <c r="CE265" s="63"/>
      <c r="CF265" s="3"/>
      <c r="CG265" s="3"/>
      <c r="CH265" s="3"/>
      <c r="CI265" s="3"/>
      <c r="CJ265" s="3"/>
      <c r="CK265" s="3"/>
    </row>
    <row r="266" spans="1:89" ht="16.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539"/>
      <c r="N266" s="3"/>
      <c r="O266" s="57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62"/>
      <c r="AP266" s="63"/>
      <c r="AQ266" s="63"/>
      <c r="AR266" s="63"/>
      <c r="AS266" s="6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540"/>
      <c r="BM266" s="540"/>
      <c r="BN266" s="540"/>
      <c r="BO266" s="540"/>
      <c r="BP266" s="540"/>
      <c r="BQ266" s="540"/>
      <c r="BR266" s="3"/>
      <c r="BS266" s="3"/>
      <c r="BT266" s="3"/>
      <c r="BU266" s="540"/>
      <c r="BV266" s="540"/>
      <c r="BW266" s="540"/>
      <c r="BX266" s="540"/>
      <c r="BY266" s="63"/>
      <c r="BZ266" s="55"/>
      <c r="CA266" s="55"/>
      <c r="CB266" s="63"/>
      <c r="CC266" s="3"/>
      <c r="CD266" s="3"/>
      <c r="CE266" s="63"/>
      <c r="CF266" s="3"/>
      <c r="CG266" s="3"/>
      <c r="CH266" s="3"/>
      <c r="CI266" s="3"/>
      <c r="CJ266" s="3"/>
      <c r="CK266" s="3"/>
    </row>
    <row r="267" spans="1:89" ht="16.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539"/>
      <c r="N267" s="3"/>
      <c r="O267" s="57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62"/>
      <c r="AP267" s="63"/>
      <c r="AQ267" s="63"/>
      <c r="AR267" s="63"/>
      <c r="AS267" s="6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540"/>
      <c r="BM267" s="540"/>
      <c r="BN267" s="540"/>
      <c r="BO267" s="540"/>
      <c r="BP267" s="540"/>
      <c r="BQ267" s="540"/>
      <c r="BR267" s="3"/>
      <c r="BS267" s="3"/>
      <c r="BT267" s="3"/>
      <c r="BU267" s="540"/>
      <c r="BV267" s="540"/>
      <c r="BW267" s="540"/>
      <c r="BX267" s="540"/>
      <c r="BY267" s="63"/>
      <c r="BZ267" s="55"/>
      <c r="CA267" s="55"/>
      <c r="CB267" s="63"/>
      <c r="CC267" s="3"/>
      <c r="CD267" s="3"/>
      <c r="CE267" s="63"/>
      <c r="CF267" s="3"/>
      <c r="CG267" s="3"/>
      <c r="CH267" s="3"/>
      <c r="CI267" s="3"/>
      <c r="CJ267" s="3"/>
      <c r="CK267" s="3"/>
    </row>
    <row r="268" spans="1:89" ht="16.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539"/>
      <c r="N268" s="3"/>
      <c r="O268" s="57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62"/>
      <c r="AP268" s="63"/>
      <c r="AQ268" s="63"/>
      <c r="AR268" s="63"/>
      <c r="AS268" s="6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540"/>
      <c r="BM268" s="540"/>
      <c r="BN268" s="540"/>
      <c r="BO268" s="540"/>
      <c r="BP268" s="540"/>
      <c r="BQ268" s="540"/>
      <c r="BR268" s="3"/>
      <c r="BS268" s="3"/>
      <c r="BT268" s="3"/>
      <c r="BU268" s="540"/>
      <c r="BV268" s="540"/>
      <c r="BW268" s="540"/>
      <c r="BX268" s="540"/>
      <c r="BY268" s="63"/>
      <c r="BZ268" s="55"/>
      <c r="CA268" s="55"/>
      <c r="CB268" s="63"/>
      <c r="CC268" s="3"/>
      <c r="CD268" s="3"/>
      <c r="CE268" s="63"/>
      <c r="CF268" s="3"/>
      <c r="CG268" s="3"/>
      <c r="CH268" s="3"/>
      <c r="CI268" s="3"/>
      <c r="CJ268" s="3"/>
      <c r="CK268" s="3"/>
    </row>
    <row r="269" spans="1:89" ht="16.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539"/>
      <c r="N269" s="3"/>
      <c r="O269" s="57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62"/>
      <c r="AP269" s="63"/>
      <c r="AQ269" s="63"/>
      <c r="AR269" s="63"/>
      <c r="AS269" s="6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540"/>
      <c r="BM269" s="540"/>
      <c r="BN269" s="540"/>
      <c r="BO269" s="540"/>
      <c r="BP269" s="540"/>
      <c r="BQ269" s="540"/>
      <c r="BR269" s="3"/>
      <c r="BS269" s="3"/>
      <c r="BT269" s="3"/>
      <c r="BU269" s="540"/>
      <c r="BV269" s="540"/>
      <c r="BW269" s="540"/>
      <c r="BX269" s="540"/>
      <c r="BY269" s="63"/>
      <c r="BZ269" s="55"/>
      <c r="CA269" s="55"/>
      <c r="CB269" s="63"/>
      <c r="CC269" s="3"/>
      <c r="CD269" s="3"/>
      <c r="CE269" s="63"/>
      <c r="CF269" s="3"/>
      <c r="CG269" s="3"/>
      <c r="CH269" s="3"/>
      <c r="CI269" s="3"/>
      <c r="CJ269" s="3"/>
      <c r="CK269" s="3"/>
    </row>
    <row r="270" spans="1:89" ht="16.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539"/>
      <c r="N270" s="3"/>
      <c r="O270" s="57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62"/>
      <c r="AP270" s="63"/>
      <c r="AQ270" s="63"/>
      <c r="AR270" s="63"/>
      <c r="AS270" s="6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540"/>
      <c r="BM270" s="540"/>
      <c r="BN270" s="540"/>
      <c r="BO270" s="540"/>
      <c r="BP270" s="540"/>
      <c r="BQ270" s="540"/>
      <c r="BR270" s="3"/>
      <c r="BS270" s="3"/>
      <c r="BT270" s="3"/>
      <c r="BU270" s="540"/>
      <c r="BV270" s="540"/>
      <c r="BW270" s="540"/>
      <c r="BX270" s="540"/>
      <c r="BY270" s="63"/>
      <c r="BZ270" s="55"/>
      <c r="CA270" s="55"/>
      <c r="CB270" s="63"/>
      <c r="CC270" s="3"/>
      <c r="CD270" s="3"/>
      <c r="CE270" s="63"/>
      <c r="CF270" s="3"/>
      <c r="CG270" s="3"/>
      <c r="CH270" s="3"/>
      <c r="CI270" s="3"/>
      <c r="CJ270" s="3"/>
      <c r="CK270" s="3"/>
    </row>
    <row r="271" spans="1:89" ht="16.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539"/>
      <c r="N271" s="3"/>
      <c r="O271" s="57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62"/>
      <c r="AP271" s="63"/>
      <c r="AQ271" s="63"/>
      <c r="AR271" s="63"/>
      <c r="AS271" s="6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540"/>
      <c r="BM271" s="540"/>
      <c r="BN271" s="540"/>
      <c r="BO271" s="540"/>
      <c r="BP271" s="540"/>
      <c r="BQ271" s="540"/>
      <c r="BR271" s="3"/>
      <c r="BS271" s="3"/>
      <c r="BT271" s="3"/>
      <c r="BU271" s="540"/>
      <c r="BV271" s="540"/>
      <c r="BW271" s="540"/>
      <c r="BX271" s="540"/>
      <c r="BY271" s="63"/>
      <c r="BZ271" s="55"/>
      <c r="CA271" s="55"/>
      <c r="CB271" s="63"/>
      <c r="CC271" s="3"/>
      <c r="CD271" s="3"/>
      <c r="CE271" s="63"/>
      <c r="CF271" s="3"/>
      <c r="CG271" s="3"/>
      <c r="CH271" s="3"/>
      <c r="CI271" s="3"/>
      <c r="CJ271" s="3"/>
      <c r="CK271" s="3"/>
    </row>
    <row r="272" spans="1:89" ht="16.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539"/>
      <c r="N272" s="3"/>
      <c r="O272" s="57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62"/>
      <c r="AP272" s="63"/>
      <c r="AQ272" s="63"/>
      <c r="AR272" s="63"/>
      <c r="AS272" s="6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540"/>
      <c r="BM272" s="540"/>
      <c r="BN272" s="540"/>
      <c r="BO272" s="540"/>
      <c r="BP272" s="540"/>
      <c r="BQ272" s="540"/>
      <c r="BR272" s="3"/>
      <c r="BS272" s="3"/>
      <c r="BT272" s="3"/>
      <c r="BU272" s="540"/>
      <c r="BV272" s="540"/>
      <c r="BW272" s="540"/>
      <c r="BX272" s="540"/>
      <c r="BY272" s="63"/>
      <c r="BZ272" s="55"/>
      <c r="CA272" s="55"/>
      <c r="CB272" s="63"/>
      <c r="CC272" s="3"/>
      <c r="CD272" s="3"/>
      <c r="CE272" s="63"/>
      <c r="CF272" s="3"/>
      <c r="CG272" s="3"/>
      <c r="CH272" s="3"/>
      <c r="CI272" s="3"/>
      <c r="CJ272" s="3"/>
      <c r="CK272" s="3"/>
    </row>
    <row r="273" spans="1:89" ht="16.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539"/>
      <c r="N273" s="3"/>
      <c r="O273" s="57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62"/>
      <c r="AP273" s="63"/>
      <c r="AQ273" s="63"/>
      <c r="AR273" s="63"/>
      <c r="AS273" s="6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540"/>
      <c r="BM273" s="540"/>
      <c r="BN273" s="540"/>
      <c r="BO273" s="540"/>
      <c r="BP273" s="540"/>
      <c r="BQ273" s="540"/>
      <c r="BR273" s="3"/>
      <c r="BS273" s="3"/>
      <c r="BT273" s="3"/>
      <c r="BU273" s="540"/>
      <c r="BV273" s="540"/>
      <c r="BW273" s="540"/>
      <c r="BX273" s="540"/>
      <c r="BY273" s="63"/>
      <c r="BZ273" s="55"/>
      <c r="CA273" s="55"/>
      <c r="CB273" s="63"/>
      <c r="CC273" s="3"/>
      <c r="CD273" s="3"/>
      <c r="CE273" s="63"/>
      <c r="CF273" s="3"/>
      <c r="CG273" s="3"/>
      <c r="CH273" s="3"/>
      <c r="CI273" s="3"/>
      <c r="CJ273" s="3"/>
      <c r="CK273" s="3"/>
    </row>
    <row r="274" spans="1:89" ht="16.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539"/>
      <c r="N274" s="3"/>
      <c r="O274" s="57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62"/>
      <c r="AP274" s="63"/>
      <c r="AQ274" s="63"/>
      <c r="AR274" s="63"/>
      <c r="AS274" s="6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540"/>
      <c r="BM274" s="540"/>
      <c r="BN274" s="540"/>
      <c r="BO274" s="540"/>
      <c r="BP274" s="540"/>
      <c r="BQ274" s="540"/>
      <c r="BR274" s="3"/>
      <c r="BS274" s="3"/>
      <c r="BT274" s="3"/>
      <c r="BU274" s="540"/>
      <c r="BV274" s="540"/>
      <c r="BW274" s="540"/>
      <c r="BX274" s="540"/>
      <c r="BY274" s="63"/>
      <c r="BZ274" s="55"/>
      <c r="CA274" s="55"/>
      <c r="CB274" s="63"/>
      <c r="CC274" s="3"/>
      <c r="CD274" s="3"/>
      <c r="CE274" s="63"/>
      <c r="CF274" s="3"/>
      <c r="CG274" s="3"/>
      <c r="CH274" s="3"/>
      <c r="CI274" s="3"/>
      <c r="CJ274" s="3"/>
      <c r="CK274" s="3"/>
    </row>
    <row r="275" spans="1:89" ht="16.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539"/>
      <c r="N275" s="3"/>
      <c r="O275" s="57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62"/>
      <c r="AP275" s="63"/>
      <c r="AQ275" s="63"/>
      <c r="AR275" s="63"/>
      <c r="AS275" s="6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540"/>
      <c r="BM275" s="540"/>
      <c r="BN275" s="540"/>
      <c r="BO275" s="540"/>
      <c r="BP275" s="540"/>
      <c r="BQ275" s="540"/>
      <c r="BR275" s="3"/>
      <c r="BS275" s="3"/>
      <c r="BT275" s="3"/>
      <c r="BU275" s="540"/>
      <c r="BV275" s="540"/>
      <c r="BW275" s="540"/>
      <c r="BX275" s="540"/>
      <c r="BY275" s="63"/>
      <c r="BZ275" s="55"/>
      <c r="CA275" s="55"/>
      <c r="CB275" s="63"/>
      <c r="CC275" s="3"/>
      <c r="CD275" s="3"/>
      <c r="CE275" s="63"/>
      <c r="CF275" s="3"/>
      <c r="CG275" s="3"/>
      <c r="CH275" s="3"/>
      <c r="CI275" s="3"/>
      <c r="CJ275" s="3"/>
      <c r="CK275" s="3"/>
    </row>
    <row r="276" spans="1:89" ht="16.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539"/>
      <c r="N276" s="3"/>
      <c r="O276" s="57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62"/>
      <c r="AP276" s="63"/>
      <c r="AQ276" s="63"/>
      <c r="AR276" s="63"/>
      <c r="AS276" s="6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540"/>
      <c r="BM276" s="540"/>
      <c r="BN276" s="540"/>
      <c r="BO276" s="540"/>
      <c r="BP276" s="540"/>
      <c r="BQ276" s="540"/>
      <c r="BR276" s="3"/>
      <c r="BS276" s="3"/>
      <c r="BT276" s="3"/>
      <c r="BU276" s="540"/>
      <c r="BV276" s="540"/>
      <c r="BW276" s="540"/>
      <c r="BX276" s="540"/>
      <c r="BY276" s="63"/>
      <c r="BZ276" s="55"/>
      <c r="CA276" s="55"/>
      <c r="CB276" s="63"/>
      <c r="CC276" s="3"/>
      <c r="CD276" s="3"/>
      <c r="CE276" s="63"/>
      <c r="CF276" s="3"/>
      <c r="CG276" s="3"/>
      <c r="CH276" s="3"/>
      <c r="CI276" s="3"/>
      <c r="CJ276" s="3"/>
      <c r="CK276" s="3"/>
    </row>
    <row r="277" spans="1:89" ht="16.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539"/>
      <c r="N277" s="3"/>
      <c r="O277" s="57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62"/>
      <c r="AP277" s="63"/>
      <c r="AQ277" s="63"/>
      <c r="AR277" s="63"/>
      <c r="AS277" s="6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540"/>
      <c r="BM277" s="540"/>
      <c r="BN277" s="540"/>
      <c r="BO277" s="540"/>
      <c r="BP277" s="540"/>
      <c r="BQ277" s="540"/>
      <c r="BR277" s="3"/>
      <c r="BS277" s="3"/>
      <c r="BT277" s="3"/>
      <c r="BU277" s="540"/>
      <c r="BV277" s="540"/>
      <c r="BW277" s="540"/>
      <c r="BX277" s="540"/>
      <c r="BY277" s="63"/>
      <c r="BZ277" s="55"/>
      <c r="CA277" s="55"/>
      <c r="CB277" s="63"/>
      <c r="CC277" s="3"/>
      <c r="CD277" s="3"/>
      <c r="CE277" s="63"/>
      <c r="CF277" s="3"/>
      <c r="CG277" s="3"/>
      <c r="CH277" s="3"/>
      <c r="CI277" s="3"/>
      <c r="CJ277" s="3"/>
      <c r="CK277" s="3"/>
    </row>
    <row r="278" spans="1:89" ht="16.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539"/>
      <c r="N278" s="3"/>
      <c r="O278" s="57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62"/>
      <c r="AP278" s="63"/>
      <c r="AQ278" s="63"/>
      <c r="AR278" s="63"/>
      <c r="AS278" s="6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540"/>
      <c r="BM278" s="540"/>
      <c r="BN278" s="540"/>
      <c r="BO278" s="540"/>
      <c r="BP278" s="540"/>
      <c r="BQ278" s="540"/>
      <c r="BR278" s="3"/>
      <c r="BS278" s="3"/>
      <c r="BT278" s="3"/>
      <c r="BU278" s="540"/>
      <c r="BV278" s="540"/>
      <c r="BW278" s="540"/>
      <c r="BX278" s="540"/>
      <c r="BY278" s="63"/>
      <c r="BZ278" s="55"/>
      <c r="CA278" s="55"/>
      <c r="CB278" s="63"/>
      <c r="CC278" s="3"/>
      <c r="CD278" s="3"/>
      <c r="CE278" s="63"/>
      <c r="CF278" s="3"/>
      <c r="CG278" s="3"/>
      <c r="CH278" s="3"/>
      <c r="CI278" s="3"/>
      <c r="CJ278" s="3"/>
      <c r="CK278" s="3"/>
    </row>
    <row r="279" spans="1:89" ht="16.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539"/>
      <c r="N279" s="3"/>
      <c r="O279" s="57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62"/>
      <c r="AP279" s="63"/>
      <c r="AQ279" s="63"/>
      <c r="AR279" s="63"/>
      <c r="AS279" s="6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540"/>
      <c r="BM279" s="540"/>
      <c r="BN279" s="540"/>
      <c r="BO279" s="540"/>
      <c r="BP279" s="540"/>
      <c r="BQ279" s="540"/>
      <c r="BR279" s="3"/>
      <c r="BS279" s="3"/>
      <c r="BT279" s="3"/>
      <c r="BU279" s="540"/>
      <c r="BV279" s="540"/>
      <c r="BW279" s="540"/>
      <c r="BX279" s="540"/>
      <c r="BY279" s="63"/>
      <c r="BZ279" s="55"/>
      <c r="CA279" s="55"/>
      <c r="CB279" s="63"/>
      <c r="CC279" s="3"/>
      <c r="CD279" s="3"/>
      <c r="CE279" s="63"/>
      <c r="CF279" s="3"/>
      <c r="CG279" s="3"/>
      <c r="CH279" s="3"/>
      <c r="CI279" s="3"/>
      <c r="CJ279" s="3"/>
      <c r="CK279" s="3"/>
    </row>
    <row r="280" spans="1:89" ht="16.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539"/>
      <c r="N280" s="3"/>
      <c r="O280" s="57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62"/>
      <c r="AP280" s="63"/>
      <c r="AQ280" s="63"/>
      <c r="AR280" s="63"/>
      <c r="AS280" s="6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540"/>
      <c r="BM280" s="540"/>
      <c r="BN280" s="540"/>
      <c r="BO280" s="540"/>
      <c r="BP280" s="540"/>
      <c r="BQ280" s="540"/>
      <c r="BR280" s="3"/>
      <c r="BS280" s="3"/>
      <c r="BT280" s="3"/>
      <c r="BU280" s="540"/>
      <c r="BV280" s="540"/>
      <c r="BW280" s="540"/>
      <c r="BX280" s="540"/>
      <c r="BY280" s="63"/>
      <c r="BZ280" s="55"/>
      <c r="CA280" s="55"/>
      <c r="CB280" s="63"/>
      <c r="CC280" s="3"/>
      <c r="CD280" s="3"/>
      <c r="CE280" s="63"/>
      <c r="CF280" s="3"/>
      <c r="CG280" s="3"/>
      <c r="CH280" s="3"/>
      <c r="CI280" s="3"/>
      <c r="CJ280" s="3"/>
      <c r="CK280" s="3"/>
    </row>
    <row r="281" spans="1:89" ht="16.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539"/>
      <c r="N281" s="3"/>
      <c r="O281" s="57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62"/>
      <c r="AP281" s="63"/>
      <c r="AQ281" s="63"/>
      <c r="AR281" s="63"/>
      <c r="AS281" s="6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540"/>
      <c r="BM281" s="540"/>
      <c r="BN281" s="540"/>
      <c r="BO281" s="540"/>
      <c r="BP281" s="540"/>
      <c r="BQ281" s="540"/>
      <c r="BR281" s="3"/>
      <c r="BS281" s="3"/>
      <c r="BT281" s="3"/>
      <c r="BU281" s="540"/>
      <c r="BV281" s="540"/>
      <c r="BW281" s="540"/>
      <c r="BX281" s="540"/>
      <c r="BY281" s="63"/>
      <c r="BZ281" s="55"/>
      <c r="CA281" s="55"/>
      <c r="CB281" s="63"/>
      <c r="CC281" s="3"/>
      <c r="CD281" s="3"/>
      <c r="CE281" s="63"/>
      <c r="CF281" s="3"/>
      <c r="CG281" s="3"/>
      <c r="CH281" s="3"/>
      <c r="CI281" s="3"/>
      <c r="CJ281" s="3"/>
      <c r="CK281" s="3"/>
    </row>
    <row r="282" spans="1:89" ht="16.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539"/>
      <c r="N282" s="3"/>
      <c r="O282" s="57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62"/>
      <c r="AP282" s="63"/>
      <c r="AQ282" s="63"/>
      <c r="AR282" s="63"/>
      <c r="AS282" s="6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540"/>
      <c r="BM282" s="540"/>
      <c r="BN282" s="540"/>
      <c r="BO282" s="540"/>
      <c r="BP282" s="540"/>
      <c r="BQ282" s="540"/>
      <c r="BR282" s="3"/>
      <c r="BS282" s="3"/>
      <c r="BT282" s="3"/>
      <c r="BU282" s="540"/>
      <c r="BV282" s="540"/>
      <c r="BW282" s="540"/>
      <c r="BX282" s="540"/>
      <c r="BY282" s="63"/>
      <c r="BZ282" s="55"/>
      <c r="CA282" s="55"/>
      <c r="CB282" s="63"/>
      <c r="CC282" s="3"/>
      <c r="CD282" s="3"/>
      <c r="CE282" s="63"/>
      <c r="CF282" s="3"/>
      <c r="CG282" s="3"/>
      <c r="CH282" s="3"/>
      <c r="CI282" s="3"/>
      <c r="CJ282" s="3"/>
      <c r="CK282" s="3"/>
    </row>
    <row r="283" spans="1:89" ht="16.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539"/>
      <c r="N283" s="3"/>
      <c r="O283" s="57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62"/>
      <c r="AP283" s="63"/>
      <c r="AQ283" s="63"/>
      <c r="AR283" s="63"/>
      <c r="AS283" s="6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540"/>
      <c r="BM283" s="540"/>
      <c r="BN283" s="540"/>
      <c r="BO283" s="540"/>
      <c r="BP283" s="540"/>
      <c r="BQ283" s="540"/>
      <c r="BR283" s="3"/>
      <c r="BS283" s="3"/>
      <c r="BT283" s="3"/>
      <c r="BU283" s="540"/>
      <c r="BV283" s="540"/>
      <c r="BW283" s="540"/>
      <c r="BX283" s="540"/>
      <c r="BY283" s="63"/>
      <c r="BZ283" s="55"/>
      <c r="CA283" s="55"/>
      <c r="CB283" s="63"/>
      <c r="CC283" s="3"/>
      <c r="CD283" s="3"/>
      <c r="CE283" s="63"/>
      <c r="CF283" s="3"/>
      <c r="CG283" s="3"/>
      <c r="CH283" s="3"/>
      <c r="CI283" s="3"/>
      <c r="CJ283" s="3"/>
      <c r="CK283" s="3"/>
    </row>
    <row r="284" spans="1:89" ht="16.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539"/>
      <c r="N284" s="3"/>
      <c r="O284" s="57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62"/>
      <c r="AP284" s="63"/>
      <c r="AQ284" s="63"/>
      <c r="AR284" s="63"/>
      <c r="AS284" s="6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540"/>
      <c r="BM284" s="540"/>
      <c r="BN284" s="540"/>
      <c r="BO284" s="540"/>
      <c r="BP284" s="540"/>
      <c r="BQ284" s="540"/>
      <c r="BR284" s="3"/>
      <c r="BS284" s="3"/>
      <c r="BT284" s="3"/>
      <c r="BU284" s="540"/>
      <c r="BV284" s="540"/>
      <c r="BW284" s="540"/>
      <c r="BX284" s="540"/>
      <c r="BY284" s="63"/>
      <c r="BZ284" s="55"/>
      <c r="CA284" s="55"/>
      <c r="CB284" s="63"/>
      <c r="CC284" s="3"/>
      <c r="CD284" s="3"/>
      <c r="CE284" s="63"/>
      <c r="CF284" s="3"/>
      <c r="CG284" s="3"/>
      <c r="CH284" s="3"/>
      <c r="CI284" s="3"/>
      <c r="CJ284" s="3"/>
      <c r="CK284" s="3"/>
    </row>
    <row r="285" spans="1:89" ht="16.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539"/>
      <c r="N285" s="3"/>
      <c r="O285" s="57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62"/>
      <c r="AP285" s="63"/>
      <c r="AQ285" s="63"/>
      <c r="AR285" s="63"/>
      <c r="AS285" s="6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540"/>
      <c r="BM285" s="540"/>
      <c r="BN285" s="540"/>
      <c r="BO285" s="540"/>
      <c r="BP285" s="540"/>
      <c r="BQ285" s="540"/>
      <c r="BR285" s="3"/>
      <c r="BS285" s="3"/>
      <c r="BT285" s="3"/>
      <c r="BU285" s="540"/>
      <c r="BV285" s="540"/>
      <c r="BW285" s="540"/>
      <c r="BX285" s="540"/>
      <c r="BY285" s="63"/>
      <c r="BZ285" s="55"/>
      <c r="CA285" s="55"/>
      <c r="CB285" s="63"/>
      <c r="CC285" s="3"/>
      <c r="CD285" s="3"/>
      <c r="CE285" s="63"/>
      <c r="CF285" s="3"/>
      <c r="CG285" s="3"/>
      <c r="CH285" s="3"/>
      <c r="CI285" s="3"/>
      <c r="CJ285" s="3"/>
      <c r="CK285" s="3"/>
    </row>
    <row r="286" spans="1:89" ht="16.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539"/>
      <c r="N286" s="3"/>
      <c r="O286" s="57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62"/>
      <c r="AP286" s="63"/>
      <c r="AQ286" s="63"/>
      <c r="AR286" s="63"/>
      <c r="AS286" s="6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540"/>
      <c r="BM286" s="540"/>
      <c r="BN286" s="540"/>
      <c r="BO286" s="540"/>
      <c r="BP286" s="540"/>
      <c r="BQ286" s="540"/>
      <c r="BR286" s="3"/>
      <c r="BS286" s="3"/>
      <c r="BT286" s="3"/>
      <c r="BU286" s="540"/>
      <c r="BV286" s="540"/>
      <c r="BW286" s="540"/>
      <c r="BX286" s="540"/>
      <c r="BY286" s="63"/>
      <c r="BZ286" s="55"/>
      <c r="CA286" s="55"/>
      <c r="CB286" s="63"/>
      <c r="CC286" s="3"/>
      <c r="CD286" s="3"/>
      <c r="CE286" s="63"/>
      <c r="CF286" s="3"/>
      <c r="CG286" s="3"/>
      <c r="CH286" s="3"/>
      <c r="CI286" s="3"/>
      <c r="CJ286" s="3"/>
      <c r="CK286" s="3"/>
    </row>
    <row r="287" spans="1:89" ht="16.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539"/>
      <c r="N287" s="3"/>
      <c r="O287" s="57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62"/>
      <c r="AP287" s="63"/>
      <c r="AQ287" s="63"/>
      <c r="AR287" s="63"/>
      <c r="AS287" s="6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540"/>
      <c r="BM287" s="540"/>
      <c r="BN287" s="540"/>
      <c r="BO287" s="540"/>
      <c r="BP287" s="540"/>
      <c r="BQ287" s="540"/>
      <c r="BR287" s="3"/>
      <c r="BS287" s="3"/>
      <c r="BT287" s="3"/>
      <c r="BU287" s="540"/>
      <c r="BV287" s="540"/>
      <c r="BW287" s="540"/>
      <c r="BX287" s="540"/>
      <c r="BY287" s="63"/>
      <c r="BZ287" s="55"/>
      <c r="CA287" s="55"/>
      <c r="CB287" s="63"/>
      <c r="CC287" s="3"/>
      <c r="CD287" s="3"/>
      <c r="CE287" s="63"/>
      <c r="CF287" s="3"/>
      <c r="CG287" s="3"/>
      <c r="CH287" s="3"/>
      <c r="CI287" s="3"/>
      <c r="CJ287" s="3"/>
      <c r="CK287" s="3"/>
    </row>
    <row r="288" spans="1:89" ht="16.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539"/>
      <c r="N288" s="3"/>
      <c r="O288" s="57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62"/>
      <c r="AP288" s="63"/>
      <c r="AQ288" s="63"/>
      <c r="AR288" s="63"/>
      <c r="AS288" s="6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540"/>
      <c r="BM288" s="540"/>
      <c r="BN288" s="540"/>
      <c r="BO288" s="540"/>
      <c r="BP288" s="540"/>
      <c r="BQ288" s="540"/>
      <c r="BR288" s="3"/>
      <c r="BS288" s="3"/>
      <c r="BT288" s="3"/>
      <c r="BU288" s="540"/>
      <c r="BV288" s="540"/>
      <c r="BW288" s="540"/>
      <c r="BX288" s="540"/>
      <c r="BY288" s="63"/>
      <c r="BZ288" s="55"/>
      <c r="CA288" s="55"/>
      <c r="CB288" s="63"/>
      <c r="CC288" s="3"/>
      <c r="CD288" s="3"/>
      <c r="CE288" s="63"/>
      <c r="CF288" s="3"/>
      <c r="CG288" s="3"/>
      <c r="CH288" s="3"/>
      <c r="CI288" s="3"/>
      <c r="CJ288" s="3"/>
      <c r="CK288" s="3"/>
    </row>
    <row r="289" spans="1:89" ht="16.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539"/>
      <c r="N289" s="3"/>
      <c r="O289" s="57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62"/>
      <c r="AP289" s="63"/>
      <c r="AQ289" s="63"/>
      <c r="AR289" s="63"/>
      <c r="AS289" s="6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540"/>
      <c r="BM289" s="540"/>
      <c r="BN289" s="540"/>
      <c r="BO289" s="540"/>
      <c r="BP289" s="540"/>
      <c r="BQ289" s="540"/>
      <c r="BR289" s="3"/>
      <c r="BS289" s="3"/>
      <c r="BT289" s="3"/>
      <c r="BU289" s="540"/>
      <c r="BV289" s="540"/>
      <c r="BW289" s="540"/>
      <c r="BX289" s="540"/>
      <c r="BY289" s="63"/>
      <c r="BZ289" s="55"/>
      <c r="CA289" s="55"/>
      <c r="CB289" s="63"/>
      <c r="CC289" s="3"/>
      <c r="CD289" s="3"/>
      <c r="CE289" s="63"/>
      <c r="CF289" s="3"/>
      <c r="CG289" s="3"/>
      <c r="CH289" s="3"/>
      <c r="CI289" s="3"/>
      <c r="CJ289" s="3"/>
      <c r="CK289" s="3"/>
    </row>
    <row r="290" spans="1:89" ht="16.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539"/>
      <c r="N290" s="3"/>
      <c r="O290" s="57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62"/>
      <c r="AP290" s="63"/>
      <c r="AQ290" s="63"/>
      <c r="AR290" s="63"/>
      <c r="AS290" s="6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540"/>
      <c r="BM290" s="540"/>
      <c r="BN290" s="540"/>
      <c r="BO290" s="540"/>
      <c r="BP290" s="540"/>
      <c r="BQ290" s="540"/>
      <c r="BR290" s="3"/>
      <c r="BS290" s="3"/>
      <c r="BT290" s="3"/>
      <c r="BU290" s="540"/>
      <c r="BV290" s="540"/>
      <c r="BW290" s="540"/>
      <c r="BX290" s="540"/>
      <c r="BY290" s="63"/>
      <c r="BZ290" s="55"/>
      <c r="CA290" s="55"/>
      <c r="CB290" s="63"/>
      <c r="CC290" s="3"/>
      <c r="CD290" s="3"/>
      <c r="CE290" s="63"/>
      <c r="CF290" s="3"/>
      <c r="CG290" s="3"/>
      <c r="CH290" s="3"/>
      <c r="CI290" s="3"/>
      <c r="CJ290" s="3"/>
      <c r="CK290" s="3"/>
    </row>
    <row r="291" spans="1:89" ht="16.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539"/>
      <c r="N291" s="3"/>
      <c r="O291" s="57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62"/>
      <c r="AP291" s="63"/>
      <c r="AQ291" s="63"/>
      <c r="AR291" s="63"/>
      <c r="AS291" s="6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540"/>
      <c r="BM291" s="540"/>
      <c r="BN291" s="540"/>
      <c r="BO291" s="540"/>
      <c r="BP291" s="540"/>
      <c r="BQ291" s="540"/>
      <c r="BR291" s="3"/>
      <c r="BS291" s="3"/>
      <c r="BT291" s="3"/>
      <c r="BU291" s="540"/>
      <c r="BV291" s="540"/>
      <c r="BW291" s="540"/>
      <c r="BX291" s="540"/>
      <c r="BY291" s="63"/>
      <c r="BZ291" s="55"/>
      <c r="CA291" s="55"/>
      <c r="CB291" s="63"/>
      <c r="CC291" s="3"/>
      <c r="CD291" s="3"/>
      <c r="CE291" s="63"/>
      <c r="CF291" s="3"/>
      <c r="CG291" s="3"/>
      <c r="CH291" s="3"/>
      <c r="CI291" s="3"/>
      <c r="CJ291" s="3"/>
      <c r="CK291" s="3"/>
    </row>
    <row r="292" spans="1:89" ht="16.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539"/>
      <c r="N292" s="3"/>
      <c r="O292" s="57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62"/>
      <c r="AP292" s="63"/>
      <c r="AQ292" s="63"/>
      <c r="AR292" s="63"/>
      <c r="AS292" s="6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540"/>
      <c r="BM292" s="540"/>
      <c r="BN292" s="540"/>
      <c r="BO292" s="540"/>
      <c r="BP292" s="540"/>
      <c r="BQ292" s="540"/>
      <c r="BR292" s="3"/>
      <c r="BS292" s="3"/>
      <c r="BT292" s="3"/>
      <c r="BU292" s="540"/>
      <c r="BV292" s="540"/>
      <c r="BW292" s="540"/>
      <c r="BX292" s="540"/>
      <c r="BY292" s="63"/>
      <c r="BZ292" s="55"/>
      <c r="CA292" s="55"/>
      <c r="CB292" s="63"/>
      <c r="CC292" s="3"/>
      <c r="CD292" s="3"/>
      <c r="CE292" s="63"/>
      <c r="CF292" s="3"/>
      <c r="CG292" s="3"/>
      <c r="CH292" s="3"/>
      <c r="CI292" s="3"/>
      <c r="CJ292" s="3"/>
      <c r="CK292" s="3"/>
    </row>
    <row r="293" spans="1:89" ht="16.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539"/>
      <c r="N293" s="3"/>
      <c r="O293" s="57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62"/>
      <c r="AP293" s="63"/>
      <c r="AQ293" s="63"/>
      <c r="AR293" s="63"/>
      <c r="AS293" s="6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540"/>
      <c r="BM293" s="540"/>
      <c r="BN293" s="540"/>
      <c r="BO293" s="540"/>
      <c r="BP293" s="540"/>
      <c r="BQ293" s="540"/>
      <c r="BR293" s="3"/>
      <c r="BS293" s="3"/>
      <c r="BT293" s="3"/>
      <c r="BU293" s="540"/>
      <c r="BV293" s="540"/>
      <c r="BW293" s="540"/>
      <c r="BX293" s="540"/>
      <c r="BY293" s="63"/>
      <c r="BZ293" s="55"/>
      <c r="CA293" s="55"/>
      <c r="CB293" s="63"/>
      <c r="CC293" s="3"/>
      <c r="CD293" s="3"/>
      <c r="CE293" s="63"/>
      <c r="CF293" s="3"/>
      <c r="CG293" s="3"/>
      <c r="CH293" s="3"/>
      <c r="CI293" s="3"/>
      <c r="CJ293" s="3"/>
      <c r="CK293" s="3"/>
    </row>
    <row r="294" spans="1:89" ht="16.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539"/>
      <c r="N294" s="3"/>
      <c r="O294" s="57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62"/>
      <c r="AP294" s="63"/>
      <c r="AQ294" s="63"/>
      <c r="AR294" s="63"/>
      <c r="AS294" s="6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540"/>
      <c r="BM294" s="540"/>
      <c r="BN294" s="540"/>
      <c r="BO294" s="540"/>
      <c r="BP294" s="540"/>
      <c r="BQ294" s="540"/>
      <c r="BR294" s="3"/>
      <c r="BS294" s="3"/>
      <c r="BT294" s="3"/>
      <c r="BU294" s="540"/>
      <c r="BV294" s="540"/>
      <c r="BW294" s="540"/>
      <c r="BX294" s="540"/>
      <c r="BY294" s="63"/>
      <c r="BZ294" s="55"/>
      <c r="CA294" s="55"/>
      <c r="CB294" s="63"/>
      <c r="CC294" s="3"/>
      <c r="CD294" s="3"/>
      <c r="CE294" s="63"/>
      <c r="CF294" s="3"/>
      <c r="CG294" s="3"/>
      <c r="CH294" s="3"/>
      <c r="CI294" s="3"/>
      <c r="CJ294" s="3"/>
      <c r="CK294" s="3"/>
    </row>
    <row r="295" spans="1:89" ht="16.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539"/>
      <c r="N295" s="3"/>
      <c r="O295" s="57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62"/>
      <c r="AP295" s="63"/>
      <c r="AQ295" s="63"/>
      <c r="AR295" s="63"/>
      <c r="AS295" s="6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540"/>
      <c r="BM295" s="540"/>
      <c r="BN295" s="540"/>
      <c r="BO295" s="540"/>
      <c r="BP295" s="540"/>
      <c r="BQ295" s="540"/>
      <c r="BR295" s="3"/>
      <c r="BS295" s="3"/>
      <c r="BT295" s="3"/>
      <c r="BU295" s="540"/>
      <c r="BV295" s="540"/>
      <c r="BW295" s="540"/>
      <c r="BX295" s="540"/>
      <c r="BY295" s="63"/>
      <c r="BZ295" s="55"/>
      <c r="CA295" s="55"/>
      <c r="CB295" s="63"/>
      <c r="CC295" s="3"/>
      <c r="CD295" s="3"/>
      <c r="CE295" s="63"/>
      <c r="CF295" s="3"/>
      <c r="CG295" s="3"/>
      <c r="CH295" s="3"/>
      <c r="CI295" s="3"/>
      <c r="CJ295" s="3"/>
      <c r="CK295" s="3"/>
    </row>
    <row r="296" spans="1:89" ht="16.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539"/>
      <c r="N296" s="3"/>
      <c r="O296" s="57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62"/>
      <c r="AP296" s="63"/>
      <c r="AQ296" s="63"/>
      <c r="AR296" s="63"/>
      <c r="AS296" s="6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540"/>
      <c r="BM296" s="540"/>
      <c r="BN296" s="540"/>
      <c r="BO296" s="540"/>
      <c r="BP296" s="540"/>
      <c r="BQ296" s="540"/>
      <c r="BR296" s="3"/>
      <c r="BS296" s="3"/>
      <c r="BT296" s="3"/>
      <c r="BU296" s="540"/>
      <c r="BV296" s="540"/>
      <c r="BW296" s="540"/>
      <c r="BX296" s="540"/>
      <c r="BY296" s="63"/>
      <c r="BZ296" s="55"/>
      <c r="CA296" s="55"/>
      <c r="CB296" s="63"/>
      <c r="CC296" s="3"/>
      <c r="CD296" s="3"/>
      <c r="CE296" s="63"/>
      <c r="CF296" s="3"/>
      <c r="CG296" s="3"/>
      <c r="CH296" s="3"/>
      <c r="CI296" s="3"/>
      <c r="CJ296" s="3"/>
      <c r="CK296" s="3"/>
    </row>
    <row r="297" spans="1:89" ht="16.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539"/>
      <c r="N297" s="3"/>
      <c r="O297" s="57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62"/>
      <c r="AP297" s="63"/>
      <c r="AQ297" s="63"/>
      <c r="AR297" s="63"/>
      <c r="AS297" s="6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540"/>
      <c r="BM297" s="540"/>
      <c r="BN297" s="540"/>
      <c r="BO297" s="540"/>
      <c r="BP297" s="540"/>
      <c r="BQ297" s="540"/>
      <c r="BR297" s="3"/>
      <c r="BS297" s="3"/>
      <c r="BT297" s="3"/>
      <c r="BU297" s="540"/>
      <c r="BV297" s="540"/>
      <c r="BW297" s="540"/>
      <c r="BX297" s="540"/>
      <c r="BY297" s="63"/>
      <c r="BZ297" s="55"/>
      <c r="CA297" s="55"/>
      <c r="CB297" s="63"/>
      <c r="CC297" s="3"/>
      <c r="CD297" s="3"/>
      <c r="CE297" s="63"/>
      <c r="CF297" s="3"/>
      <c r="CG297" s="3"/>
      <c r="CH297" s="3"/>
      <c r="CI297" s="3"/>
      <c r="CJ297" s="3"/>
      <c r="CK297" s="3"/>
    </row>
    <row r="298" spans="1:89" ht="16.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539"/>
      <c r="N298" s="3"/>
      <c r="O298" s="57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62"/>
      <c r="AP298" s="63"/>
      <c r="AQ298" s="63"/>
      <c r="AR298" s="63"/>
      <c r="AS298" s="6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540"/>
      <c r="BM298" s="540"/>
      <c r="BN298" s="540"/>
      <c r="BO298" s="540"/>
      <c r="BP298" s="540"/>
      <c r="BQ298" s="540"/>
      <c r="BR298" s="3"/>
      <c r="BS298" s="3"/>
      <c r="BT298" s="3"/>
      <c r="BU298" s="540"/>
      <c r="BV298" s="540"/>
      <c r="BW298" s="540"/>
      <c r="BX298" s="540"/>
      <c r="BY298" s="63"/>
      <c r="BZ298" s="55"/>
      <c r="CA298" s="55"/>
      <c r="CB298" s="63"/>
      <c r="CC298" s="3"/>
      <c r="CD298" s="3"/>
      <c r="CE298" s="63"/>
      <c r="CF298" s="3"/>
      <c r="CG298" s="3"/>
      <c r="CH298" s="3"/>
      <c r="CI298" s="3"/>
      <c r="CJ298" s="3"/>
      <c r="CK298" s="3"/>
    </row>
    <row r="299" spans="1:89" ht="16.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539"/>
      <c r="N299" s="3"/>
      <c r="O299" s="57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62"/>
      <c r="AP299" s="63"/>
      <c r="AQ299" s="63"/>
      <c r="AR299" s="63"/>
      <c r="AS299" s="6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540"/>
      <c r="BM299" s="540"/>
      <c r="BN299" s="540"/>
      <c r="BO299" s="540"/>
      <c r="BP299" s="540"/>
      <c r="BQ299" s="540"/>
      <c r="BR299" s="3"/>
      <c r="BS299" s="3"/>
      <c r="BT299" s="3"/>
      <c r="BU299" s="540"/>
      <c r="BV299" s="540"/>
      <c r="BW299" s="540"/>
      <c r="BX299" s="540"/>
      <c r="BY299" s="63"/>
      <c r="BZ299" s="55"/>
      <c r="CA299" s="55"/>
      <c r="CB299" s="63"/>
      <c r="CC299" s="3"/>
      <c r="CD299" s="3"/>
      <c r="CE299" s="63"/>
      <c r="CF299" s="3"/>
      <c r="CG299" s="3"/>
      <c r="CH299" s="3"/>
      <c r="CI299" s="3"/>
      <c r="CJ299" s="3"/>
      <c r="CK299" s="3"/>
    </row>
    <row r="300" spans="1:89" ht="16.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539"/>
      <c r="N300" s="3"/>
      <c r="O300" s="57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62"/>
      <c r="AP300" s="63"/>
      <c r="AQ300" s="63"/>
      <c r="AR300" s="63"/>
      <c r="AS300" s="6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3"/>
      <c r="BI300" s="3"/>
      <c r="BJ300" s="3"/>
      <c r="BK300" s="3"/>
      <c r="BL300" s="540"/>
      <c r="BM300" s="540"/>
      <c r="BN300" s="540"/>
      <c r="BO300" s="540"/>
      <c r="BP300" s="540"/>
      <c r="BQ300" s="540"/>
      <c r="BR300" s="3"/>
      <c r="BS300" s="3"/>
      <c r="BT300" s="3"/>
      <c r="BU300" s="540"/>
      <c r="BV300" s="540"/>
      <c r="BW300" s="540"/>
      <c r="BX300" s="540"/>
      <c r="BY300" s="63"/>
      <c r="BZ300" s="55"/>
      <c r="CA300" s="55"/>
      <c r="CB300" s="63"/>
      <c r="CC300" s="3"/>
      <c r="CD300" s="3"/>
      <c r="CE300" s="63"/>
      <c r="CF300" s="3"/>
      <c r="CG300" s="3"/>
      <c r="CH300" s="3"/>
      <c r="CI300" s="3"/>
      <c r="CJ300" s="3"/>
      <c r="CK300" s="3"/>
    </row>
    <row r="301" spans="1:89" ht="16.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539"/>
      <c r="N301" s="3"/>
      <c r="O301" s="57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62"/>
      <c r="AP301" s="63"/>
      <c r="AQ301" s="63"/>
      <c r="AR301" s="63"/>
      <c r="AS301" s="6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540"/>
      <c r="BM301" s="540"/>
      <c r="BN301" s="540"/>
      <c r="BO301" s="540"/>
      <c r="BP301" s="540"/>
      <c r="BQ301" s="540"/>
      <c r="BR301" s="3"/>
      <c r="BS301" s="3"/>
      <c r="BT301" s="3"/>
      <c r="BU301" s="540"/>
      <c r="BV301" s="540"/>
      <c r="BW301" s="540"/>
      <c r="BX301" s="540"/>
      <c r="BY301" s="63"/>
      <c r="BZ301" s="55"/>
      <c r="CA301" s="55"/>
      <c r="CB301" s="63"/>
      <c r="CC301" s="3"/>
      <c r="CD301" s="3"/>
      <c r="CE301" s="63"/>
      <c r="CF301" s="3"/>
      <c r="CG301" s="3"/>
      <c r="CH301" s="3"/>
      <c r="CI301" s="3"/>
      <c r="CJ301" s="3"/>
      <c r="CK301" s="3"/>
    </row>
    <row r="302" spans="1:89" ht="16.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539"/>
      <c r="N302" s="3"/>
      <c r="O302" s="57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62"/>
      <c r="AP302" s="63"/>
      <c r="AQ302" s="63"/>
      <c r="AR302" s="63"/>
      <c r="AS302" s="6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540"/>
      <c r="BM302" s="540"/>
      <c r="BN302" s="540"/>
      <c r="BO302" s="540"/>
      <c r="BP302" s="540"/>
      <c r="BQ302" s="540"/>
      <c r="BR302" s="3"/>
      <c r="BS302" s="3"/>
      <c r="BT302" s="3"/>
      <c r="BU302" s="540"/>
      <c r="BV302" s="540"/>
      <c r="BW302" s="540"/>
      <c r="BX302" s="540"/>
      <c r="BY302" s="63"/>
      <c r="BZ302" s="55"/>
      <c r="CA302" s="55"/>
      <c r="CB302" s="63"/>
      <c r="CC302" s="3"/>
      <c r="CD302" s="3"/>
      <c r="CE302" s="63"/>
      <c r="CF302" s="3"/>
      <c r="CG302" s="3"/>
      <c r="CH302" s="3"/>
      <c r="CI302" s="3"/>
      <c r="CJ302" s="3"/>
      <c r="CK302" s="3"/>
    </row>
    <row r="303" spans="1:89" ht="16.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539"/>
      <c r="N303" s="3"/>
      <c r="O303" s="57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62"/>
      <c r="AP303" s="63"/>
      <c r="AQ303" s="63"/>
      <c r="AR303" s="63"/>
      <c r="AS303" s="6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540"/>
      <c r="BM303" s="540"/>
      <c r="BN303" s="540"/>
      <c r="BO303" s="540"/>
      <c r="BP303" s="540"/>
      <c r="BQ303" s="540"/>
      <c r="BR303" s="3"/>
      <c r="BS303" s="3"/>
      <c r="BT303" s="3"/>
      <c r="BU303" s="540"/>
      <c r="BV303" s="540"/>
      <c r="BW303" s="540"/>
      <c r="BX303" s="540"/>
      <c r="BY303" s="63"/>
      <c r="BZ303" s="55"/>
      <c r="CA303" s="55"/>
      <c r="CB303" s="63"/>
      <c r="CC303" s="3"/>
      <c r="CD303" s="3"/>
      <c r="CE303" s="63"/>
      <c r="CF303" s="3"/>
      <c r="CG303" s="3"/>
      <c r="CH303" s="3"/>
      <c r="CI303" s="3"/>
      <c r="CJ303" s="3"/>
      <c r="CK303" s="3"/>
    </row>
    <row r="304" spans="1:89" ht="16.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539"/>
      <c r="N304" s="3"/>
      <c r="O304" s="57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62"/>
      <c r="AP304" s="63"/>
      <c r="AQ304" s="63"/>
      <c r="AR304" s="63"/>
      <c r="AS304" s="6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3"/>
      <c r="BI304" s="3"/>
      <c r="BJ304" s="3"/>
      <c r="BK304" s="3"/>
      <c r="BL304" s="540"/>
      <c r="BM304" s="540"/>
      <c r="BN304" s="540"/>
      <c r="BO304" s="540"/>
      <c r="BP304" s="540"/>
      <c r="BQ304" s="540"/>
      <c r="BR304" s="3"/>
      <c r="BS304" s="3"/>
      <c r="BT304" s="3"/>
      <c r="BU304" s="540"/>
      <c r="BV304" s="540"/>
      <c r="BW304" s="540"/>
      <c r="BX304" s="540"/>
      <c r="BY304" s="63"/>
      <c r="BZ304" s="55"/>
      <c r="CA304" s="55"/>
      <c r="CB304" s="63"/>
      <c r="CC304" s="3"/>
      <c r="CD304" s="3"/>
      <c r="CE304" s="63"/>
      <c r="CF304" s="3"/>
      <c r="CG304" s="3"/>
      <c r="CH304" s="3"/>
      <c r="CI304" s="3"/>
      <c r="CJ304" s="3"/>
      <c r="CK304" s="3"/>
    </row>
    <row r="305" spans="1:89" ht="16.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539"/>
      <c r="N305" s="3"/>
      <c r="O305" s="57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62"/>
      <c r="AP305" s="63"/>
      <c r="AQ305" s="63"/>
      <c r="AR305" s="63"/>
      <c r="AS305" s="6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540"/>
      <c r="BM305" s="540"/>
      <c r="BN305" s="540"/>
      <c r="BO305" s="540"/>
      <c r="BP305" s="540"/>
      <c r="BQ305" s="540"/>
      <c r="BR305" s="3"/>
      <c r="BS305" s="3"/>
      <c r="BT305" s="3"/>
      <c r="BU305" s="540"/>
      <c r="BV305" s="540"/>
      <c r="BW305" s="540"/>
      <c r="BX305" s="540"/>
      <c r="BY305" s="63"/>
      <c r="BZ305" s="55"/>
      <c r="CA305" s="55"/>
      <c r="CB305" s="63"/>
      <c r="CC305" s="3"/>
      <c r="CD305" s="3"/>
      <c r="CE305" s="63"/>
      <c r="CF305" s="3"/>
      <c r="CG305" s="3"/>
      <c r="CH305" s="3"/>
      <c r="CI305" s="3"/>
      <c r="CJ305" s="3"/>
      <c r="CK305" s="3"/>
    </row>
    <row r="306" spans="1:89" ht="16.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539"/>
      <c r="N306" s="3"/>
      <c r="O306" s="57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62"/>
      <c r="AP306" s="63"/>
      <c r="AQ306" s="63"/>
      <c r="AR306" s="63"/>
      <c r="AS306" s="6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3"/>
      <c r="BI306" s="3"/>
      <c r="BJ306" s="3"/>
      <c r="BK306" s="3"/>
      <c r="BL306" s="540"/>
      <c r="BM306" s="540"/>
      <c r="BN306" s="540"/>
      <c r="BO306" s="540"/>
      <c r="BP306" s="540"/>
      <c r="BQ306" s="540"/>
      <c r="BR306" s="3"/>
      <c r="BS306" s="3"/>
      <c r="BT306" s="3"/>
      <c r="BU306" s="540"/>
      <c r="BV306" s="540"/>
      <c r="BW306" s="540"/>
      <c r="BX306" s="540"/>
      <c r="BY306" s="63"/>
      <c r="BZ306" s="55"/>
      <c r="CA306" s="55"/>
      <c r="CB306" s="63"/>
      <c r="CC306" s="3"/>
      <c r="CD306" s="3"/>
      <c r="CE306" s="63"/>
      <c r="CF306" s="3"/>
      <c r="CG306" s="3"/>
      <c r="CH306" s="3"/>
      <c r="CI306" s="3"/>
      <c r="CJ306" s="3"/>
      <c r="CK306" s="3"/>
    </row>
    <row r="307" spans="1:89" ht="16.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539"/>
      <c r="N307" s="3"/>
      <c r="O307" s="57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62"/>
      <c r="AP307" s="63"/>
      <c r="AQ307" s="63"/>
      <c r="AR307" s="63"/>
      <c r="AS307" s="6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  <c r="BG307" s="3"/>
      <c r="BH307" s="3"/>
      <c r="BI307" s="3"/>
      <c r="BJ307" s="3"/>
      <c r="BK307" s="3"/>
      <c r="BL307" s="540"/>
      <c r="BM307" s="540"/>
      <c r="BN307" s="540"/>
      <c r="BO307" s="540"/>
      <c r="BP307" s="540"/>
      <c r="BQ307" s="540"/>
      <c r="BR307" s="3"/>
      <c r="BS307" s="3"/>
      <c r="BT307" s="3"/>
      <c r="BU307" s="540"/>
      <c r="BV307" s="540"/>
      <c r="BW307" s="540"/>
      <c r="BX307" s="540"/>
      <c r="BY307" s="63"/>
      <c r="BZ307" s="55"/>
      <c r="CA307" s="55"/>
      <c r="CB307" s="63"/>
      <c r="CC307" s="3"/>
      <c r="CD307" s="3"/>
      <c r="CE307" s="63"/>
      <c r="CF307" s="3"/>
      <c r="CG307" s="3"/>
      <c r="CH307" s="3"/>
      <c r="CI307" s="3"/>
      <c r="CJ307" s="3"/>
      <c r="CK307" s="3"/>
    </row>
    <row r="308" spans="1:89" ht="16.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539"/>
      <c r="N308" s="3"/>
      <c r="O308" s="57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62"/>
      <c r="AP308" s="63"/>
      <c r="AQ308" s="63"/>
      <c r="AR308" s="63"/>
      <c r="AS308" s="6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  <c r="BI308" s="3"/>
      <c r="BJ308" s="3"/>
      <c r="BK308" s="3"/>
      <c r="BL308" s="540"/>
      <c r="BM308" s="540"/>
      <c r="BN308" s="540"/>
      <c r="BO308" s="540"/>
      <c r="BP308" s="540"/>
      <c r="BQ308" s="540"/>
      <c r="BR308" s="3"/>
      <c r="BS308" s="3"/>
      <c r="BT308" s="3"/>
      <c r="BU308" s="540"/>
      <c r="BV308" s="540"/>
      <c r="BW308" s="540"/>
      <c r="BX308" s="540"/>
      <c r="BY308" s="63"/>
      <c r="BZ308" s="55"/>
      <c r="CA308" s="55"/>
      <c r="CB308" s="63"/>
      <c r="CC308" s="3"/>
      <c r="CD308" s="3"/>
      <c r="CE308" s="63"/>
      <c r="CF308" s="3"/>
      <c r="CG308" s="3"/>
      <c r="CH308" s="3"/>
      <c r="CI308" s="3"/>
      <c r="CJ308" s="3"/>
      <c r="CK308" s="3"/>
    </row>
    <row r="309" spans="1:89" ht="16.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539"/>
      <c r="N309" s="3"/>
      <c r="O309" s="57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62"/>
      <c r="AP309" s="63"/>
      <c r="AQ309" s="63"/>
      <c r="AR309" s="63"/>
      <c r="AS309" s="6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3"/>
      <c r="BI309" s="3"/>
      <c r="BJ309" s="3"/>
      <c r="BK309" s="3"/>
      <c r="BL309" s="540"/>
      <c r="BM309" s="540"/>
      <c r="BN309" s="540"/>
      <c r="BO309" s="540"/>
      <c r="BP309" s="540"/>
      <c r="BQ309" s="540"/>
      <c r="BR309" s="3"/>
      <c r="BS309" s="3"/>
      <c r="BT309" s="3"/>
      <c r="BU309" s="540"/>
      <c r="BV309" s="540"/>
      <c r="BW309" s="540"/>
      <c r="BX309" s="540"/>
      <c r="BY309" s="63"/>
      <c r="BZ309" s="55"/>
      <c r="CA309" s="55"/>
      <c r="CB309" s="63"/>
      <c r="CC309" s="3"/>
      <c r="CD309" s="3"/>
      <c r="CE309" s="63"/>
      <c r="CF309" s="3"/>
      <c r="CG309" s="3"/>
      <c r="CH309" s="3"/>
      <c r="CI309" s="3"/>
      <c r="CJ309" s="3"/>
      <c r="CK309" s="3"/>
    </row>
    <row r="310" spans="1:89" ht="16.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539"/>
      <c r="N310" s="3"/>
      <c r="O310" s="57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62"/>
      <c r="AP310" s="63"/>
      <c r="AQ310" s="63"/>
      <c r="AR310" s="63"/>
      <c r="AS310" s="6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  <c r="BI310" s="3"/>
      <c r="BJ310" s="3"/>
      <c r="BK310" s="3"/>
      <c r="BL310" s="540"/>
      <c r="BM310" s="540"/>
      <c r="BN310" s="540"/>
      <c r="BO310" s="540"/>
      <c r="BP310" s="540"/>
      <c r="BQ310" s="540"/>
      <c r="BR310" s="3"/>
      <c r="BS310" s="3"/>
      <c r="BT310" s="3"/>
      <c r="BU310" s="540"/>
      <c r="BV310" s="540"/>
      <c r="BW310" s="540"/>
      <c r="BX310" s="540"/>
      <c r="BY310" s="63"/>
      <c r="BZ310" s="55"/>
      <c r="CA310" s="55"/>
      <c r="CB310" s="63"/>
      <c r="CC310" s="3"/>
      <c r="CD310" s="3"/>
      <c r="CE310" s="63"/>
      <c r="CF310" s="3"/>
      <c r="CG310" s="3"/>
      <c r="CH310" s="3"/>
      <c r="CI310" s="3"/>
      <c r="CJ310" s="3"/>
      <c r="CK310" s="3"/>
    </row>
    <row r="311" spans="1:89" ht="16.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539"/>
      <c r="N311" s="3"/>
      <c r="O311" s="57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62"/>
      <c r="AP311" s="63"/>
      <c r="AQ311" s="63"/>
      <c r="AR311" s="63"/>
      <c r="AS311" s="6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3"/>
      <c r="BI311" s="3"/>
      <c r="BJ311" s="3"/>
      <c r="BK311" s="3"/>
      <c r="BL311" s="540"/>
      <c r="BM311" s="540"/>
      <c r="BN311" s="540"/>
      <c r="BO311" s="540"/>
      <c r="BP311" s="540"/>
      <c r="BQ311" s="540"/>
      <c r="BR311" s="3"/>
      <c r="BS311" s="3"/>
      <c r="BT311" s="3"/>
      <c r="BU311" s="540"/>
      <c r="BV311" s="540"/>
      <c r="BW311" s="540"/>
      <c r="BX311" s="540"/>
      <c r="BY311" s="63"/>
      <c r="BZ311" s="55"/>
      <c r="CA311" s="55"/>
      <c r="CB311" s="63"/>
      <c r="CC311" s="3"/>
      <c r="CD311" s="3"/>
      <c r="CE311" s="63"/>
      <c r="CF311" s="3"/>
      <c r="CG311" s="3"/>
      <c r="CH311" s="3"/>
      <c r="CI311" s="3"/>
      <c r="CJ311" s="3"/>
      <c r="CK311" s="3"/>
    </row>
    <row r="312" spans="1:89" ht="16.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539"/>
      <c r="N312" s="3"/>
      <c r="O312" s="57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62"/>
      <c r="AP312" s="63"/>
      <c r="AQ312" s="63"/>
      <c r="AR312" s="63"/>
      <c r="AS312" s="6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  <c r="BI312" s="3"/>
      <c r="BJ312" s="3"/>
      <c r="BK312" s="3"/>
      <c r="BL312" s="540"/>
      <c r="BM312" s="540"/>
      <c r="BN312" s="540"/>
      <c r="BO312" s="540"/>
      <c r="BP312" s="540"/>
      <c r="BQ312" s="540"/>
      <c r="BR312" s="3"/>
      <c r="BS312" s="3"/>
      <c r="BT312" s="3"/>
      <c r="BU312" s="540"/>
      <c r="BV312" s="540"/>
      <c r="BW312" s="540"/>
      <c r="BX312" s="540"/>
      <c r="BY312" s="63"/>
      <c r="BZ312" s="55"/>
      <c r="CA312" s="55"/>
      <c r="CB312" s="63"/>
      <c r="CC312" s="3"/>
      <c r="CD312" s="3"/>
      <c r="CE312" s="63"/>
      <c r="CF312" s="3"/>
      <c r="CG312" s="3"/>
      <c r="CH312" s="3"/>
      <c r="CI312" s="3"/>
      <c r="CJ312" s="3"/>
      <c r="CK312" s="3"/>
    </row>
    <row r="313" spans="1:89" ht="16.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539"/>
      <c r="N313" s="3"/>
      <c r="O313" s="57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62"/>
      <c r="AP313" s="63"/>
      <c r="AQ313" s="63"/>
      <c r="AR313" s="63"/>
      <c r="AS313" s="6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540"/>
      <c r="BM313" s="540"/>
      <c r="BN313" s="540"/>
      <c r="BO313" s="540"/>
      <c r="BP313" s="540"/>
      <c r="BQ313" s="540"/>
      <c r="BR313" s="3"/>
      <c r="BS313" s="3"/>
      <c r="BT313" s="3"/>
      <c r="BU313" s="540"/>
      <c r="BV313" s="540"/>
      <c r="BW313" s="540"/>
      <c r="BX313" s="540"/>
      <c r="BY313" s="63"/>
      <c r="BZ313" s="55"/>
      <c r="CA313" s="55"/>
      <c r="CB313" s="63"/>
      <c r="CC313" s="3"/>
      <c r="CD313" s="3"/>
      <c r="CE313" s="63"/>
      <c r="CF313" s="3"/>
      <c r="CG313" s="3"/>
      <c r="CH313" s="3"/>
      <c r="CI313" s="3"/>
      <c r="CJ313" s="3"/>
      <c r="CK313" s="3"/>
    </row>
    <row r="314" spans="1:89" ht="16.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539"/>
      <c r="N314" s="3"/>
      <c r="O314" s="57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62"/>
      <c r="AP314" s="63"/>
      <c r="AQ314" s="63"/>
      <c r="AR314" s="63"/>
      <c r="AS314" s="6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540"/>
      <c r="BM314" s="540"/>
      <c r="BN314" s="540"/>
      <c r="BO314" s="540"/>
      <c r="BP314" s="540"/>
      <c r="BQ314" s="540"/>
      <c r="BR314" s="3"/>
      <c r="BS314" s="3"/>
      <c r="BT314" s="3"/>
      <c r="BU314" s="540"/>
      <c r="BV314" s="540"/>
      <c r="BW314" s="540"/>
      <c r="BX314" s="540"/>
      <c r="BY314" s="63"/>
      <c r="BZ314" s="55"/>
      <c r="CA314" s="55"/>
      <c r="CB314" s="63"/>
      <c r="CC314" s="3"/>
      <c r="CD314" s="3"/>
      <c r="CE314" s="63"/>
      <c r="CF314" s="3"/>
      <c r="CG314" s="3"/>
      <c r="CH314" s="3"/>
      <c r="CI314" s="3"/>
      <c r="CJ314" s="3"/>
      <c r="CK314" s="3"/>
    </row>
    <row r="315" spans="1:89" ht="16.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539"/>
      <c r="N315" s="3"/>
      <c r="O315" s="57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62"/>
      <c r="AP315" s="63"/>
      <c r="AQ315" s="63"/>
      <c r="AR315" s="63"/>
      <c r="AS315" s="6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  <c r="BI315" s="3"/>
      <c r="BJ315" s="3"/>
      <c r="BK315" s="3"/>
      <c r="BL315" s="540"/>
      <c r="BM315" s="540"/>
      <c r="BN315" s="540"/>
      <c r="BO315" s="540"/>
      <c r="BP315" s="540"/>
      <c r="BQ315" s="540"/>
      <c r="BR315" s="3"/>
      <c r="BS315" s="3"/>
      <c r="BT315" s="3"/>
      <c r="BU315" s="540"/>
      <c r="BV315" s="540"/>
      <c r="BW315" s="540"/>
      <c r="BX315" s="540"/>
      <c r="BY315" s="63"/>
      <c r="BZ315" s="55"/>
      <c r="CA315" s="55"/>
      <c r="CB315" s="63"/>
      <c r="CC315" s="3"/>
      <c r="CD315" s="3"/>
      <c r="CE315" s="63"/>
      <c r="CF315" s="3"/>
      <c r="CG315" s="3"/>
      <c r="CH315" s="3"/>
      <c r="CI315" s="3"/>
      <c r="CJ315" s="3"/>
      <c r="CK315" s="3"/>
    </row>
    <row r="316" spans="1:89" ht="16.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539"/>
      <c r="N316" s="3"/>
      <c r="O316" s="57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62"/>
      <c r="AP316" s="63"/>
      <c r="AQ316" s="63"/>
      <c r="AR316" s="63"/>
      <c r="AS316" s="6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  <c r="BI316" s="3"/>
      <c r="BJ316" s="3"/>
      <c r="BK316" s="3"/>
      <c r="BL316" s="540"/>
      <c r="BM316" s="540"/>
      <c r="BN316" s="540"/>
      <c r="BO316" s="540"/>
      <c r="BP316" s="540"/>
      <c r="BQ316" s="540"/>
      <c r="BR316" s="3"/>
      <c r="BS316" s="3"/>
      <c r="BT316" s="3"/>
      <c r="BU316" s="540"/>
      <c r="BV316" s="540"/>
      <c r="BW316" s="540"/>
      <c r="BX316" s="540"/>
      <c r="BY316" s="63"/>
      <c r="BZ316" s="55"/>
      <c r="CA316" s="55"/>
      <c r="CB316" s="63"/>
      <c r="CC316" s="3"/>
      <c r="CD316" s="3"/>
      <c r="CE316" s="63"/>
      <c r="CF316" s="3"/>
      <c r="CG316" s="3"/>
      <c r="CH316" s="3"/>
      <c r="CI316" s="3"/>
      <c r="CJ316" s="3"/>
      <c r="CK316" s="3"/>
    </row>
    <row r="317" spans="1:89" ht="16.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539"/>
      <c r="N317" s="3"/>
      <c r="O317" s="57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62"/>
      <c r="AP317" s="63"/>
      <c r="AQ317" s="63"/>
      <c r="AR317" s="63"/>
      <c r="AS317" s="6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/>
      <c r="BK317" s="3"/>
      <c r="BL317" s="540"/>
      <c r="BM317" s="540"/>
      <c r="BN317" s="540"/>
      <c r="BO317" s="540"/>
      <c r="BP317" s="540"/>
      <c r="BQ317" s="540"/>
      <c r="BR317" s="3"/>
      <c r="BS317" s="3"/>
      <c r="BT317" s="3"/>
      <c r="BU317" s="540"/>
      <c r="BV317" s="540"/>
      <c r="BW317" s="540"/>
      <c r="BX317" s="540"/>
      <c r="BY317" s="63"/>
      <c r="BZ317" s="55"/>
      <c r="CA317" s="55"/>
      <c r="CB317" s="63"/>
      <c r="CC317" s="3"/>
      <c r="CD317" s="3"/>
      <c r="CE317" s="63"/>
      <c r="CF317" s="3"/>
      <c r="CG317" s="3"/>
      <c r="CH317" s="3"/>
      <c r="CI317" s="3"/>
      <c r="CJ317" s="3"/>
      <c r="CK317" s="3"/>
    </row>
    <row r="318" spans="1:89" ht="16.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539"/>
      <c r="N318" s="3"/>
      <c r="O318" s="57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62"/>
      <c r="AP318" s="63"/>
      <c r="AQ318" s="63"/>
      <c r="AR318" s="63"/>
      <c r="AS318" s="6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/>
      <c r="BK318" s="3"/>
      <c r="BL318" s="540"/>
      <c r="BM318" s="540"/>
      <c r="BN318" s="540"/>
      <c r="BO318" s="540"/>
      <c r="BP318" s="540"/>
      <c r="BQ318" s="540"/>
      <c r="BR318" s="3"/>
      <c r="BS318" s="3"/>
      <c r="BT318" s="3"/>
      <c r="BU318" s="540"/>
      <c r="BV318" s="540"/>
      <c r="BW318" s="540"/>
      <c r="BX318" s="540"/>
      <c r="BY318" s="63"/>
      <c r="BZ318" s="55"/>
      <c r="CA318" s="55"/>
      <c r="CB318" s="63"/>
      <c r="CC318" s="3"/>
      <c r="CD318" s="3"/>
      <c r="CE318" s="63"/>
      <c r="CF318" s="3"/>
      <c r="CG318" s="3"/>
      <c r="CH318" s="3"/>
      <c r="CI318" s="3"/>
      <c r="CJ318" s="3"/>
      <c r="CK318" s="3"/>
    </row>
    <row r="319" spans="1:89" ht="16.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539"/>
      <c r="N319" s="3"/>
      <c r="O319" s="57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62"/>
      <c r="AP319" s="63"/>
      <c r="AQ319" s="63"/>
      <c r="AR319" s="63"/>
      <c r="AS319" s="6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540"/>
      <c r="BM319" s="540"/>
      <c r="BN319" s="540"/>
      <c r="BO319" s="540"/>
      <c r="BP319" s="540"/>
      <c r="BQ319" s="540"/>
      <c r="BR319" s="3"/>
      <c r="BS319" s="3"/>
      <c r="BT319" s="3"/>
      <c r="BU319" s="540"/>
      <c r="BV319" s="540"/>
      <c r="BW319" s="540"/>
      <c r="BX319" s="540"/>
      <c r="BY319" s="63"/>
      <c r="BZ319" s="55"/>
      <c r="CA319" s="55"/>
      <c r="CB319" s="63"/>
      <c r="CC319" s="3"/>
      <c r="CD319" s="3"/>
      <c r="CE319" s="63"/>
      <c r="CF319" s="3"/>
      <c r="CG319" s="3"/>
      <c r="CH319" s="3"/>
      <c r="CI319" s="3"/>
      <c r="CJ319" s="3"/>
      <c r="CK319" s="3"/>
    </row>
    <row r="320" spans="1:89" ht="16.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539"/>
      <c r="N320" s="3"/>
      <c r="O320" s="57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62"/>
      <c r="AP320" s="63"/>
      <c r="AQ320" s="63"/>
      <c r="AR320" s="63"/>
      <c r="AS320" s="6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  <c r="BI320" s="3"/>
      <c r="BJ320" s="3"/>
      <c r="BK320" s="3"/>
      <c r="BL320" s="540"/>
      <c r="BM320" s="540"/>
      <c r="BN320" s="540"/>
      <c r="BO320" s="540"/>
      <c r="BP320" s="540"/>
      <c r="BQ320" s="540"/>
      <c r="BR320" s="3"/>
      <c r="BS320" s="3"/>
      <c r="BT320" s="3"/>
      <c r="BU320" s="540"/>
      <c r="BV320" s="540"/>
      <c r="BW320" s="540"/>
      <c r="BX320" s="540"/>
      <c r="BY320" s="63"/>
      <c r="BZ320" s="55"/>
      <c r="CA320" s="55"/>
      <c r="CB320" s="63"/>
      <c r="CC320" s="3"/>
      <c r="CD320" s="3"/>
      <c r="CE320" s="63"/>
      <c r="CF320" s="3"/>
      <c r="CG320" s="3"/>
      <c r="CH320" s="3"/>
      <c r="CI320" s="3"/>
      <c r="CJ320" s="3"/>
      <c r="CK320" s="3"/>
    </row>
    <row r="321" spans="1:89" ht="16.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539"/>
      <c r="N321" s="3"/>
      <c r="O321" s="57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62"/>
      <c r="AP321" s="63"/>
      <c r="AQ321" s="63"/>
      <c r="AR321" s="63"/>
      <c r="AS321" s="6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540"/>
      <c r="BM321" s="540"/>
      <c r="BN321" s="540"/>
      <c r="BO321" s="540"/>
      <c r="BP321" s="540"/>
      <c r="BQ321" s="540"/>
      <c r="BR321" s="3"/>
      <c r="BS321" s="3"/>
      <c r="BT321" s="3"/>
      <c r="BU321" s="540"/>
      <c r="BV321" s="540"/>
      <c r="BW321" s="540"/>
      <c r="BX321" s="540"/>
      <c r="BY321" s="63"/>
      <c r="BZ321" s="55"/>
      <c r="CA321" s="55"/>
      <c r="CB321" s="63"/>
      <c r="CC321" s="3"/>
      <c r="CD321" s="3"/>
      <c r="CE321" s="63"/>
      <c r="CF321" s="3"/>
      <c r="CG321" s="3"/>
      <c r="CH321" s="3"/>
      <c r="CI321" s="3"/>
      <c r="CJ321" s="3"/>
      <c r="CK321" s="3"/>
    </row>
    <row r="322" spans="1:89" ht="16.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539"/>
      <c r="N322" s="3"/>
      <c r="O322" s="57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62"/>
      <c r="AP322" s="63"/>
      <c r="AQ322" s="63"/>
      <c r="AR322" s="63"/>
      <c r="AS322" s="6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/>
      <c r="BJ322" s="3"/>
      <c r="BK322" s="3"/>
      <c r="BL322" s="540"/>
      <c r="BM322" s="540"/>
      <c r="BN322" s="540"/>
      <c r="BO322" s="540"/>
      <c r="BP322" s="540"/>
      <c r="BQ322" s="540"/>
      <c r="BR322" s="3"/>
      <c r="BS322" s="3"/>
      <c r="BT322" s="3"/>
      <c r="BU322" s="540"/>
      <c r="BV322" s="540"/>
      <c r="BW322" s="540"/>
      <c r="BX322" s="540"/>
      <c r="BY322" s="63"/>
      <c r="BZ322" s="55"/>
      <c r="CA322" s="55"/>
      <c r="CB322" s="63"/>
      <c r="CC322" s="3"/>
      <c r="CD322" s="3"/>
      <c r="CE322" s="63"/>
      <c r="CF322" s="3"/>
      <c r="CG322" s="3"/>
      <c r="CH322" s="3"/>
      <c r="CI322" s="3"/>
      <c r="CJ322" s="3"/>
      <c r="CK322" s="3"/>
    </row>
    <row r="323" spans="1:89" ht="16.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539"/>
      <c r="N323" s="3"/>
      <c r="O323" s="57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62"/>
      <c r="AP323" s="63"/>
      <c r="AQ323" s="63"/>
      <c r="AR323" s="63"/>
      <c r="AS323" s="6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540"/>
      <c r="BM323" s="540"/>
      <c r="BN323" s="540"/>
      <c r="BO323" s="540"/>
      <c r="BP323" s="540"/>
      <c r="BQ323" s="540"/>
      <c r="BR323" s="3"/>
      <c r="BS323" s="3"/>
      <c r="BT323" s="3"/>
      <c r="BU323" s="540"/>
      <c r="BV323" s="540"/>
      <c r="BW323" s="540"/>
      <c r="BX323" s="540"/>
      <c r="BY323" s="63"/>
      <c r="BZ323" s="55"/>
      <c r="CA323" s="55"/>
      <c r="CB323" s="63"/>
      <c r="CC323" s="3"/>
      <c r="CD323" s="3"/>
      <c r="CE323" s="63"/>
      <c r="CF323" s="3"/>
      <c r="CG323" s="3"/>
      <c r="CH323" s="3"/>
      <c r="CI323" s="3"/>
      <c r="CJ323" s="3"/>
      <c r="CK323" s="3"/>
    </row>
    <row r="324" spans="1:89" ht="16.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539"/>
      <c r="N324" s="3"/>
      <c r="O324" s="57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62"/>
      <c r="AP324" s="63"/>
      <c r="AQ324" s="63"/>
      <c r="AR324" s="63"/>
      <c r="AS324" s="6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/>
      <c r="BK324" s="3"/>
      <c r="BL324" s="540"/>
      <c r="BM324" s="540"/>
      <c r="BN324" s="540"/>
      <c r="BO324" s="540"/>
      <c r="BP324" s="540"/>
      <c r="BQ324" s="540"/>
      <c r="BR324" s="3"/>
      <c r="BS324" s="3"/>
      <c r="BT324" s="3"/>
      <c r="BU324" s="540"/>
      <c r="BV324" s="540"/>
      <c r="BW324" s="540"/>
      <c r="BX324" s="540"/>
      <c r="BY324" s="63"/>
      <c r="BZ324" s="55"/>
      <c r="CA324" s="55"/>
      <c r="CB324" s="63"/>
      <c r="CC324" s="3"/>
      <c r="CD324" s="3"/>
      <c r="CE324" s="63"/>
      <c r="CF324" s="3"/>
      <c r="CG324" s="3"/>
      <c r="CH324" s="3"/>
      <c r="CI324" s="3"/>
      <c r="CJ324" s="3"/>
      <c r="CK324" s="3"/>
    </row>
    <row r="325" spans="1:89" ht="16.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539"/>
      <c r="N325" s="3"/>
      <c r="O325" s="57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62"/>
      <c r="AP325" s="63"/>
      <c r="AQ325" s="63"/>
      <c r="AR325" s="63"/>
      <c r="AS325" s="6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540"/>
      <c r="BM325" s="540"/>
      <c r="BN325" s="540"/>
      <c r="BO325" s="540"/>
      <c r="BP325" s="540"/>
      <c r="BQ325" s="540"/>
      <c r="BR325" s="3"/>
      <c r="BS325" s="3"/>
      <c r="BT325" s="3"/>
      <c r="BU325" s="540"/>
      <c r="BV325" s="540"/>
      <c r="BW325" s="540"/>
      <c r="BX325" s="540"/>
      <c r="BY325" s="63"/>
      <c r="BZ325" s="55"/>
      <c r="CA325" s="55"/>
      <c r="CB325" s="63"/>
      <c r="CC325" s="3"/>
      <c r="CD325" s="3"/>
      <c r="CE325" s="63"/>
      <c r="CF325" s="3"/>
      <c r="CG325" s="3"/>
      <c r="CH325" s="3"/>
      <c r="CI325" s="3"/>
      <c r="CJ325" s="3"/>
      <c r="CK325" s="3"/>
    </row>
    <row r="326" spans="1:89" ht="16.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539"/>
      <c r="N326" s="3"/>
      <c r="O326" s="57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62"/>
      <c r="AP326" s="63"/>
      <c r="AQ326" s="63"/>
      <c r="AR326" s="63"/>
      <c r="AS326" s="6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540"/>
      <c r="BM326" s="540"/>
      <c r="BN326" s="540"/>
      <c r="BO326" s="540"/>
      <c r="BP326" s="540"/>
      <c r="BQ326" s="540"/>
      <c r="BR326" s="3"/>
      <c r="BS326" s="3"/>
      <c r="BT326" s="3"/>
      <c r="BU326" s="540"/>
      <c r="BV326" s="540"/>
      <c r="BW326" s="540"/>
      <c r="BX326" s="540"/>
      <c r="BY326" s="63"/>
      <c r="BZ326" s="55"/>
      <c r="CA326" s="55"/>
      <c r="CB326" s="63"/>
      <c r="CC326" s="3"/>
      <c r="CD326" s="3"/>
      <c r="CE326" s="63"/>
      <c r="CF326" s="3"/>
      <c r="CG326" s="3"/>
      <c r="CH326" s="3"/>
      <c r="CI326" s="3"/>
      <c r="CJ326" s="3"/>
      <c r="CK326" s="3"/>
    </row>
    <row r="327" spans="1:89" ht="16.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539"/>
      <c r="N327" s="3"/>
      <c r="O327" s="57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62"/>
      <c r="AP327" s="63"/>
      <c r="AQ327" s="63"/>
      <c r="AR327" s="63"/>
      <c r="AS327" s="6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540"/>
      <c r="BM327" s="540"/>
      <c r="BN327" s="540"/>
      <c r="BO327" s="540"/>
      <c r="BP327" s="540"/>
      <c r="BQ327" s="540"/>
      <c r="BR327" s="3"/>
      <c r="BS327" s="3"/>
      <c r="BT327" s="3"/>
      <c r="BU327" s="540"/>
      <c r="BV327" s="540"/>
      <c r="BW327" s="540"/>
      <c r="BX327" s="540"/>
      <c r="BY327" s="63"/>
      <c r="BZ327" s="55"/>
      <c r="CA327" s="55"/>
      <c r="CB327" s="63"/>
      <c r="CC327" s="3"/>
      <c r="CD327" s="3"/>
      <c r="CE327" s="63"/>
      <c r="CF327" s="3"/>
      <c r="CG327" s="3"/>
      <c r="CH327" s="3"/>
      <c r="CI327" s="3"/>
      <c r="CJ327" s="3"/>
      <c r="CK327" s="3"/>
    </row>
    <row r="328" spans="1:89" ht="16.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539"/>
      <c r="N328" s="3"/>
      <c r="O328" s="57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62"/>
      <c r="AP328" s="63"/>
      <c r="AQ328" s="63"/>
      <c r="AR328" s="63"/>
      <c r="AS328" s="6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540"/>
      <c r="BM328" s="540"/>
      <c r="BN328" s="540"/>
      <c r="BO328" s="540"/>
      <c r="BP328" s="540"/>
      <c r="BQ328" s="540"/>
      <c r="BR328" s="3"/>
      <c r="BS328" s="3"/>
      <c r="BT328" s="3"/>
      <c r="BU328" s="540"/>
      <c r="BV328" s="540"/>
      <c r="BW328" s="540"/>
      <c r="BX328" s="540"/>
      <c r="BY328" s="63"/>
      <c r="BZ328" s="55"/>
      <c r="CA328" s="55"/>
      <c r="CB328" s="63"/>
      <c r="CC328" s="3"/>
      <c r="CD328" s="3"/>
      <c r="CE328" s="63"/>
      <c r="CF328" s="3"/>
      <c r="CG328" s="3"/>
      <c r="CH328" s="3"/>
      <c r="CI328" s="3"/>
      <c r="CJ328" s="3"/>
      <c r="CK328" s="3"/>
    </row>
    <row r="329" spans="1:89" ht="16.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539"/>
      <c r="N329" s="3"/>
      <c r="O329" s="57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62"/>
      <c r="AP329" s="63"/>
      <c r="AQ329" s="63"/>
      <c r="AR329" s="63"/>
      <c r="AS329" s="6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540"/>
      <c r="BM329" s="540"/>
      <c r="BN329" s="540"/>
      <c r="BO329" s="540"/>
      <c r="BP329" s="540"/>
      <c r="BQ329" s="540"/>
      <c r="BR329" s="3"/>
      <c r="BS329" s="3"/>
      <c r="BT329" s="3"/>
      <c r="BU329" s="540"/>
      <c r="BV329" s="540"/>
      <c r="BW329" s="540"/>
      <c r="BX329" s="540"/>
      <c r="BY329" s="63"/>
      <c r="BZ329" s="55"/>
      <c r="CA329" s="55"/>
      <c r="CB329" s="63"/>
      <c r="CC329" s="3"/>
      <c r="CD329" s="3"/>
      <c r="CE329" s="63"/>
      <c r="CF329" s="3"/>
      <c r="CG329" s="3"/>
      <c r="CH329" s="3"/>
      <c r="CI329" s="3"/>
      <c r="CJ329" s="3"/>
      <c r="CK329" s="3"/>
    </row>
    <row r="330" spans="1:89" ht="16.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539"/>
      <c r="N330" s="3"/>
      <c r="O330" s="57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62"/>
      <c r="AP330" s="63"/>
      <c r="AQ330" s="63"/>
      <c r="AR330" s="63"/>
      <c r="AS330" s="6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/>
      <c r="BK330" s="3"/>
      <c r="BL330" s="540"/>
      <c r="BM330" s="540"/>
      <c r="BN330" s="540"/>
      <c r="BO330" s="540"/>
      <c r="BP330" s="540"/>
      <c r="BQ330" s="540"/>
      <c r="BR330" s="3"/>
      <c r="BS330" s="3"/>
      <c r="BT330" s="3"/>
      <c r="BU330" s="540"/>
      <c r="BV330" s="540"/>
      <c r="BW330" s="540"/>
      <c r="BX330" s="540"/>
      <c r="BY330" s="63"/>
      <c r="BZ330" s="55"/>
      <c r="CA330" s="55"/>
      <c r="CB330" s="63"/>
      <c r="CC330" s="3"/>
      <c r="CD330" s="3"/>
      <c r="CE330" s="63"/>
      <c r="CF330" s="3"/>
      <c r="CG330" s="3"/>
      <c r="CH330" s="3"/>
      <c r="CI330" s="3"/>
      <c r="CJ330" s="3"/>
      <c r="CK330" s="3"/>
    </row>
    <row r="331" spans="1:89" ht="16.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539"/>
      <c r="N331" s="3"/>
      <c r="O331" s="57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62"/>
      <c r="AP331" s="63"/>
      <c r="AQ331" s="63"/>
      <c r="AR331" s="63"/>
      <c r="AS331" s="6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540"/>
      <c r="BM331" s="540"/>
      <c r="BN331" s="540"/>
      <c r="BO331" s="540"/>
      <c r="BP331" s="540"/>
      <c r="BQ331" s="540"/>
      <c r="BR331" s="3"/>
      <c r="BS331" s="3"/>
      <c r="BT331" s="3"/>
      <c r="BU331" s="540"/>
      <c r="BV331" s="540"/>
      <c r="BW331" s="540"/>
      <c r="BX331" s="540"/>
      <c r="BY331" s="63"/>
      <c r="BZ331" s="55"/>
      <c r="CA331" s="55"/>
      <c r="CB331" s="63"/>
      <c r="CC331" s="3"/>
      <c r="CD331" s="3"/>
      <c r="CE331" s="63"/>
      <c r="CF331" s="3"/>
      <c r="CG331" s="3"/>
      <c r="CH331" s="3"/>
      <c r="CI331" s="3"/>
      <c r="CJ331" s="3"/>
      <c r="CK331" s="3"/>
    </row>
    <row r="332" spans="1:89" ht="16.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539"/>
      <c r="N332" s="3"/>
      <c r="O332" s="57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62"/>
      <c r="AP332" s="63"/>
      <c r="AQ332" s="63"/>
      <c r="AR332" s="63"/>
      <c r="AS332" s="6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  <c r="BI332" s="3"/>
      <c r="BJ332" s="3"/>
      <c r="BK332" s="3"/>
      <c r="BL332" s="540"/>
      <c r="BM332" s="540"/>
      <c r="BN332" s="540"/>
      <c r="BO332" s="540"/>
      <c r="BP332" s="540"/>
      <c r="BQ332" s="540"/>
      <c r="BR332" s="3"/>
      <c r="BS332" s="3"/>
      <c r="BT332" s="3"/>
      <c r="BU332" s="540"/>
      <c r="BV332" s="540"/>
      <c r="BW332" s="540"/>
      <c r="BX332" s="540"/>
      <c r="BY332" s="63"/>
      <c r="BZ332" s="55"/>
      <c r="CA332" s="55"/>
      <c r="CB332" s="63"/>
      <c r="CC332" s="3"/>
      <c r="CD332" s="3"/>
      <c r="CE332" s="63"/>
      <c r="CF332" s="3"/>
      <c r="CG332" s="3"/>
      <c r="CH332" s="3"/>
      <c r="CI332" s="3"/>
      <c r="CJ332" s="3"/>
      <c r="CK332" s="3"/>
    </row>
    <row r="333" spans="1:89" ht="16.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539"/>
      <c r="N333" s="3"/>
      <c r="O333" s="57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62"/>
      <c r="AP333" s="63"/>
      <c r="AQ333" s="63"/>
      <c r="AR333" s="63"/>
      <c r="AS333" s="6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K333" s="3"/>
      <c r="BL333" s="540"/>
      <c r="BM333" s="540"/>
      <c r="BN333" s="540"/>
      <c r="BO333" s="540"/>
      <c r="BP333" s="540"/>
      <c r="BQ333" s="540"/>
      <c r="BR333" s="3"/>
      <c r="BS333" s="3"/>
      <c r="BT333" s="3"/>
      <c r="BU333" s="540"/>
      <c r="BV333" s="540"/>
      <c r="BW333" s="540"/>
      <c r="BX333" s="540"/>
      <c r="BY333" s="63"/>
      <c r="BZ333" s="55"/>
      <c r="CA333" s="55"/>
      <c r="CB333" s="63"/>
      <c r="CC333" s="3"/>
      <c r="CD333" s="3"/>
      <c r="CE333" s="63"/>
      <c r="CF333" s="3"/>
      <c r="CG333" s="3"/>
      <c r="CH333" s="3"/>
      <c r="CI333" s="3"/>
      <c r="CJ333" s="3"/>
      <c r="CK333" s="3"/>
    </row>
    <row r="334" spans="1:89" ht="16.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539"/>
      <c r="N334" s="3"/>
      <c r="O334" s="57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62"/>
      <c r="AP334" s="63"/>
      <c r="AQ334" s="63"/>
      <c r="AR334" s="63"/>
      <c r="AS334" s="6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K334" s="3"/>
      <c r="BL334" s="540"/>
      <c r="BM334" s="540"/>
      <c r="BN334" s="540"/>
      <c r="BO334" s="540"/>
      <c r="BP334" s="540"/>
      <c r="BQ334" s="540"/>
      <c r="BR334" s="3"/>
      <c r="BS334" s="3"/>
      <c r="BT334" s="3"/>
      <c r="BU334" s="540"/>
      <c r="BV334" s="540"/>
      <c r="BW334" s="540"/>
      <c r="BX334" s="540"/>
      <c r="BY334" s="63"/>
      <c r="BZ334" s="55"/>
      <c r="CA334" s="55"/>
      <c r="CB334" s="63"/>
      <c r="CC334" s="3"/>
      <c r="CD334" s="3"/>
      <c r="CE334" s="63"/>
      <c r="CF334" s="3"/>
      <c r="CG334" s="3"/>
      <c r="CH334" s="3"/>
      <c r="CI334" s="3"/>
      <c r="CJ334" s="3"/>
      <c r="CK334" s="3"/>
    </row>
    <row r="335" spans="1:89" ht="16.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539"/>
      <c r="N335" s="3"/>
      <c r="O335" s="57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62"/>
      <c r="AP335" s="63"/>
      <c r="AQ335" s="63"/>
      <c r="AR335" s="63"/>
      <c r="AS335" s="6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540"/>
      <c r="BM335" s="540"/>
      <c r="BN335" s="540"/>
      <c r="BO335" s="540"/>
      <c r="BP335" s="540"/>
      <c r="BQ335" s="540"/>
      <c r="BR335" s="3"/>
      <c r="BS335" s="3"/>
      <c r="BT335" s="3"/>
      <c r="BU335" s="540"/>
      <c r="BV335" s="540"/>
      <c r="BW335" s="540"/>
      <c r="BX335" s="540"/>
      <c r="BY335" s="63"/>
      <c r="BZ335" s="55"/>
      <c r="CA335" s="55"/>
      <c r="CB335" s="63"/>
      <c r="CC335" s="3"/>
      <c r="CD335" s="3"/>
      <c r="CE335" s="63"/>
      <c r="CF335" s="3"/>
      <c r="CG335" s="3"/>
      <c r="CH335" s="3"/>
      <c r="CI335" s="3"/>
      <c r="CJ335" s="3"/>
      <c r="CK335" s="3"/>
    </row>
    <row r="336" spans="1:89" ht="16.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539"/>
      <c r="N336" s="3"/>
      <c r="O336" s="57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62"/>
      <c r="AP336" s="63"/>
      <c r="AQ336" s="63"/>
      <c r="AR336" s="63"/>
      <c r="AS336" s="6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K336" s="3"/>
      <c r="BL336" s="540"/>
      <c r="BM336" s="540"/>
      <c r="BN336" s="540"/>
      <c r="BO336" s="540"/>
      <c r="BP336" s="540"/>
      <c r="BQ336" s="540"/>
      <c r="BR336" s="3"/>
      <c r="BS336" s="3"/>
      <c r="BT336" s="3"/>
      <c r="BU336" s="540"/>
      <c r="BV336" s="540"/>
      <c r="BW336" s="540"/>
      <c r="BX336" s="540"/>
      <c r="BY336" s="63"/>
      <c r="BZ336" s="55"/>
      <c r="CA336" s="55"/>
      <c r="CB336" s="63"/>
      <c r="CC336" s="3"/>
      <c r="CD336" s="3"/>
      <c r="CE336" s="63"/>
      <c r="CF336" s="3"/>
      <c r="CG336" s="3"/>
      <c r="CH336" s="3"/>
      <c r="CI336" s="3"/>
      <c r="CJ336" s="3"/>
      <c r="CK336" s="3"/>
    </row>
    <row r="337" spans="1:89" ht="16.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539"/>
      <c r="N337" s="3"/>
      <c r="O337" s="57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62"/>
      <c r="AP337" s="63"/>
      <c r="AQ337" s="63"/>
      <c r="AR337" s="63"/>
      <c r="AS337" s="6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540"/>
      <c r="BM337" s="540"/>
      <c r="BN337" s="540"/>
      <c r="BO337" s="540"/>
      <c r="BP337" s="540"/>
      <c r="BQ337" s="540"/>
      <c r="BR337" s="3"/>
      <c r="BS337" s="3"/>
      <c r="BT337" s="3"/>
      <c r="BU337" s="540"/>
      <c r="BV337" s="540"/>
      <c r="BW337" s="540"/>
      <c r="BX337" s="540"/>
      <c r="BY337" s="63"/>
      <c r="BZ337" s="55"/>
      <c r="CA337" s="55"/>
      <c r="CB337" s="63"/>
      <c r="CC337" s="3"/>
      <c r="CD337" s="3"/>
      <c r="CE337" s="63"/>
      <c r="CF337" s="3"/>
      <c r="CG337" s="3"/>
      <c r="CH337" s="3"/>
      <c r="CI337" s="3"/>
      <c r="CJ337" s="3"/>
      <c r="CK337" s="3"/>
    </row>
    <row r="338" spans="1:89" ht="16.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539"/>
      <c r="N338" s="3"/>
      <c r="O338" s="57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62"/>
      <c r="AP338" s="63"/>
      <c r="AQ338" s="63"/>
      <c r="AR338" s="63"/>
      <c r="AS338" s="6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K338" s="3"/>
      <c r="BL338" s="540"/>
      <c r="BM338" s="540"/>
      <c r="BN338" s="540"/>
      <c r="BO338" s="540"/>
      <c r="BP338" s="540"/>
      <c r="BQ338" s="540"/>
      <c r="BR338" s="3"/>
      <c r="BS338" s="3"/>
      <c r="BT338" s="3"/>
      <c r="BU338" s="540"/>
      <c r="BV338" s="540"/>
      <c r="BW338" s="540"/>
      <c r="BX338" s="540"/>
      <c r="BY338" s="63"/>
      <c r="BZ338" s="55"/>
      <c r="CA338" s="55"/>
      <c r="CB338" s="63"/>
      <c r="CC338" s="3"/>
      <c r="CD338" s="3"/>
      <c r="CE338" s="63"/>
      <c r="CF338" s="3"/>
      <c r="CG338" s="3"/>
      <c r="CH338" s="3"/>
      <c r="CI338" s="3"/>
      <c r="CJ338" s="3"/>
      <c r="CK338" s="3"/>
    </row>
    <row r="339" spans="1:89" ht="16.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539"/>
      <c r="N339" s="3"/>
      <c r="O339" s="57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62"/>
      <c r="AP339" s="63"/>
      <c r="AQ339" s="63"/>
      <c r="AR339" s="63"/>
      <c r="AS339" s="6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K339" s="3"/>
      <c r="BL339" s="540"/>
      <c r="BM339" s="540"/>
      <c r="BN339" s="540"/>
      <c r="BO339" s="540"/>
      <c r="BP339" s="540"/>
      <c r="BQ339" s="540"/>
      <c r="BR339" s="3"/>
      <c r="BS339" s="3"/>
      <c r="BT339" s="3"/>
      <c r="BU339" s="540"/>
      <c r="BV339" s="540"/>
      <c r="BW339" s="540"/>
      <c r="BX339" s="540"/>
      <c r="BY339" s="63"/>
      <c r="BZ339" s="55"/>
      <c r="CA339" s="55"/>
      <c r="CB339" s="63"/>
      <c r="CC339" s="3"/>
      <c r="CD339" s="3"/>
      <c r="CE339" s="63"/>
      <c r="CF339" s="3"/>
      <c r="CG339" s="3"/>
      <c r="CH339" s="3"/>
      <c r="CI339" s="3"/>
      <c r="CJ339" s="3"/>
      <c r="CK339" s="3"/>
    </row>
    <row r="340" spans="1:89" ht="16.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539"/>
      <c r="N340" s="3"/>
      <c r="O340" s="57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62"/>
      <c r="AP340" s="63"/>
      <c r="AQ340" s="63"/>
      <c r="AR340" s="63"/>
      <c r="AS340" s="6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K340" s="3"/>
      <c r="BL340" s="540"/>
      <c r="BM340" s="540"/>
      <c r="BN340" s="540"/>
      <c r="BO340" s="540"/>
      <c r="BP340" s="540"/>
      <c r="BQ340" s="540"/>
      <c r="BR340" s="3"/>
      <c r="BS340" s="3"/>
      <c r="BT340" s="3"/>
      <c r="BU340" s="540"/>
      <c r="BV340" s="540"/>
      <c r="BW340" s="540"/>
      <c r="BX340" s="540"/>
      <c r="BY340" s="63"/>
      <c r="BZ340" s="55"/>
      <c r="CA340" s="55"/>
      <c r="CB340" s="63"/>
      <c r="CC340" s="3"/>
      <c r="CD340" s="3"/>
      <c r="CE340" s="63"/>
      <c r="CF340" s="3"/>
      <c r="CG340" s="3"/>
      <c r="CH340" s="3"/>
      <c r="CI340" s="3"/>
      <c r="CJ340" s="3"/>
      <c r="CK340" s="3"/>
    </row>
    <row r="341" spans="1:89" ht="16.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539"/>
      <c r="N341" s="3"/>
      <c r="O341" s="57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62"/>
      <c r="AP341" s="63"/>
      <c r="AQ341" s="63"/>
      <c r="AR341" s="63"/>
      <c r="AS341" s="6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540"/>
      <c r="BM341" s="540"/>
      <c r="BN341" s="540"/>
      <c r="BO341" s="540"/>
      <c r="BP341" s="540"/>
      <c r="BQ341" s="540"/>
      <c r="BR341" s="3"/>
      <c r="BS341" s="3"/>
      <c r="BT341" s="3"/>
      <c r="BU341" s="540"/>
      <c r="BV341" s="540"/>
      <c r="BW341" s="540"/>
      <c r="BX341" s="540"/>
      <c r="BY341" s="63"/>
      <c r="BZ341" s="55"/>
      <c r="CA341" s="55"/>
      <c r="CB341" s="63"/>
      <c r="CC341" s="3"/>
      <c r="CD341" s="3"/>
      <c r="CE341" s="63"/>
      <c r="CF341" s="3"/>
      <c r="CG341" s="3"/>
      <c r="CH341" s="3"/>
      <c r="CI341" s="3"/>
      <c r="CJ341" s="3"/>
      <c r="CK341" s="3"/>
    </row>
    <row r="342" spans="1:89" ht="16.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539"/>
      <c r="N342" s="3"/>
      <c r="O342" s="57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62"/>
      <c r="AP342" s="63"/>
      <c r="AQ342" s="63"/>
      <c r="AR342" s="63"/>
      <c r="AS342" s="6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/>
      <c r="BK342" s="3"/>
      <c r="BL342" s="540"/>
      <c r="BM342" s="540"/>
      <c r="BN342" s="540"/>
      <c r="BO342" s="540"/>
      <c r="BP342" s="540"/>
      <c r="BQ342" s="540"/>
      <c r="BR342" s="3"/>
      <c r="BS342" s="3"/>
      <c r="BT342" s="3"/>
      <c r="BU342" s="540"/>
      <c r="BV342" s="540"/>
      <c r="BW342" s="540"/>
      <c r="BX342" s="540"/>
      <c r="BY342" s="63"/>
      <c r="BZ342" s="55"/>
      <c r="CA342" s="55"/>
      <c r="CB342" s="63"/>
      <c r="CC342" s="3"/>
      <c r="CD342" s="3"/>
      <c r="CE342" s="63"/>
      <c r="CF342" s="3"/>
      <c r="CG342" s="3"/>
      <c r="CH342" s="3"/>
      <c r="CI342" s="3"/>
      <c r="CJ342" s="3"/>
      <c r="CK342" s="3"/>
    </row>
    <row r="343" spans="1:89" ht="16.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539"/>
      <c r="N343" s="3"/>
      <c r="O343" s="57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62"/>
      <c r="AP343" s="63"/>
      <c r="AQ343" s="63"/>
      <c r="AR343" s="63"/>
      <c r="AS343" s="6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540"/>
      <c r="BM343" s="540"/>
      <c r="BN343" s="540"/>
      <c r="BO343" s="540"/>
      <c r="BP343" s="540"/>
      <c r="BQ343" s="540"/>
      <c r="BR343" s="3"/>
      <c r="BS343" s="3"/>
      <c r="BT343" s="3"/>
      <c r="BU343" s="540"/>
      <c r="BV343" s="540"/>
      <c r="BW343" s="540"/>
      <c r="BX343" s="540"/>
      <c r="BY343" s="63"/>
      <c r="BZ343" s="55"/>
      <c r="CA343" s="55"/>
      <c r="CB343" s="63"/>
      <c r="CC343" s="3"/>
      <c r="CD343" s="3"/>
      <c r="CE343" s="63"/>
      <c r="CF343" s="3"/>
      <c r="CG343" s="3"/>
      <c r="CH343" s="3"/>
      <c r="CI343" s="3"/>
      <c r="CJ343" s="3"/>
      <c r="CK343" s="3"/>
    </row>
    <row r="344" spans="1:89" ht="16.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539"/>
      <c r="N344" s="3"/>
      <c r="O344" s="57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62"/>
      <c r="AP344" s="63"/>
      <c r="AQ344" s="63"/>
      <c r="AR344" s="63"/>
      <c r="AS344" s="6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K344" s="3"/>
      <c r="BL344" s="540"/>
      <c r="BM344" s="540"/>
      <c r="BN344" s="540"/>
      <c r="BO344" s="540"/>
      <c r="BP344" s="540"/>
      <c r="BQ344" s="540"/>
      <c r="BR344" s="3"/>
      <c r="BS344" s="3"/>
      <c r="BT344" s="3"/>
      <c r="BU344" s="540"/>
      <c r="BV344" s="540"/>
      <c r="BW344" s="540"/>
      <c r="BX344" s="540"/>
      <c r="BY344" s="63"/>
      <c r="BZ344" s="55"/>
      <c r="CA344" s="55"/>
      <c r="CB344" s="63"/>
      <c r="CC344" s="3"/>
      <c r="CD344" s="3"/>
      <c r="CE344" s="63"/>
      <c r="CF344" s="3"/>
      <c r="CG344" s="3"/>
      <c r="CH344" s="3"/>
      <c r="CI344" s="3"/>
      <c r="CJ344" s="3"/>
      <c r="CK344" s="3"/>
    </row>
    <row r="345" spans="1:89" ht="16.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539"/>
      <c r="N345" s="3"/>
      <c r="O345" s="57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62"/>
      <c r="AP345" s="63"/>
      <c r="AQ345" s="63"/>
      <c r="AR345" s="63"/>
      <c r="AS345" s="6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/>
      <c r="BK345" s="3"/>
      <c r="BL345" s="540"/>
      <c r="BM345" s="540"/>
      <c r="BN345" s="540"/>
      <c r="BO345" s="540"/>
      <c r="BP345" s="540"/>
      <c r="BQ345" s="540"/>
      <c r="BR345" s="3"/>
      <c r="BS345" s="3"/>
      <c r="BT345" s="3"/>
      <c r="BU345" s="540"/>
      <c r="BV345" s="540"/>
      <c r="BW345" s="540"/>
      <c r="BX345" s="540"/>
      <c r="BY345" s="63"/>
      <c r="BZ345" s="55"/>
      <c r="CA345" s="55"/>
      <c r="CB345" s="63"/>
      <c r="CC345" s="3"/>
      <c r="CD345" s="3"/>
      <c r="CE345" s="63"/>
      <c r="CF345" s="3"/>
      <c r="CG345" s="3"/>
      <c r="CH345" s="3"/>
      <c r="CI345" s="3"/>
      <c r="CJ345" s="3"/>
      <c r="CK345" s="3"/>
    </row>
    <row r="346" spans="1:89" ht="16.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539"/>
      <c r="N346" s="3"/>
      <c r="O346" s="57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62"/>
      <c r="AP346" s="63"/>
      <c r="AQ346" s="63"/>
      <c r="AR346" s="63"/>
      <c r="AS346" s="6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/>
      <c r="BK346" s="3"/>
      <c r="BL346" s="540"/>
      <c r="BM346" s="540"/>
      <c r="BN346" s="540"/>
      <c r="BO346" s="540"/>
      <c r="BP346" s="540"/>
      <c r="BQ346" s="540"/>
      <c r="BR346" s="3"/>
      <c r="BS346" s="3"/>
      <c r="BT346" s="3"/>
      <c r="BU346" s="540"/>
      <c r="BV346" s="540"/>
      <c r="BW346" s="540"/>
      <c r="BX346" s="540"/>
      <c r="BY346" s="63"/>
      <c r="BZ346" s="55"/>
      <c r="CA346" s="55"/>
      <c r="CB346" s="63"/>
      <c r="CC346" s="3"/>
      <c r="CD346" s="3"/>
      <c r="CE346" s="63"/>
      <c r="CF346" s="3"/>
      <c r="CG346" s="3"/>
      <c r="CH346" s="3"/>
      <c r="CI346" s="3"/>
      <c r="CJ346" s="3"/>
      <c r="CK346" s="3"/>
    </row>
    <row r="347" spans="1:89" ht="16.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539"/>
      <c r="N347" s="3"/>
      <c r="O347" s="57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62"/>
      <c r="AP347" s="63"/>
      <c r="AQ347" s="63"/>
      <c r="AR347" s="63"/>
      <c r="AS347" s="6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540"/>
      <c r="BM347" s="540"/>
      <c r="BN347" s="540"/>
      <c r="BO347" s="540"/>
      <c r="BP347" s="540"/>
      <c r="BQ347" s="540"/>
      <c r="BR347" s="3"/>
      <c r="BS347" s="3"/>
      <c r="BT347" s="3"/>
      <c r="BU347" s="540"/>
      <c r="BV347" s="540"/>
      <c r="BW347" s="540"/>
      <c r="BX347" s="540"/>
      <c r="BY347" s="63"/>
      <c r="BZ347" s="55"/>
      <c r="CA347" s="55"/>
      <c r="CB347" s="63"/>
      <c r="CC347" s="3"/>
      <c r="CD347" s="3"/>
      <c r="CE347" s="63"/>
      <c r="CF347" s="3"/>
      <c r="CG347" s="3"/>
      <c r="CH347" s="3"/>
      <c r="CI347" s="3"/>
      <c r="CJ347" s="3"/>
      <c r="CK347" s="3"/>
    </row>
    <row r="348" spans="1:89" ht="16.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539"/>
      <c r="N348" s="3"/>
      <c r="O348" s="57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62"/>
      <c r="AP348" s="63"/>
      <c r="AQ348" s="63"/>
      <c r="AR348" s="63"/>
      <c r="AS348" s="6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K348" s="3"/>
      <c r="BL348" s="540"/>
      <c r="BM348" s="540"/>
      <c r="BN348" s="540"/>
      <c r="BO348" s="540"/>
      <c r="BP348" s="540"/>
      <c r="BQ348" s="540"/>
      <c r="BR348" s="3"/>
      <c r="BS348" s="3"/>
      <c r="BT348" s="3"/>
      <c r="BU348" s="540"/>
      <c r="BV348" s="540"/>
      <c r="BW348" s="540"/>
      <c r="BX348" s="540"/>
      <c r="BY348" s="63"/>
      <c r="BZ348" s="55"/>
      <c r="CA348" s="55"/>
      <c r="CB348" s="63"/>
      <c r="CC348" s="3"/>
      <c r="CD348" s="3"/>
      <c r="CE348" s="63"/>
      <c r="CF348" s="3"/>
      <c r="CG348" s="3"/>
      <c r="CH348" s="3"/>
      <c r="CI348" s="3"/>
      <c r="CJ348" s="3"/>
      <c r="CK348" s="3"/>
    </row>
    <row r="349" spans="1:89" ht="16.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539"/>
      <c r="N349" s="3"/>
      <c r="O349" s="57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62"/>
      <c r="AP349" s="63"/>
      <c r="AQ349" s="63"/>
      <c r="AR349" s="63"/>
      <c r="AS349" s="6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/>
      <c r="BK349" s="3"/>
      <c r="BL349" s="540"/>
      <c r="BM349" s="540"/>
      <c r="BN349" s="540"/>
      <c r="BO349" s="540"/>
      <c r="BP349" s="540"/>
      <c r="BQ349" s="540"/>
      <c r="BR349" s="3"/>
      <c r="BS349" s="3"/>
      <c r="BT349" s="3"/>
      <c r="BU349" s="540"/>
      <c r="BV349" s="540"/>
      <c r="BW349" s="540"/>
      <c r="BX349" s="540"/>
      <c r="BY349" s="63"/>
      <c r="BZ349" s="55"/>
      <c r="CA349" s="55"/>
      <c r="CB349" s="63"/>
      <c r="CC349" s="3"/>
      <c r="CD349" s="3"/>
      <c r="CE349" s="63"/>
      <c r="CF349" s="3"/>
      <c r="CG349" s="3"/>
      <c r="CH349" s="3"/>
      <c r="CI349" s="3"/>
      <c r="CJ349" s="3"/>
      <c r="CK349" s="3"/>
    </row>
    <row r="350" spans="1:89" ht="16.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539"/>
      <c r="N350" s="3"/>
      <c r="O350" s="57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62"/>
      <c r="AP350" s="63"/>
      <c r="AQ350" s="63"/>
      <c r="AR350" s="63"/>
      <c r="AS350" s="6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3"/>
      <c r="BI350" s="3"/>
      <c r="BJ350" s="3"/>
      <c r="BK350" s="3"/>
      <c r="BL350" s="540"/>
      <c r="BM350" s="540"/>
      <c r="BN350" s="540"/>
      <c r="BO350" s="540"/>
      <c r="BP350" s="540"/>
      <c r="BQ350" s="540"/>
      <c r="BR350" s="3"/>
      <c r="BS350" s="3"/>
      <c r="BT350" s="3"/>
      <c r="BU350" s="540"/>
      <c r="BV350" s="540"/>
      <c r="BW350" s="540"/>
      <c r="BX350" s="540"/>
      <c r="BY350" s="63"/>
      <c r="BZ350" s="55"/>
      <c r="CA350" s="55"/>
      <c r="CB350" s="63"/>
      <c r="CC350" s="3"/>
      <c r="CD350" s="3"/>
      <c r="CE350" s="63"/>
      <c r="CF350" s="3"/>
      <c r="CG350" s="3"/>
      <c r="CH350" s="3"/>
      <c r="CI350" s="3"/>
      <c r="CJ350" s="3"/>
      <c r="CK350" s="3"/>
    </row>
    <row r="351" spans="1:89" ht="16.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539"/>
      <c r="N351" s="3"/>
      <c r="O351" s="57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62"/>
      <c r="AP351" s="63"/>
      <c r="AQ351" s="63"/>
      <c r="AR351" s="63"/>
      <c r="AS351" s="6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  <c r="BI351" s="3"/>
      <c r="BJ351" s="3"/>
      <c r="BK351" s="3"/>
      <c r="BL351" s="540"/>
      <c r="BM351" s="540"/>
      <c r="BN351" s="540"/>
      <c r="BO351" s="540"/>
      <c r="BP351" s="540"/>
      <c r="BQ351" s="540"/>
      <c r="BR351" s="3"/>
      <c r="BS351" s="3"/>
      <c r="BT351" s="3"/>
      <c r="BU351" s="540"/>
      <c r="BV351" s="540"/>
      <c r="BW351" s="540"/>
      <c r="BX351" s="540"/>
      <c r="BY351" s="63"/>
      <c r="BZ351" s="55"/>
      <c r="CA351" s="55"/>
      <c r="CB351" s="63"/>
      <c r="CC351" s="3"/>
      <c r="CD351" s="3"/>
      <c r="CE351" s="63"/>
      <c r="CF351" s="3"/>
      <c r="CG351" s="3"/>
      <c r="CH351" s="3"/>
      <c r="CI351" s="3"/>
      <c r="CJ351" s="3"/>
      <c r="CK351" s="3"/>
    </row>
    <row r="352" spans="1:89" ht="16.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539"/>
      <c r="N352" s="3"/>
      <c r="O352" s="57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62"/>
      <c r="AP352" s="63"/>
      <c r="AQ352" s="63"/>
      <c r="AR352" s="63"/>
      <c r="AS352" s="6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/>
      <c r="BK352" s="3"/>
      <c r="BL352" s="540"/>
      <c r="BM352" s="540"/>
      <c r="BN352" s="540"/>
      <c r="BO352" s="540"/>
      <c r="BP352" s="540"/>
      <c r="BQ352" s="540"/>
      <c r="BR352" s="3"/>
      <c r="BS352" s="3"/>
      <c r="BT352" s="3"/>
      <c r="BU352" s="540"/>
      <c r="BV352" s="540"/>
      <c r="BW352" s="540"/>
      <c r="BX352" s="540"/>
      <c r="BY352" s="63"/>
      <c r="BZ352" s="55"/>
      <c r="CA352" s="55"/>
      <c r="CB352" s="63"/>
      <c r="CC352" s="3"/>
      <c r="CD352" s="3"/>
      <c r="CE352" s="63"/>
      <c r="CF352" s="3"/>
      <c r="CG352" s="3"/>
      <c r="CH352" s="3"/>
      <c r="CI352" s="3"/>
      <c r="CJ352" s="3"/>
      <c r="CK352" s="3"/>
    </row>
    <row r="353" spans="1:89" ht="16.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539"/>
      <c r="N353" s="3"/>
      <c r="O353" s="57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62"/>
      <c r="AP353" s="63"/>
      <c r="AQ353" s="63"/>
      <c r="AR353" s="63"/>
      <c r="AS353" s="6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/>
      <c r="BK353" s="3"/>
      <c r="BL353" s="540"/>
      <c r="BM353" s="540"/>
      <c r="BN353" s="540"/>
      <c r="BO353" s="540"/>
      <c r="BP353" s="540"/>
      <c r="BQ353" s="540"/>
      <c r="BR353" s="3"/>
      <c r="BS353" s="3"/>
      <c r="BT353" s="3"/>
      <c r="BU353" s="540"/>
      <c r="BV353" s="540"/>
      <c r="BW353" s="540"/>
      <c r="BX353" s="540"/>
      <c r="BY353" s="63"/>
      <c r="BZ353" s="55"/>
      <c r="CA353" s="55"/>
      <c r="CB353" s="63"/>
      <c r="CC353" s="3"/>
      <c r="CD353" s="3"/>
      <c r="CE353" s="63"/>
      <c r="CF353" s="3"/>
      <c r="CG353" s="3"/>
      <c r="CH353" s="3"/>
      <c r="CI353" s="3"/>
      <c r="CJ353" s="3"/>
      <c r="CK353" s="3"/>
    </row>
    <row r="354" spans="1:89" ht="16.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539"/>
      <c r="N354" s="3"/>
      <c r="O354" s="57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62"/>
      <c r="AP354" s="63"/>
      <c r="AQ354" s="63"/>
      <c r="AR354" s="63"/>
      <c r="AS354" s="6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3"/>
      <c r="BI354" s="3"/>
      <c r="BJ354" s="3"/>
      <c r="BK354" s="3"/>
      <c r="BL354" s="540"/>
      <c r="BM354" s="540"/>
      <c r="BN354" s="540"/>
      <c r="BO354" s="540"/>
      <c r="BP354" s="540"/>
      <c r="BQ354" s="540"/>
      <c r="BR354" s="3"/>
      <c r="BS354" s="3"/>
      <c r="BT354" s="3"/>
      <c r="BU354" s="540"/>
      <c r="BV354" s="540"/>
      <c r="BW354" s="540"/>
      <c r="BX354" s="540"/>
      <c r="BY354" s="63"/>
      <c r="BZ354" s="55"/>
      <c r="CA354" s="55"/>
      <c r="CB354" s="63"/>
      <c r="CC354" s="3"/>
      <c r="CD354" s="3"/>
      <c r="CE354" s="63"/>
      <c r="CF354" s="3"/>
      <c r="CG354" s="3"/>
      <c r="CH354" s="3"/>
      <c r="CI354" s="3"/>
      <c r="CJ354" s="3"/>
      <c r="CK354" s="3"/>
    </row>
    <row r="355" spans="1:89" ht="16.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539"/>
      <c r="N355" s="3"/>
      <c r="O355" s="57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62"/>
      <c r="AP355" s="63"/>
      <c r="AQ355" s="63"/>
      <c r="AR355" s="63"/>
      <c r="AS355" s="6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3"/>
      <c r="BF355" s="3"/>
      <c r="BG355" s="3"/>
      <c r="BH355" s="3"/>
      <c r="BI355" s="3"/>
      <c r="BJ355" s="3"/>
      <c r="BK355" s="3"/>
      <c r="BL355" s="540"/>
      <c r="BM355" s="540"/>
      <c r="BN355" s="540"/>
      <c r="BO355" s="540"/>
      <c r="BP355" s="540"/>
      <c r="BQ355" s="540"/>
      <c r="BR355" s="3"/>
      <c r="BS355" s="3"/>
      <c r="BT355" s="3"/>
      <c r="BU355" s="540"/>
      <c r="BV355" s="540"/>
      <c r="BW355" s="540"/>
      <c r="BX355" s="540"/>
      <c r="BY355" s="63"/>
      <c r="BZ355" s="55"/>
      <c r="CA355" s="55"/>
      <c r="CB355" s="63"/>
      <c r="CC355" s="3"/>
      <c r="CD355" s="3"/>
      <c r="CE355" s="63"/>
      <c r="CF355" s="3"/>
      <c r="CG355" s="3"/>
      <c r="CH355" s="3"/>
      <c r="CI355" s="3"/>
      <c r="CJ355" s="3"/>
      <c r="CK355" s="3"/>
    </row>
  </sheetData>
  <mergeCells count="26">
    <mergeCell ref="BZ2:BZ3"/>
    <mergeCell ref="CA2:CA3"/>
    <mergeCell ref="CB2:CB3"/>
    <mergeCell ref="CC2:CC3"/>
    <mergeCell ref="A156:CI157"/>
    <mergeCell ref="BL2:BQ2"/>
    <mergeCell ref="C1:CJ1"/>
    <mergeCell ref="A2:B2"/>
    <mergeCell ref="C2:G2"/>
    <mergeCell ref="H2:J2"/>
    <mergeCell ref="L2:O2"/>
    <mergeCell ref="P2:W2"/>
    <mergeCell ref="X2:Z2"/>
    <mergeCell ref="CH2:CJ2"/>
    <mergeCell ref="CD2:CD3"/>
    <mergeCell ref="CE2:CE3"/>
    <mergeCell ref="CF2:CF3"/>
    <mergeCell ref="CG2:CG3"/>
    <mergeCell ref="BR2:BU2"/>
    <mergeCell ref="BV2:BX2"/>
    <mergeCell ref="BY2:BY3"/>
    <mergeCell ref="AB2:AH2"/>
    <mergeCell ref="AI2:AN2"/>
    <mergeCell ref="AO2:AS2"/>
    <mergeCell ref="AT2:AY2"/>
    <mergeCell ref="AZ2:BJ2"/>
  </mergeCells>
  <pageMargins left="0.7" right="0.7" top="0.75" bottom="0.75" header="0" footer="0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355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baseColWidth="10" defaultColWidth="14.42578125" defaultRowHeight="15" customHeight="1"/>
  <cols>
    <col min="1" max="1" width="30.5703125" customWidth="1"/>
    <col min="2" max="2" width="9.7109375" customWidth="1"/>
    <col min="3" max="3" width="17.140625" hidden="1" customWidth="1"/>
    <col min="4" max="6" width="14.5703125" hidden="1" customWidth="1"/>
    <col min="7" max="7" width="15.5703125" hidden="1" customWidth="1"/>
    <col min="8" max="8" width="25.42578125" customWidth="1"/>
    <col min="9" max="9" width="24.85546875" customWidth="1"/>
    <col min="10" max="10" width="21.140625" customWidth="1"/>
    <col min="11" max="11" width="17.7109375" customWidth="1"/>
    <col min="12" max="13" width="19.7109375" customWidth="1"/>
    <col min="14" max="15" width="18.140625" customWidth="1"/>
    <col min="16" max="16" width="22.85546875" customWidth="1"/>
    <col min="17" max="17" width="16" customWidth="1"/>
    <col min="18" max="20" width="16.42578125" customWidth="1"/>
    <col min="21" max="21" width="16.28515625" customWidth="1"/>
    <col min="22" max="22" width="0.140625" hidden="1" customWidth="1"/>
    <col min="23" max="23" width="12.5703125" hidden="1" customWidth="1"/>
    <col min="24" max="24" width="14.85546875" customWidth="1"/>
    <col min="25" max="25" width="16.42578125" customWidth="1"/>
    <col min="26" max="27" width="17.7109375" customWidth="1"/>
    <col min="28" max="28" width="13.85546875" customWidth="1"/>
    <col min="29" max="29" width="14.28515625" customWidth="1"/>
    <col min="30" max="30" width="14.140625" customWidth="1"/>
    <col min="31" max="31" width="14" customWidth="1"/>
    <col min="32" max="32" width="15" hidden="1" customWidth="1"/>
    <col min="33" max="33" width="14.140625" hidden="1" customWidth="1"/>
    <col min="34" max="34" width="0.28515625" customWidth="1"/>
    <col min="35" max="35" width="16.42578125" customWidth="1"/>
    <col min="36" max="36" width="16.140625" customWidth="1"/>
    <col min="37" max="37" width="15.28515625" customWidth="1"/>
    <col min="38" max="38" width="14.7109375" customWidth="1"/>
    <col min="39" max="39" width="15.85546875" customWidth="1"/>
    <col min="41" max="41" width="16.140625" customWidth="1"/>
    <col min="42" max="42" width="16.5703125" customWidth="1"/>
    <col min="43" max="44" width="16" customWidth="1"/>
    <col min="45" max="45" width="17.28515625" customWidth="1"/>
    <col min="46" max="46" width="16.140625" customWidth="1"/>
    <col min="47" max="49" width="15.42578125" customWidth="1"/>
    <col min="50" max="51" width="16" customWidth="1"/>
    <col min="52" max="52" width="15.28515625" customWidth="1"/>
    <col min="53" max="53" width="14.5703125" customWidth="1"/>
    <col min="54" max="54" width="25" customWidth="1"/>
    <col min="55" max="55" width="16.42578125" customWidth="1"/>
    <col min="56" max="57" width="15.28515625" customWidth="1"/>
    <col min="58" max="58" width="16.85546875" customWidth="1"/>
    <col min="59" max="59" width="0.140625" customWidth="1"/>
    <col min="60" max="63" width="15.28515625" customWidth="1"/>
    <col min="64" max="64" width="22" customWidth="1"/>
    <col min="65" max="65" width="8.5703125" hidden="1" customWidth="1"/>
    <col min="66" max="66" width="14.140625" customWidth="1"/>
    <col min="67" max="68" width="14.85546875" customWidth="1"/>
    <col min="69" max="69" width="16.140625" customWidth="1"/>
    <col min="70" max="70" width="14.28515625" customWidth="1"/>
    <col min="71" max="71" width="14.140625" hidden="1" customWidth="1"/>
    <col min="72" max="72" width="14.85546875" customWidth="1"/>
    <col min="73" max="73" width="15.5703125" customWidth="1"/>
    <col min="74" max="75" width="14.5703125" customWidth="1"/>
    <col min="76" max="76" width="14.140625" customWidth="1"/>
    <col min="77" max="80" width="14.5703125" customWidth="1"/>
    <col min="81" max="82" width="15" customWidth="1"/>
    <col min="83" max="83" width="14.5703125" customWidth="1"/>
    <col min="84" max="85" width="15" customWidth="1"/>
    <col min="86" max="89" width="11.42578125" customWidth="1"/>
  </cols>
  <sheetData>
    <row r="1" spans="1:89" ht="76.5" customHeight="1">
      <c r="A1" s="607"/>
      <c r="B1" s="2"/>
      <c r="C1" s="676" t="s">
        <v>329</v>
      </c>
      <c r="D1" s="677"/>
      <c r="E1" s="677"/>
      <c r="F1" s="677"/>
      <c r="G1" s="677"/>
      <c r="H1" s="677"/>
      <c r="I1" s="677"/>
      <c r="J1" s="677"/>
      <c r="K1" s="677"/>
      <c r="L1" s="677"/>
      <c r="M1" s="677"/>
      <c r="N1" s="677"/>
      <c r="O1" s="677"/>
      <c r="P1" s="677"/>
      <c r="Q1" s="677"/>
      <c r="R1" s="677"/>
      <c r="S1" s="677"/>
      <c r="T1" s="677"/>
      <c r="U1" s="677"/>
      <c r="V1" s="677"/>
      <c r="W1" s="677"/>
      <c r="X1" s="677"/>
      <c r="Y1" s="677"/>
      <c r="Z1" s="677"/>
      <c r="AA1" s="677"/>
      <c r="AB1" s="677"/>
      <c r="AC1" s="677"/>
      <c r="AD1" s="677"/>
      <c r="AE1" s="677"/>
      <c r="AF1" s="677"/>
      <c r="AG1" s="677"/>
      <c r="AH1" s="677"/>
      <c r="AI1" s="677"/>
      <c r="AJ1" s="677"/>
      <c r="AK1" s="677"/>
      <c r="AL1" s="677"/>
      <c r="AM1" s="677"/>
      <c r="AN1" s="677"/>
      <c r="AO1" s="677"/>
      <c r="AP1" s="677"/>
      <c r="AQ1" s="677"/>
      <c r="AR1" s="677"/>
      <c r="AS1" s="677"/>
      <c r="AT1" s="677"/>
      <c r="AU1" s="677"/>
      <c r="AV1" s="677"/>
      <c r="AW1" s="677"/>
      <c r="AX1" s="677"/>
      <c r="AY1" s="677"/>
      <c r="AZ1" s="677"/>
      <c r="BA1" s="677"/>
      <c r="BB1" s="677"/>
      <c r="BC1" s="677"/>
      <c r="BD1" s="677"/>
      <c r="BE1" s="677"/>
      <c r="BF1" s="677"/>
      <c r="BG1" s="677"/>
      <c r="BH1" s="677"/>
      <c r="BI1" s="677"/>
      <c r="BJ1" s="677"/>
      <c r="BK1" s="677"/>
      <c r="BL1" s="677"/>
      <c r="BM1" s="677"/>
      <c r="BN1" s="677"/>
      <c r="BO1" s="677"/>
      <c r="BP1" s="677"/>
      <c r="BQ1" s="677"/>
      <c r="BR1" s="677"/>
      <c r="BS1" s="677"/>
      <c r="BT1" s="677"/>
      <c r="BU1" s="677"/>
      <c r="BV1" s="677"/>
      <c r="BW1" s="677"/>
      <c r="BX1" s="677"/>
      <c r="BY1" s="677"/>
      <c r="BZ1" s="677"/>
      <c r="CA1" s="677"/>
      <c r="CB1" s="677"/>
      <c r="CC1" s="677"/>
      <c r="CD1" s="677"/>
      <c r="CE1" s="677"/>
      <c r="CF1" s="677"/>
      <c r="CG1" s="677"/>
      <c r="CH1" s="677"/>
      <c r="CI1" s="677"/>
      <c r="CJ1" s="677"/>
      <c r="CK1" s="3"/>
    </row>
    <row r="2" spans="1:89" ht="13.5" customHeight="1">
      <c r="A2" s="673" t="s">
        <v>2</v>
      </c>
      <c r="B2" s="669"/>
      <c r="C2" s="678" t="s">
        <v>3</v>
      </c>
      <c r="D2" s="679"/>
      <c r="E2" s="679"/>
      <c r="F2" s="679"/>
      <c r="G2" s="679"/>
      <c r="H2" s="680" t="s">
        <v>4</v>
      </c>
      <c r="I2" s="679"/>
      <c r="J2" s="679"/>
      <c r="K2" s="4"/>
      <c r="L2" s="673" t="s">
        <v>5</v>
      </c>
      <c r="M2" s="669"/>
      <c r="N2" s="669"/>
      <c r="O2" s="681"/>
      <c r="P2" s="682" t="s">
        <v>6</v>
      </c>
      <c r="Q2" s="679"/>
      <c r="R2" s="679"/>
      <c r="S2" s="679"/>
      <c r="T2" s="679"/>
      <c r="U2" s="679"/>
      <c r="V2" s="679"/>
      <c r="W2" s="683"/>
      <c r="X2" s="684" t="s">
        <v>7</v>
      </c>
      <c r="Y2" s="685"/>
      <c r="Z2" s="685"/>
      <c r="AA2" s="5"/>
      <c r="AB2" s="668" t="s">
        <v>8</v>
      </c>
      <c r="AC2" s="669"/>
      <c r="AD2" s="669"/>
      <c r="AE2" s="669"/>
      <c r="AF2" s="669"/>
      <c r="AG2" s="669"/>
      <c r="AH2" s="669"/>
      <c r="AI2" s="670" t="s">
        <v>9</v>
      </c>
      <c r="AJ2" s="669"/>
      <c r="AK2" s="669"/>
      <c r="AL2" s="669"/>
      <c r="AM2" s="669"/>
      <c r="AN2" s="669"/>
      <c r="AO2" s="671" t="s">
        <v>10</v>
      </c>
      <c r="AP2" s="669"/>
      <c r="AQ2" s="669"/>
      <c r="AR2" s="669"/>
      <c r="AS2" s="672"/>
      <c r="AT2" s="673" t="s">
        <v>11</v>
      </c>
      <c r="AU2" s="669"/>
      <c r="AV2" s="669"/>
      <c r="AW2" s="669"/>
      <c r="AX2" s="669"/>
      <c r="AY2" s="669"/>
      <c r="AZ2" s="674" t="s">
        <v>12</v>
      </c>
      <c r="BA2" s="669"/>
      <c r="BB2" s="669"/>
      <c r="BC2" s="669"/>
      <c r="BD2" s="669"/>
      <c r="BE2" s="669"/>
      <c r="BF2" s="669"/>
      <c r="BG2" s="669"/>
      <c r="BH2" s="669"/>
      <c r="BI2" s="669"/>
      <c r="BJ2" s="672"/>
      <c r="BK2" s="6"/>
      <c r="BL2" s="675" t="s">
        <v>13</v>
      </c>
      <c r="BM2" s="669"/>
      <c r="BN2" s="669"/>
      <c r="BO2" s="669"/>
      <c r="BP2" s="669"/>
      <c r="BQ2" s="669"/>
      <c r="BR2" s="694" t="s">
        <v>14</v>
      </c>
      <c r="BS2" s="669"/>
      <c r="BT2" s="669"/>
      <c r="BU2" s="672"/>
      <c r="BV2" s="695" t="s">
        <v>15</v>
      </c>
      <c r="BW2" s="669"/>
      <c r="BX2" s="672"/>
      <c r="BY2" s="696" t="s">
        <v>16</v>
      </c>
      <c r="BZ2" s="697" t="s">
        <v>17</v>
      </c>
      <c r="CA2" s="698" t="s">
        <v>18</v>
      </c>
      <c r="CB2" s="699" t="s">
        <v>339</v>
      </c>
      <c r="CC2" s="700" t="s">
        <v>340</v>
      </c>
      <c r="CD2" s="687" t="s">
        <v>341</v>
      </c>
      <c r="CE2" s="689" t="s">
        <v>22</v>
      </c>
      <c r="CF2" s="691" t="s">
        <v>23</v>
      </c>
      <c r="CG2" s="693" t="s">
        <v>24</v>
      </c>
      <c r="CH2" s="686" t="s">
        <v>25</v>
      </c>
      <c r="CI2" s="669"/>
      <c r="CJ2" s="672"/>
      <c r="CK2" s="3"/>
    </row>
    <row r="3" spans="1:89" ht="74.25" customHeight="1">
      <c r="A3" s="7" t="s">
        <v>26</v>
      </c>
      <c r="B3" s="8" t="s">
        <v>27</v>
      </c>
      <c r="C3" s="9" t="s">
        <v>28</v>
      </c>
      <c r="D3" s="10" t="s">
        <v>29</v>
      </c>
      <c r="E3" s="11" t="s">
        <v>30</v>
      </c>
      <c r="F3" s="11" t="s">
        <v>31</v>
      </c>
      <c r="G3" s="11" t="s">
        <v>32</v>
      </c>
      <c r="H3" s="12" t="s">
        <v>33</v>
      </c>
      <c r="I3" s="13" t="s">
        <v>34</v>
      </c>
      <c r="J3" s="13" t="s">
        <v>35</v>
      </c>
      <c r="K3" s="14" t="s">
        <v>36</v>
      </c>
      <c r="L3" s="15" t="s">
        <v>37</v>
      </c>
      <c r="M3" s="608" t="s">
        <v>38</v>
      </c>
      <c r="N3" s="17" t="s">
        <v>39</v>
      </c>
      <c r="O3" s="18" t="s">
        <v>40</v>
      </c>
      <c r="P3" s="20" t="s">
        <v>33</v>
      </c>
      <c r="Q3" s="21" t="s">
        <v>43</v>
      </c>
      <c r="R3" s="21" t="s">
        <v>44</v>
      </c>
      <c r="S3" s="21" t="s">
        <v>45</v>
      </c>
      <c r="T3" s="21" t="s">
        <v>46</v>
      </c>
      <c r="U3" s="22" t="s">
        <v>342</v>
      </c>
      <c r="V3" s="23"/>
      <c r="W3" s="24"/>
      <c r="X3" s="25" t="s">
        <v>33</v>
      </c>
      <c r="Y3" s="13" t="s">
        <v>45</v>
      </c>
      <c r="Z3" s="14" t="s">
        <v>48</v>
      </c>
      <c r="AA3" s="14" t="s">
        <v>49</v>
      </c>
      <c r="AB3" s="26" t="s">
        <v>50</v>
      </c>
      <c r="AC3" s="27" t="s">
        <v>343</v>
      </c>
      <c r="AD3" s="27" t="s">
        <v>52</v>
      </c>
      <c r="AE3" s="27" t="s">
        <v>53</v>
      </c>
      <c r="AF3" s="27" t="s">
        <v>54</v>
      </c>
      <c r="AG3" s="27" t="s">
        <v>55</v>
      </c>
      <c r="AH3" s="28" t="s">
        <v>56</v>
      </c>
      <c r="AI3" s="29" t="s">
        <v>344</v>
      </c>
      <c r="AJ3" s="30" t="s">
        <v>345</v>
      </c>
      <c r="AK3" s="31" t="s">
        <v>59</v>
      </c>
      <c r="AL3" s="31" t="s">
        <v>60</v>
      </c>
      <c r="AM3" s="32" t="s">
        <v>61</v>
      </c>
      <c r="AN3" s="30" t="s">
        <v>62</v>
      </c>
      <c r="AO3" s="33" t="s">
        <v>63</v>
      </c>
      <c r="AP3" s="34" t="s">
        <v>64</v>
      </c>
      <c r="AQ3" s="34" t="s">
        <v>65</v>
      </c>
      <c r="AR3" s="34" t="s">
        <v>66</v>
      </c>
      <c r="AS3" s="34" t="s">
        <v>67</v>
      </c>
      <c r="AT3" s="35" t="s">
        <v>68</v>
      </c>
      <c r="AU3" s="36" t="s">
        <v>69</v>
      </c>
      <c r="AV3" s="37" t="s">
        <v>70</v>
      </c>
      <c r="AW3" s="37" t="s">
        <v>71</v>
      </c>
      <c r="AX3" s="38" t="s">
        <v>72</v>
      </c>
      <c r="AY3" s="38" t="s">
        <v>73</v>
      </c>
      <c r="AZ3" s="39" t="s">
        <v>74</v>
      </c>
      <c r="BA3" s="39" t="s">
        <v>75</v>
      </c>
      <c r="BB3" s="40" t="s">
        <v>76</v>
      </c>
      <c r="BC3" s="40" t="s">
        <v>77</v>
      </c>
      <c r="BD3" s="40" t="s">
        <v>78</v>
      </c>
      <c r="BE3" s="40" t="s">
        <v>79</v>
      </c>
      <c r="BF3" s="40" t="s">
        <v>80</v>
      </c>
      <c r="BG3" s="40"/>
      <c r="BH3" s="40" t="s">
        <v>81</v>
      </c>
      <c r="BI3" s="40" t="s">
        <v>82</v>
      </c>
      <c r="BJ3" s="40" t="s">
        <v>83</v>
      </c>
      <c r="BK3" s="41" t="s">
        <v>84</v>
      </c>
      <c r="BL3" s="42" t="s">
        <v>346</v>
      </c>
      <c r="BM3" s="43" t="s">
        <v>86</v>
      </c>
      <c r="BN3" s="43" t="s">
        <v>87</v>
      </c>
      <c r="BO3" s="43" t="s">
        <v>88</v>
      </c>
      <c r="BP3" s="43" t="s">
        <v>89</v>
      </c>
      <c r="BQ3" s="44" t="s">
        <v>90</v>
      </c>
      <c r="BR3" s="45" t="s">
        <v>91</v>
      </c>
      <c r="BS3" s="46" t="s">
        <v>92</v>
      </c>
      <c r="BT3" s="46" t="s">
        <v>93</v>
      </c>
      <c r="BU3" s="46" t="s">
        <v>94</v>
      </c>
      <c r="BV3" s="47" t="s">
        <v>95</v>
      </c>
      <c r="BW3" s="48" t="s">
        <v>96</v>
      </c>
      <c r="BX3" s="49" t="s">
        <v>97</v>
      </c>
      <c r="BY3" s="690"/>
      <c r="BZ3" s="692"/>
      <c r="CA3" s="688"/>
      <c r="CB3" s="690"/>
      <c r="CC3" s="692"/>
      <c r="CD3" s="688"/>
      <c r="CE3" s="690"/>
      <c r="CF3" s="692"/>
      <c r="CG3" s="688"/>
      <c r="CH3" s="50" t="s">
        <v>98</v>
      </c>
      <c r="CI3" s="51" t="s">
        <v>99</v>
      </c>
      <c r="CJ3" s="51" t="s">
        <v>100</v>
      </c>
      <c r="CK3" s="52"/>
    </row>
    <row r="4" spans="1:89" ht="15" customHeight="1">
      <c r="A4" s="53" t="s">
        <v>101</v>
      </c>
      <c r="B4" s="54"/>
      <c r="C4" s="3"/>
      <c r="D4" s="3"/>
      <c r="E4" s="3"/>
      <c r="F4" s="3"/>
      <c r="G4" s="3"/>
      <c r="H4" s="3"/>
      <c r="I4" s="3"/>
      <c r="J4" s="3"/>
      <c r="K4" s="55"/>
      <c r="L4" s="3"/>
      <c r="M4" s="609"/>
      <c r="N4" s="3"/>
      <c r="O4" s="57"/>
      <c r="P4" s="3"/>
      <c r="Q4" s="3"/>
      <c r="R4" s="3"/>
      <c r="S4" s="3"/>
      <c r="T4" s="3"/>
      <c r="U4" s="3"/>
      <c r="V4" s="3"/>
      <c r="W4" s="55"/>
      <c r="X4" s="3"/>
      <c r="Y4" s="3"/>
      <c r="Z4" s="3"/>
      <c r="AA4" s="3"/>
      <c r="AB4" s="59"/>
      <c r="AC4" s="59"/>
      <c r="AD4" s="59"/>
      <c r="AE4" s="59"/>
      <c r="AF4" s="59"/>
      <c r="AG4" s="59"/>
      <c r="AH4" s="59"/>
      <c r="AI4" s="60"/>
      <c r="AJ4" s="60"/>
      <c r="AK4" s="61"/>
      <c r="AL4" s="61"/>
      <c r="AM4" s="59"/>
      <c r="AN4" s="59"/>
      <c r="AO4" s="62"/>
      <c r="AP4" s="63"/>
      <c r="AQ4" s="63"/>
      <c r="AR4" s="63"/>
      <c r="AS4" s="64"/>
      <c r="AT4" s="64"/>
      <c r="AU4" s="65"/>
      <c r="AV4" s="64"/>
      <c r="AW4" s="64"/>
      <c r="AX4" s="64"/>
      <c r="AY4" s="64"/>
      <c r="AZ4" s="64"/>
      <c r="BA4" s="64"/>
      <c r="BB4" s="64"/>
      <c r="BC4" s="64"/>
      <c r="BD4" s="64"/>
      <c r="BE4" s="64"/>
      <c r="BF4" s="64"/>
      <c r="BG4" s="64"/>
      <c r="BH4" s="64"/>
      <c r="BI4" s="64"/>
      <c r="BJ4" s="64"/>
      <c r="BK4" s="64"/>
      <c r="BL4" s="64"/>
      <c r="BM4" s="64"/>
      <c r="BN4" s="64"/>
      <c r="BO4" s="64"/>
      <c r="BP4" s="64"/>
      <c r="BQ4" s="64"/>
      <c r="BR4" s="63"/>
      <c r="BS4" s="63"/>
      <c r="BT4" s="63"/>
      <c r="BU4" s="62"/>
      <c r="BV4" s="64"/>
      <c r="BW4" s="64"/>
      <c r="BX4" s="64"/>
      <c r="BY4" s="64"/>
      <c r="BZ4" s="64"/>
      <c r="CA4" s="55"/>
      <c r="CB4" s="63"/>
      <c r="CC4" s="63"/>
      <c r="CD4" s="63"/>
      <c r="CE4" s="63"/>
      <c r="CF4" s="63"/>
      <c r="CG4" s="63"/>
      <c r="CH4" s="63"/>
      <c r="CI4" s="63"/>
      <c r="CJ4" s="3"/>
      <c r="CK4" s="3"/>
    </row>
    <row r="5" spans="1:89" ht="16.5" customHeight="1">
      <c r="A5" s="66" t="s">
        <v>104</v>
      </c>
      <c r="B5" s="67" t="s">
        <v>105</v>
      </c>
      <c r="C5" s="68"/>
      <c r="D5" s="69"/>
      <c r="E5" s="70"/>
      <c r="F5" s="71"/>
      <c r="G5" s="68"/>
      <c r="H5" s="72"/>
      <c r="I5" s="73"/>
      <c r="J5" s="74"/>
      <c r="K5" s="75"/>
      <c r="L5" s="572"/>
      <c r="M5" s="610" t="s">
        <v>347</v>
      </c>
      <c r="N5" s="77">
        <v>8</v>
      </c>
      <c r="O5" s="78"/>
      <c r="P5" s="80"/>
      <c r="Q5" s="81"/>
      <c r="R5" s="81"/>
      <c r="S5" s="81"/>
      <c r="T5" s="81"/>
      <c r="U5" s="82"/>
      <c r="V5" s="83"/>
      <c r="W5" s="82"/>
      <c r="X5" s="84"/>
      <c r="Y5" s="84"/>
      <c r="Z5" s="85"/>
      <c r="AA5" s="86"/>
      <c r="AB5" s="87"/>
      <c r="AC5" s="87"/>
      <c r="AD5" s="87"/>
      <c r="AE5" s="88">
        <v>8</v>
      </c>
      <c r="AF5" s="87"/>
      <c r="AG5" s="87"/>
      <c r="AH5" s="89"/>
      <c r="AI5" s="90"/>
      <c r="AJ5" s="90"/>
      <c r="AK5" s="91"/>
      <c r="AL5" s="91"/>
      <c r="AM5" s="91"/>
      <c r="AN5" s="91"/>
      <c r="AO5" s="92"/>
      <c r="AP5" s="93"/>
      <c r="AQ5" s="94"/>
      <c r="AR5" s="94"/>
      <c r="AS5" s="94"/>
      <c r="AT5" s="572"/>
      <c r="AU5" s="574"/>
      <c r="AV5" s="575"/>
      <c r="AW5" s="472"/>
      <c r="AX5" s="576"/>
      <c r="AY5" s="576"/>
      <c r="AZ5" s="95"/>
      <c r="BA5" s="95"/>
      <c r="BB5" s="97"/>
      <c r="BC5" s="97"/>
      <c r="BD5" s="97"/>
      <c r="BE5" s="97"/>
      <c r="BF5" s="97"/>
      <c r="BG5" s="97"/>
      <c r="BH5" s="97"/>
      <c r="BI5" s="97"/>
      <c r="BJ5" s="97"/>
      <c r="BK5" s="98"/>
      <c r="BL5" s="99"/>
      <c r="BM5" s="100"/>
      <c r="BN5" s="100"/>
      <c r="BO5" s="100"/>
      <c r="BP5" s="577"/>
      <c r="BQ5" s="102"/>
      <c r="BR5" s="103"/>
      <c r="BS5" s="81"/>
      <c r="BT5" s="81"/>
      <c r="BU5" s="82"/>
      <c r="BV5" s="104"/>
      <c r="BW5" s="105"/>
      <c r="BX5" s="106"/>
      <c r="BY5" s="107"/>
      <c r="BZ5" s="108"/>
      <c r="CA5" s="109"/>
      <c r="CB5" s="110"/>
      <c r="CC5" s="111"/>
      <c r="CD5" s="112"/>
      <c r="CE5" s="113"/>
      <c r="CF5" s="114"/>
      <c r="CG5" s="115"/>
      <c r="CH5" s="116">
        <v>8.8000000000000007</v>
      </c>
      <c r="CI5" s="117"/>
      <c r="CJ5" s="118">
        <v>6.7</v>
      </c>
    </row>
    <row r="6" spans="1:89" ht="16.5" customHeight="1">
      <c r="A6" s="120" t="s">
        <v>106</v>
      </c>
      <c r="B6" s="67" t="s">
        <v>105</v>
      </c>
      <c r="C6" s="121"/>
      <c r="D6" s="122"/>
      <c r="E6" s="123"/>
      <c r="F6" s="124"/>
      <c r="G6" s="121"/>
      <c r="H6" s="125"/>
      <c r="I6" s="126"/>
      <c r="J6" s="126"/>
      <c r="K6" s="127"/>
      <c r="L6" s="437" t="s">
        <v>348</v>
      </c>
      <c r="M6" s="611"/>
      <c r="N6" s="128"/>
      <c r="O6" s="78"/>
      <c r="P6" s="130"/>
      <c r="Q6" s="131"/>
      <c r="R6" s="131"/>
      <c r="S6" s="131"/>
      <c r="T6" s="131"/>
      <c r="U6" s="132"/>
      <c r="V6" s="133"/>
      <c r="W6" s="132"/>
      <c r="X6" s="134"/>
      <c r="Y6" s="135"/>
      <c r="Z6" s="136"/>
      <c r="AA6" s="137"/>
      <c r="AB6" s="138"/>
      <c r="AC6" s="138"/>
      <c r="AD6" s="138"/>
      <c r="AE6" s="139"/>
      <c r="AF6" s="138"/>
      <c r="AG6" s="138"/>
      <c r="AH6" s="140"/>
      <c r="AI6" s="90"/>
      <c r="AJ6" s="90"/>
      <c r="AK6" s="141"/>
      <c r="AL6" s="141"/>
      <c r="AM6" s="141"/>
      <c r="AN6" s="142"/>
      <c r="AO6" s="143"/>
      <c r="AP6" s="144"/>
      <c r="AQ6" s="145"/>
      <c r="AR6" s="145"/>
      <c r="AS6" s="145"/>
      <c r="AT6" s="437"/>
      <c r="AU6" s="78"/>
      <c r="AV6" s="438"/>
      <c r="AW6" s="78"/>
      <c r="AX6" s="579"/>
      <c r="AY6" s="579"/>
      <c r="AZ6" s="146"/>
      <c r="BA6" s="146"/>
      <c r="BB6" s="148"/>
      <c r="BC6" s="148"/>
      <c r="BD6" s="148"/>
      <c r="BE6" s="148"/>
      <c r="BF6" s="148"/>
      <c r="BG6" s="148"/>
      <c r="BH6" s="148"/>
      <c r="BI6" s="148"/>
      <c r="BJ6" s="148"/>
      <c r="BK6" s="149"/>
      <c r="BL6" s="150"/>
      <c r="BM6" s="151"/>
      <c r="BN6" s="151"/>
      <c r="BO6" s="151"/>
      <c r="BP6" s="577"/>
      <c r="BQ6" s="152"/>
      <c r="BR6" s="153"/>
      <c r="BS6" s="131"/>
      <c r="BT6" s="131"/>
      <c r="BU6" s="132"/>
      <c r="BV6" s="154"/>
      <c r="BW6" s="155"/>
      <c r="BX6" s="156"/>
      <c r="BY6" s="107"/>
      <c r="BZ6" s="108"/>
      <c r="CA6" s="109"/>
      <c r="CB6" s="110"/>
      <c r="CC6" s="111"/>
      <c r="CD6" s="112"/>
      <c r="CE6" s="113"/>
      <c r="CF6" s="114"/>
      <c r="CG6" s="115"/>
      <c r="CH6" s="157"/>
      <c r="CI6" s="158"/>
      <c r="CJ6" s="159"/>
    </row>
    <row r="7" spans="1:89" ht="16.5" customHeight="1">
      <c r="A7" s="120" t="s">
        <v>107</v>
      </c>
      <c r="B7" s="67" t="s">
        <v>108</v>
      </c>
      <c r="C7" s="160"/>
      <c r="D7" s="122"/>
      <c r="E7" s="123"/>
      <c r="F7" s="124"/>
      <c r="G7" s="121"/>
      <c r="H7" s="126"/>
      <c r="I7" s="126"/>
      <c r="J7" s="161"/>
      <c r="K7" s="162"/>
      <c r="L7" s="437"/>
      <c r="M7" s="611"/>
      <c r="N7" s="128"/>
      <c r="O7" s="78"/>
      <c r="P7" s="130"/>
      <c r="Q7" s="131"/>
      <c r="R7" s="131"/>
      <c r="S7" s="131"/>
      <c r="T7" s="131"/>
      <c r="U7" s="132"/>
      <c r="V7" s="133"/>
      <c r="W7" s="132"/>
      <c r="X7" s="134"/>
      <c r="Y7" s="135"/>
      <c r="Z7" s="136"/>
      <c r="AA7" s="137"/>
      <c r="AB7" s="138"/>
      <c r="AC7" s="138"/>
      <c r="AD7" s="138"/>
      <c r="AE7" s="139"/>
      <c r="AF7" s="138"/>
      <c r="AG7" s="138"/>
      <c r="AH7" s="140"/>
      <c r="AI7" s="90"/>
      <c r="AJ7" s="90"/>
      <c r="AK7" s="141"/>
      <c r="AL7" s="141"/>
      <c r="AM7" s="141"/>
      <c r="AN7" s="142"/>
      <c r="AO7" s="143"/>
      <c r="AP7" s="144"/>
      <c r="AQ7" s="145"/>
      <c r="AR7" s="145"/>
      <c r="AS7" s="145"/>
      <c r="AT7" s="437"/>
      <c r="AU7" s="78"/>
      <c r="AV7" s="438"/>
      <c r="AW7" s="78"/>
      <c r="AX7" s="579"/>
      <c r="AY7" s="579"/>
      <c r="AZ7" s="146"/>
      <c r="BA7" s="146"/>
      <c r="BB7" s="148"/>
      <c r="BC7" s="148"/>
      <c r="BD7" s="148"/>
      <c r="BE7" s="148"/>
      <c r="BF7" s="148"/>
      <c r="BG7" s="148"/>
      <c r="BH7" s="148"/>
      <c r="BI7" s="148"/>
      <c r="BJ7" s="148"/>
      <c r="BK7" s="149"/>
      <c r="BL7" s="150"/>
      <c r="BM7" s="151"/>
      <c r="BN7" s="151"/>
      <c r="BO7" s="151"/>
      <c r="BP7" s="577"/>
      <c r="BQ7" s="152"/>
      <c r="BR7" s="153"/>
      <c r="BS7" s="131"/>
      <c r="BT7" s="131"/>
      <c r="BU7" s="132"/>
      <c r="BV7" s="154"/>
      <c r="BW7" s="155"/>
      <c r="BX7" s="156"/>
      <c r="BY7" s="107"/>
      <c r="BZ7" s="108"/>
      <c r="CA7" s="109"/>
      <c r="CB7" s="110"/>
      <c r="CC7" s="111"/>
      <c r="CD7" s="112"/>
      <c r="CE7" s="113"/>
      <c r="CF7" s="114"/>
      <c r="CG7" s="115"/>
      <c r="CH7" s="157"/>
      <c r="CI7" s="158"/>
      <c r="CJ7" s="159"/>
    </row>
    <row r="8" spans="1:89" ht="16.5" customHeight="1">
      <c r="A8" s="163" t="s">
        <v>109</v>
      </c>
      <c r="B8" s="67" t="s">
        <v>105</v>
      </c>
      <c r="C8" s="121"/>
      <c r="D8" s="122"/>
      <c r="E8" s="123"/>
      <c r="F8" s="124"/>
      <c r="G8" s="164"/>
      <c r="H8" s="125"/>
      <c r="I8" s="126"/>
      <c r="J8" s="161"/>
      <c r="K8" s="162"/>
      <c r="L8" s="437"/>
      <c r="M8" s="611"/>
      <c r="N8" s="128"/>
      <c r="O8" s="78"/>
      <c r="P8" s="130"/>
      <c r="Q8" s="131"/>
      <c r="R8" s="131"/>
      <c r="S8" s="131"/>
      <c r="T8" s="131"/>
      <c r="U8" s="132"/>
      <c r="V8" s="133"/>
      <c r="W8" s="132"/>
      <c r="X8" s="134"/>
      <c r="Y8" s="135"/>
      <c r="Z8" s="136"/>
      <c r="AA8" s="137"/>
      <c r="AB8" s="138"/>
      <c r="AC8" s="138"/>
      <c r="AD8" s="138"/>
      <c r="AE8" s="139"/>
      <c r="AF8" s="138"/>
      <c r="AG8" s="138"/>
      <c r="AH8" s="140"/>
      <c r="AI8" s="90"/>
      <c r="AJ8" s="90"/>
      <c r="AK8" s="141"/>
      <c r="AL8" s="141"/>
      <c r="AM8" s="141"/>
      <c r="AN8" s="142"/>
      <c r="AO8" s="143"/>
      <c r="AP8" s="144"/>
      <c r="AQ8" s="145"/>
      <c r="AR8" s="145"/>
      <c r="AS8" s="145"/>
      <c r="AT8" s="437"/>
      <c r="AU8" s="78"/>
      <c r="AV8" s="438"/>
      <c r="AW8" s="78"/>
      <c r="AX8" s="579"/>
      <c r="AY8" s="579"/>
      <c r="AZ8" s="146"/>
      <c r="BA8" s="146"/>
      <c r="BB8" s="148"/>
      <c r="BC8" s="148"/>
      <c r="BD8" s="148"/>
      <c r="BE8" s="148"/>
      <c r="BF8" s="148"/>
      <c r="BG8" s="148"/>
      <c r="BH8" s="148"/>
      <c r="BI8" s="148"/>
      <c r="BJ8" s="148"/>
      <c r="BK8" s="149"/>
      <c r="BL8" s="150"/>
      <c r="BM8" s="151"/>
      <c r="BN8" s="151"/>
      <c r="BO8" s="151"/>
      <c r="BP8" s="577"/>
      <c r="BQ8" s="152"/>
      <c r="BR8" s="153"/>
      <c r="BS8" s="131"/>
      <c r="BT8" s="131"/>
      <c r="BU8" s="132"/>
      <c r="BV8" s="154"/>
      <c r="BW8" s="155"/>
      <c r="BX8" s="165"/>
      <c r="BY8" s="107"/>
      <c r="BZ8" s="108"/>
      <c r="CA8" s="109"/>
      <c r="CB8" s="110"/>
      <c r="CC8" s="111"/>
      <c r="CD8" s="112"/>
      <c r="CE8" s="113"/>
      <c r="CF8" s="114"/>
      <c r="CG8" s="115"/>
      <c r="CH8" s="157"/>
      <c r="CI8" s="158"/>
      <c r="CJ8" s="159"/>
    </row>
    <row r="9" spans="1:89" ht="16.5" customHeight="1">
      <c r="A9" s="163" t="s">
        <v>110</v>
      </c>
      <c r="B9" s="67" t="s">
        <v>105</v>
      </c>
      <c r="C9" s="121"/>
      <c r="D9" s="122"/>
      <c r="E9" s="123"/>
      <c r="F9" s="124"/>
      <c r="G9" s="164"/>
      <c r="H9" s="125"/>
      <c r="I9" s="126"/>
      <c r="J9" s="161"/>
      <c r="K9" s="162"/>
      <c r="L9" s="437"/>
      <c r="M9" s="611"/>
      <c r="N9" s="128"/>
      <c r="O9" s="78"/>
      <c r="P9" s="130"/>
      <c r="Q9" s="131"/>
      <c r="R9" s="131"/>
      <c r="S9" s="131"/>
      <c r="T9" s="131"/>
      <c r="U9" s="132"/>
      <c r="V9" s="133"/>
      <c r="W9" s="132"/>
      <c r="X9" s="134"/>
      <c r="Y9" s="135"/>
      <c r="Z9" s="136"/>
      <c r="AA9" s="137"/>
      <c r="AB9" s="138"/>
      <c r="AC9" s="138"/>
      <c r="AD9" s="138"/>
      <c r="AE9" s="139"/>
      <c r="AF9" s="138"/>
      <c r="AG9" s="138"/>
      <c r="AH9" s="140"/>
      <c r="AI9" s="90"/>
      <c r="AJ9" s="90"/>
      <c r="AK9" s="141"/>
      <c r="AL9" s="141"/>
      <c r="AM9" s="141"/>
      <c r="AN9" s="142"/>
      <c r="AO9" s="143"/>
      <c r="AP9" s="144"/>
      <c r="AQ9" s="145"/>
      <c r="AR9" s="145"/>
      <c r="AS9" s="145"/>
      <c r="AT9" s="437"/>
      <c r="AU9" s="78"/>
      <c r="AV9" s="438"/>
      <c r="AW9" s="78"/>
      <c r="AX9" s="579"/>
      <c r="AY9" s="579"/>
      <c r="AZ9" s="146"/>
      <c r="BA9" s="146"/>
      <c r="BB9" s="148"/>
      <c r="BC9" s="148"/>
      <c r="BD9" s="148"/>
      <c r="BE9" s="148"/>
      <c r="BF9" s="148"/>
      <c r="BG9" s="148"/>
      <c r="BH9" s="148"/>
      <c r="BI9" s="148"/>
      <c r="BJ9" s="148"/>
      <c r="BK9" s="149"/>
      <c r="BL9" s="150"/>
      <c r="BM9" s="151"/>
      <c r="BN9" s="151"/>
      <c r="BO9" s="151"/>
      <c r="BP9" s="577"/>
      <c r="BQ9" s="152"/>
      <c r="BR9" s="153"/>
      <c r="BS9" s="131"/>
      <c r="BT9" s="131"/>
      <c r="BU9" s="132"/>
      <c r="BV9" s="154"/>
      <c r="BW9" s="155"/>
      <c r="BX9" s="165"/>
      <c r="BY9" s="107"/>
      <c r="BZ9" s="108"/>
      <c r="CA9" s="109"/>
      <c r="CB9" s="110"/>
      <c r="CC9" s="111"/>
      <c r="CD9" s="112"/>
      <c r="CE9" s="113"/>
      <c r="CF9" s="114"/>
      <c r="CG9" s="115"/>
      <c r="CH9" s="157"/>
      <c r="CI9" s="158"/>
      <c r="CJ9" s="159"/>
    </row>
    <row r="10" spans="1:89" ht="16.5" customHeight="1">
      <c r="A10" s="166" t="s">
        <v>111</v>
      </c>
      <c r="B10" s="67" t="s">
        <v>105</v>
      </c>
      <c r="C10" s="121"/>
      <c r="D10" s="122"/>
      <c r="E10" s="123"/>
      <c r="F10" s="124"/>
      <c r="G10" s="164"/>
      <c r="H10" s="125"/>
      <c r="I10" s="126"/>
      <c r="J10" s="161"/>
      <c r="K10" s="162"/>
      <c r="L10" s="437"/>
      <c r="M10" s="611"/>
      <c r="N10" s="128"/>
      <c r="O10" s="78"/>
      <c r="P10" s="130"/>
      <c r="Q10" s="131"/>
      <c r="R10" s="131"/>
      <c r="S10" s="131"/>
      <c r="T10" s="131"/>
      <c r="U10" s="132"/>
      <c r="V10" s="133"/>
      <c r="W10" s="132"/>
      <c r="X10" s="134"/>
      <c r="Y10" s="135"/>
      <c r="Z10" s="136"/>
      <c r="AA10" s="137"/>
      <c r="AB10" s="138"/>
      <c r="AC10" s="138"/>
      <c r="AD10" s="138"/>
      <c r="AE10" s="139"/>
      <c r="AF10" s="138"/>
      <c r="AG10" s="138"/>
      <c r="AH10" s="140"/>
      <c r="AI10" s="90"/>
      <c r="AJ10" s="90"/>
      <c r="AK10" s="141"/>
      <c r="AL10" s="141"/>
      <c r="AM10" s="141"/>
      <c r="AN10" s="142"/>
      <c r="AO10" s="143"/>
      <c r="AP10" s="144"/>
      <c r="AQ10" s="145"/>
      <c r="AR10" s="145"/>
      <c r="AS10" s="145"/>
      <c r="AT10" s="437"/>
      <c r="AU10" s="78"/>
      <c r="AV10" s="438"/>
      <c r="AW10" s="78"/>
      <c r="AX10" s="579"/>
      <c r="AY10" s="579"/>
      <c r="AZ10" s="146"/>
      <c r="BA10" s="146"/>
      <c r="BB10" s="148"/>
      <c r="BC10" s="148"/>
      <c r="BD10" s="148"/>
      <c r="BE10" s="148"/>
      <c r="BF10" s="148"/>
      <c r="BG10" s="148"/>
      <c r="BH10" s="148"/>
      <c r="BI10" s="148"/>
      <c r="BJ10" s="148"/>
      <c r="BK10" s="149"/>
      <c r="BL10" s="150"/>
      <c r="BM10" s="151"/>
      <c r="BN10" s="151"/>
      <c r="BO10" s="151"/>
      <c r="BP10" s="577"/>
      <c r="BQ10" s="152"/>
      <c r="BR10" s="153"/>
      <c r="BS10" s="131"/>
      <c r="BT10" s="131"/>
      <c r="BU10" s="132"/>
      <c r="BV10" s="154"/>
      <c r="BW10" s="155"/>
      <c r="BX10" s="165"/>
      <c r="BY10" s="107"/>
      <c r="BZ10" s="108"/>
      <c r="CA10" s="109"/>
      <c r="CB10" s="110"/>
      <c r="CC10" s="111"/>
      <c r="CD10" s="112"/>
      <c r="CE10" s="113"/>
      <c r="CF10" s="114"/>
      <c r="CG10" s="115"/>
      <c r="CH10" s="157"/>
      <c r="CI10" s="158"/>
      <c r="CJ10" s="159"/>
    </row>
    <row r="11" spans="1:89" ht="17.25" customHeight="1">
      <c r="A11" s="167" t="s">
        <v>112</v>
      </c>
      <c r="B11" s="67" t="s">
        <v>105</v>
      </c>
      <c r="C11" s="121"/>
      <c r="D11" s="122"/>
      <c r="E11" s="123"/>
      <c r="F11" s="124"/>
      <c r="G11" s="164"/>
      <c r="H11" s="125"/>
      <c r="I11" s="126"/>
      <c r="J11" s="126"/>
      <c r="K11" s="127"/>
      <c r="L11" s="437">
        <v>3.8</v>
      </c>
      <c r="M11" s="611"/>
      <c r="N11" s="128">
        <v>4.5</v>
      </c>
      <c r="O11" s="78"/>
      <c r="P11" s="130"/>
      <c r="Q11" s="131"/>
      <c r="R11" s="131"/>
      <c r="S11" s="131"/>
      <c r="T11" s="131"/>
      <c r="U11" s="132"/>
      <c r="V11" s="133"/>
      <c r="W11" s="132"/>
      <c r="X11" s="134"/>
      <c r="Y11" s="135"/>
      <c r="Z11" s="136"/>
      <c r="AA11" s="137"/>
      <c r="AB11" s="138"/>
      <c r="AC11" s="138"/>
      <c r="AD11" s="138"/>
      <c r="AE11" s="139"/>
      <c r="AF11" s="138"/>
      <c r="AG11" s="138"/>
      <c r="AH11" s="140"/>
      <c r="AI11" s="90"/>
      <c r="AJ11" s="90"/>
      <c r="AK11" s="141"/>
      <c r="AL11" s="141"/>
      <c r="AM11" s="141"/>
      <c r="AN11" s="142"/>
      <c r="AO11" s="143"/>
      <c r="AP11" s="144"/>
      <c r="AQ11" s="145"/>
      <c r="AR11" s="145"/>
      <c r="AS11" s="145"/>
      <c r="AT11" s="437"/>
      <c r="AU11" s="78"/>
      <c r="AV11" s="438"/>
      <c r="AW11" s="78"/>
      <c r="AX11" s="579"/>
      <c r="AY11" s="579"/>
      <c r="AZ11" s="146"/>
      <c r="BA11" s="146"/>
      <c r="BB11" s="148"/>
      <c r="BC11" s="148" t="s">
        <v>114</v>
      </c>
      <c r="BD11" s="148"/>
      <c r="BE11" s="148"/>
      <c r="BF11" s="148"/>
      <c r="BG11" s="148"/>
      <c r="BH11" s="148"/>
      <c r="BI11" s="148"/>
      <c r="BJ11" s="148"/>
      <c r="BK11" s="149"/>
      <c r="BL11" s="150"/>
      <c r="BM11" s="151"/>
      <c r="BN11" s="151"/>
      <c r="BO11" s="151"/>
      <c r="BP11" s="580"/>
      <c r="BQ11" s="152"/>
      <c r="BR11" s="153">
        <v>4.5</v>
      </c>
      <c r="BS11" s="131"/>
      <c r="BT11" s="131"/>
      <c r="BU11" s="132"/>
      <c r="BV11" s="154"/>
      <c r="BW11" s="155"/>
      <c r="BX11" s="165"/>
      <c r="BY11" s="107"/>
      <c r="BZ11" s="108"/>
      <c r="CA11" s="109"/>
      <c r="CB11" s="110"/>
      <c r="CC11" s="111"/>
      <c r="CD11" s="112"/>
      <c r="CE11" s="113"/>
      <c r="CF11" s="114"/>
      <c r="CG11" s="115"/>
      <c r="CH11" s="157"/>
      <c r="CI11" s="158"/>
      <c r="CJ11" s="159"/>
    </row>
    <row r="12" spans="1:89" ht="17.25" customHeight="1">
      <c r="A12" s="167" t="s">
        <v>115</v>
      </c>
      <c r="B12" s="67" t="s">
        <v>105</v>
      </c>
      <c r="C12" s="121"/>
      <c r="D12" s="122"/>
      <c r="E12" s="123"/>
      <c r="F12" s="124"/>
      <c r="G12" s="164"/>
      <c r="H12" s="125"/>
      <c r="I12" s="126"/>
      <c r="J12" s="126"/>
      <c r="K12" s="127"/>
      <c r="L12" s="437">
        <v>3.8</v>
      </c>
      <c r="M12" s="612" t="s">
        <v>114</v>
      </c>
      <c r="N12" s="128">
        <v>4.5</v>
      </c>
      <c r="O12" s="78" t="s">
        <v>349</v>
      </c>
      <c r="P12" s="130"/>
      <c r="Q12" s="131"/>
      <c r="R12" s="131"/>
      <c r="S12" s="131"/>
      <c r="T12" s="131"/>
      <c r="U12" s="132"/>
      <c r="V12" s="133"/>
      <c r="W12" s="132"/>
      <c r="X12" s="134"/>
      <c r="Y12" s="135"/>
      <c r="Z12" s="136"/>
      <c r="AA12" s="137"/>
      <c r="AB12" s="138">
        <v>3.8</v>
      </c>
      <c r="AC12" s="138"/>
      <c r="AD12" s="138"/>
      <c r="AE12" s="139"/>
      <c r="AF12" s="138"/>
      <c r="AG12" s="138"/>
      <c r="AH12" s="140"/>
      <c r="AI12" s="90"/>
      <c r="AJ12" s="90"/>
      <c r="AK12" s="141"/>
      <c r="AL12" s="141"/>
      <c r="AM12" s="141"/>
      <c r="AN12" s="142"/>
      <c r="AO12" s="177"/>
      <c r="AP12" s="144"/>
      <c r="AQ12" s="145"/>
      <c r="AR12" s="145"/>
      <c r="AS12" s="145">
        <v>4.5</v>
      </c>
      <c r="AT12" s="437"/>
      <c r="AU12" s="78">
        <v>4</v>
      </c>
      <c r="AV12" s="438"/>
      <c r="AW12" s="78"/>
      <c r="AX12" s="582">
        <v>4.5</v>
      </c>
      <c r="AY12" s="579">
        <v>3.5</v>
      </c>
      <c r="AZ12" s="146"/>
      <c r="BA12" s="146"/>
      <c r="BB12" s="148"/>
      <c r="BC12" s="148" t="s">
        <v>114</v>
      </c>
      <c r="BD12" s="148"/>
      <c r="BE12" s="148"/>
      <c r="BF12" s="148"/>
      <c r="BG12" s="148"/>
      <c r="BH12" s="148"/>
      <c r="BI12" s="148"/>
      <c r="BJ12" s="148"/>
      <c r="BK12" s="149"/>
      <c r="BL12" s="150"/>
      <c r="BM12" s="151"/>
      <c r="BN12" s="151"/>
      <c r="BO12" s="151"/>
      <c r="BP12" s="580"/>
      <c r="BQ12" s="152"/>
      <c r="BR12" s="153">
        <v>4.5</v>
      </c>
      <c r="BS12" s="131"/>
      <c r="BT12" s="131"/>
      <c r="BU12" s="132"/>
      <c r="BV12" s="154"/>
      <c r="BW12" s="155"/>
      <c r="BX12" s="165"/>
      <c r="BY12" s="107"/>
      <c r="BZ12" s="108"/>
      <c r="CA12" s="109"/>
      <c r="CB12" s="110"/>
      <c r="CC12" s="111"/>
      <c r="CD12" s="112"/>
      <c r="CE12" s="113"/>
      <c r="CF12" s="114"/>
      <c r="CG12" s="115"/>
      <c r="CH12" s="157">
        <v>3.45</v>
      </c>
      <c r="CI12" s="158"/>
      <c r="CJ12" s="159">
        <v>3.8</v>
      </c>
    </row>
    <row r="13" spans="1:89" ht="16.5" customHeight="1">
      <c r="A13" s="185" t="s">
        <v>309</v>
      </c>
      <c r="B13" s="67" t="s">
        <v>105</v>
      </c>
      <c r="C13" s="121"/>
      <c r="D13" s="122"/>
      <c r="E13" s="123"/>
      <c r="F13" s="124"/>
      <c r="G13" s="164"/>
      <c r="H13" s="125"/>
      <c r="I13" s="126"/>
      <c r="J13" s="127"/>
      <c r="K13" s="127"/>
      <c r="L13" s="583"/>
      <c r="M13" s="611" t="s">
        <v>121</v>
      </c>
      <c r="N13" s="192"/>
      <c r="O13" s="78" t="s">
        <v>310</v>
      </c>
      <c r="P13" s="130"/>
      <c r="Q13" s="131"/>
      <c r="R13" s="131"/>
      <c r="S13" s="131"/>
      <c r="T13" s="131"/>
      <c r="U13" s="132"/>
      <c r="V13" s="133"/>
      <c r="W13" s="132"/>
      <c r="X13" s="134"/>
      <c r="Y13" s="135"/>
      <c r="Z13" s="136"/>
      <c r="AA13" s="137"/>
      <c r="AB13" s="138">
        <v>2.7</v>
      </c>
      <c r="AC13" s="138"/>
      <c r="AD13" s="138"/>
      <c r="AE13" s="139">
        <v>2.8</v>
      </c>
      <c r="AF13" s="138"/>
      <c r="AG13" s="138"/>
      <c r="AH13" s="140"/>
      <c r="AI13" s="90"/>
      <c r="AJ13" s="90"/>
      <c r="AK13" s="193"/>
      <c r="AL13" s="193"/>
      <c r="AM13" s="141"/>
      <c r="AN13" s="142"/>
      <c r="AO13" s="177"/>
      <c r="AP13" s="144"/>
      <c r="AQ13" s="145"/>
      <c r="AR13" s="145"/>
      <c r="AS13" s="145"/>
      <c r="AT13" s="78"/>
      <c r="AU13" s="78">
        <v>3</v>
      </c>
      <c r="AV13" s="438"/>
      <c r="AW13" s="78"/>
      <c r="AX13" s="582"/>
      <c r="AY13" s="582"/>
      <c r="AZ13" s="146"/>
      <c r="BA13" s="146"/>
      <c r="BB13" s="148"/>
      <c r="BC13" s="148">
        <v>3</v>
      </c>
      <c r="BD13" s="148"/>
      <c r="BE13" s="148"/>
      <c r="BF13" s="148"/>
      <c r="BG13" s="148"/>
      <c r="BH13" s="148"/>
      <c r="BI13" s="148"/>
      <c r="BJ13" s="148"/>
      <c r="BK13" s="149"/>
      <c r="BL13" s="150"/>
      <c r="BM13" s="151"/>
      <c r="BN13" s="151"/>
      <c r="BO13" s="151"/>
      <c r="BP13" s="577"/>
      <c r="BQ13" s="152"/>
      <c r="BR13" s="153"/>
      <c r="BS13" s="131"/>
      <c r="BT13" s="131"/>
      <c r="BU13" s="132"/>
      <c r="BV13" s="154"/>
      <c r="BW13" s="155"/>
      <c r="BX13" s="165"/>
      <c r="BY13" s="107"/>
      <c r="BZ13" s="108"/>
      <c r="CA13" s="109"/>
      <c r="CB13" s="110"/>
      <c r="CC13" s="111"/>
      <c r="CD13" s="112"/>
      <c r="CE13" s="113"/>
      <c r="CF13" s="114"/>
      <c r="CG13" s="115"/>
      <c r="CH13" s="157"/>
      <c r="CI13" s="158"/>
      <c r="CJ13" s="159"/>
    </row>
    <row r="14" spans="1:89" ht="16.5" customHeight="1">
      <c r="A14" s="185" t="s">
        <v>120</v>
      </c>
      <c r="B14" s="67" t="s">
        <v>108</v>
      </c>
      <c r="C14" s="121"/>
      <c r="D14" s="122"/>
      <c r="E14" s="123"/>
      <c r="F14" s="124"/>
      <c r="G14" s="164"/>
      <c r="H14" s="125"/>
      <c r="I14" s="126"/>
      <c r="J14" s="126"/>
      <c r="L14" s="583">
        <v>2.5</v>
      </c>
      <c r="M14" s="613"/>
      <c r="N14" s="192">
        <v>1.8</v>
      </c>
      <c r="O14" s="78"/>
      <c r="P14" s="130"/>
      <c r="Q14" s="131"/>
      <c r="R14" s="131"/>
      <c r="S14" s="131"/>
      <c r="T14" s="131"/>
      <c r="U14" s="132"/>
      <c r="V14" s="133"/>
      <c r="W14" s="132"/>
      <c r="X14" s="134"/>
      <c r="Y14" s="135"/>
      <c r="Z14" s="136"/>
      <c r="AA14" s="137"/>
      <c r="AB14" s="138"/>
      <c r="AC14" s="138"/>
      <c r="AD14" s="138">
        <v>2</v>
      </c>
      <c r="AE14" s="139"/>
      <c r="AF14" s="138"/>
      <c r="AG14" s="138"/>
      <c r="AH14" s="140"/>
      <c r="AI14" s="90"/>
      <c r="AJ14" s="90"/>
      <c r="AK14" s="141"/>
      <c r="AL14" s="141"/>
      <c r="AM14" s="141"/>
      <c r="AN14" s="142"/>
      <c r="AO14" s="177"/>
      <c r="AP14" s="144"/>
      <c r="AQ14" s="145"/>
      <c r="AR14" s="145"/>
      <c r="AS14" s="145"/>
      <c r="AT14" s="437"/>
      <c r="AU14" s="78"/>
      <c r="AV14" s="438"/>
      <c r="AW14" s="78"/>
      <c r="AX14" s="579"/>
      <c r="AY14" s="579"/>
      <c r="AZ14" s="146"/>
      <c r="BA14" s="146"/>
      <c r="BB14" s="148"/>
      <c r="BC14" s="148"/>
      <c r="BD14" s="148"/>
      <c r="BE14" s="148"/>
      <c r="BF14" s="148"/>
      <c r="BG14" s="148"/>
      <c r="BH14" s="148"/>
      <c r="BI14" s="148"/>
      <c r="BJ14" s="148"/>
      <c r="BK14" s="149"/>
      <c r="BL14" s="150"/>
      <c r="BM14" s="151"/>
      <c r="BN14" s="151"/>
      <c r="BO14" s="151"/>
      <c r="BP14" s="580"/>
      <c r="BQ14" s="152"/>
      <c r="BR14" s="153"/>
      <c r="BS14" s="131"/>
      <c r="BT14" s="131"/>
      <c r="BU14" s="132"/>
      <c r="BV14" s="154"/>
      <c r="BW14" s="155"/>
      <c r="BX14" s="165"/>
      <c r="BY14" s="107"/>
      <c r="BZ14" s="108"/>
      <c r="CA14" s="109"/>
      <c r="CB14" s="110"/>
      <c r="CC14" s="111"/>
      <c r="CD14" s="112"/>
      <c r="CE14" s="113"/>
      <c r="CF14" s="114"/>
      <c r="CG14" s="115"/>
      <c r="CH14" s="157">
        <v>2.06</v>
      </c>
      <c r="CI14" s="158"/>
      <c r="CJ14" s="159"/>
      <c r="CK14" s="3"/>
    </row>
    <row r="15" spans="1:89" ht="16.5" customHeight="1">
      <c r="A15" s="185" t="s">
        <v>122</v>
      </c>
      <c r="B15" s="67" t="s">
        <v>105</v>
      </c>
      <c r="C15" s="121"/>
      <c r="D15" s="122"/>
      <c r="E15" s="123"/>
      <c r="F15" s="124"/>
      <c r="G15" s="164"/>
      <c r="H15" s="125"/>
      <c r="I15" s="126"/>
      <c r="J15" s="126"/>
      <c r="K15" s="127"/>
      <c r="L15" s="583"/>
      <c r="M15" s="613"/>
      <c r="N15" s="192"/>
      <c r="O15" s="78"/>
      <c r="P15" s="130"/>
      <c r="Q15" s="131"/>
      <c r="R15" s="131"/>
      <c r="S15" s="131"/>
      <c r="T15" s="131"/>
      <c r="U15" s="132"/>
      <c r="V15" s="133"/>
      <c r="W15" s="132"/>
      <c r="X15" s="134"/>
      <c r="Y15" s="135"/>
      <c r="Z15" s="136"/>
      <c r="AA15" s="188"/>
      <c r="AB15" s="138"/>
      <c r="AC15" s="138"/>
      <c r="AD15" s="138"/>
      <c r="AE15" s="139">
        <v>3.5</v>
      </c>
      <c r="AF15" s="138"/>
      <c r="AG15" s="138"/>
      <c r="AH15" s="140"/>
      <c r="AI15" s="90"/>
      <c r="AJ15" s="90"/>
      <c r="AK15" s="193"/>
      <c r="AL15" s="193"/>
      <c r="AM15" s="141"/>
      <c r="AN15" s="142"/>
      <c r="AO15" s="177"/>
      <c r="AP15" s="144"/>
      <c r="AQ15" s="145"/>
      <c r="AR15" s="145"/>
      <c r="AS15" s="145"/>
      <c r="AT15" s="437"/>
      <c r="AU15" s="78"/>
      <c r="AV15" s="438"/>
      <c r="AW15" s="78"/>
      <c r="AX15" s="579"/>
      <c r="AY15" s="579"/>
      <c r="AZ15" s="146"/>
      <c r="BA15" s="146"/>
      <c r="BB15" s="148"/>
      <c r="BC15" s="148"/>
      <c r="BD15" s="148"/>
      <c r="BE15" s="148"/>
      <c r="BF15" s="148"/>
      <c r="BG15" s="148"/>
      <c r="BH15" s="148"/>
      <c r="BI15" s="148"/>
      <c r="BJ15" s="148"/>
      <c r="BK15" s="149"/>
      <c r="BL15" s="150"/>
      <c r="BM15" s="151"/>
      <c r="BN15" s="151"/>
      <c r="BO15" s="151"/>
      <c r="BP15" s="577"/>
      <c r="BQ15" s="152"/>
      <c r="BR15" s="153"/>
      <c r="BS15" s="131"/>
      <c r="BT15" s="131"/>
      <c r="BU15" s="132"/>
      <c r="BV15" s="154"/>
      <c r="BW15" s="155"/>
      <c r="BX15" s="165"/>
      <c r="BY15" s="107"/>
      <c r="BZ15" s="108"/>
      <c r="CA15" s="109"/>
      <c r="CB15" s="110"/>
      <c r="CC15" s="111"/>
      <c r="CD15" s="112"/>
      <c r="CE15" s="113"/>
      <c r="CF15" s="114"/>
      <c r="CG15" s="115"/>
      <c r="CI15" s="158"/>
      <c r="CJ15" s="159"/>
      <c r="CK15" s="3"/>
    </row>
    <row r="16" spans="1:89" ht="16.5" customHeight="1">
      <c r="A16" s="194" t="s">
        <v>125</v>
      </c>
      <c r="B16" s="67" t="s">
        <v>105</v>
      </c>
      <c r="C16" s="160"/>
      <c r="D16" s="122"/>
      <c r="E16" s="123"/>
      <c r="F16" s="124"/>
      <c r="G16" s="164"/>
      <c r="H16" s="125"/>
      <c r="I16" s="126"/>
      <c r="J16" s="191"/>
      <c r="K16" s="127"/>
      <c r="L16" s="583"/>
      <c r="M16" s="613"/>
      <c r="N16" s="192">
        <v>2.2000000000000002</v>
      </c>
      <c r="O16" s="78"/>
      <c r="P16" s="130"/>
      <c r="Q16" s="131"/>
      <c r="R16" s="131"/>
      <c r="S16" s="131"/>
      <c r="T16" s="131"/>
      <c r="U16" s="132"/>
      <c r="V16" s="133"/>
      <c r="W16" s="132"/>
      <c r="X16" s="134"/>
      <c r="Y16" s="135"/>
      <c r="Z16" s="136"/>
      <c r="AA16" s="188"/>
      <c r="AB16" s="138">
        <v>4.7</v>
      </c>
      <c r="AC16" s="138"/>
      <c r="AD16" s="138"/>
      <c r="AE16" s="139">
        <v>2.8</v>
      </c>
      <c r="AF16" s="138"/>
      <c r="AG16" s="138"/>
      <c r="AH16" s="140"/>
      <c r="AI16" s="90"/>
      <c r="AJ16" s="90"/>
      <c r="AK16" s="193"/>
      <c r="AL16" s="193"/>
      <c r="AM16" s="141"/>
      <c r="AN16" s="142"/>
      <c r="AO16" s="177"/>
      <c r="AP16" s="144"/>
      <c r="AQ16" s="145"/>
      <c r="AR16" s="145"/>
      <c r="AS16" s="145"/>
      <c r="AT16" s="437"/>
      <c r="AU16" s="78">
        <v>2.6</v>
      </c>
      <c r="AV16" s="438"/>
      <c r="AW16" s="78"/>
      <c r="AX16" s="579"/>
      <c r="AY16" s="579"/>
      <c r="AZ16" s="146"/>
      <c r="BA16" s="146"/>
      <c r="BB16" s="148"/>
      <c r="BC16" s="148"/>
      <c r="BD16" s="148"/>
      <c r="BE16" s="148"/>
      <c r="BF16" s="148"/>
      <c r="BG16" s="148"/>
      <c r="BH16" s="148"/>
      <c r="BI16" s="148"/>
      <c r="BJ16" s="148"/>
      <c r="BK16" s="149"/>
      <c r="BL16" s="150"/>
      <c r="BM16" s="151"/>
      <c r="BN16" s="151"/>
      <c r="BO16" s="151"/>
      <c r="BP16" s="577"/>
      <c r="BQ16" s="152"/>
      <c r="BR16" s="153"/>
      <c r="BS16" s="131"/>
      <c r="BT16" s="131"/>
      <c r="BU16" s="132"/>
      <c r="BV16" s="154"/>
      <c r="BW16" s="155"/>
      <c r="BX16" s="165"/>
      <c r="BY16" s="107"/>
      <c r="BZ16" s="108"/>
      <c r="CA16" s="109"/>
      <c r="CB16" s="110"/>
      <c r="CC16" s="111"/>
      <c r="CD16" s="112"/>
      <c r="CE16" s="113"/>
      <c r="CF16" s="114"/>
      <c r="CG16" s="115"/>
      <c r="CH16" s="157"/>
      <c r="CI16" s="158"/>
      <c r="CJ16" s="159"/>
      <c r="CK16" s="3"/>
    </row>
    <row r="17" spans="1:89" ht="16.5" customHeight="1">
      <c r="A17" s="194" t="s">
        <v>125</v>
      </c>
      <c r="B17" s="67" t="s">
        <v>108</v>
      </c>
      <c r="C17" s="121"/>
      <c r="D17" s="195"/>
      <c r="E17" s="123"/>
      <c r="F17" s="124"/>
      <c r="G17" s="164"/>
      <c r="H17" s="125"/>
      <c r="I17" s="126"/>
      <c r="J17" s="126"/>
      <c r="K17" s="127"/>
      <c r="L17" s="583">
        <v>1.5</v>
      </c>
      <c r="M17" s="613"/>
      <c r="N17" s="192"/>
      <c r="O17" s="78"/>
      <c r="P17" s="130"/>
      <c r="Q17" s="131"/>
      <c r="R17" s="131"/>
      <c r="S17" s="131"/>
      <c r="T17" s="131"/>
      <c r="U17" s="132"/>
      <c r="V17" s="133"/>
      <c r="W17" s="132"/>
      <c r="X17" s="134"/>
      <c r="Y17" s="135"/>
      <c r="Z17" s="136"/>
      <c r="AA17" s="137"/>
      <c r="AB17" s="138">
        <v>2.2000000000000002</v>
      </c>
      <c r="AC17" s="138"/>
      <c r="AD17" s="138" t="s">
        <v>121</v>
      </c>
      <c r="AE17" s="139"/>
      <c r="AF17" s="138"/>
      <c r="AG17" s="138"/>
      <c r="AH17" s="140"/>
      <c r="AI17" s="90"/>
      <c r="AJ17" s="90"/>
      <c r="AK17" s="141"/>
      <c r="AL17" s="141"/>
      <c r="AM17" s="141"/>
      <c r="AN17" s="142"/>
      <c r="AO17" s="177"/>
      <c r="AP17" s="144"/>
      <c r="AQ17" s="145"/>
      <c r="AR17" s="145"/>
      <c r="AS17" s="145"/>
      <c r="AT17" s="437"/>
      <c r="AU17" s="78"/>
      <c r="AV17" s="438"/>
      <c r="AW17" s="78"/>
      <c r="AX17" s="582"/>
      <c r="AY17" s="579"/>
      <c r="AZ17" s="146"/>
      <c r="BA17" s="146"/>
      <c r="BB17" s="148"/>
      <c r="BC17" s="148">
        <v>2</v>
      </c>
      <c r="BD17" s="148"/>
      <c r="BE17" s="148"/>
      <c r="BF17" s="148"/>
      <c r="BG17" s="148"/>
      <c r="BH17" s="148"/>
      <c r="BI17" s="148"/>
      <c r="BJ17" s="148"/>
      <c r="BK17" s="149"/>
      <c r="BL17" s="150"/>
      <c r="BM17" s="151"/>
      <c r="BN17" s="151"/>
      <c r="BO17" s="151"/>
      <c r="BP17" s="577"/>
      <c r="BQ17" s="152"/>
      <c r="BR17" s="153"/>
      <c r="BS17" s="131"/>
      <c r="BT17" s="131"/>
      <c r="BU17" s="132"/>
      <c r="BV17" s="154"/>
      <c r="BW17" s="155"/>
      <c r="BX17" s="165"/>
      <c r="BY17" s="107"/>
      <c r="BZ17" s="108"/>
      <c r="CA17" s="109"/>
      <c r="CB17" s="110"/>
      <c r="CC17" s="111"/>
      <c r="CD17" s="112"/>
      <c r="CE17" s="113"/>
      <c r="CF17" s="114"/>
      <c r="CG17" s="115"/>
      <c r="CH17" s="157"/>
      <c r="CI17" s="158"/>
      <c r="CJ17" s="159"/>
      <c r="CK17" s="3"/>
    </row>
    <row r="18" spans="1:89" ht="16.5" customHeight="1">
      <c r="A18" s="194" t="s">
        <v>127</v>
      </c>
      <c r="B18" s="67" t="s">
        <v>105</v>
      </c>
      <c r="C18" s="121"/>
      <c r="D18" s="122"/>
      <c r="E18" s="123"/>
      <c r="F18" s="124"/>
      <c r="G18" s="164"/>
      <c r="H18" s="125"/>
      <c r="I18" s="126"/>
      <c r="J18" s="126"/>
      <c r="K18" s="127"/>
      <c r="L18" s="437"/>
      <c r="M18" s="611"/>
      <c r="N18" s="128"/>
      <c r="O18" s="78"/>
      <c r="P18" s="130"/>
      <c r="Q18" s="131"/>
      <c r="R18" s="131"/>
      <c r="S18" s="131"/>
      <c r="T18" s="131"/>
      <c r="U18" s="132"/>
      <c r="V18" s="133"/>
      <c r="W18" s="132"/>
      <c r="X18" s="134"/>
      <c r="Y18" s="135"/>
      <c r="Z18" s="136"/>
      <c r="AA18" s="137"/>
      <c r="AB18" s="138"/>
      <c r="AC18" s="138"/>
      <c r="AD18" s="138"/>
      <c r="AE18" s="139"/>
      <c r="AF18" s="138"/>
      <c r="AG18" s="138"/>
      <c r="AH18" s="140"/>
      <c r="AI18" s="90"/>
      <c r="AJ18" s="90"/>
      <c r="AK18" s="141"/>
      <c r="AL18" s="141"/>
      <c r="AM18" s="141"/>
      <c r="AN18" s="142"/>
      <c r="AO18" s="177"/>
      <c r="AP18" s="144"/>
      <c r="AQ18" s="145"/>
      <c r="AR18" s="145"/>
      <c r="AS18" s="145"/>
      <c r="AT18" s="437"/>
      <c r="AU18" s="78"/>
      <c r="AV18" s="438"/>
      <c r="AW18" s="78"/>
      <c r="AX18" s="579"/>
      <c r="AY18" s="579"/>
      <c r="AZ18" s="146"/>
      <c r="BA18" s="146"/>
      <c r="BB18" s="148"/>
      <c r="BC18" s="148"/>
      <c r="BD18" s="148"/>
      <c r="BE18" s="148"/>
      <c r="BF18" s="148"/>
      <c r="BG18" s="148"/>
      <c r="BH18" s="148"/>
      <c r="BI18" s="148"/>
      <c r="BJ18" s="148"/>
      <c r="BK18" s="149"/>
      <c r="BL18" s="150"/>
      <c r="BM18" s="151"/>
      <c r="BN18" s="151"/>
      <c r="BO18" s="151"/>
      <c r="BP18" s="577"/>
      <c r="BQ18" s="152"/>
      <c r="BR18" s="153"/>
      <c r="BS18" s="131"/>
      <c r="BT18" s="131"/>
      <c r="BU18" s="132"/>
      <c r="BV18" s="154"/>
      <c r="BW18" s="155"/>
      <c r="BX18" s="165"/>
      <c r="BY18" s="107"/>
      <c r="BZ18" s="108"/>
      <c r="CA18" s="109"/>
      <c r="CB18" s="110"/>
      <c r="CC18" s="111"/>
      <c r="CD18" s="112"/>
      <c r="CE18" s="113"/>
      <c r="CF18" s="114"/>
      <c r="CG18" s="115"/>
      <c r="CH18" s="157"/>
      <c r="CI18" s="158"/>
      <c r="CJ18" s="159"/>
      <c r="CK18" s="3"/>
    </row>
    <row r="19" spans="1:89" ht="16.5" customHeight="1">
      <c r="A19" s="196" t="s">
        <v>128</v>
      </c>
      <c r="B19" s="67" t="s">
        <v>108</v>
      </c>
      <c r="C19" s="121"/>
      <c r="D19" s="122"/>
      <c r="E19" s="123"/>
      <c r="F19" s="124"/>
      <c r="G19" s="164"/>
      <c r="H19" s="125"/>
      <c r="I19" s="126"/>
      <c r="J19" s="126"/>
      <c r="K19" s="127"/>
      <c r="L19" s="437">
        <v>2.2000000000000002</v>
      </c>
      <c r="M19" s="611"/>
      <c r="N19" s="128">
        <v>2.4500000000000002</v>
      </c>
      <c r="O19" s="78"/>
      <c r="P19" s="130"/>
      <c r="Q19" s="131"/>
      <c r="R19" s="131"/>
      <c r="S19" s="131"/>
      <c r="T19" s="131"/>
      <c r="U19" s="132"/>
      <c r="V19" s="133"/>
      <c r="W19" s="132"/>
      <c r="X19" s="134"/>
      <c r="Y19" s="135"/>
      <c r="Z19" s="136"/>
      <c r="AA19" s="137"/>
      <c r="AB19" s="138">
        <v>2.8</v>
      </c>
      <c r="AC19" s="138"/>
      <c r="AD19" s="138"/>
      <c r="AE19" s="139"/>
      <c r="AF19" s="138"/>
      <c r="AG19" s="138"/>
      <c r="AH19" s="140"/>
      <c r="AI19" s="197"/>
      <c r="AJ19" s="197"/>
      <c r="AK19" s="141"/>
      <c r="AL19" s="141"/>
      <c r="AM19" s="141"/>
      <c r="AN19" s="142"/>
      <c r="AO19" s="177"/>
      <c r="AP19" s="144"/>
      <c r="AQ19" s="145"/>
      <c r="AR19" s="145"/>
      <c r="AS19" s="145">
        <v>2.2000000000000002</v>
      </c>
      <c r="AT19" s="437"/>
      <c r="AU19" s="78"/>
      <c r="AV19" s="438"/>
      <c r="AW19" s="78"/>
      <c r="AX19" s="579">
        <v>3</v>
      </c>
      <c r="AY19" s="579">
        <v>2</v>
      </c>
      <c r="AZ19" s="146"/>
      <c r="BA19" s="146"/>
      <c r="BB19" s="148"/>
      <c r="BC19" s="148">
        <v>3</v>
      </c>
      <c r="BD19" s="148"/>
      <c r="BE19" s="148"/>
      <c r="BF19" s="148"/>
      <c r="BG19" s="148"/>
      <c r="BH19" s="148"/>
      <c r="BI19" s="148"/>
      <c r="BJ19" s="148"/>
      <c r="BK19" s="149"/>
      <c r="BL19" s="150"/>
      <c r="BM19" s="151"/>
      <c r="BN19" s="151"/>
      <c r="BO19" s="151"/>
      <c r="BP19" s="577"/>
      <c r="BQ19" s="152"/>
      <c r="BR19" s="153"/>
      <c r="BS19" s="131"/>
      <c r="BT19" s="131"/>
      <c r="BU19" s="132"/>
      <c r="BV19" s="154"/>
      <c r="BW19" s="155"/>
      <c r="BX19" s="165"/>
      <c r="BY19" s="107"/>
      <c r="BZ19" s="108"/>
      <c r="CA19" s="109"/>
      <c r="CB19" s="110"/>
      <c r="CC19" s="111"/>
      <c r="CD19" s="112"/>
      <c r="CE19" s="113"/>
      <c r="CF19" s="114"/>
      <c r="CG19" s="115"/>
      <c r="CH19" s="157"/>
      <c r="CI19" s="158"/>
      <c r="CJ19" s="159"/>
      <c r="CK19" s="3"/>
    </row>
    <row r="20" spans="1:89" ht="16.5" customHeight="1">
      <c r="A20" s="196" t="s">
        <v>130</v>
      </c>
      <c r="B20" s="67" t="s">
        <v>105</v>
      </c>
      <c r="C20" s="121"/>
      <c r="D20" s="195"/>
      <c r="E20" s="123"/>
      <c r="F20" s="124"/>
      <c r="G20" s="164"/>
      <c r="H20" s="125"/>
      <c r="I20" s="126"/>
      <c r="J20" s="126"/>
      <c r="K20" s="127"/>
      <c r="L20" s="437"/>
      <c r="M20" s="611" t="s">
        <v>137</v>
      </c>
      <c r="N20" s="128"/>
      <c r="O20" s="78" t="s">
        <v>321</v>
      </c>
      <c r="P20" s="130"/>
      <c r="Q20" s="131"/>
      <c r="R20" s="131"/>
      <c r="S20" s="131"/>
      <c r="T20" s="131"/>
      <c r="U20" s="132"/>
      <c r="V20" s="133"/>
      <c r="W20" s="132"/>
      <c r="X20" s="134"/>
      <c r="Y20" s="135"/>
      <c r="Z20" s="136"/>
      <c r="AA20" s="137"/>
      <c r="AB20" s="138"/>
      <c r="AC20" s="138"/>
      <c r="AD20" s="138"/>
      <c r="AE20" s="139"/>
      <c r="AF20" s="138"/>
      <c r="AG20" s="138"/>
      <c r="AH20" s="140"/>
      <c r="AI20" s="90"/>
      <c r="AJ20" s="90"/>
      <c r="AK20" s="193"/>
      <c r="AL20" s="193"/>
      <c r="AM20" s="193"/>
      <c r="AN20" s="199"/>
      <c r="AO20" s="177"/>
      <c r="AP20" s="144"/>
      <c r="AQ20" s="145"/>
      <c r="AR20" s="145"/>
      <c r="AS20" s="145"/>
      <c r="AT20" s="437"/>
      <c r="AU20" s="78"/>
      <c r="AV20" s="438"/>
      <c r="AW20" s="78"/>
      <c r="AX20" s="582"/>
      <c r="AY20" s="582"/>
      <c r="AZ20" s="146"/>
      <c r="BA20" s="146"/>
      <c r="BB20" s="148"/>
      <c r="BC20" s="148"/>
      <c r="BD20" s="148"/>
      <c r="BE20" s="148"/>
      <c r="BF20" s="148"/>
      <c r="BG20" s="148"/>
      <c r="BH20" s="148"/>
      <c r="BI20" s="148"/>
      <c r="BJ20" s="148"/>
      <c r="BK20" s="149"/>
      <c r="BL20" s="150"/>
      <c r="BM20" s="151"/>
      <c r="BN20" s="151"/>
      <c r="BO20" s="151"/>
      <c r="BP20" s="577"/>
      <c r="BQ20" s="152"/>
      <c r="BR20" s="153"/>
      <c r="BS20" s="131"/>
      <c r="BT20" s="131"/>
      <c r="BU20" s="132"/>
      <c r="BV20" s="154"/>
      <c r="BW20" s="155"/>
      <c r="BX20" s="165"/>
      <c r="BY20" s="107"/>
      <c r="BZ20" s="108"/>
      <c r="CA20" s="109"/>
      <c r="CB20" s="110"/>
      <c r="CC20" s="111"/>
      <c r="CD20" s="112"/>
      <c r="CE20" s="113"/>
      <c r="CF20" s="114"/>
      <c r="CG20" s="115"/>
      <c r="CH20" s="157">
        <v>2.0699999999999998</v>
      </c>
      <c r="CI20" s="158"/>
      <c r="CJ20" s="159">
        <v>2.35</v>
      </c>
      <c r="CK20" s="3"/>
    </row>
    <row r="21" spans="1:89" ht="16.5" customHeight="1">
      <c r="A21" s="200" t="s">
        <v>132</v>
      </c>
      <c r="B21" s="67" t="s">
        <v>105</v>
      </c>
      <c r="C21" s="121"/>
      <c r="D21" s="122"/>
      <c r="E21" s="123"/>
      <c r="F21" s="124"/>
      <c r="G21" s="164"/>
      <c r="H21" s="125"/>
      <c r="I21" s="126"/>
      <c r="J21" s="126"/>
      <c r="K21" s="127"/>
      <c r="L21" s="437"/>
      <c r="M21" s="611"/>
      <c r="N21" s="128"/>
      <c r="O21" s="78"/>
      <c r="P21" s="130"/>
      <c r="Q21" s="131"/>
      <c r="R21" s="131"/>
      <c r="S21" s="131"/>
      <c r="T21" s="131"/>
      <c r="U21" s="132"/>
      <c r="V21" s="133"/>
      <c r="W21" s="132"/>
      <c r="X21" s="134"/>
      <c r="Y21" s="135"/>
      <c r="Z21" s="136"/>
      <c r="AA21" s="137"/>
      <c r="AB21" s="138"/>
      <c r="AC21" s="138"/>
      <c r="AD21" s="138"/>
      <c r="AE21" s="139"/>
      <c r="AF21" s="138"/>
      <c r="AG21" s="138"/>
      <c r="AH21" s="140"/>
      <c r="AI21" s="90"/>
      <c r="AJ21" s="90"/>
      <c r="AK21" s="141"/>
      <c r="AL21" s="141"/>
      <c r="AM21" s="141"/>
      <c r="AN21" s="142"/>
      <c r="AO21" s="177"/>
      <c r="AP21" s="144"/>
      <c r="AQ21" s="145"/>
      <c r="AR21" s="145"/>
      <c r="AS21" s="145"/>
      <c r="AT21" s="437"/>
      <c r="AU21" s="78"/>
      <c r="AV21" s="438"/>
      <c r="AW21" s="78"/>
      <c r="AX21" s="579"/>
      <c r="AY21" s="579"/>
      <c r="AZ21" s="146"/>
      <c r="BA21" s="146"/>
      <c r="BB21" s="148"/>
      <c r="BC21" s="148"/>
      <c r="BD21" s="148"/>
      <c r="BE21" s="148"/>
      <c r="BF21" s="148"/>
      <c r="BG21" s="148"/>
      <c r="BH21" s="148"/>
      <c r="BI21" s="148"/>
      <c r="BJ21" s="148"/>
      <c r="BK21" s="149"/>
      <c r="BL21" s="150"/>
      <c r="BM21" s="151"/>
      <c r="BN21" s="151"/>
      <c r="BO21" s="151"/>
      <c r="BP21" s="580"/>
      <c r="BQ21" s="152"/>
      <c r="BR21" s="153"/>
      <c r="BS21" s="131"/>
      <c r="BT21" s="131"/>
      <c r="BU21" s="132"/>
      <c r="BV21" s="154"/>
      <c r="BW21" s="155"/>
      <c r="BX21" s="165"/>
      <c r="BY21" s="107"/>
      <c r="BZ21" s="108"/>
      <c r="CA21" s="109"/>
      <c r="CB21" s="110"/>
      <c r="CC21" s="111"/>
      <c r="CD21" s="112"/>
      <c r="CE21" s="113"/>
      <c r="CF21" s="114"/>
      <c r="CG21" s="115"/>
      <c r="CH21" s="157">
        <v>2.76</v>
      </c>
      <c r="CI21" s="158"/>
      <c r="CJ21" s="159">
        <v>3.5</v>
      </c>
      <c r="CK21" s="3"/>
    </row>
    <row r="22" spans="1:89" ht="16.5" customHeight="1">
      <c r="A22" s="200" t="s">
        <v>133</v>
      </c>
      <c r="B22" s="67" t="s">
        <v>105</v>
      </c>
      <c r="C22" s="121"/>
      <c r="D22" s="122"/>
      <c r="E22" s="123"/>
      <c r="F22" s="124"/>
      <c r="G22" s="164"/>
      <c r="H22" s="125"/>
      <c r="I22" s="126"/>
      <c r="J22" s="126"/>
      <c r="K22" s="127"/>
      <c r="L22" s="437"/>
      <c r="M22" s="611"/>
      <c r="N22" s="128"/>
      <c r="O22" s="78"/>
      <c r="P22" s="130"/>
      <c r="Q22" s="131"/>
      <c r="R22" s="131"/>
      <c r="S22" s="131"/>
      <c r="T22" s="131"/>
      <c r="U22" s="132"/>
      <c r="V22" s="133"/>
      <c r="W22" s="132"/>
      <c r="X22" s="134"/>
      <c r="Y22" s="135"/>
      <c r="Z22" s="136"/>
      <c r="AA22" s="137"/>
      <c r="AB22" s="138"/>
      <c r="AC22" s="138"/>
      <c r="AD22" s="138"/>
      <c r="AE22" s="139"/>
      <c r="AF22" s="138"/>
      <c r="AG22" s="138"/>
      <c r="AH22" s="140"/>
      <c r="AI22" s="197"/>
      <c r="AJ22" s="197"/>
      <c r="AK22" s="193"/>
      <c r="AL22" s="193"/>
      <c r="AM22" s="141"/>
      <c r="AN22" s="142"/>
      <c r="AO22" s="177"/>
      <c r="AP22" s="144"/>
      <c r="AQ22" s="145"/>
      <c r="AR22" s="145"/>
      <c r="AS22" s="145"/>
      <c r="AT22" s="437"/>
      <c r="AU22" s="78"/>
      <c r="AV22" s="438"/>
      <c r="AW22" s="78"/>
      <c r="AX22" s="582"/>
      <c r="AY22" s="579"/>
      <c r="AZ22" s="146"/>
      <c r="BA22" s="146"/>
      <c r="BB22" s="148"/>
      <c r="BC22" s="148"/>
      <c r="BD22" s="148"/>
      <c r="BE22" s="148"/>
      <c r="BF22" s="148"/>
      <c r="BG22" s="148"/>
      <c r="BH22" s="148"/>
      <c r="BI22" s="148"/>
      <c r="BJ22" s="148"/>
      <c r="BK22" s="149"/>
      <c r="BL22" s="150"/>
      <c r="BM22" s="151"/>
      <c r="BN22" s="151"/>
      <c r="BO22" s="151"/>
      <c r="BP22" s="577"/>
      <c r="BQ22" s="152"/>
      <c r="BR22" s="153"/>
      <c r="BS22" s="131"/>
      <c r="BT22" s="131"/>
      <c r="BU22" s="132"/>
      <c r="BV22" s="154"/>
      <c r="BW22" s="155"/>
      <c r="BX22" s="165"/>
      <c r="BY22" s="107"/>
      <c r="BZ22" s="108"/>
      <c r="CA22" s="109"/>
      <c r="CB22" s="110"/>
      <c r="CC22" s="111"/>
      <c r="CD22" s="112"/>
      <c r="CE22" s="113"/>
      <c r="CF22" s="114"/>
      <c r="CG22" s="115"/>
      <c r="CH22" s="157"/>
      <c r="CI22" s="158"/>
      <c r="CJ22" s="159"/>
      <c r="CK22" s="3"/>
    </row>
    <row r="23" spans="1:89" ht="16.5" customHeight="1">
      <c r="A23" s="203" t="s">
        <v>135</v>
      </c>
      <c r="B23" s="67" t="s">
        <v>105</v>
      </c>
      <c r="C23" s="121"/>
      <c r="D23" s="122"/>
      <c r="E23" s="123"/>
      <c r="F23" s="124"/>
      <c r="G23" s="164"/>
      <c r="H23" s="125"/>
      <c r="I23" s="126"/>
      <c r="J23" s="126"/>
      <c r="K23" s="127"/>
      <c r="L23" s="437">
        <v>3</v>
      </c>
      <c r="M23" s="611" t="s">
        <v>136</v>
      </c>
      <c r="N23" s="128"/>
      <c r="O23" s="78"/>
      <c r="P23" s="130"/>
      <c r="Q23" s="131"/>
      <c r="R23" s="131"/>
      <c r="S23" s="131"/>
      <c r="T23" s="131"/>
      <c r="U23" s="132"/>
      <c r="V23" s="133"/>
      <c r="W23" s="132"/>
      <c r="X23" s="134"/>
      <c r="Y23" s="135"/>
      <c r="Z23" s="136"/>
      <c r="AA23" s="137"/>
      <c r="AB23" s="138"/>
      <c r="AC23" s="138"/>
      <c r="AD23" s="138"/>
      <c r="AE23" s="139">
        <v>3</v>
      </c>
      <c r="AF23" s="138"/>
      <c r="AG23" s="138"/>
      <c r="AH23" s="140"/>
      <c r="AI23" s="90"/>
      <c r="AJ23" s="90"/>
      <c r="AK23" s="141"/>
      <c r="AL23" s="141"/>
      <c r="AM23" s="141"/>
      <c r="AN23" s="142"/>
      <c r="AO23" s="177"/>
      <c r="AP23" s="144"/>
      <c r="AQ23" s="145"/>
      <c r="AR23" s="145"/>
      <c r="AS23" s="145"/>
      <c r="AT23" s="437"/>
      <c r="AU23" s="78"/>
      <c r="AV23" s="438"/>
      <c r="AW23" s="78"/>
      <c r="AX23" s="582"/>
      <c r="AY23" s="579"/>
      <c r="AZ23" s="146"/>
      <c r="BA23" s="146"/>
      <c r="BB23" s="148"/>
      <c r="BC23" s="148"/>
      <c r="BD23" s="148"/>
      <c r="BE23" s="148"/>
      <c r="BF23" s="148"/>
      <c r="BG23" s="148"/>
      <c r="BH23" s="148"/>
      <c r="BI23" s="148"/>
      <c r="BJ23" s="148"/>
      <c r="BK23" s="149"/>
      <c r="BL23" s="150"/>
      <c r="BM23" s="151"/>
      <c r="BN23" s="151"/>
      <c r="BO23" s="151"/>
      <c r="BP23" s="577"/>
      <c r="BQ23" s="152"/>
      <c r="BR23" s="153"/>
      <c r="BS23" s="131"/>
      <c r="BT23" s="131"/>
      <c r="BU23" s="132"/>
      <c r="BV23" s="154"/>
      <c r="BW23" s="155"/>
      <c r="BX23" s="165"/>
      <c r="BY23" s="107"/>
      <c r="BZ23" s="108"/>
      <c r="CA23" s="109"/>
      <c r="CB23" s="110"/>
      <c r="CC23" s="111"/>
      <c r="CD23" s="112"/>
      <c r="CE23" s="113"/>
      <c r="CF23" s="114"/>
      <c r="CG23" s="115"/>
      <c r="CH23" s="157">
        <v>2.35</v>
      </c>
      <c r="CI23" s="158"/>
      <c r="CJ23" s="159"/>
      <c r="CK23" s="3"/>
    </row>
    <row r="24" spans="1:89" ht="16.5" customHeight="1">
      <c r="A24" s="203" t="s">
        <v>138</v>
      </c>
      <c r="B24" s="67" t="s">
        <v>105</v>
      </c>
      <c r="C24" s="121"/>
      <c r="D24" s="122"/>
      <c r="E24" s="123"/>
      <c r="F24" s="124"/>
      <c r="G24" s="164"/>
      <c r="H24" s="125"/>
      <c r="I24" s="126"/>
      <c r="J24" s="126"/>
      <c r="K24" s="127"/>
      <c r="L24" s="437"/>
      <c r="M24" s="611"/>
      <c r="N24" s="128"/>
      <c r="O24" s="78"/>
      <c r="P24" s="130"/>
      <c r="Q24" s="131"/>
      <c r="R24" s="131"/>
      <c r="S24" s="131"/>
      <c r="T24" s="131"/>
      <c r="U24" s="132"/>
      <c r="V24" s="133"/>
      <c r="W24" s="132"/>
      <c r="X24" s="134"/>
      <c r="Y24" s="135"/>
      <c r="Z24" s="136"/>
      <c r="AA24" s="137"/>
      <c r="AB24" s="138"/>
      <c r="AC24" s="138"/>
      <c r="AD24" s="138"/>
      <c r="AE24" s="139"/>
      <c r="AF24" s="138"/>
      <c r="AG24" s="138"/>
      <c r="AH24" s="140"/>
      <c r="AI24" s="90"/>
      <c r="AJ24" s="90"/>
      <c r="AK24" s="193"/>
      <c r="AL24" s="193"/>
      <c r="AM24" s="141"/>
      <c r="AN24" s="142"/>
      <c r="AO24" s="177"/>
      <c r="AP24" s="144"/>
      <c r="AQ24" s="145"/>
      <c r="AR24" s="145"/>
      <c r="AS24" s="145"/>
      <c r="AT24" s="437"/>
      <c r="AU24" s="78"/>
      <c r="AV24" s="438"/>
      <c r="AW24" s="78"/>
      <c r="AX24" s="579"/>
      <c r="AY24" s="579"/>
      <c r="AZ24" s="146"/>
      <c r="BA24" s="146"/>
      <c r="BB24" s="148"/>
      <c r="BC24" s="148"/>
      <c r="BD24" s="148"/>
      <c r="BE24" s="148"/>
      <c r="BF24" s="148"/>
      <c r="BG24" s="148"/>
      <c r="BH24" s="148"/>
      <c r="BI24" s="148"/>
      <c r="BJ24" s="148"/>
      <c r="BK24" s="149"/>
      <c r="BL24" s="150"/>
      <c r="BM24" s="151"/>
      <c r="BN24" s="151"/>
      <c r="BO24" s="151"/>
      <c r="BP24" s="577"/>
      <c r="BQ24" s="152"/>
      <c r="BR24" s="153"/>
      <c r="BS24" s="131"/>
      <c r="BT24" s="131"/>
      <c r="BU24" s="132"/>
      <c r="BV24" s="154"/>
      <c r="BW24" s="155"/>
      <c r="BX24" s="165"/>
      <c r="BY24" s="107"/>
      <c r="BZ24" s="108"/>
      <c r="CA24" s="109"/>
      <c r="CB24" s="110"/>
      <c r="CC24" s="111"/>
      <c r="CD24" s="112"/>
      <c r="CE24" s="113"/>
      <c r="CF24" s="114"/>
      <c r="CG24" s="115"/>
      <c r="CH24" s="157"/>
      <c r="CI24" s="158"/>
      <c r="CJ24" s="159"/>
      <c r="CK24" s="3"/>
    </row>
    <row r="25" spans="1:89" ht="16.5" customHeight="1">
      <c r="A25" s="203" t="s">
        <v>139</v>
      </c>
      <c r="B25" s="67" t="s">
        <v>105</v>
      </c>
      <c r="C25" s="121"/>
      <c r="D25" s="122"/>
      <c r="E25" s="123"/>
      <c r="F25" s="124"/>
      <c r="G25" s="164"/>
      <c r="H25" s="125"/>
      <c r="I25" s="126"/>
      <c r="J25" s="126"/>
      <c r="K25" s="127"/>
      <c r="L25" s="583"/>
      <c r="M25" s="613"/>
      <c r="N25" s="192"/>
      <c r="O25" s="78"/>
      <c r="P25" s="130"/>
      <c r="Q25" s="131"/>
      <c r="R25" s="131"/>
      <c r="S25" s="131"/>
      <c r="T25" s="131"/>
      <c r="U25" s="132"/>
      <c r="V25" s="133"/>
      <c r="W25" s="132"/>
      <c r="X25" s="134"/>
      <c r="Y25" s="135"/>
      <c r="Z25" s="136"/>
      <c r="AA25" s="137"/>
      <c r="AB25" s="138"/>
      <c r="AC25" s="138"/>
      <c r="AD25" s="138"/>
      <c r="AE25" s="139"/>
      <c r="AF25" s="138"/>
      <c r="AG25" s="138"/>
      <c r="AH25" s="140"/>
      <c r="AI25" s="90"/>
      <c r="AJ25" s="90"/>
      <c r="AK25" s="141"/>
      <c r="AL25" s="141"/>
      <c r="AM25" s="141"/>
      <c r="AN25" s="142"/>
      <c r="AO25" s="177"/>
      <c r="AP25" s="144"/>
      <c r="AQ25" s="145"/>
      <c r="AR25" s="145"/>
      <c r="AS25" s="145"/>
      <c r="AT25" s="437"/>
      <c r="AU25" s="78"/>
      <c r="AV25" s="438"/>
      <c r="AW25" s="78"/>
      <c r="AX25" s="582"/>
      <c r="AY25" s="582"/>
      <c r="AZ25" s="146"/>
      <c r="BA25" s="146"/>
      <c r="BB25" s="148"/>
      <c r="BC25" s="148"/>
      <c r="BD25" s="148"/>
      <c r="BE25" s="148"/>
      <c r="BF25" s="148"/>
      <c r="BG25" s="148"/>
      <c r="BH25" s="148"/>
      <c r="BI25" s="148"/>
      <c r="BJ25" s="148"/>
      <c r="BK25" s="149"/>
      <c r="BL25" s="150"/>
      <c r="BM25" s="151"/>
      <c r="BN25" s="151"/>
      <c r="BO25" s="151"/>
      <c r="BP25" s="577"/>
      <c r="BQ25" s="152"/>
      <c r="BR25" s="153"/>
      <c r="BS25" s="131"/>
      <c r="BT25" s="131"/>
      <c r="BU25" s="132"/>
      <c r="BV25" s="154"/>
      <c r="BW25" s="155"/>
      <c r="BX25" s="165"/>
      <c r="BY25" s="107"/>
      <c r="BZ25" s="108"/>
      <c r="CA25" s="109"/>
      <c r="CB25" s="110"/>
      <c r="CC25" s="111"/>
      <c r="CD25" s="112"/>
      <c r="CE25" s="113"/>
      <c r="CF25" s="114"/>
      <c r="CG25" s="115"/>
      <c r="CH25" s="157"/>
      <c r="CI25" s="158"/>
      <c r="CJ25" s="159"/>
      <c r="CK25" s="3"/>
    </row>
    <row r="26" spans="1:89" ht="16.5" customHeight="1">
      <c r="A26" s="203" t="s">
        <v>140</v>
      </c>
      <c r="B26" s="67" t="s">
        <v>105</v>
      </c>
      <c r="C26" s="121"/>
      <c r="D26" s="195"/>
      <c r="E26" s="123"/>
      <c r="F26" s="124"/>
      <c r="G26" s="164"/>
      <c r="H26" s="125"/>
      <c r="I26" s="126"/>
      <c r="J26" s="126"/>
      <c r="K26" s="127"/>
      <c r="L26" s="583"/>
      <c r="M26" s="613"/>
      <c r="N26" s="192"/>
      <c r="O26" s="78"/>
      <c r="P26" s="130"/>
      <c r="Q26" s="131"/>
      <c r="R26" s="131"/>
      <c r="S26" s="131"/>
      <c r="T26" s="131"/>
      <c r="U26" s="132"/>
      <c r="V26" s="133"/>
      <c r="W26" s="132"/>
      <c r="X26" s="134"/>
      <c r="Y26" s="135"/>
      <c r="Z26" s="136"/>
      <c r="AA26" s="137"/>
      <c r="AB26" s="138"/>
      <c r="AC26" s="138"/>
      <c r="AD26" s="138"/>
      <c r="AE26" s="139"/>
      <c r="AF26" s="138"/>
      <c r="AG26" s="138"/>
      <c r="AH26" s="140"/>
      <c r="AI26" s="90"/>
      <c r="AJ26" s="90"/>
      <c r="AK26" s="141"/>
      <c r="AL26" s="141"/>
      <c r="AM26" s="141"/>
      <c r="AN26" s="142"/>
      <c r="AO26" s="177"/>
      <c r="AP26" s="144"/>
      <c r="AQ26" s="145"/>
      <c r="AR26" s="145"/>
      <c r="AS26" s="145"/>
      <c r="AT26" s="437"/>
      <c r="AU26" s="78"/>
      <c r="AV26" s="438"/>
      <c r="AW26" s="78"/>
      <c r="AX26" s="582"/>
      <c r="AY26" s="582"/>
      <c r="AZ26" s="146"/>
      <c r="BA26" s="146"/>
      <c r="BB26" s="148"/>
      <c r="BC26" s="148"/>
      <c r="BD26" s="148"/>
      <c r="BE26" s="148"/>
      <c r="BF26" s="148"/>
      <c r="BG26" s="148"/>
      <c r="BH26" s="148"/>
      <c r="BI26" s="148"/>
      <c r="BJ26" s="148"/>
      <c r="BK26" s="149"/>
      <c r="BL26" s="150"/>
      <c r="BM26" s="151"/>
      <c r="BN26" s="151"/>
      <c r="BO26" s="151"/>
      <c r="BP26" s="577"/>
      <c r="BQ26" s="152"/>
      <c r="BR26" s="153"/>
      <c r="BS26" s="131"/>
      <c r="BT26" s="131"/>
      <c r="BU26" s="132"/>
      <c r="BV26" s="154"/>
      <c r="BW26" s="155"/>
      <c r="BX26" s="165"/>
      <c r="BY26" s="107"/>
      <c r="BZ26" s="108"/>
      <c r="CA26" s="109"/>
      <c r="CB26" s="110"/>
      <c r="CC26" s="111"/>
      <c r="CD26" s="112"/>
      <c r="CE26" s="113"/>
      <c r="CF26" s="114"/>
      <c r="CG26" s="115"/>
      <c r="CH26" s="157" t="s">
        <v>350</v>
      </c>
      <c r="CI26" s="158"/>
      <c r="CJ26" s="159"/>
      <c r="CK26" s="3"/>
    </row>
    <row r="27" spans="1:89" ht="16.5" customHeight="1">
      <c r="A27" s="203" t="s">
        <v>141</v>
      </c>
      <c r="B27" s="67" t="s">
        <v>105</v>
      </c>
      <c r="C27" s="121"/>
      <c r="D27" s="122"/>
      <c r="E27" s="123"/>
      <c r="F27" s="124"/>
      <c r="G27" s="164"/>
      <c r="H27" s="125"/>
      <c r="I27" s="126"/>
      <c r="J27" s="126"/>
      <c r="K27" s="127"/>
      <c r="L27" s="583"/>
      <c r="M27" s="613" t="s">
        <v>121</v>
      </c>
      <c r="N27" s="192"/>
      <c r="O27" s="78"/>
      <c r="P27" s="130"/>
      <c r="Q27" s="131"/>
      <c r="R27" s="131"/>
      <c r="S27" s="131"/>
      <c r="T27" s="131"/>
      <c r="U27" s="132"/>
      <c r="V27" s="133"/>
      <c r="W27" s="132"/>
      <c r="X27" s="134"/>
      <c r="Y27" s="135"/>
      <c r="Z27" s="136"/>
      <c r="AA27" s="137"/>
      <c r="AB27" s="138"/>
      <c r="AC27" s="138"/>
      <c r="AD27" s="138"/>
      <c r="AE27" s="139"/>
      <c r="AF27" s="138"/>
      <c r="AG27" s="138"/>
      <c r="AH27" s="140"/>
      <c r="AI27" s="90"/>
      <c r="AJ27" s="90"/>
      <c r="AK27" s="141"/>
      <c r="AL27" s="141"/>
      <c r="AM27" s="141"/>
      <c r="AN27" s="142"/>
      <c r="AO27" s="177"/>
      <c r="AP27" s="144"/>
      <c r="AQ27" s="145"/>
      <c r="AR27" s="145"/>
      <c r="AS27" s="145"/>
      <c r="AT27" s="437"/>
      <c r="AU27" s="78"/>
      <c r="AV27" s="438"/>
      <c r="AW27" s="78"/>
      <c r="AX27" s="579"/>
      <c r="AY27" s="579"/>
      <c r="AZ27" s="146"/>
      <c r="BA27" s="146"/>
      <c r="BB27" s="148"/>
      <c r="BC27" s="148"/>
      <c r="BD27" s="148"/>
      <c r="BE27" s="148"/>
      <c r="BF27" s="148"/>
      <c r="BG27" s="148"/>
      <c r="BH27" s="148"/>
      <c r="BI27" s="148"/>
      <c r="BJ27" s="148"/>
      <c r="BK27" s="149"/>
      <c r="BL27" s="150"/>
      <c r="BM27" s="151"/>
      <c r="BN27" s="151"/>
      <c r="BO27" s="151"/>
      <c r="BP27" s="577"/>
      <c r="BQ27" s="152"/>
      <c r="BR27" s="153"/>
      <c r="BS27" s="131"/>
      <c r="BT27" s="131"/>
      <c r="BU27" s="132"/>
      <c r="BV27" s="154"/>
      <c r="BW27" s="155"/>
      <c r="BX27" s="165"/>
      <c r="BY27" s="107"/>
      <c r="BZ27" s="108"/>
      <c r="CA27" s="109"/>
      <c r="CB27" s="110"/>
      <c r="CC27" s="111"/>
      <c r="CD27" s="112"/>
      <c r="CE27" s="113"/>
      <c r="CF27" s="114"/>
      <c r="CG27" s="115"/>
      <c r="CH27" s="157"/>
      <c r="CI27" s="158"/>
      <c r="CJ27" s="159"/>
      <c r="CK27" s="3"/>
    </row>
    <row r="28" spans="1:89" ht="16.5" customHeight="1">
      <c r="A28" s="203" t="s">
        <v>141</v>
      </c>
      <c r="B28" s="67" t="s">
        <v>142</v>
      </c>
      <c r="C28" s="121"/>
      <c r="D28" s="122"/>
      <c r="E28" s="123"/>
      <c r="F28" s="124"/>
      <c r="G28" s="164"/>
      <c r="H28" s="125"/>
      <c r="I28" s="126"/>
      <c r="J28" s="126"/>
      <c r="K28" s="127"/>
      <c r="L28" s="583"/>
      <c r="M28" s="613"/>
      <c r="N28" s="192"/>
      <c r="O28" s="78"/>
      <c r="P28" s="130"/>
      <c r="Q28" s="131"/>
      <c r="R28" s="131"/>
      <c r="S28" s="131"/>
      <c r="T28" s="131"/>
      <c r="U28" s="132"/>
      <c r="V28" s="133"/>
      <c r="W28" s="132"/>
      <c r="X28" s="134"/>
      <c r="Y28" s="135"/>
      <c r="Z28" s="136"/>
      <c r="AA28" s="137"/>
      <c r="AB28" s="138"/>
      <c r="AC28" s="138"/>
      <c r="AD28" s="138"/>
      <c r="AE28" s="139"/>
      <c r="AF28" s="138"/>
      <c r="AG28" s="138"/>
      <c r="AH28" s="140"/>
      <c r="AI28" s="90"/>
      <c r="AJ28" s="90"/>
      <c r="AK28" s="141"/>
      <c r="AL28" s="141"/>
      <c r="AM28" s="141"/>
      <c r="AN28" s="142"/>
      <c r="AO28" s="177"/>
      <c r="AP28" s="144"/>
      <c r="AQ28" s="145"/>
      <c r="AR28" s="145"/>
      <c r="AS28" s="145"/>
      <c r="AT28" s="437"/>
      <c r="AU28" s="78"/>
      <c r="AV28" s="438"/>
      <c r="AW28" s="78"/>
      <c r="AX28" s="579"/>
      <c r="AY28" s="579"/>
      <c r="AZ28" s="146"/>
      <c r="BA28" s="146"/>
      <c r="BB28" s="148"/>
      <c r="BC28" s="148" t="s">
        <v>191</v>
      </c>
      <c r="BD28" s="148"/>
      <c r="BE28" s="148"/>
      <c r="BF28" s="148"/>
      <c r="BG28" s="148"/>
      <c r="BH28" s="148"/>
      <c r="BI28" s="148"/>
      <c r="BJ28" s="148"/>
      <c r="BK28" s="149"/>
      <c r="BL28" s="150"/>
      <c r="BM28" s="151"/>
      <c r="BN28" s="151"/>
      <c r="BO28" s="151"/>
      <c r="BP28" s="577"/>
      <c r="BQ28" s="152"/>
      <c r="BR28" s="153">
        <v>2</v>
      </c>
      <c r="BS28" s="131"/>
      <c r="BT28" s="131"/>
      <c r="BU28" s="132"/>
      <c r="BV28" s="154"/>
      <c r="BW28" s="155"/>
      <c r="BX28" s="165"/>
      <c r="BY28" s="107"/>
      <c r="BZ28" s="108"/>
      <c r="CA28" s="109"/>
      <c r="CB28" s="110"/>
      <c r="CC28" s="111"/>
      <c r="CD28" s="112"/>
      <c r="CE28" s="113"/>
      <c r="CF28" s="114"/>
      <c r="CG28" s="115"/>
      <c r="CH28" s="157"/>
      <c r="CI28" s="158"/>
      <c r="CJ28" s="159">
        <v>1.1499999999999999</v>
      </c>
      <c r="CK28" s="3"/>
    </row>
    <row r="29" spans="1:89" ht="16.5" customHeight="1">
      <c r="A29" s="203" t="s">
        <v>144</v>
      </c>
      <c r="B29" s="67" t="s">
        <v>105</v>
      </c>
      <c r="C29" s="121"/>
      <c r="D29" s="122"/>
      <c r="E29" s="123"/>
      <c r="F29" s="124"/>
      <c r="G29" s="164"/>
      <c r="H29" s="125"/>
      <c r="I29" s="126"/>
      <c r="J29" s="191"/>
      <c r="K29" s="127"/>
      <c r="L29" s="583"/>
      <c r="M29" s="613"/>
      <c r="N29" s="192"/>
      <c r="O29" s="78"/>
      <c r="P29" s="130"/>
      <c r="Q29" s="131"/>
      <c r="R29" s="131"/>
      <c r="S29" s="131"/>
      <c r="T29" s="131"/>
      <c r="U29" s="132"/>
      <c r="V29" s="133"/>
      <c r="W29" s="132"/>
      <c r="X29" s="134"/>
      <c r="Y29" s="135"/>
      <c r="Z29" s="136"/>
      <c r="AA29" s="137"/>
      <c r="AB29" s="138"/>
      <c r="AC29" s="138"/>
      <c r="AD29" s="138"/>
      <c r="AE29" s="139"/>
      <c r="AF29" s="138"/>
      <c r="AG29" s="138"/>
      <c r="AH29" s="140"/>
      <c r="AI29" s="90"/>
      <c r="AJ29" s="90"/>
      <c r="AK29" s="141"/>
      <c r="AL29" s="141"/>
      <c r="AM29" s="141"/>
      <c r="AN29" s="142"/>
      <c r="AO29" s="177"/>
      <c r="AP29" s="144"/>
      <c r="AQ29" s="145"/>
      <c r="AR29" s="145"/>
      <c r="AS29" s="145"/>
      <c r="AT29" s="437"/>
      <c r="AU29" s="78"/>
      <c r="AV29" s="438"/>
      <c r="AW29" s="78"/>
      <c r="AX29" s="579"/>
      <c r="AY29" s="579"/>
      <c r="AZ29" s="146"/>
      <c r="BA29" s="146"/>
      <c r="BB29" s="148"/>
      <c r="BC29" s="148"/>
      <c r="BD29" s="148"/>
      <c r="BE29" s="148"/>
      <c r="BF29" s="148"/>
      <c r="BG29" s="148"/>
      <c r="BH29" s="148"/>
      <c r="BI29" s="148"/>
      <c r="BJ29" s="148"/>
      <c r="BK29" s="149"/>
      <c r="BL29" s="150"/>
      <c r="BM29" s="151"/>
      <c r="BN29" s="151"/>
      <c r="BO29" s="151"/>
      <c r="BP29" s="577"/>
      <c r="BQ29" s="152"/>
      <c r="BR29" s="153"/>
      <c r="BS29" s="131"/>
      <c r="BT29" s="131"/>
      <c r="BU29" s="132"/>
      <c r="BV29" s="154"/>
      <c r="BW29" s="155"/>
      <c r="BX29" s="165"/>
      <c r="BY29" s="107"/>
      <c r="BZ29" s="108"/>
      <c r="CA29" s="109"/>
      <c r="CB29" s="110"/>
      <c r="CC29" s="111"/>
      <c r="CD29" s="112"/>
      <c r="CE29" s="113"/>
      <c r="CF29" s="114"/>
      <c r="CG29" s="115"/>
      <c r="CH29" s="157"/>
      <c r="CI29" s="158"/>
      <c r="CJ29" s="159"/>
      <c r="CK29" s="3"/>
    </row>
    <row r="30" spans="1:89" ht="16.5" customHeight="1">
      <c r="A30" s="203" t="s">
        <v>145</v>
      </c>
      <c r="B30" s="67" t="s">
        <v>105</v>
      </c>
      <c r="C30" s="121"/>
      <c r="D30" s="122"/>
      <c r="E30" s="123"/>
      <c r="F30" s="124"/>
      <c r="G30" s="164"/>
      <c r="H30" s="125"/>
      <c r="I30" s="126"/>
      <c r="J30" s="126"/>
      <c r="K30" s="127"/>
      <c r="L30" s="437">
        <v>3.8</v>
      </c>
      <c r="M30" s="611"/>
      <c r="N30" s="128"/>
      <c r="O30" s="78"/>
      <c r="P30" s="130"/>
      <c r="Q30" s="131"/>
      <c r="R30" s="131"/>
      <c r="S30" s="131"/>
      <c r="T30" s="131"/>
      <c r="U30" s="132"/>
      <c r="V30" s="133"/>
      <c r="W30" s="132"/>
      <c r="X30" s="134"/>
      <c r="Y30" s="135"/>
      <c r="Z30" s="136"/>
      <c r="AA30" s="137"/>
      <c r="AB30" s="138">
        <v>4.3</v>
      </c>
      <c r="AC30" s="138"/>
      <c r="AD30" s="138"/>
      <c r="AE30" s="139"/>
      <c r="AF30" s="138"/>
      <c r="AG30" s="138"/>
      <c r="AH30" s="140"/>
      <c r="AI30" s="90"/>
      <c r="AJ30" s="90"/>
      <c r="AK30" s="141"/>
      <c r="AL30" s="141"/>
      <c r="AM30" s="141"/>
      <c r="AN30" s="142"/>
      <c r="AO30" s="177"/>
      <c r="AP30" s="144"/>
      <c r="AQ30" s="145"/>
      <c r="AR30" s="145"/>
      <c r="AS30" s="145"/>
      <c r="AT30" s="437"/>
      <c r="AU30" s="78"/>
      <c r="AV30" s="438"/>
      <c r="AW30" s="78"/>
      <c r="AX30" s="582"/>
      <c r="AY30" s="582"/>
      <c r="AZ30" s="146"/>
      <c r="BA30" s="146"/>
      <c r="BB30" s="148"/>
      <c r="BC30" s="148"/>
      <c r="BD30" s="148"/>
      <c r="BE30" s="148"/>
      <c r="BF30" s="148"/>
      <c r="BG30" s="148"/>
      <c r="BH30" s="148"/>
      <c r="BI30" s="148"/>
      <c r="BJ30" s="148"/>
      <c r="BK30" s="149"/>
      <c r="BL30" s="150"/>
      <c r="BM30" s="151"/>
      <c r="BN30" s="151"/>
      <c r="BO30" s="151"/>
      <c r="BP30" s="577"/>
      <c r="BQ30" s="152"/>
      <c r="BR30" s="153"/>
      <c r="BS30" s="131"/>
      <c r="BT30" s="131"/>
      <c r="BU30" s="132"/>
      <c r="BV30" s="154"/>
      <c r="BW30" s="155"/>
      <c r="BX30" s="165"/>
      <c r="BY30" s="107"/>
      <c r="BZ30" s="108"/>
      <c r="CA30" s="109"/>
      <c r="CB30" s="110"/>
      <c r="CC30" s="111"/>
      <c r="CD30" s="112"/>
      <c r="CE30" s="113"/>
      <c r="CF30" s="114"/>
      <c r="CG30" s="115"/>
      <c r="CH30" s="157">
        <v>2.2599999999999998</v>
      </c>
      <c r="CI30" s="158"/>
      <c r="CJ30" s="159"/>
      <c r="CK30" s="3"/>
    </row>
    <row r="31" spans="1:89" ht="16.5" customHeight="1">
      <c r="A31" s="203" t="s">
        <v>146</v>
      </c>
      <c r="B31" s="67" t="s">
        <v>105</v>
      </c>
      <c r="C31" s="121"/>
      <c r="D31" s="122"/>
      <c r="E31" s="123"/>
      <c r="F31" s="124"/>
      <c r="G31" s="164"/>
      <c r="H31" s="125"/>
      <c r="I31" s="126"/>
      <c r="J31" s="126"/>
      <c r="K31" s="127"/>
      <c r="L31" s="437"/>
      <c r="M31" s="611" t="s">
        <v>136</v>
      </c>
      <c r="N31" s="128"/>
      <c r="O31" s="78"/>
      <c r="P31" s="130"/>
      <c r="Q31" s="131"/>
      <c r="R31" s="131"/>
      <c r="S31" s="131"/>
      <c r="T31" s="131"/>
      <c r="U31" s="132"/>
      <c r="V31" s="133"/>
      <c r="W31" s="132"/>
      <c r="X31" s="134"/>
      <c r="Y31" s="135"/>
      <c r="Z31" s="136"/>
      <c r="AA31" s="137"/>
      <c r="AB31" s="138"/>
      <c r="AC31" s="138"/>
      <c r="AD31" s="138"/>
      <c r="AE31" s="139"/>
      <c r="AF31" s="138"/>
      <c r="AG31" s="138"/>
      <c r="AH31" s="140"/>
      <c r="AI31" s="90"/>
      <c r="AJ31" s="90"/>
      <c r="AK31" s="141"/>
      <c r="AL31" s="141"/>
      <c r="AM31" s="141"/>
      <c r="AN31" s="142"/>
      <c r="AO31" s="177"/>
      <c r="AP31" s="144"/>
      <c r="AQ31" s="145"/>
      <c r="AR31" s="145"/>
      <c r="AS31" s="145"/>
      <c r="AT31" s="437"/>
      <c r="AU31" s="78"/>
      <c r="AV31" s="438"/>
      <c r="AW31" s="78"/>
      <c r="AX31" s="579"/>
      <c r="AY31" s="579"/>
      <c r="AZ31" s="146"/>
      <c r="BA31" s="146"/>
      <c r="BB31" s="148"/>
      <c r="BC31" s="148"/>
      <c r="BD31" s="148"/>
      <c r="BE31" s="148"/>
      <c r="BF31" s="148"/>
      <c r="BG31" s="148"/>
      <c r="BH31" s="148"/>
      <c r="BI31" s="148"/>
      <c r="BJ31" s="148"/>
      <c r="BK31" s="149"/>
      <c r="BL31" s="150"/>
      <c r="BM31" s="151"/>
      <c r="BN31" s="151"/>
      <c r="BO31" s="151"/>
      <c r="BP31" s="577"/>
      <c r="BQ31" s="152"/>
      <c r="BR31" s="153"/>
      <c r="BS31" s="131"/>
      <c r="BT31" s="131"/>
      <c r="BU31" s="132"/>
      <c r="BV31" s="154"/>
      <c r="BW31" s="155"/>
      <c r="BX31" s="165"/>
      <c r="BY31" s="107"/>
      <c r="BZ31" s="108"/>
      <c r="CA31" s="109"/>
      <c r="CB31" s="110"/>
      <c r="CC31" s="111"/>
      <c r="CD31" s="112"/>
      <c r="CE31" s="113"/>
      <c r="CF31" s="114"/>
      <c r="CG31" s="115"/>
      <c r="CH31" s="157"/>
      <c r="CI31" s="158"/>
      <c r="CJ31" s="159"/>
      <c r="CK31" s="3"/>
    </row>
    <row r="32" spans="1:89" ht="16.5" customHeight="1">
      <c r="A32" s="203" t="s">
        <v>147</v>
      </c>
      <c r="B32" s="67" t="s">
        <v>105</v>
      </c>
      <c r="C32" s="121"/>
      <c r="D32" s="122"/>
      <c r="E32" s="123"/>
      <c r="F32" s="124"/>
      <c r="G32" s="164"/>
      <c r="H32" s="125"/>
      <c r="I32" s="126"/>
      <c r="J32" s="126"/>
      <c r="K32" s="127"/>
      <c r="L32" s="437"/>
      <c r="M32" s="611"/>
      <c r="N32" s="128"/>
      <c r="O32" s="78"/>
      <c r="P32" s="130"/>
      <c r="Q32" s="131"/>
      <c r="R32" s="131"/>
      <c r="S32" s="131"/>
      <c r="T32" s="131"/>
      <c r="U32" s="132"/>
      <c r="V32" s="133"/>
      <c r="W32" s="132"/>
      <c r="X32" s="134"/>
      <c r="Y32" s="135"/>
      <c r="Z32" s="136"/>
      <c r="AA32" s="137"/>
      <c r="AB32" s="138"/>
      <c r="AC32" s="138"/>
      <c r="AD32" s="138"/>
      <c r="AE32" s="139"/>
      <c r="AF32" s="138"/>
      <c r="AG32" s="138"/>
      <c r="AH32" s="140"/>
      <c r="AI32" s="90"/>
      <c r="AJ32" s="90"/>
      <c r="AK32" s="141"/>
      <c r="AL32" s="141"/>
      <c r="AM32" s="141"/>
      <c r="AN32" s="142"/>
      <c r="AO32" s="177"/>
      <c r="AP32" s="144"/>
      <c r="AQ32" s="145"/>
      <c r="AR32" s="145"/>
      <c r="AS32" s="145"/>
      <c r="AT32" s="437"/>
      <c r="AU32" s="78"/>
      <c r="AV32" s="438"/>
      <c r="AW32" s="78"/>
      <c r="AX32" s="579"/>
      <c r="AY32" s="579"/>
      <c r="AZ32" s="146"/>
      <c r="BA32" s="146"/>
      <c r="BB32" s="148"/>
      <c r="BC32" s="148"/>
      <c r="BD32" s="148"/>
      <c r="BE32" s="148"/>
      <c r="BF32" s="148"/>
      <c r="BG32" s="148"/>
      <c r="BH32" s="148"/>
      <c r="BI32" s="148"/>
      <c r="BJ32" s="148"/>
      <c r="BK32" s="149"/>
      <c r="BL32" s="150"/>
      <c r="BM32" s="151"/>
      <c r="BN32" s="151"/>
      <c r="BO32" s="151"/>
      <c r="BP32" s="577"/>
      <c r="BQ32" s="152"/>
      <c r="BR32" s="153"/>
      <c r="BS32" s="131"/>
      <c r="BT32" s="131"/>
      <c r="BU32" s="132"/>
      <c r="BV32" s="154"/>
      <c r="BW32" s="155"/>
      <c r="BX32" s="165"/>
      <c r="BY32" s="107"/>
      <c r="BZ32" s="108"/>
      <c r="CA32" s="109"/>
      <c r="CB32" s="110"/>
      <c r="CC32" s="111"/>
      <c r="CD32" s="112"/>
      <c r="CE32" s="113"/>
      <c r="CF32" s="114"/>
      <c r="CG32" s="115"/>
      <c r="CH32" s="157" t="s">
        <v>351</v>
      </c>
      <c r="CI32" s="158"/>
      <c r="CJ32" s="159"/>
      <c r="CK32" s="3"/>
    </row>
    <row r="33" spans="1:89" ht="16.5" customHeight="1">
      <c r="A33" s="206" t="s">
        <v>148</v>
      </c>
      <c r="B33" s="67" t="s">
        <v>105</v>
      </c>
      <c r="C33" s="121"/>
      <c r="D33" s="122"/>
      <c r="E33" s="123"/>
      <c r="F33" s="124"/>
      <c r="G33" s="164"/>
      <c r="H33" s="125"/>
      <c r="I33" s="126"/>
      <c r="J33" s="126"/>
      <c r="K33" s="127"/>
      <c r="L33" s="437">
        <v>3.3</v>
      </c>
      <c r="M33" s="611" t="s">
        <v>193</v>
      </c>
      <c r="N33" s="128" t="s">
        <v>352</v>
      </c>
      <c r="O33" s="78" t="s">
        <v>312</v>
      </c>
      <c r="P33" s="130"/>
      <c r="Q33" s="131"/>
      <c r="R33" s="131"/>
      <c r="S33" s="131"/>
      <c r="T33" s="131"/>
      <c r="U33" s="132"/>
      <c r="V33" s="133"/>
      <c r="W33" s="132"/>
      <c r="X33" s="134"/>
      <c r="Y33" s="135"/>
      <c r="Z33" s="136"/>
      <c r="AA33" s="137"/>
      <c r="AB33" s="138"/>
      <c r="AC33" s="138"/>
      <c r="AD33" s="138"/>
      <c r="AE33" s="139"/>
      <c r="AF33" s="138"/>
      <c r="AG33" s="138"/>
      <c r="AH33" s="140"/>
      <c r="AI33" s="90"/>
      <c r="AJ33" s="90"/>
      <c r="AK33" s="141"/>
      <c r="AL33" s="141"/>
      <c r="AM33" s="141"/>
      <c r="AN33" s="142"/>
      <c r="AO33" s="177"/>
      <c r="AP33" s="144"/>
      <c r="AQ33" s="145"/>
      <c r="AR33" s="145"/>
      <c r="AS33" s="145">
        <v>4</v>
      </c>
      <c r="AT33" s="437"/>
      <c r="AU33" s="78"/>
      <c r="AV33" s="438"/>
      <c r="AW33" s="78"/>
      <c r="AX33" s="579"/>
      <c r="AY33" s="579"/>
      <c r="AZ33" s="146"/>
      <c r="BA33" s="146"/>
      <c r="BB33" s="148" t="s">
        <v>353</v>
      </c>
      <c r="BC33" s="148"/>
      <c r="BD33" s="148"/>
      <c r="BE33" s="148"/>
      <c r="BF33" s="148"/>
      <c r="BG33" s="148"/>
      <c r="BH33" s="148"/>
      <c r="BI33" s="148"/>
      <c r="BJ33" s="148"/>
      <c r="BK33" s="149"/>
      <c r="BL33" s="150"/>
      <c r="BM33" s="151"/>
      <c r="BN33" s="151"/>
      <c r="BO33" s="151"/>
      <c r="BP33" s="577"/>
      <c r="BQ33" s="152"/>
      <c r="BR33" s="153"/>
      <c r="BS33" s="131"/>
      <c r="BT33" s="131"/>
      <c r="BU33" s="132"/>
      <c r="BV33" s="154"/>
      <c r="BW33" s="155"/>
      <c r="BX33" s="165"/>
      <c r="BY33" s="107"/>
      <c r="BZ33" s="108"/>
      <c r="CA33" s="109"/>
      <c r="CB33" s="110"/>
      <c r="CC33" s="111"/>
      <c r="CD33" s="112"/>
      <c r="CE33" s="113"/>
      <c r="CF33" s="114"/>
      <c r="CG33" s="115"/>
      <c r="CH33" s="157" t="s">
        <v>354</v>
      </c>
      <c r="CI33" s="158"/>
      <c r="CJ33" s="159" t="s">
        <v>355</v>
      </c>
      <c r="CK33" s="3"/>
    </row>
    <row r="34" spans="1:89" ht="16.5" customHeight="1">
      <c r="A34" s="206" t="s">
        <v>149</v>
      </c>
      <c r="B34" s="67" t="s">
        <v>142</v>
      </c>
      <c r="C34" s="121"/>
      <c r="D34" s="122"/>
      <c r="E34" s="123"/>
      <c r="F34" s="124"/>
      <c r="G34" s="164"/>
      <c r="H34" s="125"/>
      <c r="I34" s="126"/>
      <c r="J34" s="126"/>
      <c r="K34" s="127"/>
      <c r="L34" s="437"/>
      <c r="M34" s="611"/>
      <c r="N34" s="128">
        <v>1.2</v>
      </c>
      <c r="O34" s="78" t="s">
        <v>338</v>
      </c>
      <c r="P34" s="130"/>
      <c r="Q34" s="131"/>
      <c r="R34" s="131"/>
      <c r="S34" s="131"/>
      <c r="T34" s="131"/>
      <c r="U34" s="132"/>
      <c r="V34" s="133"/>
      <c r="W34" s="132"/>
      <c r="X34" s="134"/>
      <c r="Y34" s="135"/>
      <c r="Z34" s="136"/>
      <c r="AA34" s="137"/>
      <c r="AB34" s="138"/>
      <c r="AC34" s="138"/>
      <c r="AD34" s="138"/>
      <c r="AE34" s="139"/>
      <c r="AF34" s="138"/>
      <c r="AG34" s="138"/>
      <c r="AH34" s="140"/>
      <c r="AI34" s="90"/>
      <c r="AJ34" s="90"/>
      <c r="AK34" s="141"/>
      <c r="AL34" s="141"/>
      <c r="AM34" s="141"/>
      <c r="AN34" s="142"/>
      <c r="AO34" s="177"/>
      <c r="AP34" s="144"/>
      <c r="AQ34" s="145"/>
      <c r="AR34" s="145"/>
      <c r="AS34" s="145"/>
      <c r="AT34" s="437"/>
      <c r="AU34" s="78"/>
      <c r="AV34" s="438"/>
      <c r="AW34" s="78"/>
      <c r="AX34" s="579"/>
      <c r="AY34" s="579"/>
      <c r="AZ34" s="146"/>
      <c r="BA34" s="146"/>
      <c r="BB34" s="148"/>
      <c r="BC34" s="148"/>
      <c r="BD34" s="148"/>
      <c r="BE34" s="148"/>
      <c r="BF34" s="148"/>
      <c r="BG34" s="148"/>
      <c r="BH34" s="148"/>
      <c r="BI34" s="148"/>
      <c r="BJ34" s="148"/>
      <c r="BK34" s="149"/>
      <c r="BL34" s="150"/>
      <c r="BM34" s="151"/>
      <c r="BN34" s="151"/>
      <c r="BO34" s="151"/>
      <c r="BP34" s="577"/>
      <c r="BQ34" s="152"/>
      <c r="BR34" s="153">
        <v>1</v>
      </c>
      <c r="BS34" s="131"/>
      <c r="BT34" s="131"/>
      <c r="BU34" s="132"/>
      <c r="BV34" s="154"/>
      <c r="BW34" s="155"/>
      <c r="BX34" s="165"/>
      <c r="BY34" s="107"/>
      <c r="BZ34" s="108"/>
      <c r="CA34" s="109"/>
      <c r="CB34" s="110"/>
      <c r="CC34" s="111"/>
      <c r="CD34" s="112"/>
      <c r="CE34" s="113"/>
      <c r="CF34" s="114"/>
      <c r="CG34" s="115"/>
      <c r="CH34" s="157"/>
      <c r="CI34" s="158"/>
      <c r="CJ34" s="159"/>
      <c r="CK34" s="3"/>
    </row>
    <row r="35" spans="1:89" ht="16.5" customHeight="1">
      <c r="A35" s="206" t="s">
        <v>149</v>
      </c>
      <c r="B35" s="67" t="s">
        <v>105</v>
      </c>
      <c r="C35" s="121"/>
      <c r="D35" s="122"/>
      <c r="E35" s="123"/>
      <c r="F35" s="124"/>
      <c r="G35" s="164"/>
      <c r="H35" s="125"/>
      <c r="I35" s="126"/>
      <c r="J35" s="126"/>
      <c r="K35" s="127"/>
      <c r="L35" s="437"/>
      <c r="M35" s="611" t="s">
        <v>193</v>
      </c>
      <c r="N35" s="128"/>
      <c r="O35" s="78"/>
      <c r="P35" s="130"/>
      <c r="Q35" s="131"/>
      <c r="R35" s="131"/>
      <c r="S35" s="131"/>
      <c r="T35" s="131"/>
      <c r="U35" s="132"/>
      <c r="V35" s="133"/>
      <c r="W35" s="132"/>
      <c r="X35" s="134"/>
      <c r="Y35" s="135"/>
      <c r="Z35" s="136"/>
      <c r="AA35" s="137"/>
      <c r="AB35" s="138">
        <v>3.4</v>
      </c>
      <c r="AC35" s="138"/>
      <c r="AD35" s="138" t="s">
        <v>116</v>
      </c>
      <c r="AE35" s="139">
        <v>3.5</v>
      </c>
      <c r="AF35" s="138"/>
      <c r="AG35" s="138"/>
      <c r="AH35" s="140"/>
      <c r="AI35" s="90"/>
      <c r="AJ35" s="90"/>
      <c r="AK35" s="141"/>
      <c r="AL35" s="141"/>
      <c r="AM35" s="141"/>
      <c r="AN35" s="142"/>
      <c r="AO35" s="177"/>
      <c r="AP35" s="144"/>
      <c r="AQ35" s="145"/>
      <c r="AR35" s="145"/>
      <c r="AS35" s="145">
        <v>4</v>
      </c>
      <c r="AT35" s="437"/>
      <c r="AU35" s="78">
        <v>3.5</v>
      </c>
      <c r="AV35" s="438"/>
      <c r="AW35" s="78"/>
      <c r="AX35" s="582">
        <v>3.5</v>
      </c>
      <c r="AY35" s="579">
        <v>2.5</v>
      </c>
      <c r="AZ35" s="146"/>
      <c r="BA35" s="146"/>
      <c r="BB35" s="148"/>
      <c r="BC35" s="148" t="s">
        <v>114</v>
      </c>
      <c r="BD35" s="148"/>
      <c r="BE35" s="148"/>
      <c r="BF35" s="148"/>
      <c r="BG35" s="148"/>
      <c r="BH35" s="148"/>
      <c r="BI35" s="148"/>
      <c r="BJ35" s="148"/>
      <c r="BK35" s="149"/>
      <c r="BL35" s="150"/>
      <c r="BM35" s="151"/>
      <c r="BN35" s="151"/>
      <c r="BO35" s="151"/>
      <c r="BP35" s="580"/>
      <c r="BQ35" s="152"/>
      <c r="BR35" s="153"/>
      <c r="BS35" s="131"/>
      <c r="BT35" s="131"/>
      <c r="BU35" s="132"/>
      <c r="BV35" s="154"/>
      <c r="BW35" s="155"/>
      <c r="BX35" s="165"/>
      <c r="BY35" s="107"/>
      <c r="BZ35" s="108"/>
      <c r="CA35" s="109"/>
      <c r="CB35" s="110"/>
      <c r="CC35" s="111"/>
      <c r="CD35" s="112"/>
      <c r="CE35" s="113"/>
      <c r="CF35" s="114"/>
      <c r="CG35" s="115"/>
      <c r="CH35" s="157">
        <v>2.38</v>
      </c>
      <c r="CI35" s="158"/>
      <c r="CJ35" s="159">
        <v>3</v>
      </c>
      <c r="CK35" s="3"/>
    </row>
    <row r="36" spans="1:89" ht="16.5" customHeight="1">
      <c r="A36" s="208" t="s">
        <v>150</v>
      </c>
      <c r="B36" s="67" t="s">
        <v>105</v>
      </c>
      <c r="C36" s="121"/>
      <c r="D36" s="122"/>
      <c r="E36" s="123"/>
      <c r="F36" s="124"/>
      <c r="G36" s="164"/>
      <c r="H36" s="125"/>
      <c r="I36" s="126"/>
      <c r="J36" s="126"/>
      <c r="K36" s="127"/>
      <c r="L36" s="437"/>
      <c r="M36" s="611"/>
      <c r="N36" s="128"/>
      <c r="O36" s="78"/>
      <c r="P36" s="130"/>
      <c r="Q36" s="131"/>
      <c r="R36" s="131"/>
      <c r="S36" s="131"/>
      <c r="T36" s="131"/>
      <c r="U36" s="132"/>
      <c r="V36" s="133"/>
      <c r="W36" s="132"/>
      <c r="X36" s="134"/>
      <c r="Y36" s="135"/>
      <c r="Z36" s="136"/>
      <c r="AA36" s="137"/>
      <c r="AB36" s="138"/>
      <c r="AC36" s="138"/>
      <c r="AD36" s="138"/>
      <c r="AE36" s="139"/>
      <c r="AF36" s="138"/>
      <c r="AG36" s="138"/>
      <c r="AH36" s="140"/>
      <c r="AI36" s="90"/>
      <c r="AJ36" s="90"/>
      <c r="AK36" s="193"/>
      <c r="AL36" s="193"/>
      <c r="AM36" s="141"/>
      <c r="AN36" s="142"/>
      <c r="AO36" s="177"/>
      <c r="AP36" s="144"/>
      <c r="AQ36" s="145"/>
      <c r="AR36" s="145"/>
      <c r="AS36" s="145"/>
      <c r="AT36" s="437"/>
      <c r="AU36" s="78"/>
      <c r="AV36" s="438"/>
      <c r="AW36" s="78"/>
      <c r="AX36" s="579"/>
      <c r="AY36" s="579"/>
      <c r="AZ36" s="146"/>
      <c r="BA36" s="146"/>
      <c r="BB36" s="148"/>
      <c r="BC36" s="148"/>
      <c r="BD36" s="148"/>
      <c r="BE36" s="148"/>
      <c r="BF36" s="148"/>
      <c r="BG36" s="148"/>
      <c r="BH36" s="148"/>
      <c r="BI36" s="148"/>
      <c r="BJ36" s="148"/>
      <c r="BK36" s="149"/>
      <c r="BL36" s="150"/>
      <c r="BM36" s="151"/>
      <c r="BN36" s="151"/>
      <c r="BO36" s="151"/>
      <c r="BP36" s="577"/>
      <c r="BQ36" s="152"/>
      <c r="BR36" s="153">
        <v>2.9</v>
      </c>
      <c r="BS36" s="131"/>
      <c r="BT36" s="131"/>
      <c r="BU36" s="132"/>
      <c r="BV36" s="154"/>
      <c r="BW36" s="155"/>
      <c r="BX36" s="165"/>
      <c r="BY36" s="107"/>
      <c r="BZ36" s="108"/>
      <c r="CA36" s="109"/>
      <c r="CB36" s="110"/>
      <c r="CC36" s="111"/>
      <c r="CD36" s="112"/>
      <c r="CE36" s="113"/>
      <c r="CF36" s="114"/>
      <c r="CG36" s="115"/>
      <c r="CH36" s="157"/>
      <c r="CI36" s="158"/>
      <c r="CJ36" s="159"/>
      <c r="CK36" s="3"/>
    </row>
    <row r="37" spans="1:89" ht="16.5" customHeight="1">
      <c r="A37" s="208" t="s">
        <v>152</v>
      </c>
      <c r="B37" s="67" t="s">
        <v>105</v>
      </c>
      <c r="C37" s="121"/>
      <c r="D37" s="122"/>
      <c r="E37" s="123"/>
      <c r="F37" s="124"/>
      <c r="G37" s="164"/>
      <c r="H37" s="125"/>
      <c r="I37" s="126"/>
      <c r="J37" s="126"/>
      <c r="K37" s="127"/>
      <c r="L37" s="583"/>
      <c r="M37" s="613"/>
      <c r="N37" s="192"/>
      <c r="O37" s="78"/>
      <c r="P37" s="130"/>
      <c r="Q37" s="131"/>
      <c r="R37" s="131"/>
      <c r="S37" s="131"/>
      <c r="T37" s="131"/>
      <c r="U37" s="132"/>
      <c r="V37" s="133"/>
      <c r="W37" s="132"/>
      <c r="X37" s="134"/>
      <c r="Y37" s="135"/>
      <c r="Z37" s="136"/>
      <c r="AA37" s="137"/>
      <c r="AB37" s="138"/>
      <c r="AC37" s="138"/>
      <c r="AD37" s="138"/>
      <c r="AE37" s="139"/>
      <c r="AF37" s="138"/>
      <c r="AG37" s="138"/>
      <c r="AH37" s="140"/>
      <c r="AI37" s="197"/>
      <c r="AJ37" s="197"/>
      <c r="AK37" s="193"/>
      <c r="AL37" s="193"/>
      <c r="AM37" s="193"/>
      <c r="AN37" s="199"/>
      <c r="AO37" s="177"/>
      <c r="AP37" s="144"/>
      <c r="AQ37" s="145"/>
      <c r="AR37" s="145"/>
      <c r="AS37" s="145"/>
      <c r="AT37" s="437"/>
      <c r="AU37" s="78"/>
      <c r="AV37" s="438"/>
      <c r="AW37" s="78"/>
      <c r="AX37" s="582"/>
      <c r="AY37" s="582"/>
      <c r="AZ37" s="146"/>
      <c r="BA37" s="146"/>
      <c r="BB37" s="148"/>
      <c r="BC37" s="148"/>
      <c r="BD37" s="148"/>
      <c r="BE37" s="148"/>
      <c r="BF37" s="148"/>
      <c r="BG37" s="148"/>
      <c r="BH37" s="148"/>
      <c r="BI37" s="148"/>
      <c r="BJ37" s="148"/>
      <c r="BK37" s="149"/>
      <c r="BL37" s="150"/>
      <c r="BM37" s="151"/>
      <c r="BN37" s="151"/>
      <c r="BO37" s="151"/>
      <c r="BP37" s="577"/>
      <c r="BQ37" s="152"/>
      <c r="BR37" s="153"/>
      <c r="BS37" s="131"/>
      <c r="BT37" s="131"/>
      <c r="BU37" s="132"/>
      <c r="BV37" s="154"/>
      <c r="BW37" s="155"/>
      <c r="BX37" s="165"/>
      <c r="BY37" s="107"/>
      <c r="BZ37" s="108"/>
      <c r="CA37" s="109"/>
      <c r="CB37" s="110"/>
      <c r="CC37" s="111"/>
      <c r="CD37" s="112"/>
      <c r="CE37" s="113"/>
      <c r="CF37" s="114"/>
      <c r="CG37" s="115"/>
      <c r="CH37" s="157">
        <v>3.85</v>
      </c>
      <c r="CI37" s="158"/>
      <c r="CJ37" s="159"/>
      <c r="CK37" s="3"/>
    </row>
    <row r="38" spans="1:89" ht="16.5" customHeight="1">
      <c r="A38" s="208" t="s">
        <v>154</v>
      </c>
      <c r="B38" s="67" t="s">
        <v>105</v>
      </c>
      <c r="C38" s="121"/>
      <c r="D38" s="122"/>
      <c r="E38" s="123"/>
      <c r="F38" s="124"/>
      <c r="G38" s="164"/>
      <c r="H38" s="125"/>
      <c r="I38" s="126"/>
      <c r="J38" s="126"/>
      <c r="K38" s="127"/>
      <c r="L38" s="583"/>
      <c r="M38" s="613"/>
      <c r="N38" s="192"/>
      <c r="O38" s="78"/>
      <c r="P38" s="130"/>
      <c r="Q38" s="131"/>
      <c r="R38" s="131"/>
      <c r="S38" s="131"/>
      <c r="T38" s="131"/>
      <c r="U38" s="132"/>
      <c r="V38" s="133"/>
      <c r="W38" s="132"/>
      <c r="X38" s="134"/>
      <c r="Y38" s="135"/>
      <c r="Z38" s="136"/>
      <c r="AA38" s="137"/>
      <c r="AB38" s="138"/>
      <c r="AC38" s="138"/>
      <c r="AD38" s="138"/>
      <c r="AE38" s="139"/>
      <c r="AF38" s="138"/>
      <c r="AG38" s="138"/>
      <c r="AH38" s="140"/>
      <c r="AI38" s="197"/>
      <c r="AJ38" s="197"/>
      <c r="AK38" s="141"/>
      <c r="AL38" s="141"/>
      <c r="AM38" s="141"/>
      <c r="AN38" s="142"/>
      <c r="AO38" s="177"/>
      <c r="AP38" s="144"/>
      <c r="AQ38" s="145"/>
      <c r="AR38" s="145"/>
      <c r="AS38" s="145"/>
      <c r="AT38" s="437"/>
      <c r="AU38" s="78"/>
      <c r="AV38" s="438"/>
      <c r="AW38" s="78"/>
      <c r="AX38" s="582"/>
      <c r="AY38" s="582"/>
      <c r="AZ38" s="146"/>
      <c r="BA38" s="146"/>
      <c r="BB38" s="148"/>
      <c r="BC38" s="148"/>
      <c r="BD38" s="148"/>
      <c r="BE38" s="148"/>
      <c r="BF38" s="148"/>
      <c r="BG38" s="148"/>
      <c r="BH38" s="148"/>
      <c r="BI38" s="148"/>
      <c r="BJ38" s="148"/>
      <c r="BK38" s="149"/>
      <c r="BL38" s="150"/>
      <c r="BM38" s="151"/>
      <c r="BN38" s="151"/>
      <c r="BO38" s="151"/>
      <c r="BP38" s="577"/>
      <c r="BQ38" s="152"/>
      <c r="BR38" s="153"/>
      <c r="BS38" s="131"/>
      <c r="BT38" s="131"/>
      <c r="BU38" s="132"/>
      <c r="BV38" s="154"/>
      <c r="BW38" s="155"/>
      <c r="BX38" s="165"/>
      <c r="BY38" s="107"/>
      <c r="BZ38" s="108"/>
      <c r="CA38" s="109"/>
      <c r="CB38" s="110"/>
      <c r="CC38" s="111"/>
      <c r="CD38" s="112"/>
      <c r="CE38" s="113"/>
      <c r="CF38" s="114"/>
      <c r="CG38" s="115"/>
      <c r="CH38" s="157"/>
      <c r="CI38" s="158"/>
      <c r="CJ38" s="159"/>
      <c r="CK38" s="3"/>
    </row>
    <row r="39" spans="1:89" ht="16.5" customHeight="1">
      <c r="A39" s="208" t="s">
        <v>155</v>
      </c>
      <c r="B39" s="67" t="s">
        <v>105</v>
      </c>
      <c r="C39" s="121"/>
      <c r="D39" s="122"/>
      <c r="E39" s="123"/>
      <c r="F39" s="124"/>
      <c r="G39" s="164"/>
      <c r="H39" s="125"/>
      <c r="I39" s="126"/>
      <c r="J39" s="126"/>
      <c r="K39" s="127"/>
      <c r="L39" s="583"/>
      <c r="M39" s="613"/>
      <c r="N39" s="192"/>
      <c r="O39" s="78"/>
      <c r="P39" s="130"/>
      <c r="Q39" s="131"/>
      <c r="R39" s="131"/>
      <c r="S39" s="131"/>
      <c r="T39" s="131"/>
      <c r="U39" s="132"/>
      <c r="V39" s="133"/>
      <c r="W39" s="132"/>
      <c r="X39" s="134"/>
      <c r="Y39" s="135"/>
      <c r="Z39" s="136"/>
      <c r="AA39" s="137"/>
      <c r="AB39" s="138"/>
      <c r="AC39" s="138"/>
      <c r="AD39" s="138"/>
      <c r="AE39" s="139"/>
      <c r="AF39" s="138"/>
      <c r="AG39" s="138"/>
      <c r="AH39" s="140"/>
      <c r="AI39" s="90"/>
      <c r="AJ39" s="90"/>
      <c r="AK39" s="141"/>
      <c r="AL39" s="141"/>
      <c r="AM39" s="141"/>
      <c r="AN39" s="142"/>
      <c r="AO39" s="177"/>
      <c r="AP39" s="144"/>
      <c r="AQ39" s="145"/>
      <c r="AR39" s="145"/>
      <c r="AS39" s="145"/>
      <c r="AT39" s="437"/>
      <c r="AU39" s="78"/>
      <c r="AV39" s="438"/>
      <c r="AW39" s="78"/>
      <c r="AX39" s="579"/>
      <c r="AY39" s="579"/>
      <c r="AZ39" s="146"/>
      <c r="BA39" s="146"/>
      <c r="BB39" s="148"/>
      <c r="BC39" s="148"/>
      <c r="BD39" s="148"/>
      <c r="BE39" s="148"/>
      <c r="BF39" s="148"/>
      <c r="BG39" s="148"/>
      <c r="BH39" s="148"/>
      <c r="BI39" s="148"/>
      <c r="BJ39" s="148"/>
      <c r="BK39" s="149"/>
      <c r="BL39" s="150"/>
      <c r="BM39" s="151"/>
      <c r="BN39" s="151"/>
      <c r="BO39" s="151"/>
      <c r="BP39" s="577"/>
      <c r="BQ39" s="152"/>
      <c r="BR39" s="153"/>
      <c r="BS39" s="131"/>
      <c r="BT39" s="131"/>
      <c r="BU39" s="132"/>
      <c r="BV39" s="154"/>
      <c r="BW39" s="155"/>
      <c r="BX39" s="165"/>
      <c r="BY39" s="107"/>
      <c r="BZ39" s="108"/>
      <c r="CA39" s="109"/>
      <c r="CB39" s="110"/>
      <c r="CC39" s="111"/>
      <c r="CD39" s="112"/>
      <c r="CE39" s="113"/>
      <c r="CF39" s="114"/>
      <c r="CG39" s="115"/>
      <c r="CH39" s="157">
        <v>3.85</v>
      </c>
      <c r="CI39" s="158"/>
      <c r="CJ39" s="159"/>
      <c r="CK39" s="3"/>
    </row>
    <row r="40" spans="1:89" ht="17.25" customHeight="1">
      <c r="A40" s="208" t="s">
        <v>156</v>
      </c>
      <c r="B40" s="67" t="s">
        <v>105</v>
      </c>
      <c r="C40" s="121"/>
      <c r="D40" s="122"/>
      <c r="E40" s="123"/>
      <c r="F40" s="124"/>
      <c r="G40" s="164"/>
      <c r="H40" s="125"/>
      <c r="I40" s="126"/>
      <c r="J40" s="126"/>
      <c r="K40" s="127"/>
      <c r="L40" s="583"/>
      <c r="M40" s="613"/>
      <c r="N40" s="192"/>
      <c r="O40" s="78"/>
      <c r="P40" s="130"/>
      <c r="Q40" s="131"/>
      <c r="R40" s="131"/>
      <c r="S40" s="131"/>
      <c r="T40" s="131"/>
      <c r="U40" s="132"/>
      <c r="V40" s="133"/>
      <c r="W40" s="132"/>
      <c r="X40" s="134"/>
      <c r="Y40" s="135"/>
      <c r="Z40" s="136"/>
      <c r="AA40" s="137"/>
      <c r="AB40" s="138"/>
      <c r="AC40" s="138"/>
      <c r="AD40" s="138"/>
      <c r="AE40" s="139"/>
      <c r="AF40" s="138"/>
      <c r="AG40" s="138"/>
      <c r="AH40" s="140"/>
      <c r="AI40" s="90"/>
      <c r="AJ40" s="90"/>
      <c r="AK40" s="141"/>
      <c r="AL40" s="141"/>
      <c r="AM40" s="141"/>
      <c r="AN40" s="142"/>
      <c r="AO40" s="177"/>
      <c r="AP40" s="144"/>
      <c r="AQ40" s="145"/>
      <c r="AR40" s="145"/>
      <c r="AS40" s="145"/>
      <c r="AT40" s="437"/>
      <c r="AU40" s="78"/>
      <c r="AV40" s="438"/>
      <c r="AW40" s="78"/>
      <c r="AX40" s="579"/>
      <c r="AY40" s="579"/>
      <c r="AZ40" s="146"/>
      <c r="BA40" s="146"/>
      <c r="BB40" s="148"/>
      <c r="BC40" s="148"/>
      <c r="BD40" s="148"/>
      <c r="BE40" s="148"/>
      <c r="BF40" s="148"/>
      <c r="BG40" s="148"/>
      <c r="BH40" s="148"/>
      <c r="BI40" s="148"/>
      <c r="BJ40" s="148"/>
      <c r="BK40" s="149"/>
      <c r="BL40" s="150"/>
      <c r="BM40" s="151"/>
      <c r="BN40" s="151"/>
      <c r="BO40" s="151"/>
      <c r="BP40" s="577"/>
      <c r="BQ40" s="152"/>
      <c r="BR40" s="153"/>
      <c r="BS40" s="131"/>
      <c r="BT40" s="131"/>
      <c r="BU40" s="132"/>
      <c r="BV40" s="154"/>
      <c r="BW40" s="155"/>
      <c r="BX40" s="165"/>
      <c r="BY40" s="107"/>
      <c r="BZ40" s="108"/>
      <c r="CA40" s="109"/>
      <c r="CB40" s="110"/>
      <c r="CC40" s="111"/>
      <c r="CD40" s="112"/>
      <c r="CE40" s="113"/>
      <c r="CF40" s="114"/>
      <c r="CG40" s="115"/>
      <c r="CH40" s="157"/>
      <c r="CI40" s="158"/>
      <c r="CJ40" s="159"/>
      <c r="CK40" s="3"/>
    </row>
    <row r="41" spans="1:89" ht="17.25" customHeight="1">
      <c r="A41" s="206" t="s">
        <v>317</v>
      </c>
      <c r="B41" s="67" t="s">
        <v>105</v>
      </c>
      <c r="C41" s="68"/>
      <c r="D41" s="195"/>
      <c r="E41" s="123"/>
      <c r="F41" s="124"/>
      <c r="G41" s="164"/>
      <c r="H41" s="125"/>
      <c r="I41" s="126"/>
      <c r="J41" s="126"/>
      <c r="K41" s="127"/>
      <c r="L41" s="583">
        <v>2.8</v>
      </c>
      <c r="M41" s="613" t="s">
        <v>119</v>
      </c>
      <c r="N41" s="192">
        <v>2.9</v>
      </c>
      <c r="O41" s="78" t="s">
        <v>356</v>
      </c>
      <c r="P41" s="130"/>
      <c r="Q41" s="131"/>
      <c r="R41" s="131"/>
      <c r="S41" s="131"/>
      <c r="T41" s="131"/>
      <c r="U41" s="132"/>
      <c r="V41" s="133"/>
      <c r="W41" s="132"/>
      <c r="X41" s="134"/>
      <c r="Y41" s="212"/>
      <c r="Z41" s="213"/>
      <c r="AA41" s="137"/>
      <c r="AB41" s="138">
        <v>3.6</v>
      </c>
      <c r="AC41" s="138"/>
      <c r="AD41" s="138" t="s">
        <v>153</v>
      </c>
      <c r="AE41" s="139">
        <v>3.5</v>
      </c>
      <c r="AF41" s="138"/>
      <c r="AG41" s="138"/>
      <c r="AH41" s="140"/>
      <c r="AI41" s="90"/>
      <c r="AJ41" s="90"/>
      <c r="AK41" s="141"/>
      <c r="AL41" s="141"/>
      <c r="AM41" s="141"/>
      <c r="AN41" s="142"/>
      <c r="AO41" s="177"/>
      <c r="AP41" s="144"/>
      <c r="AQ41" s="145"/>
      <c r="AR41" s="145"/>
      <c r="AS41" s="145">
        <v>2.5</v>
      </c>
      <c r="AT41" s="437"/>
      <c r="AU41" s="78">
        <v>2.5</v>
      </c>
      <c r="AV41" s="438">
        <v>1.6</v>
      </c>
      <c r="AW41" s="78"/>
      <c r="AX41" s="579">
        <v>3.5</v>
      </c>
      <c r="AY41" s="579">
        <v>3</v>
      </c>
      <c r="AZ41" s="146"/>
      <c r="BA41" s="146"/>
      <c r="BB41" s="148">
        <v>3</v>
      </c>
      <c r="BC41" s="148" t="s">
        <v>121</v>
      </c>
      <c r="BD41" s="148"/>
      <c r="BE41" s="148"/>
      <c r="BF41" s="148"/>
      <c r="BG41" s="148"/>
      <c r="BH41" s="148"/>
      <c r="BI41" s="148"/>
      <c r="BJ41" s="148"/>
      <c r="BK41" s="149"/>
      <c r="BL41" s="150"/>
      <c r="BM41" s="151"/>
      <c r="BN41" s="151"/>
      <c r="BO41" s="151"/>
      <c r="BP41" s="580"/>
      <c r="BQ41" s="152"/>
      <c r="BR41" s="153">
        <v>2</v>
      </c>
      <c r="BS41" s="131"/>
      <c r="BT41" s="131"/>
      <c r="BU41" s="132"/>
      <c r="BV41" s="154"/>
      <c r="BW41" s="155"/>
      <c r="BX41" s="165"/>
      <c r="BY41" s="107"/>
      <c r="BZ41" s="108"/>
      <c r="CA41" s="109"/>
      <c r="CB41" s="110"/>
      <c r="CC41" s="111"/>
      <c r="CD41" s="112"/>
      <c r="CE41" s="113"/>
      <c r="CF41" s="114"/>
      <c r="CG41" s="115"/>
      <c r="CH41" s="157">
        <v>1.58</v>
      </c>
      <c r="CI41" s="158"/>
      <c r="CJ41" s="159">
        <v>1.6</v>
      </c>
      <c r="CK41" s="3"/>
    </row>
    <row r="42" spans="1:89" ht="16.5" customHeight="1">
      <c r="A42" s="206" t="s">
        <v>158</v>
      </c>
      <c r="B42" s="67" t="s">
        <v>105</v>
      </c>
      <c r="C42" s="121"/>
      <c r="D42" s="122"/>
      <c r="E42" s="123"/>
      <c r="F42" s="124"/>
      <c r="G42" s="164"/>
      <c r="H42" s="125"/>
      <c r="I42" s="126"/>
      <c r="J42" s="126"/>
      <c r="K42" s="127"/>
      <c r="L42" s="437"/>
      <c r="M42" s="611"/>
      <c r="N42" s="128">
        <v>2.9</v>
      </c>
      <c r="O42" s="78"/>
      <c r="P42" s="130"/>
      <c r="Q42" s="131"/>
      <c r="R42" s="131"/>
      <c r="S42" s="131"/>
      <c r="T42" s="131"/>
      <c r="U42" s="132"/>
      <c r="V42" s="133"/>
      <c r="W42" s="132"/>
      <c r="X42" s="134"/>
      <c r="Y42" s="135"/>
      <c r="Z42" s="136"/>
      <c r="AA42" s="137"/>
      <c r="AB42" s="138"/>
      <c r="AC42" s="138"/>
      <c r="AD42" s="138"/>
      <c r="AE42" s="139"/>
      <c r="AF42" s="138"/>
      <c r="AG42" s="138"/>
      <c r="AH42" s="140"/>
      <c r="AI42" s="90"/>
      <c r="AJ42" s="90"/>
      <c r="AK42" s="141"/>
      <c r="AL42" s="141"/>
      <c r="AM42" s="141"/>
      <c r="AN42" s="142"/>
      <c r="AO42" s="177"/>
      <c r="AP42" s="144"/>
      <c r="AQ42" s="145"/>
      <c r="AR42" s="145"/>
      <c r="AS42" s="145"/>
      <c r="AT42" s="437"/>
      <c r="AU42" s="78"/>
      <c r="AV42" s="438"/>
      <c r="AW42" s="78"/>
      <c r="AX42" s="579"/>
      <c r="AY42" s="579"/>
      <c r="AZ42" s="146"/>
      <c r="BA42" s="146"/>
      <c r="BB42" s="148">
        <v>3</v>
      </c>
      <c r="BC42" s="148"/>
      <c r="BD42" s="148"/>
      <c r="BE42" s="148"/>
      <c r="BF42" s="148"/>
      <c r="BG42" s="148"/>
      <c r="BH42" s="148"/>
      <c r="BI42" s="148"/>
      <c r="BJ42" s="148"/>
      <c r="BK42" s="149"/>
      <c r="BL42" s="150"/>
      <c r="BM42" s="151"/>
      <c r="BN42" s="151"/>
      <c r="BO42" s="151"/>
      <c r="BP42" s="580"/>
      <c r="BQ42" s="152"/>
      <c r="BR42" s="153"/>
      <c r="BS42" s="131"/>
      <c r="BT42" s="131"/>
      <c r="BU42" s="132"/>
      <c r="BV42" s="154"/>
      <c r="BW42" s="155"/>
      <c r="BX42" s="165"/>
      <c r="BY42" s="107"/>
      <c r="BZ42" s="108"/>
      <c r="CA42" s="109"/>
      <c r="CB42" s="110"/>
      <c r="CC42" s="111"/>
      <c r="CD42" s="112"/>
      <c r="CE42" s="113"/>
      <c r="CF42" s="114"/>
      <c r="CG42" s="115"/>
      <c r="CH42" s="157">
        <v>3.29</v>
      </c>
      <c r="CI42" s="158"/>
      <c r="CJ42" s="159">
        <v>1.6</v>
      </c>
      <c r="CK42" s="3"/>
    </row>
    <row r="43" spans="1:89" ht="16.5" customHeight="1">
      <c r="A43" s="206" t="s">
        <v>159</v>
      </c>
      <c r="B43" s="67" t="s">
        <v>105</v>
      </c>
      <c r="C43" s="121"/>
      <c r="D43" s="122"/>
      <c r="E43" s="123"/>
      <c r="F43" s="124"/>
      <c r="G43" s="164"/>
      <c r="H43" s="125"/>
      <c r="I43" s="126"/>
      <c r="J43" s="126"/>
      <c r="K43" s="127"/>
      <c r="L43" s="437">
        <v>2.8</v>
      </c>
      <c r="M43" s="611" t="s">
        <v>119</v>
      </c>
      <c r="N43" s="128">
        <v>2.9</v>
      </c>
      <c r="O43" s="78"/>
      <c r="P43" s="130"/>
      <c r="Q43" s="131"/>
      <c r="R43" s="131"/>
      <c r="S43" s="131"/>
      <c r="T43" s="131"/>
      <c r="U43" s="132"/>
      <c r="V43" s="133"/>
      <c r="W43" s="132"/>
      <c r="X43" s="134"/>
      <c r="Y43" s="212"/>
      <c r="Z43" s="213"/>
      <c r="AA43" s="137"/>
      <c r="AB43" s="138">
        <v>3.6</v>
      </c>
      <c r="AC43" s="138"/>
      <c r="AD43" s="138" t="s">
        <v>153</v>
      </c>
      <c r="AE43" s="139">
        <v>3.5</v>
      </c>
      <c r="AF43" s="138"/>
      <c r="AG43" s="138"/>
      <c r="AH43" s="140"/>
      <c r="AI43" s="90"/>
      <c r="AJ43" s="90"/>
      <c r="AK43" s="141"/>
      <c r="AL43" s="141"/>
      <c r="AM43" s="141"/>
      <c r="AN43" s="142"/>
      <c r="AO43" s="177"/>
      <c r="AP43" s="144"/>
      <c r="AQ43" s="145"/>
      <c r="AR43" s="145"/>
      <c r="AS43" s="145"/>
      <c r="AT43" s="437"/>
      <c r="AU43" s="78">
        <v>2.5</v>
      </c>
      <c r="AV43" s="438">
        <v>1.6</v>
      </c>
      <c r="AW43" s="78"/>
      <c r="AX43" s="579"/>
      <c r="AY43" s="579"/>
      <c r="AZ43" s="146"/>
      <c r="BA43" s="146"/>
      <c r="BB43" s="148">
        <v>3</v>
      </c>
      <c r="BC43" s="148" t="s">
        <v>121</v>
      </c>
      <c r="BD43" s="148"/>
      <c r="BE43" s="148"/>
      <c r="BF43" s="148"/>
      <c r="BG43" s="148"/>
      <c r="BH43" s="148"/>
      <c r="BI43" s="148"/>
      <c r="BJ43" s="148"/>
      <c r="BK43" s="149"/>
      <c r="BL43" s="150"/>
      <c r="BM43" s="151"/>
      <c r="BN43" s="151"/>
      <c r="BO43" s="151"/>
      <c r="BP43" s="577"/>
      <c r="BQ43" s="152"/>
      <c r="BR43" s="153"/>
      <c r="BS43" s="131"/>
      <c r="BT43" s="131"/>
      <c r="BU43" s="132"/>
      <c r="BV43" s="154"/>
      <c r="BW43" s="155"/>
      <c r="BX43" s="165"/>
      <c r="BY43" s="107"/>
      <c r="BZ43" s="108"/>
      <c r="CA43" s="109"/>
      <c r="CB43" s="110"/>
      <c r="CC43" s="111"/>
      <c r="CD43" s="112"/>
      <c r="CE43" s="113"/>
      <c r="CF43" s="114"/>
      <c r="CG43" s="115"/>
      <c r="CH43" s="157"/>
      <c r="CI43" s="158"/>
      <c r="CJ43" s="159"/>
      <c r="CK43" s="3"/>
    </row>
    <row r="44" spans="1:89" ht="16.5" customHeight="1">
      <c r="A44" s="214" t="s">
        <v>160</v>
      </c>
      <c r="B44" s="67" t="s">
        <v>105</v>
      </c>
      <c r="C44" s="121"/>
      <c r="D44" s="122"/>
      <c r="E44" s="123"/>
      <c r="F44" s="124"/>
      <c r="G44" s="164"/>
      <c r="H44" s="125"/>
      <c r="I44" s="126"/>
      <c r="J44" s="126"/>
      <c r="K44" s="127"/>
      <c r="L44" s="437"/>
      <c r="M44" s="611"/>
      <c r="N44" s="128"/>
      <c r="O44" s="78"/>
      <c r="P44" s="130"/>
      <c r="Q44" s="131"/>
      <c r="R44" s="131"/>
      <c r="S44" s="131"/>
      <c r="T44" s="131"/>
      <c r="U44" s="132"/>
      <c r="V44" s="133"/>
      <c r="W44" s="132"/>
      <c r="X44" s="134"/>
      <c r="Y44" s="135"/>
      <c r="Z44" s="136"/>
      <c r="AA44" s="137"/>
      <c r="AB44" s="138"/>
      <c r="AC44" s="138"/>
      <c r="AD44" s="138"/>
      <c r="AE44" s="139"/>
      <c r="AF44" s="138"/>
      <c r="AG44" s="138"/>
      <c r="AH44" s="140"/>
      <c r="AI44" s="197"/>
      <c r="AJ44" s="197"/>
      <c r="AK44" s="141"/>
      <c r="AL44" s="141"/>
      <c r="AM44" s="141"/>
      <c r="AN44" s="142"/>
      <c r="AO44" s="177"/>
      <c r="AP44" s="144"/>
      <c r="AQ44" s="145"/>
      <c r="AR44" s="145"/>
      <c r="AS44" s="145"/>
      <c r="AT44" s="437"/>
      <c r="AU44" s="78"/>
      <c r="AV44" s="438"/>
      <c r="AW44" s="78"/>
      <c r="AX44" s="579"/>
      <c r="AY44" s="579"/>
      <c r="AZ44" s="146"/>
      <c r="BA44" s="146"/>
      <c r="BB44" s="148"/>
      <c r="BC44" s="148"/>
      <c r="BD44" s="148"/>
      <c r="BE44" s="148"/>
      <c r="BF44" s="148"/>
      <c r="BG44" s="148"/>
      <c r="BH44" s="148"/>
      <c r="BI44" s="148"/>
      <c r="BJ44" s="148"/>
      <c r="BK44" s="149"/>
      <c r="BL44" s="150"/>
      <c r="BM44" s="151"/>
      <c r="BN44" s="151"/>
      <c r="BO44" s="151"/>
      <c r="BP44" s="577"/>
      <c r="BQ44" s="152"/>
      <c r="BR44" s="153"/>
      <c r="BS44" s="131"/>
      <c r="BT44" s="131"/>
      <c r="BU44" s="132"/>
      <c r="BV44" s="154"/>
      <c r="BW44" s="155"/>
      <c r="BX44" s="165"/>
      <c r="BY44" s="107"/>
      <c r="BZ44" s="108"/>
      <c r="CA44" s="109"/>
      <c r="CB44" s="110"/>
      <c r="CC44" s="111"/>
      <c r="CD44" s="112"/>
      <c r="CE44" s="113"/>
      <c r="CF44" s="114"/>
      <c r="CG44" s="115"/>
      <c r="CH44" s="157">
        <v>3.6</v>
      </c>
      <c r="CI44" s="158"/>
      <c r="CJ44" s="159"/>
      <c r="CK44" s="3"/>
    </row>
    <row r="45" spans="1:89" ht="16.5" customHeight="1">
      <c r="A45" s="215" t="s">
        <v>161</v>
      </c>
      <c r="B45" s="67" t="s">
        <v>105</v>
      </c>
      <c r="C45" s="160"/>
      <c r="D45" s="122"/>
      <c r="E45" s="123"/>
      <c r="F45" s="124"/>
      <c r="G45" s="164"/>
      <c r="H45" s="125"/>
      <c r="I45" s="126"/>
      <c r="J45" s="126"/>
      <c r="K45" s="127"/>
      <c r="L45" s="437"/>
      <c r="M45" s="611"/>
      <c r="N45" s="128"/>
      <c r="O45" s="78"/>
      <c r="P45" s="130"/>
      <c r="Q45" s="131"/>
      <c r="R45" s="131"/>
      <c r="S45" s="131"/>
      <c r="T45" s="131"/>
      <c r="U45" s="132"/>
      <c r="V45" s="133"/>
      <c r="W45" s="132"/>
      <c r="X45" s="134"/>
      <c r="Y45" s="212"/>
      <c r="Z45" s="213"/>
      <c r="AA45" s="137"/>
      <c r="AB45" s="138"/>
      <c r="AC45" s="138"/>
      <c r="AD45" s="138"/>
      <c r="AE45" s="139"/>
      <c r="AF45" s="138"/>
      <c r="AG45" s="138"/>
      <c r="AH45" s="140"/>
      <c r="AI45" s="197"/>
      <c r="AJ45" s="197"/>
      <c r="AK45" s="193"/>
      <c r="AL45" s="193"/>
      <c r="AM45" s="216"/>
      <c r="AN45" s="217"/>
      <c r="AO45" s="177"/>
      <c r="AP45" s="144"/>
      <c r="AQ45" s="145"/>
      <c r="AR45" s="145"/>
      <c r="AS45" s="145"/>
      <c r="AT45" s="437"/>
      <c r="AU45" s="78"/>
      <c r="AV45" s="438"/>
      <c r="AW45" s="78"/>
      <c r="AX45" s="582"/>
      <c r="AY45" s="579"/>
      <c r="AZ45" s="146"/>
      <c r="BA45" s="146"/>
      <c r="BB45" s="148"/>
      <c r="BC45" s="148"/>
      <c r="BD45" s="148"/>
      <c r="BE45" s="148"/>
      <c r="BF45" s="148"/>
      <c r="BG45" s="148"/>
      <c r="BH45" s="148"/>
      <c r="BI45" s="148"/>
      <c r="BJ45" s="148"/>
      <c r="BK45" s="149"/>
      <c r="BL45" s="150"/>
      <c r="BM45" s="151"/>
      <c r="BN45" s="151"/>
      <c r="BO45" s="151"/>
      <c r="BP45" s="577"/>
      <c r="BQ45" s="152"/>
      <c r="BR45" s="153"/>
      <c r="BS45" s="131"/>
      <c r="BT45" s="131"/>
      <c r="BU45" s="132"/>
      <c r="BV45" s="154"/>
      <c r="BW45" s="155"/>
      <c r="BX45" s="165"/>
      <c r="BY45" s="107"/>
      <c r="BZ45" s="108"/>
      <c r="CA45" s="109"/>
      <c r="CB45" s="110"/>
      <c r="CC45" s="111"/>
      <c r="CD45" s="112"/>
      <c r="CE45" s="113"/>
      <c r="CF45" s="114"/>
      <c r="CG45" s="115"/>
      <c r="CH45" s="157">
        <v>4.37</v>
      </c>
      <c r="CI45" s="158"/>
      <c r="CJ45" s="159"/>
      <c r="CK45" s="3"/>
    </row>
    <row r="46" spans="1:89" ht="16.5" customHeight="1">
      <c r="A46" s="200" t="s">
        <v>165</v>
      </c>
      <c r="B46" s="67" t="s">
        <v>105</v>
      </c>
      <c r="C46" s="121"/>
      <c r="D46" s="122"/>
      <c r="E46" s="123"/>
      <c r="F46" s="124"/>
      <c r="G46" s="218"/>
      <c r="H46" s="125"/>
      <c r="I46" s="126"/>
      <c r="J46" s="126"/>
      <c r="K46" s="127"/>
      <c r="L46" s="437">
        <v>3</v>
      </c>
      <c r="M46" s="611" t="s">
        <v>193</v>
      </c>
      <c r="N46" s="128"/>
      <c r="O46" s="78"/>
      <c r="P46" s="130"/>
      <c r="Q46" s="131"/>
      <c r="R46" s="131"/>
      <c r="S46" s="131"/>
      <c r="T46" s="131"/>
      <c r="U46" s="132"/>
      <c r="V46" s="133"/>
      <c r="W46" s="132"/>
      <c r="X46" s="134"/>
      <c r="Y46" s="135"/>
      <c r="Z46" s="136"/>
      <c r="AA46" s="137"/>
      <c r="AB46" s="138" t="s">
        <v>349</v>
      </c>
      <c r="AC46" s="138"/>
      <c r="AD46" s="138"/>
      <c r="AE46" s="139"/>
      <c r="AF46" s="138"/>
      <c r="AG46" s="138"/>
      <c r="AH46" s="140"/>
      <c r="AI46" s="197"/>
      <c r="AJ46" s="197"/>
      <c r="AK46" s="141"/>
      <c r="AL46" s="141"/>
      <c r="AM46" s="141"/>
      <c r="AN46" s="142"/>
      <c r="AO46" s="177"/>
      <c r="AP46" s="144"/>
      <c r="AQ46" s="145"/>
      <c r="AR46" s="145"/>
      <c r="AS46" s="145"/>
      <c r="AT46" s="437"/>
      <c r="AU46" s="78"/>
      <c r="AV46" s="438"/>
      <c r="AW46" s="78"/>
      <c r="AX46" s="582"/>
      <c r="AY46" s="579"/>
      <c r="AZ46" s="146"/>
      <c r="BA46" s="146"/>
      <c r="BB46" s="148"/>
      <c r="BC46" s="148"/>
      <c r="BD46" s="148"/>
      <c r="BE46" s="148"/>
      <c r="BF46" s="148"/>
      <c r="BG46" s="148"/>
      <c r="BH46" s="148"/>
      <c r="BI46" s="148"/>
      <c r="BJ46" s="148"/>
      <c r="BK46" s="149"/>
      <c r="BL46" s="150"/>
      <c r="BM46" s="151"/>
      <c r="BN46" s="151"/>
      <c r="BO46" s="151"/>
      <c r="BP46" s="577"/>
      <c r="BQ46" s="152"/>
      <c r="BR46" s="153"/>
      <c r="BS46" s="131"/>
      <c r="BT46" s="131"/>
      <c r="BU46" s="132"/>
      <c r="BV46" s="154"/>
      <c r="BW46" s="155"/>
      <c r="BX46" s="165"/>
      <c r="BY46" s="107"/>
      <c r="BZ46" s="108"/>
      <c r="CA46" s="109"/>
      <c r="CB46" s="110"/>
      <c r="CC46" s="111"/>
      <c r="CD46" s="112"/>
      <c r="CE46" s="113"/>
      <c r="CF46" s="114"/>
      <c r="CG46" s="115"/>
      <c r="CH46" s="157">
        <v>3.21</v>
      </c>
      <c r="CI46" s="158"/>
      <c r="CJ46" s="159"/>
      <c r="CK46" s="3"/>
    </row>
    <row r="47" spans="1:89" ht="16.5" customHeight="1">
      <c r="A47" s="219" t="s">
        <v>166</v>
      </c>
      <c r="B47" s="67" t="s">
        <v>167</v>
      </c>
      <c r="C47" s="121"/>
      <c r="D47" s="122"/>
      <c r="E47" s="123"/>
      <c r="F47" s="124"/>
      <c r="G47" s="164"/>
      <c r="H47" s="125"/>
      <c r="I47" s="126"/>
      <c r="J47" s="126"/>
      <c r="K47" s="127"/>
      <c r="L47" s="437"/>
      <c r="M47" s="611"/>
      <c r="N47" s="128"/>
      <c r="O47" s="78"/>
      <c r="P47" s="130"/>
      <c r="Q47" s="131"/>
      <c r="R47" s="131"/>
      <c r="S47" s="131"/>
      <c r="T47" s="131"/>
      <c r="U47" s="132"/>
      <c r="V47" s="133"/>
      <c r="W47" s="132"/>
      <c r="X47" s="134"/>
      <c r="Y47" s="135"/>
      <c r="Z47" s="136"/>
      <c r="AA47" s="137"/>
      <c r="AB47" s="138">
        <v>7.6</v>
      </c>
      <c r="AC47" s="138"/>
      <c r="AD47" s="138"/>
      <c r="AE47" s="139"/>
      <c r="AF47" s="138"/>
      <c r="AG47" s="138"/>
      <c r="AH47" s="140"/>
      <c r="AI47" s="90"/>
      <c r="AJ47" s="90"/>
      <c r="AK47" s="141"/>
      <c r="AL47" s="141"/>
      <c r="AM47" s="141"/>
      <c r="AN47" s="142"/>
      <c r="AO47" s="177"/>
      <c r="AP47" s="144"/>
      <c r="AQ47" s="145"/>
      <c r="AR47" s="145"/>
      <c r="AS47" s="145"/>
      <c r="AT47" s="437"/>
      <c r="AU47" s="78"/>
      <c r="AV47" s="438"/>
      <c r="AW47" s="78"/>
      <c r="AX47" s="579">
        <v>3</v>
      </c>
      <c r="AY47" s="579"/>
      <c r="AZ47" s="146"/>
      <c r="BA47" s="146"/>
      <c r="BB47" s="148"/>
      <c r="BC47" s="148"/>
      <c r="BD47" s="148"/>
      <c r="BE47" s="148"/>
      <c r="BF47" s="148"/>
      <c r="BG47" s="148"/>
      <c r="BH47" s="148"/>
      <c r="BI47" s="148"/>
      <c r="BJ47" s="148"/>
      <c r="BK47" s="149"/>
      <c r="BL47" s="150"/>
      <c r="BM47" s="151"/>
      <c r="BN47" s="151"/>
      <c r="BO47" s="151"/>
      <c r="BP47" s="577"/>
      <c r="BQ47" s="152"/>
      <c r="BR47" s="153"/>
      <c r="BS47" s="131"/>
      <c r="BT47" s="131"/>
      <c r="BU47" s="132"/>
      <c r="BV47" s="154"/>
      <c r="BW47" s="155"/>
      <c r="BX47" s="165"/>
      <c r="BY47" s="107"/>
      <c r="BZ47" s="108"/>
      <c r="CA47" s="109"/>
      <c r="CB47" s="110"/>
      <c r="CC47" s="111"/>
      <c r="CD47" s="112"/>
      <c r="CE47" s="113"/>
      <c r="CF47" s="114"/>
      <c r="CG47" s="115"/>
      <c r="CH47" s="157">
        <v>3.75</v>
      </c>
      <c r="CI47" s="158"/>
      <c r="CJ47" s="159"/>
      <c r="CK47" s="3"/>
    </row>
    <row r="48" spans="1:89" ht="16.5" customHeight="1">
      <c r="A48" s="220" t="s">
        <v>168</v>
      </c>
      <c r="B48" s="67" t="s">
        <v>105</v>
      </c>
      <c r="C48" s="121"/>
      <c r="D48" s="122"/>
      <c r="E48" s="123"/>
      <c r="F48" s="124"/>
      <c r="G48" s="164"/>
      <c r="H48" s="125"/>
      <c r="I48" s="126"/>
      <c r="J48" s="126"/>
      <c r="K48" s="127"/>
      <c r="L48" s="437">
        <v>6.5</v>
      </c>
      <c r="M48" s="611" t="s">
        <v>169</v>
      </c>
      <c r="N48" s="128">
        <v>7</v>
      </c>
      <c r="O48" s="78" t="s">
        <v>357</v>
      </c>
      <c r="P48" s="130"/>
      <c r="Q48" s="131"/>
      <c r="R48" s="131"/>
      <c r="S48" s="131"/>
      <c r="T48" s="131"/>
      <c r="U48" s="132"/>
      <c r="V48" s="133"/>
      <c r="W48" s="132"/>
      <c r="X48" s="134"/>
      <c r="Y48" s="135"/>
      <c r="Z48" s="136"/>
      <c r="AA48" s="137"/>
      <c r="AB48" s="138"/>
      <c r="AC48" s="138"/>
      <c r="AD48" s="138">
        <v>8</v>
      </c>
      <c r="AE48" s="139"/>
      <c r="AF48" s="138"/>
      <c r="AG48" s="138"/>
      <c r="AH48" s="140"/>
      <c r="AI48" s="90"/>
      <c r="AJ48" s="90"/>
      <c r="AK48" s="141"/>
      <c r="AL48" s="141"/>
      <c r="AM48" s="141"/>
      <c r="AN48" s="142"/>
      <c r="AO48" s="177"/>
      <c r="AP48" s="144"/>
      <c r="AQ48" s="145"/>
      <c r="AR48" s="145"/>
      <c r="AS48" s="145">
        <v>9</v>
      </c>
      <c r="AT48" s="437"/>
      <c r="AU48" s="78"/>
      <c r="AV48" s="438"/>
      <c r="AW48" s="78"/>
      <c r="AX48" s="582">
        <v>9</v>
      </c>
      <c r="AY48" s="579">
        <v>8</v>
      </c>
      <c r="AZ48" s="146"/>
      <c r="BA48" s="146"/>
      <c r="BB48" s="148"/>
      <c r="BC48" s="148" t="s">
        <v>358</v>
      </c>
      <c r="BD48" s="148"/>
      <c r="BE48" s="148"/>
      <c r="BF48" s="148"/>
      <c r="BG48" s="148"/>
      <c r="BH48" s="148"/>
      <c r="BI48" s="148"/>
      <c r="BJ48" s="148"/>
      <c r="BK48" s="149"/>
      <c r="BL48" s="150"/>
      <c r="BM48" s="151"/>
      <c r="BN48" s="151"/>
      <c r="BO48" s="151"/>
      <c r="BP48" s="577"/>
      <c r="BQ48" s="152"/>
      <c r="BR48" s="153">
        <v>7.5</v>
      </c>
      <c r="BS48" s="131"/>
      <c r="BT48" s="131"/>
      <c r="BU48" s="132"/>
      <c r="BV48" s="154"/>
      <c r="BW48" s="155"/>
      <c r="BX48" s="165"/>
      <c r="BY48" s="107"/>
      <c r="BZ48" s="108"/>
      <c r="CA48" s="109"/>
      <c r="CB48" s="110"/>
      <c r="CC48" s="111"/>
      <c r="CD48" s="112"/>
      <c r="CE48" s="113"/>
      <c r="CF48" s="114"/>
      <c r="CG48" s="115"/>
      <c r="CH48" s="157">
        <v>11.18</v>
      </c>
      <c r="CI48" s="158"/>
      <c r="CJ48" s="159"/>
      <c r="CK48" s="3"/>
    </row>
    <row r="49" spans="1:89" ht="16.5" customHeight="1">
      <c r="A49" s="220" t="s">
        <v>171</v>
      </c>
      <c r="B49" s="67" t="s">
        <v>105</v>
      </c>
      <c r="C49" s="121"/>
      <c r="D49" s="122"/>
      <c r="E49" s="123"/>
      <c r="F49" s="124"/>
      <c r="G49" s="164"/>
      <c r="H49" s="125"/>
      <c r="I49" s="126"/>
      <c r="J49" s="126"/>
      <c r="K49" s="127"/>
      <c r="L49" s="583"/>
      <c r="M49" s="613"/>
      <c r="N49" s="192"/>
      <c r="O49" s="78"/>
      <c r="P49" s="130"/>
      <c r="Q49" s="131"/>
      <c r="R49" s="131"/>
      <c r="S49" s="131"/>
      <c r="T49" s="131"/>
      <c r="U49" s="132"/>
      <c r="V49" s="133"/>
      <c r="W49" s="132"/>
      <c r="X49" s="134"/>
      <c r="Y49" s="135"/>
      <c r="Z49" s="136"/>
      <c r="AA49" s="137"/>
      <c r="AB49" s="138"/>
      <c r="AC49" s="138"/>
      <c r="AD49" s="138"/>
      <c r="AE49" s="139"/>
      <c r="AF49" s="138"/>
      <c r="AG49" s="138"/>
      <c r="AH49" s="140"/>
      <c r="AI49" s="90"/>
      <c r="AJ49" s="90"/>
      <c r="AK49" s="141"/>
      <c r="AL49" s="141"/>
      <c r="AM49" s="141"/>
      <c r="AN49" s="142"/>
      <c r="AO49" s="177"/>
      <c r="AP49" s="144"/>
      <c r="AQ49" s="145"/>
      <c r="AR49" s="145"/>
      <c r="AS49" s="145"/>
      <c r="AT49" s="437"/>
      <c r="AU49" s="78"/>
      <c r="AV49" s="438"/>
      <c r="AW49" s="78"/>
      <c r="AX49" s="579"/>
      <c r="AY49" s="579"/>
      <c r="AZ49" s="146"/>
      <c r="BA49" s="146"/>
      <c r="BB49" s="148">
        <v>8</v>
      </c>
      <c r="BC49" s="148"/>
      <c r="BD49" s="148"/>
      <c r="BE49" s="148"/>
      <c r="BF49" s="148"/>
      <c r="BG49" s="148"/>
      <c r="BH49" s="148"/>
      <c r="BI49" s="148"/>
      <c r="BJ49" s="148"/>
      <c r="BK49" s="149"/>
      <c r="BL49" s="150"/>
      <c r="BM49" s="151"/>
      <c r="BN49" s="151"/>
      <c r="BO49" s="151"/>
      <c r="BP49" s="577"/>
      <c r="BQ49" s="152"/>
      <c r="BR49" s="153"/>
      <c r="BS49" s="131"/>
      <c r="BT49" s="131"/>
      <c r="BU49" s="132"/>
      <c r="BV49" s="154"/>
      <c r="BW49" s="155"/>
      <c r="BX49" s="165"/>
      <c r="BY49" s="107"/>
      <c r="BZ49" s="108"/>
      <c r="CA49" s="109"/>
      <c r="CB49" s="110"/>
      <c r="CC49" s="111"/>
      <c r="CD49" s="112"/>
      <c r="CE49" s="113"/>
      <c r="CF49" s="114"/>
      <c r="CG49" s="115"/>
      <c r="CH49" s="157"/>
      <c r="CI49" s="158"/>
      <c r="CJ49" s="159"/>
      <c r="CK49" s="3"/>
    </row>
    <row r="50" spans="1:89" ht="16.5" customHeight="1">
      <c r="A50" s="221" t="s">
        <v>172</v>
      </c>
      <c r="B50" s="67" t="s">
        <v>142</v>
      </c>
      <c r="C50" s="121"/>
      <c r="D50" s="122"/>
      <c r="E50" s="123"/>
      <c r="F50" s="124"/>
      <c r="G50" s="164"/>
      <c r="H50" s="125"/>
      <c r="I50" s="126"/>
      <c r="J50" s="126"/>
      <c r="K50" s="127"/>
      <c r="L50" s="583"/>
      <c r="M50" s="613"/>
      <c r="N50" s="192"/>
      <c r="O50" s="78"/>
      <c r="P50" s="130"/>
      <c r="Q50" s="131"/>
      <c r="R50" s="131"/>
      <c r="S50" s="131"/>
      <c r="T50" s="131"/>
      <c r="U50" s="132"/>
      <c r="V50" s="133"/>
      <c r="W50" s="132"/>
      <c r="X50" s="134"/>
      <c r="Y50" s="135"/>
      <c r="Z50" s="136"/>
      <c r="AA50" s="137"/>
      <c r="AB50" s="138"/>
      <c r="AC50" s="138"/>
      <c r="AD50" s="138"/>
      <c r="AE50" s="139"/>
      <c r="AF50" s="138"/>
      <c r="AG50" s="138"/>
      <c r="AH50" s="140"/>
      <c r="AI50" s="90"/>
      <c r="AJ50" s="90"/>
      <c r="AK50" s="141"/>
      <c r="AL50" s="141"/>
      <c r="AM50" s="141"/>
      <c r="AN50" s="142"/>
      <c r="AO50" s="177"/>
      <c r="AP50" s="144"/>
      <c r="AQ50" s="145"/>
      <c r="AR50" s="145"/>
      <c r="AS50" s="145"/>
      <c r="AT50" s="437"/>
      <c r="AU50" s="78"/>
      <c r="AV50" s="438"/>
      <c r="AW50" s="78"/>
      <c r="AX50" s="579"/>
      <c r="AY50" s="579"/>
      <c r="AZ50" s="146"/>
      <c r="BA50" s="146"/>
      <c r="BB50" s="148"/>
      <c r="BC50" s="148"/>
      <c r="BD50" s="148"/>
      <c r="BE50" s="148"/>
      <c r="BF50" s="148"/>
      <c r="BG50" s="148"/>
      <c r="BH50" s="148"/>
      <c r="BI50" s="148"/>
      <c r="BJ50" s="148"/>
      <c r="BK50" s="149"/>
      <c r="BL50" s="150"/>
      <c r="BM50" s="151"/>
      <c r="BN50" s="151"/>
      <c r="BO50" s="151"/>
      <c r="BP50" s="577"/>
      <c r="BQ50" s="152"/>
      <c r="BR50" s="153"/>
      <c r="BS50" s="131"/>
      <c r="BT50" s="131"/>
      <c r="BU50" s="132"/>
      <c r="BV50" s="154"/>
      <c r="BW50" s="155"/>
      <c r="BX50" s="165"/>
      <c r="BY50" s="107"/>
      <c r="BZ50" s="108"/>
      <c r="CA50" s="109"/>
      <c r="CB50" s="110"/>
      <c r="CC50" s="111"/>
      <c r="CD50" s="112"/>
      <c r="CE50" s="113"/>
      <c r="CF50" s="114"/>
      <c r="CG50" s="115"/>
      <c r="CH50" s="157"/>
      <c r="CI50" s="158"/>
      <c r="CJ50" s="159"/>
      <c r="CK50" s="3"/>
    </row>
    <row r="51" spans="1:89" ht="16.5" customHeight="1">
      <c r="A51" s="222" t="s">
        <v>174</v>
      </c>
      <c r="B51" s="67" t="s">
        <v>105</v>
      </c>
      <c r="C51" s="121"/>
      <c r="D51" s="122"/>
      <c r="E51" s="123"/>
      <c r="F51" s="124"/>
      <c r="G51" s="164"/>
      <c r="H51" s="125"/>
      <c r="I51" s="126"/>
      <c r="J51" s="126"/>
      <c r="K51" s="127"/>
      <c r="L51" s="583"/>
      <c r="M51" s="613"/>
      <c r="N51" s="192"/>
      <c r="O51" s="78"/>
      <c r="P51" s="130"/>
      <c r="Q51" s="131"/>
      <c r="R51" s="131"/>
      <c r="S51" s="131"/>
      <c r="T51" s="131"/>
      <c r="U51" s="132"/>
      <c r="V51" s="133"/>
      <c r="W51" s="132"/>
      <c r="X51" s="134"/>
      <c r="Y51" s="135"/>
      <c r="Z51" s="136"/>
      <c r="AA51" s="137"/>
      <c r="AB51" s="138"/>
      <c r="AC51" s="138"/>
      <c r="AD51" s="138"/>
      <c r="AE51" s="139"/>
      <c r="AF51" s="138"/>
      <c r="AG51" s="138"/>
      <c r="AH51" s="140"/>
      <c r="AI51" s="90"/>
      <c r="AJ51" s="90"/>
      <c r="AK51" s="141"/>
      <c r="AL51" s="141"/>
      <c r="AM51" s="141"/>
      <c r="AN51" s="142"/>
      <c r="AO51" s="177"/>
      <c r="AP51" s="144"/>
      <c r="AQ51" s="145"/>
      <c r="AR51" s="145"/>
      <c r="AS51" s="145"/>
      <c r="AT51" s="437"/>
      <c r="AU51" s="78">
        <v>3</v>
      </c>
      <c r="AV51" s="438"/>
      <c r="AW51" s="78"/>
      <c r="AX51" s="579"/>
      <c r="AY51" s="579"/>
      <c r="AZ51" s="146"/>
      <c r="BA51" s="146"/>
      <c r="BB51" s="148"/>
      <c r="BC51" s="148"/>
      <c r="BD51" s="148"/>
      <c r="BE51" s="148"/>
      <c r="BF51" s="148"/>
      <c r="BG51" s="148"/>
      <c r="BH51" s="148"/>
      <c r="BI51" s="148"/>
      <c r="BJ51" s="148"/>
      <c r="BK51" s="149"/>
      <c r="BL51" s="150"/>
      <c r="BM51" s="151"/>
      <c r="BN51" s="151"/>
      <c r="BO51" s="151"/>
      <c r="BP51" s="580"/>
      <c r="BQ51" s="152"/>
      <c r="BR51" s="153"/>
      <c r="BS51" s="131"/>
      <c r="BT51" s="131"/>
      <c r="BU51" s="132"/>
      <c r="BV51" s="154"/>
      <c r="BW51" s="155"/>
      <c r="BX51" s="165"/>
      <c r="BY51" s="107"/>
      <c r="BZ51" s="108"/>
      <c r="CA51" s="109"/>
      <c r="CB51" s="110"/>
      <c r="CC51" s="111"/>
      <c r="CD51" s="112"/>
      <c r="CE51" s="113"/>
      <c r="CF51" s="114"/>
      <c r="CG51" s="115"/>
      <c r="CH51" s="157" t="s">
        <v>359</v>
      </c>
      <c r="CI51" s="158"/>
      <c r="CJ51" s="159"/>
      <c r="CK51" s="3"/>
    </row>
    <row r="52" spans="1:89" ht="16.5" customHeight="1">
      <c r="A52" s="223" t="s">
        <v>175</v>
      </c>
      <c r="B52" s="67" t="s">
        <v>105</v>
      </c>
      <c r="C52" s="160"/>
      <c r="D52" s="122"/>
      <c r="E52" s="123"/>
      <c r="F52" s="124"/>
      <c r="G52" s="218"/>
      <c r="H52" s="125"/>
      <c r="I52" s="126"/>
      <c r="J52" s="126"/>
      <c r="K52" s="127"/>
      <c r="L52" s="583"/>
      <c r="M52" s="613"/>
      <c r="N52" s="192"/>
      <c r="O52" s="78"/>
      <c r="P52" s="130"/>
      <c r="Q52" s="131"/>
      <c r="R52" s="131"/>
      <c r="S52" s="131"/>
      <c r="T52" s="131"/>
      <c r="U52" s="132"/>
      <c r="V52" s="133"/>
      <c r="W52" s="132"/>
      <c r="X52" s="134"/>
      <c r="Y52" s="135"/>
      <c r="Z52" s="136"/>
      <c r="AA52" s="137"/>
      <c r="AB52" s="138"/>
      <c r="AC52" s="138"/>
      <c r="AD52" s="138"/>
      <c r="AE52" s="139"/>
      <c r="AF52" s="138"/>
      <c r="AG52" s="138"/>
      <c r="AH52" s="140"/>
      <c r="AI52" s="197"/>
      <c r="AJ52" s="197"/>
      <c r="AK52" s="193"/>
      <c r="AL52" s="193"/>
      <c r="AM52" s="141"/>
      <c r="AN52" s="142"/>
      <c r="AO52" s="177"/>
      <c r="AP52" s="144"/>
      <c r="AQ52" s="145"/>
      <c r="AR52" s="145"/>
      <c r="AS52" s="224"/>
      <c r="AT52" s="437"/>
      <c r="AU52" s="78"/>
      <c r="AV52" s="438"/>
      <c r="AW52" s="78"/>
      <c r="AX52" s="582"/>
      <c r="AY52" s="579"/>
      <c r="AZ52" s="146"/>
      <c r="BA52" s="146"/>
      <c r="BB52" s="148"/>
      <c r="BC52" s="148"/>
      <c r="BD52" s="148"/>
      <c r="BE52" s="148"/>
      <c r="BF52" s="148"/>
      <c r="BG52" s="148"/>
      <c r="BH52" s="148"/>
      <c r="BI52" s="148"/>
      <c r="BJ52" s="148"/>
      <c r="BK52" s="149"/>
      <c r="BL52" s="150"/>
      <c r="BM52" s="151"/>
      <c r="BN52" s="151"/>
      <c r="BO52" s="151"/>
      <c r="BP52" s="577"/>
      <c r="BQ52" s="152"/>
      <c r="BR52" s="153"/>
      <c r="BS52" s="131"/>
      <c r="BT52" s="131"/>
      <c r="BU52" s="132"/>
      <c r="BV52" s="154"/>
      <c r="BW52" s="155"/>
      <c r="BX52" s="165"/>
      <c r="BY52" s="107"/>
      <c r="BZ52" s="108"/>
      <c r="CA52" s="109"/>
      <c r="CB52" s="110"/>
      <c r="CC52" s="111"/>
      <c r="CD52" s="112"/>
      <c r="CE52" s="113"/>
      <c r="CF52" s="114"/>
      <c r="CG52" s="115"/>
      <c r="CH52" s="157">
        <v>3.51</v>
      </c>
      <c r="CI52" s="158"/>
      <c r="CJ52" s="159"/>
      <c r="CK52" s="3"/>
    </row>
    <row r="53" spans="1:89" ht="16.5" customHeight="1">
      <c r="A53" s="223" t="s">
        <v>176</v>
      </c>
      <c r="B53" s="67" t="s">
        <v>108</v>
      </c>
      <c r="C53" s="121"/>
      <c r="D53" s="195"/>
      <c r="E53" s="123"/>
      <c r="F53" s="225"/>
      <c r="G53" s="164"/>
      <c r="H53" s="125"/>
      <c r="I53" s="126"/>
      <c r="J53" s="126"/>
      <c r="K53" s="127"/>
      <c r="L53" s="583"/>
      <c r="M53" s="613"/>
      <c r="N53" s="192"/>
      <c r="O53" s="78"/>
      <c r="P53" s="130"/>
      <c r="Q53" s="131"/>
      <c r="R53" s="131"/>
      <c r="S53" s="131"/>
      <c r="T53" s="131"/>
      <c r="U53" s="132"/>
      <c r="V53" s="133"/>
      <c r="W53" s="132"/>
      <c r="X53" s="134"/>
      <c r="Y53" s="135"/>
      <c r="Z53" s="136"/>
      <c r="AA53" s="188"/>
      <c r="AB53" s="138"/>
      <c r="AC53" s="138"/>
      <c r="AD53" s="138"/>
      <c r="AE53" s="139"/>
      <c r="AF53" s="138"/>
      <c r="AG53" s="138"/>
      <c r="AH53" s="140"/>
      <c r="AI53" s="90"/>
      <c r="AJ53" s="90"/>
      <c r="AK53" s="141"/>
      <c r="AL53" s="141"/>
      <c r="AM53" s="141"/>
      <c r="AN53" s="142"/>
      <c r="AO53" s="177"/>
      <c r="AP53" s="144"/>
      <c r="AQ53" s="145"/>
      <c r="AR53" s="145"/>
      <c r="AS53" s="145"/>
      <c r="AT53" s="437"/>
      <c r="AU53" s="78"/>
      <c r="AV53" s="438"/>
      <c r="AW53" s="78"/>
      <c r="AX53" s="579"/>
      <c r="AY53" s="579"/>
      <c r="AZ53" s="146"/>
      <c r="BA53" s="146"/>
      <c r="BB53" s="148"/>
      <c r="BC53" s="148"/>
      <c r="BD53" s="148"/>
      <c r="BE53" s="148"/>
      <c r="BF53" s="148"/>
      <c r="BG53" s="148"/>
      <c r="BH53" s="148"/>
      <c r="BI53" s="148"/>
      <c r="BJ53" s="148"/>
      <c r="BK53" s="149"/>
      <c r="BL53" s="150"/>
      <c r="BM53" s="151"/>
      <c r="BN53" s="151"/>
      <c r="BO53" s="151"/>
      <c r="BP53" s="577"/>
      <c r="BQ53" s="152"/>
      <c r="BR53" s="153"/>
      <c r="BS53" s="131"/>
      <c r="BT53" s="131"/>
      <c r="BU53" s="132"/>
      <c r="BV53" s="154"/>
      <c r="BW53" s="155"/>
      <c r="BX53" s="165"/>
      <c r="BY53" s="107"/>
      <c r="BZ53" s="108"/>
      <c r="CA53" s="109"/>
      <c r="CB53" s="110"/>
      <c r="CC53" s="111"/>
      <c r="CD53" s="112"/>
      <c r="CE53" s="113"/>
      <c r="CF53" s="114"/>
      <c r="CG53" s="115"/>
      <c r="CH53" s="157"/>
      <c r="CI53" s="158"/>
      <c r="CJ53" s="159"/>
      <c r="CK53" s="3"/>
    </row>
    <row r="54" spans="1:89" ht="16.5" customHeight="1">
      <c r="A54" s="223" t="s">
        <v>177</v>
      </c>
      <c r="B54" s="67" t="s">
        <v>105</v>
      </c>
      <c r="C54" s="121"/>
      <c r="D54" s="122"/>
      <c r="E54" s="123"/>
      <c r="F54" s="124"/>
      <c r="G54" s="164"/>
      <c r="H54" s="125"/>
      <c r="I54" s="126"/>
      <c r="J54" s="126"/>
      <c r="K54" s="127"/>
      <c r="L54" s="437"/>
      <c r="M54" s="611"/>
      <c r="N54" s="128"/>
      <c r="O54" s="78"/>
      <c r="P54" s="130"/>
      <c r="Q54" s="131"/>
      <c r="R54" s="131"/>
      <c r="S54" s="131"/>
      <c r="T54" s="131"/>
      <c r="U54" s="132"/>
      <c r="V54" s="133"/>
      <c r="W54" s="132"/>
      <c r="X54" s="134"/>
      <c r="Y54" s="135"/>
      <c r="Z54" s="136"/>
      <c r="AA54" s="137"/>
      <c r="AB54" s="138"/>
      <c r="AC54" s="138"/>
      <c r="AD54" s="138"/>
      <c r="AE54" s="139"/>
      <c r="AF54" s="138"/>
      <c r="AG54" s="138"/>
      <c r="AH54" s="140"/>
      <c r="AI54" s="197"/>
      <c r="AJ54" s="197"/>
      <c r="AK54" s="193"/>
      <c r="AL54" s="193"/>
      <c r="AM54" s="141"/>
      <c r="AN54" s="142"/>
      <c r="AO54" s="177"/>
      <c r="AP54" s="144"/>
      <c r="AQ54" s="145"/>
      <c r="AR54" s="145"/>
      <c r="AS54" s="145"/>
      <c r="AT54" s="437"/>
      <c r="AU54" s="78"/>
      <c r="AV54" s="438"/>
      <c r="AW54" s="78"/>
      <c r="AX54" s="579"/>
      <c r="AY54" s="579"/>
      <c r="AZ54" s="146"/>
      <c r="BA54" s="146"/>
      <c r="BB54" s="148"/>
      <c r="BC54" s="148"/>
      <c r="BD54" s="148"/>
      <c r="BE54" s="148"/>
      <c r="BF54" s="148"/>
      <c r="BG54" s="148"/>
      <c r="BH54" s="148"/>
      <c r="BI54" s="148"/>
      <c r="BJ54" s="148"/>
      <c r="BK54" s="149"/>
      <c r="BL54" s="150"/>
      <c r="BM54" s="151"/>
      <c r="BN54" s="151"/>
      <c r="BO54" s="151"/>
      <c r="BP54" s="577"/>
      <c r="BQ54" s="152"/>
      <c r="BR54" s="153"/>
      <c r="BS54" s="131"/>
      <c r="BT54" s="131"/>
      <c r="BU54" s="132"/>
      <c r="BV54" s="154"/>
      <c r="BW54" s="155"/>
      <c r="BX54" s="165"/>
      <c r="BY54" s="107"/>
      <c r="BZ54" s="108"/>
      <c r="CA54" s="109"/>
      <c r="CB54" s="110"/>
      <c r="CC54" s="111"/>
      <c r="CD54" s="112"/>
      <c r="CE54" s="113"/>
      <c r="CF54" s="114"/>
      <c r="CG54" s="115"/>
      <c r="CH54" s="157"/>
      <c r="CI54" s="158"/>
      <c r="CJ54" s="159"/>
      <c r="CK54" s="3"/>
    </row>
    <row r="55" spans="1:89" ht="16.5" customHeight="1">
      <c r="A55" s="226" t="s">
        <v>178</v>
      </c>
      <c r="B55" s="67" t="s">
        <v>108</v>
      </c>
      <c r="C55" s="160"/>
      <c r="D55" s="122"/>
      <c r="E55" s="123"/>
      <c r="F55" s="124"/>
      <c r="G55" s="164"/>
      <c r="H55" s="125"/>
      <c r="I55" s="126"/>
      <c r="J55" s="126"/>
      <c r="K55" s="127"/>
      <c r="L55" s="437"/>
      <c r="M55" s="611"/>
      <c r="N55" s="128"/>
      <c r="O55" s="78"/>
      <c r="P55" s="130"/>
      <c r="Q55" s="131"/>
      <c r="R55" s="131"/>
      <c r="S55" s="131"/>
      <c r="T55" s="131"/>
      <c r="U55" s="132"/>
      <c r="V55" s="133"/>
      <c r="W55" s="132"/>
      <c r="X55" s="134"/>
      <c r="Y55" s="135"/>
      <c r="Z55" s="136"/>
      <c r="AA55" s="137"/>
      <c r="AB55" s="138"/>
      <c r="AC55" s="138"/>
      <c r="AD55" s="138"/>
      <c r="AE55" s="139"/>
      <c r="AF55" s="138"/>
      <c r="AG55" s="138"/>
      <c r="AH55" s="140"/>
      <c r="AI55" s="90"/>
      <c r="AJ55" s="90"/>
      <c r="AK55" s="141"/>
      <c r="AL55" s="141"/>
      <c r="AM55" s="141"/>
      <c r="AN55" s="142"/>
      <c r="AO55" s="177"/>
      <c r="AP55" s="144"/>
      <c r="AQ55" s="145"/>
      <c r="AR55" s="145"/>
      <c r="AS55" s="145"/>
      <c r="AT55" s="437"/>
      <c r="AU55" s="78"/>
      <c r="AV55" s="438"/>
      <c r="AW55" s="78"/>
      <c r="AX55" s="579"/>
      <c r="AY55" s="579"/>
      <c r="AZ55" s="146"/>
      <c r="BA55" s="146"/>
      <c r="BB55" s="148"/>
      <c r="BC55" s="148"/>
      <c r="BD55" s="148"/>
      <c r="BE55" s="148"/>
      <c r="BF55" s="148"/>
      <c r="BG55" s="148"/>
      <c r="BH55" s="148"/>
      <c r="BI55" s="148"/>
      <c r="BJ55" s="148"/>
      <c r="BK55" s="149"/>
      <c r="BL55" s="150"/>
      <c r="BM55" s="151"/>
      <c r="BN55" s="151"/>
      <c r="BO55" s="151"/>
      <c r="BP55" s="580"/>
      <c r="BQ55" s="152"/>
      <c r="BR55" s="153"/>
      <c r="BS55" s="131"/>
      <c r="BT55" s="131"/>
      <c r="BU55" s="132"/>
      <c r="BV55" s="154"/>
      <c r="BW55" s="155"/>
      <c r="BX55" s="165"/>
      <c r="BY55" s="107"/>
      <c r="BZ55" s="108"/>
      <c r="CA55" s="109"/>
      <c r="CB55" s="110"/>
      <c r="CC55" s="111"/>
      <c r="CD55" s="112"/>
      <c r="CE55" s="113"/>
      <c r="CF55" s="114"/>
      <c r="CG55" s="115"/>
      <c r="CH55" s="157"/>
      <c r="CI55" s="158"/>
      <c r="CJ55" s="159"/>
      <c r="CK55" s="3"/>
    </row>
    <row r="56" spans="1:89" ht="16.5" customHeight="1">
      <c r="A56" s="226" t="s">
        <v>179</v>
      </c>
      <c r="B56" s="67" t="s">
        <v>108</v>
      </c>
      <c r="C56" s="160"/>
      <c r="D56" s="195"/>
      <c r="E56" s="123"/>
      <c r="F56" s="124"/>
      <c r="G56" s="164"/>
      <c r="H56" s="125"/>
      <c r="I56" s="126"/>
      <c r="J56" s="126"/>
      <c r="K56" s="127"/>
      <c r="L56" s="437">
        <v>1.8</v>
      </c>
      <c r="M56" s="611">
        <v>2</v>
      </c>
      <c r="N56" s="128">
        <v>1.8</v>
      </c>
      <c r="O56" s="78" t="s">
        <v>360</v>
      </c>
      <c r="P56" s="130"/>
      <c r="Q56" s="131"/>
      <c r="R56" s="131"/>
      <c r="S56" s="131"/>
      <c r="T56" s="131"/>
      <c r="U56" s="132"/>
      <c r="V56" s="133"/>
      <c r="W56" s="132"/>
      <c r="X56" s="134"/>
      <c r="Y56" s="135"/>
      <c r="Z56" s="136"/>
      <c r="AA56" s="188"/>
      <c r="AB56" s="138">
        <v>1.6</v>
      </c>
      <c r="AC56" s="138"/>
      <c r="AD56" s="138" t="s">
        <v>361</v>
      </c>
      <c r="AE56" s="139"/>
      <c r="AF56" s="138"/>
      <c r="AG56" s="138"/>
      <c r="AH56" s="140"/>
      <c r="AI56" s="90"/>
      <c r="AJ56" s="90"/>
      <c r="AK56" s="141"/>
      <c r="AL56" s="141"/>
      <c r="AM56" s="193"/>
      <c r="AN56" s="142"/>
      <c r="AO56" s="177"/>
      <c r="AP56" s="144"/>
      <c r="AQ56" s="145"/>
      <c r="AR56" s="145"/>
      <c r="AS56" s="145">
        <v>2.5</v>
      </c>
      <c r="AT56" s="437"/>
      <c r="AU56" s="78">
        <v>2</v>
      </c>
      <c r="AV56" s="438">
        <v>1.2</v>
      </c>
      <c r="AW56" s="78"/>
      <c r="AX56" s="582">
        <v>2</v>
      </c>
      <c r="AY56" s="582">
        <v>1.8</v>
      </c>
      <c r="AZ56" s="146"/>
      <c r="BA56" s="146"/>
      <c r="BB56" s="148"/>
      <c r="BC56" s="148" t="s">
        <v>121</v>
      </c>
      <c r="BD56" s="148"/>
      <c r="BE56" s="148"/>
      <c r="BF56" s="148"/>
      <c r="BG56" s="148"/>
      <c r="BH56" s="148"/>
      <c r="BI56" s="148"/>
      <c r="BJ56" s="148"/>
      <c r="BK56" s="149"/>
      <c r="BL56" s="150"/>
      <c r="BM56" s="151"/>
      <c r="BN56" s="151"/>
      <c r="BO56" s="151"/>
      <c r="BP56" s="577"/>
      <c r="BQ56" s="152"/>
      <c r="BR56" s="153">
        <v>2.5</v>
      </c>
      <c r="BS56" s="131"/>
      <c r="BT56" s="131"/>
      <c r="BU56" s="132"/>
      <c r="BV56" s="154"/>
      <c r="BW56" s="155"/>
      <c r="BX56" s="165"/>
      <c r="BY56" s="107"/>
      <c r="BZ56" s="108"/>
      <c r="CA56" s="109"/>
      <c r="CB56" s="110"/>
      <c r="CC56" s="111"/>
      <c r="CD56" s="112"/>
      <c r="CE56" s="113"/>
      <c r="CF56" s="114"/>
      <c r="CG56" s="115"/>
      <c r="CH56" s="157">
        <v>2.04</v>
      </c>
      <c r="CI56" s="158"/>
      <c r="CJ56" s="159">
        <v>1.7</v>
      </c>
      <c r="CK56" s="3"/>
    </row>
    <row r="57" spans="1:89" ht="16.5" customHeight="1">
      <c r="A57" s="226" t="s">
        <v>179</v>
      </c>
      <c r="B57" s="67" t="s">
        <v>105</v>
      </c>
      <c r="C57" s="121"/>
      <c r="D57" s="122"/>
      <c r="E57" s="123"/>
      <c r="F57" s="124"/>
      <c r="G57" s="164"/>
      <c r="H57" s="125"/>
      <c r="I57" s="126"/>
      <c r="J57" s="126"/>
      <c r="K57" s="127"/>
      <c r="L57" s="437"/>
      <c r="M57" s="611" t="s">
        <v>131</v>
      </c>
      <c r="N57" s="128"/>
      <c r="O57" s="78"/>
      <c r="P57" s="130"/>
      <c r="Q57" s="131"/>
      <c r="R57" s="131"/>
      <c r="S57" s="131"/>
      <c r="T57" s="131"/>
      <c r="U57" s="132"/>
      <c r="V57" s="133"/>
      <c r="W57" s="132"/>
      <c r="X57" s="134"/>
      <c r="Y57" s="135"/>
      <c r="Z57" s="136"/>
      <c r="AA57" s="137"/>
      <c r="AB57" s="138"/>
      <c r="AC57" s="138"/>
      <c r="AD57" s="138"/>
      <c r="AE57" s="139"/>
      <c r="AF57" s="138"/>
      <c r="AG57" s="138"/>
      <c r="AH57" s="140"/>
      <c r="AI57" s="90"/>
      <c r="AJ57" s="90"/>
      <c r="AK57" s="141"/>
      <c r="AL57" s="141"/>
      <c r="AM57" s="141"/>
      <c r="AN57" s="142"/>
      <c r="AO57" s="177"/>
      <c r="AP57" s="144"/>
      <c r="AQ57" s="145"/>
      <c r="AR57" s="145"/>
      <c r="AS57" s="145">
        <v>4</v>
      </c>
      <c r="AT57" s="437"/>
      <c r="AU57" s="78"/>
      <c r="AV57" s="438"/>
      <c r="AW57" s="78"/>
      <c r="AX57" s="579"/>
      <c r="AY57" s="579"/>
      <c r="AZ57" s="146"/>
      <c r="BA57" s="146"/>
      <c r="BB57" s="148"/>
      <c r="BC57" s="148"/>
      <c r="BD57" s="148"/>
      <c r="BE57" s="148"/>
      <c r="BF57" s="148"/>
      <c r="BG57" s="148"/>
      <c r="BH57" s="148"/>
      <c r="BI57" s="148"/>
      <c r="BJ57" s="148"/>
      <c r="BK57" s="149"/>
      <c r="BL57" s="150"/>
      <c r="BM57" s="151"/>
      <c r="BN57" s="151"/>
      <c r="BO57" s="151"/>
      <c r="BP57" s="577"/>
      <c r="BQ57" s="152"/>
      <c r="BR57" s="153"/>
      <c r="BS57" s="131"/>
      <c r="BT57" s="131"/>
      <c r="BU57" s="132"/>
      <c r="BV57" s="154"/>
      <c r="BW57" s="155"/>
      <c r="BX57" s="165"/>
      <c r="BY57" s="107"/>
      <c r="BZ57" s="108"/>
      <c r="CA57" s="109"/>
      <c r="CB57" s="110"/>
      <c r="CC57" s="111"/>
      <c r="CD57" s="112"/>
      <c r="CE57" s="113"/>
      <c r="CF57" s="114"/>
      <c r="CG57" s="115"/>
      <c r="CH57" s="157"/>
      <c r="CI57" s="158"/>
      <c r="CJ57" s="159"/>
      <c r="CK57" s="3"/>
    </row>
    <row r="58" spans="1:89" ht="16.5" customHeight="1">
      <c r="A58" s="226" t="s">
        <v>180</v>
      </c>
      <c r="B58" s="67" t="s">
        <v>105</v>
      </c>
      <c r="C58" s="121"/>
      <c r="D58" s="122"/>
      <c r="E58" s="123"/>
      <c r="F58" s="124"/>
      <c r="G58" s="164"/>
      <c r="H58" s="125"/>
      <c r="I58" s="126"/>
      <c r="J58" s="126"/>
      <c r="K58" s="127"/>
      <c r="L58" s="437"/>
      <c r="M58" s="611" t="s">
        <v>131</v>
      </c>
      <c r="N58" s="128"/>
      <c r="O58" s="78"/>
      <c r="P58" s="130"/>
      <c r="Q58" s="131"/>
      <c r="R58" s="131"/>
      <c r="S58" s="131"/>
      <c r="T58" s="131"/>
      <c r="U58" s="132"/>
      <c r="V58" s="133"/>
      <c r="W58" s="132"/>
      <c r="X58" s="134"/>
      <c r="Y58" s="135"/>
      <c r="Z58" s="136"/>
      <c r="AA58" s="137"/>
      <c r="AB58" s="138"/>
      <c r="AC58" s="138"/>
      <c r="AD58" s="138"/>
      <c r="AE58" s="139"/>
      <c r="AF58" s="138"/>
      <c r="AG58" s="138"/>
      <c r="AH58" s="140"/>
      <c r="AI58" s="90"/>
      <c r="AJ58" s="90"/>
      <c r="AK58" s="141"/>
      <c r="AL58" s="141"/>
      <c r="AM58" s="141"/>
      <c r="AN58" s="142"/>
      <c r="AO58" s="177"/>
      <c r="AP58" s="144"/>
      <c r="AQ58" s="145"/>
      <c r="AR58" s="145"/>
      <c r="AS58" s="145"/>
      <c r="AT58" s="437"/>
      <c r="AU58" s="78"/>
      <c r="AV58" s="438"/>
      <c r="AW58" s="78"/>
      <c r="AX58" s="579"/>
      <c r="AY58" s="579"/>
      <c r="AZ58" s="146"/>
      <c r="BA58" s="146"/>
      <c r="BB58" s="148"/>
      <c r="BC58" s="148"/>
      <c r="BD58" s="148"/>
      <c r="BE58" s="148"/>
      <c r="BF58" s="148"/>
      <c r="BG58" s="148"/>
      <c r="BH58" s="148"/>
      <c r="BI58" s="148"/>
      <c r="BJ58" s="148"/>
      <c r="BK58" s="149"/>
      <c r="BL58" s="150"/>
      <c r="BM58" s="151"/>
      <c r="BN58" s="151"/>
      <c r="BO58" s="151"/>
      <c r="BP58" s="577"/>
      <c r="BQ58" s="152"/>
      <c r="BR58" s="153"/>
      <c r="BS58" s="131"/>
      <c r="BT58" s="131"/>
      <c r="BU58" s="132"/>
      <c r="BV58" s="154"/>
      <c r="BW58" s="155"/>
      <c r="BX58" s="165"/>
      <c r="BY58" s="107"/>
      <c r="BZ58" s="108"/>
      <c r="CA58" s="109"/>
      <c r="CB58" s="110"/>
      <c r="CC58" s="111"/>
      <c r="CD58" s="112"/>
      <c r="CE58" s="113"/>
      <c r="CF58" s="114"/>
      <c r="CG58" s="115"/>
      <c r="CH58" s="157" t="s">
        <v>362</v>
      </c>
      <c r="CI58" s="158"/>
      <c r="CJ58" s="159"/>
      <c r="CK58" s="3"/>
    </row>
    <row r="59" spans="1:89" ht="16.5" customHeight="1">
      <c r="A59" s="226" t="s">
        <v>181</v>
      </c>
      <c r="B59" s="67" t="s">
        <v>105</v>
      </c>
      <c r="C59" s="121"/>
      <c r="D59" s="122"/>
      <c r="E59" s="123"/>
      <c r="F59" s="124"/>
      <c r="G59" s="164"/>
      <c r="H59" s="125"/>
      <c r="I59" s="126"/>
      <c r="J59" s="126"/>
      <c r="K59" s="127"/>
      <c r="L59" s="437"/>
      <c r="M59" s="611"/>
      <c r="N59" s="128"/>
      <c r="O59" s="78"/>
      <c r="P59" s="130"/>
      <c r="Q59" s="131"/>
      <c r="R59" s="131"/>
      <c r="S59" s="131"/>
      <c r="T59" s="131"/>
      <c r="U59" s="132"/>
      <c r="V59" s="133"/>
      <c r="W59" s="132"/>
      <c r="X59" s="134"/>
      <c r="Y59" s="135"/>
      <c r="Z59" s="136"/>
      <c r="AA59" s="137"/>
      <c r="AB59" s="138"/>
      <c r="AC59" s="138"/>
      <c r="AD59" s="138"/>
      <c r="AE59" s="139">
        <v>3</v>
      </c>
      <c r="AF59" s="138"/>
      <c r="AG59" s="138"/>
      <c r="AH59" s="140"/>
      <c r="AI59" s="197"/>
      <c r="AJ59" s="197"/>
      <c r="AK59" s="193"/>
      <c r="AL59" s="193"/>
      <c r="AM59" s="141"/>
      <c r="AN59" s="142"/>
      <c r="AO59" s="177"/>
      <c r="AP59" s="144"/>
      <c r="AQ59" s="145"/>
      <c r="AR59" s="145"/>
      <c r="AS59" s="145"/>
      <c r="AT59" s="437"/>
      <c r="AU59" s="78"/>
      <c r="AV59" s="438"/>
      <c r="AW59" s="78"/>
      <c r="AX59" s="582"/>
      <c r="AY59" s="579"/>
      <c r="AZ59" s="146"/>
      <c r="BA59" s="146"/>
      <c r="BB59" s="148"/>
      <c r="BC59" s="148"/>
      <c r="BD59" s="148"/>
      <c r="BE59" s="148"/>
      <c r="BF59" s="148"/>
      <c r="BG59" s="148"/>
      <c r="BH59" s="148"/>
      <c r="BI59" s="148"/>
      <c r="BJ59" s="148"/>
      <c r="BK59" s="149"/>
      <c r="BL59" s="150"/>
      <c r="BM59" s="151"/>
      <c r="BN59" s="151"/>
      <c r="BO59" s="151"/>
      <c r="BP59" s="580"/>
      <c r="BQ59" s="152"/>
      <c r="BR59" s="153">
        <v>2.5</v>
      </c>
      <c r="BS59" s="131"/>
      <c r="BT59" s="131"/>
      <c r="BU59" s="132"/>
      <c r="BV59" s="154"/>
      <c r="BW59" s="155"/>
      <c r="BX59" s="165"/>
      <c r="BY59" s="107"/>
      <c r="BZ59" s="108"/>
      <c r="CA59" s="109"/>
      <c r="CB59" s="110"/>
      <c r="CC59" s="111"/>
      <c r="CD59" s="112"/>
      <c r="CE59" s="113"/>
      <c r="CF59" s="114"/>
      <c r="CG59" s="115"/>
      <c r="CH59" s="157" t="s">
        <v>363</v>
      </c>
      <c r="CI59" s="158"/>
      <c r="CJ59" s="159"/>
      <c r="CK59" s="3"/>
    </row>
    <row r="60" spans="1:89" ht="16.5" customHeight="1">
      <c r="A60" s="196" t="s">
        <v>182</v>
      </c>
      <c r="B60" s="67" t="s">
        <v>105</v>
      </c>
      <c r="C60" s="228"/>
      <c r="D60" s="122"/>
      <c r="E60" s="123"/>
      <c r="F60" s="124"/>
      <c r="G60" s="164"/>
      <c r="H60" s="125"/>
      <c r="I60" s="126"/>
      <c r="J60" s="126"/>
      <c r="K60" s="127"/>
      <c r="L60" s="437"/>
      <c r="M60" s="611"/>
      <c r="N60" s="128"/>
      <c r="O60" s="78"/>
      <c r="P60" s="130"/>
      <c r="Q60" s="131"/>
      <c r="R60" s="131"/>
      <c r="S60" s="131"/>
      <c r="T60" s="131"/>
      <c r="U60" s="132"/>
      <c r="V60" s="133"/>
      <c r="W60" s="132"/>
      <c r="X60" s="134"/>
      <c r="Y60" s="135"/>
      <c r="Z60" s="136"/>
      <c r="AA60" s="137"/>
      <c r="AB60" s="138"/>
      <c r="AC60" s="138"/>
      <c r="AD60" s="138"/>
      <c r="AE60" s="139"/>
      <c r="AF60" s="138"/>
      <c r="AG60" s="138"/>
      <c r="AH60" s="140"/>
      <c r="AI60" s="197"/>
      <c r="AJ60" s="197"/>
      <c r="AK60" s="193"/>
      <c r="AL60" s="193"/>
      <c r="AM60" s="141"/>
      <c r="AN60" s="142"/>
      <c r="AO60" s="177"/>
      <c r="AP60" s="144"/>
      <c r="AQ60" s="145"/>
      <c r="AR60" s="145"/>
      <c r="AS60" s="145"/>
      <c r="AT60" s="437"/>
      <c r="AU60" s="78"/>
      <c r="AV60" s="438"/>
      <c r="AW60" s="78"/>
      <c r="AX60" s="579"/>
      <c r="AY60" s="579"/>
      <c r="AZ60" s="146"/>
      <c r="BA60" s="146"/>
      <c r="BB60" s="148"/>
      <c r="BC60" s="148"/>
      <c r="BD60" s="148"/>
      <c r="BE60" s="148"/>
      <c r="BF60" s="148"/>
      <c r="BG60" s="148"/>
      <c r="BH60" s="148"/>
      <c r="BI60" s="148"/>
      <c r="BJ60" s="148"/>
      <c r="BK60" s="149"/>
      <c r="BL60" s="150"/>
      <c r="BM60" s="151"/>
      <c r="BN60" s="151"/>
      <c r="BO60" s="151"/>
      <c r="BP60" s="577"/>
      <c r="BQ60" s="152"/>
      <c r="BR60" s="153"/>
      <c r="BS60" s="131"/>
      <c r="BT60" s="131"/>
      <c r="BU60" s="132"/>
      <c r="BV60" s="154"/>
      <c r="BW60" s="155"/>
      <c r="BX60" s="165"/>
      <c r="BY60" s="107"/>
      <c r="BZ60" s="108"/>
      <c r="CA60" s="109"/>
      <c r="CB60" s="110"/>
      <c r="CC60" s="111"/>
      <c r="CD60" s="112"/>
      <c r="CE60" s="113"/>
      <c r="CF60" s="114"/>
      <c r="CG60" s="115"/>
      <c r="CH60" s="157"/>
      <c r="CI60" s="158"/>
      <c r="CJ60" s="159"/>
      <c r="CK60" s="3"/>
    </row>
    <row r="61" spans="1:89" ht="16.5" customHeight="1">
      <c r="A61" s="229" t="s">
        <v>183</v>
      </c>
      <c r="B61" s="67" t="s">
        <v>105</v>
      </c>
      <c r="C61" s="230"/>
      <c r="D61" s="122"/>
      <c r="E61" s="123"/>
      <c r="F61" s="124"/>
      <c r="G61" s="164"/>
      <c r="H61" s="125"/>
      <c r="I61" s="126"/>
      <c r="J61" s="126"/>
      <c r="K61" s="127"/>
      <c r="L61" s="583"/>
      <c r="M61" s="613" t="s">
        <v>114</v>
      </c>
      <c r="N61" s="192"/>
      <c r="O61" s="78"/>
      <c r="P61" s="130"/>
      <c r="Q61" s="131"/>
      <c r="R61" s="131"/>
      <c r="S61" s="131"/>
      <c r="T61" s="131"/>
      <c r="U61" s="132"/>
      <c r="V61" s="133"/>
      <c r="W61" s="132"/>
      <c r="X61" s="134"/>
      <c r="Y61" s="135"/>
      <c r="Z61" s="136"/>
      <c r="AA61" s="137"/>
      <c r="AB61" s="138"/>
      <c r="AC61" s="138"/>
      <c r="AD61" s="138"/>
      <c r="AE61" s="139"/>
      <c r="AF61" s="138"/>
      <c r="AG61" s="138"/>
      <c r="AH61" s="140"/>
      <c r="AI61" s="197"/>
      <c r="AJ61" s="197"/>
      <c r="AK61" s="141"/>
      <c r="AL61" s="141"/>
      <c r="AM61" s="141"/>
      <c r="AN61" s="142"/>
      <c r="AO61" s="177"/>
      <c r="AP61" s="144"/>
      <c r="AQ61" s="145"/>
      <c r="AR61" s="145"/>
      <c r="AS61" s="145"/>
      <c r="AT61" s="437"/>
      <c r="AU61" s="78"/>
      <c r="AV61" s="438"/>
      <c r="AW61" s="78"/>
      <c r="AX61" s="579"/>
      <c r="AY61" s="579"/>
      <c r="AZ61" s="146"/>
      <c r="BA61" s="146"/>
      <c r="BB61" s="148"/>
      <c r="BC61" s="148"/>
      <c r="BD61" s="148"/>
      <c r="BE61" s="148"/>
      <c r="BF61" s="148"/>
      <c r="BG61" s="148"/>
      <c r="BH61" s="148"/>
      <c r="BI61" s="148"/>
      <c r="BJ61" s="148"/>
      <c r="BK61" s="149"/>
      <c r="BL61" s="150"/>
      <c r="BM61" s="151"/>
      <c r="BN61" s="151"/>
      <c r="BO61" s="151"/>
      <c r="BP61" s="577"/>
      <c r="BQ61" s="152"/>
      <c r="BR61" s="153"/>
      <c r="BS61" s="131"/>
      <c r="BT61" s="131"/>
      <c r="BU61" s="132"/>
      <c r="BV61" s="154"/>
      <c r="BW61" s="155"/>
      <c r="BX61" s="165"/>
      <c r="BY61" s="107"/>
      <c r="BZ61" s="108"/>
      <c r="CA61" s="109"/>
      <c r="CB61" s="110"/>
      <c r="CC61" s="111"/>
      <c r="CD61" s="112"/>
      <c r="CE61" s="113"/>
      <c r="CF61" s="114"/>
      <c r="CG61" s="115"/>
      <c r="CH61" s="157"/>
      <c r="CI61" s="158"/>
      <c r="CJ61" s="159"/>
      <c r="CK61" s="3"/>
    </row>
    <row r="62" spans="1:89" ht="17.25" customHeight="1">
      <c r="A62" s="215" t="s">
        <v>185</v>
      </c>
      <c r="B62" s="67" t="s">
        <v>105</v>
      </c>
      <c r="C62" s="68"/>
      <c r="D62" s="122"/>
      <c r="E62" s="123"/>
      <c r="F62" s="124"/>
      <c r="G62" s="164"/>
      <c r="H62" s="125"/>
      <c r="I62" s="126"/>
      <c r="J62" s="126"/>
      <c r="K62" s="127"/>
      <c r="L62" s="583"/>
      <c r="M62" s="613"/>
      <c r="N62" s="192"/>
      <c r="O62" s="78"/>
      <c r="P62" s="130"/>
      <c r="Q62" s="131"/>
      <c r="R62" s="131"/>
      <c r="S62" s="131"/>
      <c r="T62" s="131"/>
      <c r="U62" s="132"/>
      <c r="V62" s="133"/>
      <c r="W62" s="132"/>
      <c r="X62" s="134"/>
      <c r="Y62" s="135"/>
      <c r="Z62" s="136"/>
      <c r="AA62" s="137"/>
      <c r="AB62" s="138"/>
      <c r="AC62" s="138"/>
      <c r="AD62" s="138"/>
      <c r="AE62" s="139"/>
      <c r="AF62" s="138"/>
      <c r="AG62" s="138"/>
      <c r="AH62" s="140"/>
      <c r="AI62" s="90"/>
      <c r="AJ62" s="90"/>
      <c r="AK62" s="141"/>
      <c r="AL62" s="141"/>
      <c r="AM62" s="141"/>
      <c r="AN62" s="142"/>
      <c r="AO62" s="177"/>
      <c r="AP62" s="144"/>
      <c r="AQ62" s="145"/>
      <c r="AR62" s="145"/>
      <c r="AS62" s="145"/>
      <c r="AT62" s="437"/>
      <c r="AU62" s="78"/>
      <c r="AV62" s="438"/>
      <c r="AW62" s="78"/>
      <c r="AX62" s="579"/>
      <c r="AY62" s="579"/>
      <c r="AZ62" s="146"/>
      <c r="BA62" s="146"/>
      <c r="BB62" s="148"/>
      <c r="BC62" s="148"/>
      <c r="BD62" s="148"/>
      <c r="BE62" s="148"/>
      <c r="BF62" s="148"/>
      <c r="BG62" s="148"/>
      <c r="BH62" s="148"/>
      <c r="BI62" s="148"/>
      <c r="BJ62" s="148"/>
      <c r="BK62" s="149"/>
      <c r="BL62" s="150"/>
      <c r="BM62" s="151"/>
      <c r="BN62" s="151"/>
      <c r="BO62" s="151"/>
      <c r="BP62" s="580"/>
      <c r="BQ62" s="152"/>
      <c r="BR62" s="153"/>
      <c r="BS62" s="131"/>
      <c r="BT62" s="131"/>
      <c r="BU62" s="132"/>
      <c r="BV62" s="154"/>
      <c r="BW62" s="155"/>
      <c r="BX62" s="165"/>
      <c r="BY62" s="107"/>
      <c r="BZ62" s="108"/>
      <c r="CA62" s="109"/>
      <c r="CB62" s="110"/>
      <c r="CC62" s="111"/>
      <c r="CD62" s="112"/>
      <c r="CE62" s="113"/>
      <c r="CF62" s="114"/>
      <c r="CG62" s="115"/>
      <c r="CH62" s="157"/>
      <c r="CI62" s="158"/>
      <c r="CJ62" s="159"/>
      <c r="CK62" s="3"/>
    </row>
    <row r="63" spans="1:89" ht="16.5" customHeight="1">
      <c r="A63" s="231" t="s">
        <v>186</v>
      </c>
      <c r="B63" s="67" t="s">
        <v>105</v>
      </c>
      <c r="C63" s="68"/>
      <c r="D63" s="122"/>
      <c r="E63" s="123"/>
      <c r="F63" s="124"/>
      <c r="G63" s="164"/>
      <c r="H63" s="125"/>
      <c r="I63" s="126"/>
      <c r="J63" s="126"/>
      <c r="K63" s="127"/>
      <c r="L63" s="583">
        <v>3</v>
      </c>
      <c r="M63" s="613"/>
      <c r="N63" s="192">
        <v>2.9</v>
      </c>
      <c r="O63" s="78"/>
      <c r="P63" s="130"/>
      <c r="Q63" s="131"/>
      <c r="R63" s="131"/>
      <c r="S63" s="131"/>
      <c r="T63" s="131"/>
      <c r="U63" s="132"/>
      <c r="V63" s="133"/>
      <c r="W63" s="132"/>
      <c r="X63" s="134"/>
      <c r="Y63" s="135"/>
      <c r="Z63" s="136"/>
      <c r="AA63" s="137"/>
      <c r="AB63" s="138">
        <v>3.4</v>
      </c>
      <c r="AC63" s="138"/>
      <c r="AD63" s="138"/>
      <c r="AE63" s="139">
        <v>3.5</v>
      </c>
      <c r="AF63" s="138"/>
      <c r="AG63" s="138"/>
      <c r="AH63" s="140"/>
      <c r="AI63" s="90"/>
      <c r="AJ63" s="90"/>
      <c r="AK63" s="141"/>
      <c r="AL63" s="141"/>
      <c r="AM63" s="141"/>
      <c r="AN63" s="142"/>
      <c r="AO63" s="177"/>
      <c r="AP63" s="144"/>
      <c r="AQ63" s="145"/>
      <c r="AR63" s="145"/>
      <c r="AS63" s="145">
        <v>3</v>
      </c>
      <c r="AT63" s="437"/>
      <c r="AU63" s="78"/>
      <c r="AV63" s="438"/>
      <c r="AW63" s="78"/>
      <c r="AX63" s="579">
        <v>3</v>
      </c>
      <c r="AY63" s="579"/>
      <c r="AZ63" s="146"/>
      <c r="BA63" s="146"/>
      <c r="BB63" s="148"/>
      <c r="BC63" s="148" t="s">
        <v>114</v>
      </c>
      <c r="BD63" s="148"/>
      <c r="BE63" s="148"/>
      <c r="BF63" s="148"/>
      <c r="BG63" s="148"/>
      <c r="BH63" s="148"/>
      <c r="BI63" s="148"/>
      <c r="BJ63" s="148"/>
      <c r="BK63" s="149"/>
      <c r="BL63" s="150"/>
      <c r="BM63" s="151"/>
      <c r="BN63" s="151"/>
      <c r="BO63" s="151"/>
      <c r="BP63" s="577"/>
      <c r="BQ63" s="152"/>
      <c r="BR63" s="153">
        <v>2.9</v>
      </c>
      <c r="BS63" s="131"/>
      <c r="BT63" s="131"/>
      <c r="BU63" s="132"/>
      <c r="BV63" s="154"/>
      <c r="BW63" s="155"/>
      <c r="BX63" s="165"/>
      <c r="BY63" s="107"/>
      <c r="BZ63" s="108"/>
      <c r="CA63" s="109"/>
      <c r="CB63" s="110"/>
      <c r="CC63" s="111"/>
      <c r="CD63" s="112"/>
      <c r="CE63" s="113"/>
      <c r="CF63" s="114"/>
      <c r="CG63" s="115"/>
      <c r="CH63" s="157">
        <v>1.77</v>
      </c>
      <c r="CI63" s="158"/>
      <c r="CJ63" s="159">
        <v>3</v>
      </c>
      <c r="CK63" s="3"/>
    </row>
    <row r="64" spans="1:89" ht="16.5" customHeight="1">
      <c r="A64" s="231" t="s">
        <v>187</v>
      </c>
      <c r="B64" s="67" t="s">
        <v>105</v>
      </c>
      <c r="C64" s="121"/>
      <c r="D64" s="195"/>
      <c r="E64" s="123"/>
      <c r="F64" s="124"/>
      <c r="G64" s="164"/>
      <c r="H64" s="125"/>
      <c r="I64" s="126"/>
      <c r="J64" s="126"/>
      <c r="K64" s="127"/>
      <c r="L64" s="583"/>
      <c r="M64" s="613">
        <v>3</v>
      </c>
      <c r="N64" s="192"/>
      <c r="O64" s="78"/>
      <c r="P64" s="130"/>
      <c r="Q64" s="131"/>
      <c r="R64" s="131"/>
      <c r="S64" s="131"/>
      <c r="T64" s="131"/>
      <c r="U64" s="132"/>
      <c r="V64" s="133"/>
      <c r="W64" s="132"/>
      <c r="X64" s="134"/>
      <c r="Y64" s="135"/>
      <c r="Z64" s="136"/>
      <c r="AA64" s="137"/>
      <c r="AB64" s="138"/>
      <c r="AC64" s="138"/>
      <c r="AD64" s="138"/>
      <c r="AE64" s="139"/>
      <c r="AF64" s="138"/>
      <c r="AG64" s="138"/>
      <c r="AH64" s="140"/>
      <c r="AI64" s="197"/>
      <c r="AJ64" s="197"/>
      <c r="AK64" s="193"/>
      <c r="AL64" s="193"/>
      <c r="AM64" s="193"/>
      <c r="AN64" s="142"/>
      <c r="AO64" s="177"/>
      <c r="AP64" s="144"/>
      <c r="AQ64" s="145"/>
      <c r="AR64" s="145"/>
      <c r="AS64" s="145"/>
      <c r="AT64" s="437"/>
      <c r="AU64" s="78"/>
      <c r="AV64" s="438"/>
      <c r="AW64" s="78"/>
      <c r="AX64" s="582"/>
      <c r="AY64" s="582"/>
      <c r="AZ64" s="146"/>
      <c r="BA64" s="146"/>
      <c r="BB64" s="148"/>
      <c r="BC64" s="148"/>
      <c r="BD64" s="148"/>
      <c r="BE64" s="148"/>
      <c r="BF64" s="148"/>
      <c r="BG64" s="148"/>
      <c r="BH64" s="148"/>
      <c r="BI64" s="148"/>
      <c r="BJ64" s="148"/>
      <c r="BK64" s="149"/>
      <c r="BL64" s="150"/>
      <c r="BM64" s="151"/>
      <c r="BN64" s="151"/>
      <c r="BO64" s="151"/>
      <c r="BP64" s="580"/>
      <c r="BQ64" s="152"/>
      <c r="BR64" s="153"/>
      <c r="BS64" s="131"/>
      <c r="BT64" s="131"/>
      <c r="BU64" s="132"/>
      <c r="BV64" s="154"/>
      <c r="BW64" s="155"/>
      <c r="BX64" s="165"/>
      <c r="BY64" s="107"/>
      <c r="BZ64" s="108"/>
      <c r="CA64" s="109"/>
      <c r="CB64" s="110"/>
      <c r="CC64" s="111"/>
      <c r="CD64" s="112"/>
      <c r="CE64" s="113"/>
      <c r="CF64" s="114"/>
      <c r="CG64" s="115"/>
      <c r="CH64" s="157">
        <v>1.81</v>
      </c>
      <c r="CI64" s="158"/>
      <c r="CJ64" s="159"/>
      <c r="CK64" s="3"/>
    </row>
    <row r="65" spans="1:89" ht="16.5" customHeight="1">
      <c r="A65" s="166" t="s">
        <v>189</v>
      </c>
      <c r="B65" s="67" t="s">
        <v>108</v>
      </c>
      <c r="C65" s="160"/>
      <c r="D65" s="195"/>
      <c r="E65" s="233"/>
      <c r="F65" s="225"/>
      <c r="G65" s="164"/>
      <c r="H65" s="125"/>
      <c r="I65" s="126"/>
      <c r="J65" s="126"/>
      <c r="K65" s="127"/>
      <c r="L65" s="583">
        <v>1</v>
      </c>
      <c r="M65" s="613" t="s">
        <v>190</v>
      </c>
      <c r="N65" s="192"/>
      <c r="O65" s="78"/>
      <c r="P65" s="130"/>
      <c r="Q65" s="131"/>
      <c r="R65" s="131"/>
      <c r="S65" s="131"/>
      <c r="T65" s="131"/>
      <c r="U65" s="132"/>
      <c r="V65" s="133"/>
      <c r="W65" s="132"/>
      <c r="X65" s="134"/>
      <c r="Y65" s="135"/>
      <c r="Z65" s="136"/>
      <c r="AA65" s="137"/>
      <c r="AB65" s="138">
        <v>1.2</v>
      </c>
      <c r="AC65" s="138"/>
      <c r="AD65" s="138" t="s">
        <v>143</v>
      </c>
      <c r="AE65" s="139"/>
      <c r="AF65" s="138"/>
      <c r="AG65" s="138"/>
      <c r="AH65" s="140"/>
      <c r="AI65" s="90"/>
      <c r="AJ65" s="90"/>
      <c r="AK65" s="141"/>
      <c r="AL65" s="141"/>
      <c r="AM65" s="193"/>
      <c r="AN65" s="234"/>
      <c r="AO65" s="177"/>
      <c r="AP65" s="144"/>
      <c r="AQ65" s="145"/>
      <c r="AR65" s="145"/>
      <c r="AS65" s="145">
        <v>1</v>
      </c>
      <c r="AT65" s="437"/>
      <c r="AU65" s="78">
        <v>1</v>
      </c>
      <c r="AV65" s="438"/>
      <c r="AW65" s="78"/>
      <c r="AX65" s="579"/>
      <c r="AY65" s="579"/>
      <c r="AZ65" s="146"/>
      <c r="BA65" s="146"/>
      <c r="BB65" s="148"/>
      <c r="BC65" s="148">
        <v>1</v>
      </c>
      <c r="BD65" s="148"/>
      <c r="BE65" s="148"/>
      <c r="BF65" s="148"/>
      <c r="BG65" s="148"/>
      <c r="BH65" s="148"/>
      <c r="BI65" s="148"/>
      <c r="BJ65" s="148"/>
      <c r="BK65" s="149"/>
      <c r="BL65" s="150"/>
      <c r="BM65" s="151"/>
      <c r="BN65" s="151"/>
      <c r="BO65" s="151"/>
      <c r="BP65" s="577"/>
      <c r="BQ65" s="152"/>
      <c r="BR65" s="153">
        <v>1</v>
      </c>
      <c r="BS65" s="131"/>
      <c r="BT65" s="131"/>
      <c r="BU65" s="132"/>
      <c r="BV65" s="154"/>
      <c r="BW65" s="155"/>
      <c r="BX65" s="165"/>
      <c r="BY65" s="107"/>
      <c r="BZ65" s="108"/>
      <c r="CA65" s="109"/>
      <c r="CB65" s="110"/>
      <c r="CC65" s="111"/>
      <c r="CD65" s="112"/>
      <c r="CE65" s="113"/>
      <c r="CF65" s="114"/>
      <c r="CG65" s="115"/>
      <c r="CH65" s="157">
        <v>2.37</v>
      </c>
      <c r="CI65" s="158"/>
      <c r="CJ65" s="159"/>
      <c r="CK65" s="3"/>
    </row>
    <row r="66" spans="1:89" ht="16.5" customHeight="1">
      <c r="A66" s="236" t="s">
        <v>192</v>
      </c>
      <c r="B66" s="67" t="s">
        <v>105</v>
      </c>
      <c r="C66" s="121"/>
      <c r="D66" s="122"/>
      <c r="E66" s="123"/>
      <c r="F66" s="124"/>
      <c r="G66" s="164"/>
      <c r="H66" s="125"/>
      <c r="I66" s="126"/>
      <c r="J66" s="126"/>
      <c r="K66" s="127"/>
      <c r="L66" s="437" t="s">
        <v>364</v>
      </c>
      <c r="M66" s="611"/>
      <c r="N66" s="128" t="s">
        <v>365</v>
      </c>
      <c r="O66" s="78"/>
      <c r="P66" s="130"/>
      <c r="Q66" s="131"/>
      <c r="R66" s="131"/>
      <c r="S66" s="131"/>
      <c r="T66" s="131"/>
      <c r="U66" s="132"/>
      <c r="V66" s="133"/>
      <c r="W66" s="132"/>
      <c r="X66" s="134"/>
      <c r="Y66" s="135"/>
      <c r="Z66" s="136"/>
      <c r="AA66" s="137"/>
      <c r="AB66" s="138"/>
      <c r="AC66" s="138"/>
      <c r="AD66" s="138"/>
      <c r="AE66" s="139"/>
      <c r="AF66" s="138"/>
      <c r="AG66" s="138"/>
      <c r="AH66" s="140"/>
      <c r="AI66" s="90"/>
      <c r="AJ66" s="90"/>
      <c r="AK66" s="193"/>
      <c r="AL66" s="193"/>
      <c r="AM66" s="141"/>
      <c r="AN66" s="142"/>
      <c r="AO66" s="177"/>
      <c r="AP66" s="144"/>
      <c r="AQ66" s="145"/>
      <c r="AR66" s="145"/>
      <c r="AS66" s="145"/>
      <c r="AT66" s="437"/>
      <c r="AU66" s="78"/>
      <c r="AV66" s="438"/>
      <c r="AW66" s="78"/>
      <c r="AX66" s="582"/>
      <c r="AY66" s="582"/>
      <c r="AZ66" s="146"/>
      <c r="BA66" s="146"/>
      <c r="BB66" s="148"/>
      <c r="BC66" s="148"/>
      <c r="BD66" s="148"/>
      <c r="BE66" s="148"/>
      <c r="BF66" s="148"/>
      <c r="BG66" s="148"/>
      <c r="BH66" s="148"/>
      <c r="BI66" s="148"/>
      <c r="BJ66" s="148"/>
      <c r="BK66" s="149"/>
      <c r="BL66" s="150"/>
      <c r="BM66" s="151"/>
      <c r="BN66" s="151"/>
      <c r="BO66" s="151"/>
      <c r="BP66" s="577"/>
      <c r="BQ66" s="152"/>
      <c r="BR66" s="153"/>
      <c r="BS66" s="131"/>
      <c r="BT66" s="131"/>
      <c r="BU66" s="132"/>
      <c r="BV66" s="154"/>
      <c r="BW66" s="155"/>
      <c r="BX66" s="165"/>
      <c r="BY66" s="107"/>
      <c r="BZ66" s="108"/>
      <c r="CA66" s="109"/>
      <c r="CB66" s="110"/>
      <c r="CC66" s="111"/>
      <c r="CD66" s="112"/>
      <c r="CE66" s="113"/>
      <c r="CF66" s="114"/>
      <c r="CG66" s="115"/>
      <c r="CH66" s="157">
        <v>3.98</v>
      </c>
      <c r="CI66" s="158"/>
      <c r="CJ66" s="159">
        <v>3.7</v>
      </c>
      <c r="CK66" s="3"/>
    </row>
    <row r="67" spans="1:89" ht="16.5" customHeight="1">
      <c r="A67" s="237" t="s">
        <v>194</v>
      </c>
      <c r="B67" s="67" t="s">
        <v>105</v>
      </c>
      <c r="C67" s="121"/>
      <c r="D67" s="122"/>
      <c r="E67" s="123"/>
      <c r="F67" s="124"/>
      <c r="G67" s="218"/>
      <c r="H67" s="125"/>
      <c r="I67" s="126"/>
      <c r="J67" s="126"/>
      <c r="K67" s="127"/>
      <c r="L67" s="437"/>
      <c r="M67" s="611"/>
      <c r="N67" s="128"/>
      <c r="O67" s="78"/>
      <c r="P67" s="130"/>
      <c r="Q67" s="131"/>
      <c r="R67" s="131"/>
      <c r="S67" s="131"/>
      <c r="T67" s="131"/>
      <c r="U67" s="132"/>
      <c r="V67" s="133"/>
      <c r="W67" s="132"/>
      <c r="X67" s="134"/>
      <c r="Y67" s="135"/>
      <c r="Z67" s="136"/>
      <c r="AA67" s="137"/>
      <c r="AB67" s="138"/>
      <c r="AC67" s="138"/>
      <c r="AD67" s="138"/>
      <c r="AE67" s="139">
        <v>6</v>
      </c>
      <c r="AF67" s="138"/>
      <c r="AG67" s="138"/>
      <c r="AH67" s="140"/>
      <c r="AI67" s="90"/>
      <c r="AJ67" s="90"/>
      <c r="AK67" s="141"/>
      <c r="AL67" s="141"/>
      <c r="AM67" s="141"/>
      <c r="AN67" s="142"/>
      <c r="AO67" s="177"/>
      <c r="AP67" s="144"/>
      <c r="AQ67" s="145"/>
      <c r="AR67" s="145"/>
      <c r="AS67" s="145"/>
      <c r="AT67" s="437"/>
      <c r="AU67" s="78"/>
      <c r="AV67" s="438"/>
      <c r="AW67" s="78"/>
      <c r="AX67" s="579"/>
      <c r="AY67" s="579"/>
      <c r="AZ67" s="146"/>
      <c r="BA67" s="146"/>
      <c r="BB67" s="148"/>
      <c r="BC67" s="148"/>
      <c r="BD67" s="148"/>
      <c r="BE67" s="148"/>
      <c r="BF67" s="148"/>
      <c r="BG67" s="148"/>
      <c r="BH67" s="148"/>
      <c r="BI67" s="148"/>
      <c r="BJ67" s="148"/>
      <c r="BK67" s="149"/>
      <c r="BL67" s="150"/>
      <c r="BM67" s="151"/>
      <c r="BN67" s="151"/>
      <c r="BO67" s="151"/>
      <c r="BP67" s="580"/>
      <c r="BQ67" s="152"/>
      <c r="BR67" s="153"/>
      <c r="BS67" s="131"/>
      <c r="BT67" s="131"/>
      <c r="BU67" s="132"/>
      <c r="BV67" s="154"/>
      <c r="BW67" s="155"/>
      <c r="BX67" s="165"/>
      <c r="BY67" s="107"/>
      <c r="BZ67" s="108"/>
      <c r="CA67" s="109"/>
      <c r="CB67" s="110"/>
      <c r="CC67" s="111"/>
      <c r="CD67" s="112"/>
      <c r="CE67" s="113"/>
      <c r="CF67" s="114"/>
      <c r="CG67" s="115"/>
      <c r="CH67" s="157"/>
      <c r="CI67" s="158"/>
      <c r="CJ67" s="159"/>
      <c r="CK67" s="3"/>
    </row>
    <row r="68" spans="1:89" ht="16.5" customHeight="1">
      <c r="A68" s="220" t="s">
        <v>195</v>
      </c>
      <c r="B68" s="67" t="s">
        <v>105</v>
      </c>
      <c r="C68" s="121"/>
      <c r="D68" s="122"/>
      <c r="E68" s="123"/>
      <c r="F68" s="124"/>
      <c r="G68" s="164"/>
      <c r="H68" s="125"/>
      <c r="I68" s="126"/>
      <c r="J68" s="126"/>
      <c r="K68" s="127"/>
      <c r="L68" s="437"/>
      <c r="M68" s="611" t="s">
        <v>113</v>
      </c>
      <c r="N68" s="128">
        <v>4.5</v>
      </c>
      <c r="O68" s="78" t="s">
        <v>366</v>
      </c>
      <c r="P68" s="130"/>
      <c r="Q68" s="131"/>
      <c r="R68" s="131"/>
      <c r="S68" s="131"/>
      <c r="T68" s="131"/>
      <c r="U68" s="132"/>
      <c r="V68" s="133"/>
      <c r="W68" s="132"/>
      <c r="X68" s="134"/>
      <c r="Y68" s="135"/>
      <c r="Z68" s="136"/>
      <c r="AA68" s="137"/>
      <c r="AB68" s="138">
        <v>4.3</v>
      </c>
      <c r="AC68" s="138"/>
      <c r="AD68" s="138"/>
      <c r="AE68" s="139"/>
      <c r="AF68" s="138"/>
      <c r="AG68" s="138"/>
      <c r="AH68" s="140"/>
      <c r="AI68" s="90"/>
      <c r="AJ68" s="90"/>
      <c r="AK68" s="141"/>
      <c r="AL68" s="141"/>
      <c r="AM68" s="141"/>
      <c r="AN68" s="142"/>
      <c r="AO68" s="143"/>
      <c r="AP68" s="144"/>
      <c r="AQ68" s="145"/>
      <c r="AR68" s="145"/>
      <c r="AS68" s="145"/>
      <c r="AT68" s="437"/>
      <c r="AU68" s="78"/>
      <c r="AV68" s="438"/>
      <c r="AW68" s="78"/>
      <c r="AX68" s="582">
        <v>4.5</v>
      </c>
      <c r="AY68" s="582"/>
      <c r="AZ68" s="146"/>
      <c r="BA68" s="146"/>
      <c r="BB68" s="148"/>
      <c r="BC68" s="148" t="s">
        <v>114</v>
      </c>
      <c r="BD68" s="148"/>
      <c r="BE68" s="148"/>
      <c r="BF68" s="148"/>
      <c r="BG68" s="148"/>
      <c r="BH68" s="148"/>
      <c r="BI68" s="148"/>
      <c r="BJ68" s="148"/>
      <c r="BK68" s="149"/>
      <c r="BL68" s="150"/>
      <c r="BM68" s="151"/>
      <c r="BN68" s="151"/>
      <c r="BO68" s="151"/>
      <c r="BP68" s="580"/>
      <c r="BQ68" s="152"/>
      <c r="BR68" s="153">
        <v>4.5</v>
      </c>
      <c r="BS68" s="131"/>
      <c r="BT68" s="131"/>
      <c r="BU68" s="132"/>
      <c r="BV68" s="154"/>
      <c r="BW68" s="155"/>
      <c r="BX68" s="165"/>
      <c r="BY68" s="107"/>
      <c r="BZ68" s="108"/>
      <c r="CA68" s="109"/>
      <c r="CB68" s="110"/>
      <c r="CC68" s="111"/>
      <c r="CD68" s="112"/>
      <c r="CE68" s="113"/>
      <c r="CF68" s="114"/>
      <c r="CG68" s="115"/>
      <c r="CH68" s="157">
        <v>4.09</v>
      </c>
      <c r="CI68" s="158"/>
      <c r="CJ68" s="159"/>
      <c r="CK68" s="3"/>
    </row>
    <row r="69" spans="1:89" ht="16.5" customHeight="1">
      <c r="A69" s="220" t="s">
        <v>196</v>
      </c>
      <c r="B69" s="67" t="s">
        <v>105</v>
      </c>
      <c r="C69" s="121"/>
      <c r="D69" s="122"/>
      <c r="E69" s="123"/>
      <c r="F69" s="124"/>
      <c r="G69" s="164"/>
      <c r="H69" s="125"/>
      <c r="I69" s="126"/>
      <c r="J69" s="126"/>
      <c r="K69" s="127"/>
      <c r="L69" s="437"/>
      <c r="M69" s="611"/>
      <c r="N69" s="128"/>
      <c r="O69" s="78"/>
      <c r="P69" s="130"/>
      <c r="Q69" s="131"/>
      <c r="R69" s="131"/>
      <c r="S69" s="131"/>
      <c r="T69" s="131"/>
      <c r="U69" s="132"/>
      <c r="V69" s="133"/>
      <c r="W69" s="132"/>
      <c r="X69" s="134"/>
      <c r="Y69" s="135"/>
      <c r="Z69" s="136"/>
      <c r="AA69" s="137"/>
      <c r="AB69" s="138"/>
      <c r="AC69" s="138"/>
      <c r="AD69" s="138"/>
      <c r="AE69" s="139"/>
      <c r="AF69" s="138"/>
      <c r="AG69" s="138"/>
      <c r="AH69" s="140"/>
      <c r="AI69" s="90"/>
      <c r="AJ69" s="90"/>
      <c r="AK69" s="141"/>
      <c r="AL69" s="141"/>
      <c r="AM69" s="141"/>
      <c r="AN69" s="142"/>
      <c r="AO69" s="143"/>
      <c r="AP69" s="144"/>
      <c r="AQ69" s="145"/>
      <c r="AR69" s="145"/>
      <c r="AS69" s="145"/>
      <c r="AT69" s="437"/>
      <c r="AU69" s="78"/>
      <c r="AV69" s="438"/>
      <c r="AW69" s="78"/>
      <c r="AX69" s="582"/>
      <c r="AY69" s="582"/>
      <c r="AZ69" s="146"/>
      <c r="BA69" s="146"/>
      <c r="BB69" s="148"/>
      <c r="BC69" s="148"/>
      <c r="BD69" s="148"/>
      <c r="BE69" s="148"/>
      <c r="BF69" s="148"/>
      <c r="BG69" s="148"/>
      <c r="BH69" s="148"/>
      <c r="BI69" s="148"/>
      <c r="BJ69" s="148"/>
      <c r="BK69" s="149"/>
      <c r="BL69" s="150"/>
      <c r="BM69" s="151"/>
      <c r="BN69" s="151"/>
      <c r="BO69" s="151"/>
      <c r="BP69" s="580"/>
      <c r="BQ69" s="152"/>
      <c r="BR69" s="153"/>
      <c r="BS69" s="131"/>
      <c r="BT69" s="131"/>
      <c r="BU69" s="132"/>
      <c r="BV69" s="154"/>
      <c r="BW69" s="155"/>
      <c r="BX69" s="165"/>
      <c r="BY69" s="107"/>
      <c r="BZ69" s="108"/>
      <c r="CA69" s="109"/>
      <c r="CB69" s="110"/>
      <c r="CC69" s="111"/>
      <c r="CD69" s="112"/>
      <c r="CE69" s="113"/>
      <c r="CF69" s="114"/>
      <c r="CG69" s="115"/>
      <c r="CH69" s="157"/>
      <c r="CI69" s="158"/>
      <c r="CJ69" s="159"/>
      <c r="CK69" s="3"/>
    </row>
    <row r="70" spans="1:89" ht="16.5" customHeight="1">
      <c r="A70" s="220" t="s">
        <v>198</v>
      </c>
      <c r="B70" s="67" t="s">
        <v>105</v>
      </c>
      <c r="C70" s="121"/>
      <c r="D70" s="122"/>
      <c r="E70" s="123"/>
      <c r="F70" s="124"/>
      <c r="G70" s="164"/>
      <c r="H70" s="125"/>
      <c r="I70" s="126"/>
      <c r="J70" s="126"/>
      <c r="K70" s="127"/>
      <c r="L70" s="437"/>
      <c r="M70" s="611"/>
      <c r="N70" s="128"/>
      <c r="O70" s="78"/>
      <c r="P70" s="130"/>
      <c r="Q70" s="131"/>
      <c r="R70" s="131"/>
      <c r="S70" s="131"/>
      <c r="T70" s="131"/>
      <c r="U70" s="132"/>
      <c r="V70" s="133"/>
      <c r="W70" s="132"/>
      <c r="X70" s="134"/>
      <c r="Y70" s="135"/>
      <c r="Z70" s="136"/>
      <c r="AA70" s="137"/>
      <c r="AB70" s="138"/>
      <c r="AC70" s="138"/>
      <c r="AD70" s="138"/>
      <c r="AE70" s="139"/>
      <c r="AF70" s="138"/>
      <c r="AG70" s="138"/>
      <c r="AH70" s="140"/>
      <c r="AI70" s="90"/>
      <c r="AJ70" s="90"/>
      <c r="AK70" s="141"/>
      <c r="AL70" s="141"/>
      <c r="AM70" s="141"/>
      <c r="AN70" s="142"/>
      <c r="AO70" s="143"/>
      <c r="AP70" s="144"/>
      <c r="AQ70" s="145"/>
      <c r="AR70" s="145"/>
      <c r="AS70" s="145"/>
      <c r="AT70" s="437"/>
      <c r="AU70" s="78"/>
      <c r="AV70" s="438"/>
      <c r="AW70" s="78"/>
      <c r="AX70" s="579"/>
      <c r="AY70" s="579"/>
      <c r="AZ70" s="146"/>
      <c r="BA70" s="146"/>
      <c r="BB70" s="148"/>
      <c r="BC70" s="148"/>
      <c r="BD70" s="148"/>
      <c r="BE70" s="148"/>
      <c r="BF70" s="148"/>
      <c r="BG70" s="148"/>
      <c r="BH70" s="148"/>
      <c r="BI70" s="148"/>
      <c r="BJ70" s="148"/>
      <c r="BK70" s="149"/>
      <c r="BL70" s="150"/>
      <c r="BM70" s="151"/>
      <c r="BN70" s="151"/>
      <c r="BO70" s="151"/>
      <c r="BP70" s="577"/>
      <c r="BQ70" s="152"/>
      <c r="BR70" s="153"/>
      <c r="BS70" s="131"/>
      <c r="BT70" s="131"/>
      <c r="BU70" s="132"/>
      <c r="BV70" s="154"/>
      <c r="BW70" s="155"/>
      <c r="BX70" s="165"/>
      <c r="BY70" s="107"/>
      <c r="BZ70" s="108"/>
      <c r="CA70" s="109"/>
      <c r="CB70" s="110"/>
      <c r="CC70" s="111"/>
      <c r="CD70" s="112"/>
      <c r="CE70" s="113"/>
      <c r="CF70" s="114"/>
      <c r="CG70" s="115"/>
      <c r="CH70" s="157"/>
      <c r="CI70" s="158"/>
      <c r="CJ70" s="159"/>
      <c r="CK70" s="3"/>
    </row>
    <row r="71" spans="1:89" ht="16.5" customHeight="1">
      <c r="A71" s="238" t="s">
        <v>199</v>
      </c>
      <c r="B71" s="67" t="s">
        <v>108</v>
      </c>
      <c r="C71" s="121"/>
      <c r="D71" s="195"/>
      <c r="E71" s="123"/>
      <c r="F71" s="124"/>
      <c r="G71" s="164"/>
      <c r="H71" s="125"/>
      <c r="I71" s="126"/>
      <c r="J71" s="126"/>
      <c r="K71" s="127"/>
      <c r="L71" s="437"/>
      <c r="M71" s="611"/>
      <c r="N71" s="128"/>
      <c r="O71" s="78"/>
      <c r="P71" s="130"/>
      <c r="Q71" s="131"/>
      <c r="R71" s="131"/>
      <c r="S71" s="131"/>
      <c r="T71" s="131"/>
      <c r="U71" s="132"/>
      <c r="V71" s="133"/>
      <c r="W71" s="132"/>
      <c r="X71" s="134"/>
      <c r="Y71" s="212"/>
      <c r="Z71" s="213"/>
      <c r="AA71" s="137"/>
      <c r="AB71" s="138">
        <v>1.8</v>
      </c>
      <c r="AC71" s="138"/>
      <c r="AD71" s="138"/>
      <c r="AE71" s="139"/>
      <c r="AF71" s="138"/>
      <c r="AG71" s="138"/>
      <c r="AH71" s="140"/>
      <c r="AI71" s="90"/>
      <c r="AJ71" s="90"/>
      <c r="AK71" s="141"/>
      <c r="AL71" s="141"/>
      <c r="AM71" s="239"/>
      <c r="AN71" s="240"/>
      <c r="AO71" s="177"/>
      <c r="AP71" s="144"/>
      <c r="AQ71" s="145"/>
      <c r="AR71" s="145"/>
      <c r="AS71" s="145"/>
      <c r="AT71" s="437"/>
      <c r="AU71" s="78"/>
      <c r="AV71" s="438"/>
      <c r="AW71" s="78"/>
      <c r="AX71" s="579"/>
      <c r="AY71" s="579"/>
      <c r="AZ71" s="146"/>
      <c r="BA71" s="146"/>
      <c r="BB71" s="148"/>
      <c r="BC71" s="148"/>
      <c r="BD71" s="148"/>
      <c r="BE71" s="148"/>
      <c r="BF71" s="148"/>
      <c r="BG71" s="148"/>
      <c r="BH71" s="148"/>
      <c r="BI71" s="148"/>
      <c r="BJ71" s="148"/>
      <c r="BK71" s="149"/>
      <c r="BL71" s="150"/>
      <c r="BM71" s="151"/>
      <c r="BN71" s="151"/>
      <c r="BO71" s="151"/>
      <c r="BP71" s="577"/>
      <c r="BQ71" s="152"/>
      <c r="BR71" s="153"/>
      <c r="BS71" s="131"/>
      <c r="BT71" s="131"/>
      <c r="BU71" s="132"/>
      <c r="BV71" s="154"/>
      <c r="BW71" s="155"/>
      <c r="BX71" s="165"/>
      <c r="BY71" s="107"/>
      <c r="BZ71" s="108"/>
      <c r="CA71" s="109"/>
      <c r="CB71" s="110"/>
      <c r="CC71" s="111"/>
      <c r="CD71" s="112"/>
      <c r="CE71" s="113"/>
      <c r="CF71" s="114"/>
      <c r="CG71" s="115"/>
      <c r="CH71" s="157">
        <v>1.42</v>
      </c>
      <c r="CI71" s="158"/>
      <c r="CJ71" s="159">
        <v>1.4</v>
      </c>
      <c r="CK71" s="3"/>
    </row>
    <row r="72" spans="1:89" ht="16.5" customHeight="1">
      <c r="A72" s="238" t="s">
        <v>203</v>
      </c>
      <c r="B72" s="67" t="s">
        <v>105</v>
      </c>
      <c r="C72" s="121"/>
      <c r="D72" s="122"/>
      <c r="E72" s="123"/>
      <c r="F72" s="124"/>
      <c r="G72" s="164"/>
      <c r="H72" s="125"/>
      <c r="I72" s="126"/>
      <c r="J72" s="126"/>
      <c r="K72" s="127"/>
      <c r="L72" s="437"/>
      <c r="M72" s="611"/>
      <c r="N72" s="128"/>
      <c r="O72" s="78"/>
      <c r="P72" s="130"/>
      <c r="Q72" s="131"/>
      <c r="R72" s="131"/>
      <c r="S72" s="131"/>
      <c r="T72" s="131"/>
      <c r="U72" s="132"/>
      <c r="V72" s="133"/>
      <c r="W72" s="132"/>
      <c r="X72" s="134"/>
      <c r="Y72" s="135"/>
      <c r="Z72" s="136"/>
      <c r="AA72" s="137"/>
      <c r="AB72" s="138"/>
      <c r="AC72" s="138"/>
      <c r="AD72" s="138"/>
      <c r="AE72" s="139"/>
      <c r="AF72" s="138"/>
      <c r="AG72" s="138"/>
      <c r="AH72" s="140"/>
      <c r="AI72" s="197"/>
      <c r="AJ72" s="197"/>
      <c r="AK72" s="193"/>
      <c r="AL72" s="193"/>
      <c r="AM72" s="141"/>
      <c r="AN72" s="142"/>
      <c r="AO72" s="143"/>
      <c r="AP72" s="144"/>
      <c r="AQ72" s="145"/>
      <c r="AR72" s="145"/>
      <c r="AS72" s="145"/>
      <c r="AT72" s="437"/>
      <c r="AU72" s="78"/>
      <c r="AV72" s="438"/>
      <c r="AW72" s="78"/>
      <c r="AX72" s="579"/>
      <c r="AY72" s="579"/>
      <c r="AZ72" s="146"/>
      <c r="BA72" s="146"/>
      <c r="BB72" s="148"/>
      <c r="BC72" s="148"/>
      <c r="BD72" s="148"/>
      <c r="BE72" s="148"/>
      <c r="BF72" s="148"/>
      <c r="BG72" s="148"/>
      <c r="BH72" s="148"/>
      <c r="BI72" s="148"/>
      <c r="BJ72" s="148"/>
      <c r="BK72" s="149"/>
      <c r="BL72" s="150"/>
      <c r="BM72" s="151"/>
      <c r="BN72" s="151"/>
      <c r="BO72" s="151"/>
      <c r="BP72" s="577"/>
      <c r="BQ72" s="152"/>
      <c r="BR72" s="153"/>
      <c r="BS72" s="131"/>
      <c r="BT72" s="131"/>
      <c r="BU72" s="132"/>
      <c r="BV72" s="154"/>
      <c r="BW72" s="155"/>
      <c r="BX72" s="165"/>
      <c r="BY72" s="107"/>
      <c r="BZ72" s="108"/>
      <c r="CA72" s="109"/>
      <c r="CB72" s="110"/>
      <c r="CC72" s="111"/>
      <c r="CD72" s="112"/>
      <c r="CE72" s="113"/>
      <c r="CF72" s="114"/>
      <c r="CG72" s="115"/>
      <c r="CH72" s="157"/>
      <c r="CI72" s="158"/>
      <c r="CJ72" s="159"/>
      <c r="CK72" s="3"/>
    </row>
    <row r="73" spans="1:89" ht="16.5" customHeight="1">
      <c r="A73" s="241" t="s">
        <v>204</v>
      </c>
      <c r="B73" s="67" t="s">
        <v>108</v>
      </c>
      <c r="C73" s="121"/>
      <c r="D73" s="122"/>
      <c r="E73" s="123"/>
      <c r="F73" s="124"/>
      <c r="G73" s="164"/>
      <c r="H73" s="125"/>
      <c r="I73" s="126"/>
      <c r="J73" s="126"/>
      <c r="K73" s="127"/>
      <c r="L73" s="583"/>
      <c r="M73" s="613"/>
      <c r="N73" s="192"/>
      <c r="O73" s="78"/>
      <c r="P73" s="130"/>
      <c r="Q73" s="131"/>
      <c r="R73" s="131"/>
      <c r="S73" s="131"/>
      <c r="T73" s="131"/>
      <c r="U73" s="132"/>
      <c r="V73" s="133"/>
      <c r="W73" s="132"/>
      <c r="X73" s="134"/>
      <c r="Y73" s="135"/>
      <c r="Z73" s="136"/>
      <c r="AA73" s="137"/>
      <c r="AB73" s="138"/>
      <c r="AC73" s="138"/>
      <c r="AD73" s="138"/>
      <c r="AE73" s="139"/>
      <c r="AF73" s="138"/>
      <c r="AG73" s="138"/>
      <c r="AH73" s="140"/>
      <c r="AI73" s="90"/>
      <c r="AJ73" s="90"/>
      <c r="AK73" s="141"/>
      <c r="AL73" s="141"/>
      <c r="AM73" s="141"/>
      <c r="AN73" s="142"/>
      <c r="AO73" s="143"/>
      <c r="AP73" s="144"/>
      <c r="AQ73" s="145"/>
      <c r="AR73" s="145"/>
      <c r="AS73" s="145"/>
      <c r="AT73" s="437"/>
      <c r="AU73" s="78"/>
      <c r="AV73" s="438"/>
      <c r="AW73" s="78"/>
      <c r="AX73" s="579"/>
      <c r="AY73" s="579"/>
      <c r="AZ73" s="146"/>
      <c r="BA73" s="146"/>
      <c r="BB73" s="148"/>
      <c r="BC73" s="148"/>
      <c r="BD73" s="148"/>
      <c r="BE73" s="148"/>
      <c r="BF73" s="148"/>
      <c r="BG73" s="148"/>
      <c r="BH73" s="148"/>
      <c r="BI73" s="148"/>
      <c r="BJ73" s="148"/>
      <c r="BK73" s="149"/>
      <c r="BL73" s="150"/>
      <c r="BM73" s="151"/>
      <c r="BN73" s="151"/>
      <c r="BO73" s="151"/>
      <c r="BP73" s="577"/>
      <c r="BQ73" s="152"/>
      <c r="BR73" s="153"/>
      <c r="BS73" s="131"/>
      <c r="BT73" s="131"/>
      <c r="BU73" s="132"/>
      <c r="BV73" s="154"/>
      <c r="BW73" s="155"/>
      <c r="BX73" s="165"/>
      <c r="BY73" s="107"/>
      <c r="BZ73" s="108"/>
      <c r="CA73" s="109"/>
      <c r="CB73" s="110"/>
      <c r="CC73" s="111"/>
      <c r="CD73" s="112"/>
      <c r="CE73" s="113"/>
      <c r="CF73" s="114"/>
      <c r="CG73" s="115"/>
      <c r="CH73" s="157"/>
      <c r="CI73" s="158"/>
      <c r="CJ73" s="159"/>
      <c r="CK73" s="3"/>
    </row>
    <row r="74" spans="1:89" ht="16.5" customHeight="1">
      <c r="A74" s="229" t="s">
        <v>205</v>
      </c>
      <c r="B74" s="67" t="s">
        <v>105</v>
      </c>
      <c r="C74" s="121"/>
      <c r="D74" s="122"/>
      <c r="E74" s="123"/>
      <c r="F74" s="124"/>
      <c r="G74" s="164"/>
      <c r="H74" s="125"/>
      <c r="I74" s="126"/>
      <c r="J74" s="126"/>
      <c r="K74" s="127"/>
      <c r="L74" s="583"/>
      <c r="M74" s="613"/>
      <c r="N74" s="192"/>
      <c r="O74" s="78"/>
      <c r="P74" s="130"/>
      <c r="Q74" s="131"/>
      <c r="R74" s="131"/>
      <c r="S74" s="131"/>
      <c r="T74" s="131"/>
      <c r="U74" s="132"/>
      <c r="V74" s="133"/>
      <c r="W74" s="132"/>
      <c r="X74" s="134"/>
      <c r="Y74" s="135"/>
      <c r="Z74" s="136"/>
      <c r="AA74" s="137"/>
      <c r="AB74" s="138"/>
      <c r="AC74" s="138"/>
      <c r="AD74" s="138"/>
      <c r="AE74" s="139"/>
      <c r="AF74" s="138"/>
      <c r="AG74" s="138"/>
      <c r="AH74" s="140"/>
      <c r="AI74" s="90"/>
      <c r="AJ74" s="90"/>
      <c r="AK74" s="193"/>
      <c r="AL74" s="193"/>
      <c r="AM74" s="141"/>
      <c r="AN74" s="142"/>
      <c r="AO74" s="143"/>
      <c r="AP74" s="144"/>
      <c r="AQ74" s="145"/>
      <c r="AR74" s="145"/>
      <c r="AS74" s="145"/>
      <c r="AT74" s="437"/>
      <c r="AU74" s="78"/>
      <c r="AV74" s="438"/>
      <c r="AW74" s="78"/>
      <c r="AX74" s="579"/>
      <c r="AY74" s="579"/>
      <c r="AZ74" s="146"/>
      <c r="BA74" s="146"/>
      <c r="BB74" s="148"/>
      <c r="BC74" s="148"/>
      <c r="BD74" s="148"/>
      <c r="BE74" s="148"/>
      <c r="BF74" s="148"/>
      <c r="BG74" s="148"/>
      <c r="BH74" s="148"/>
      <c r="BI74" s="148"/>
      <c r="BJ74" s="148"/>
      <c r="BK74" s="149"/>
      <c r="BL74" s="150"/>
      <c r="BM74" s="151"/>
      <c r="BN74" s="151"/>
      <c r="BO74" s="151"/>
      <c r="BP74" s="577"/>
      <c r="BQ74" s="152"/>
      <c r="BR74" s="153"/>
      <c r="BS74" s="131"/>
      <c r="BT74" s="131"/>
      <c r="BU74" s="132"/>
      <c r="BV74" s="154"/>
      <c r="BW74" s="155"/>
      <c r="BX74" s="165"/>
      <c r="BY74" s="107"/>
      <c r="BZ74" s="108"/>
      <c r="CA74" s="109"/>
      <c r="CB74" s="110"/>
      <c r="CC74" s="111"/>
      <c r="CD74" s="112"/>
      <c r="CE74" s="113"/>
      <c r="CF74" s="114"/>
      <c r="CG74" s="115"/>
      <c r="CH74" s="157"/>
      <c r="CI74" s="158"/>
      <c r="CJ74" s="159"/>
      <c r="CK74" s="3"/>
    </row>
    <row r="75" spans="1:89" ht="16.5" customHeight="1">
      <c r="A75" s="242" t="s">
        <v>206</v>
      </c>
      <c r="B75" s="67" t="s">
        <v>105</v>
      </c>
      <c r="C75" s="160"/>
      <c r="D75" s="195"/>
      <c r="E75" s="233"/>
      <c r="F75" s="124"/>
      <c r="G75" s="164"/>
      <c r="H75" s="125"/>
      <c r="I75" s="126"/>
      <c r="J75" s="126"/>
      <c r="K75" s="127"/>
      <c r="L75" s="583"/>
      <c r="M75" s="613"/>
      <c r="N75" s="192"/>
      <c r="O75" s="78"/>
      <c r="P75" s="130"/>
      <c r="Q75" s="131"/>
      <c r="R75" s="131"/>
      <c r="S75" s="131"/>
      <c r="T75" s="131"/>
      <c r="U75" s="132"/>
      <c r="V75" s="133"/>
      <c r="W75" s="132"/>
      <c r="X75" s="134"/>
      <c r="Y75" s="135"/>
      <c r="Z75" s="136"/>
      <c r="AA75" s="137"/>
      <c r="AB75" s="138"/>
      <c r="AC75" s="138"/>
      <c r="AD75" s="138"/>
      <c r="AE75" s="139">
        <v>1</v>
      </c>
      <c r="AF75" s="138"/>
      <c r="AG75" s="138"/>
      <c r="AH75" s="140"/>
      <c r="AI75" s="197"/>
      <c r="AJ75" s="197"/>
      <c r="AK75" s="193"/>
      <c r="AL75" s="193"/>
      <c r="AM75" s="141"/>
      <c r="AN75" s="142"/>
      <c r="AO75" s="143"/>
      <c r="AP75" s="144"/>
      <c r="AQ75" s="145"/>
      <c r="AR75" s="145"/>
      <c r="AS75" s="224" t="s">
        <v>114</v>
      </c>
      <c r="AT75" s="437"/>
      <c r="AU75" s="78"/>
      <c r="AV75" s="438"/>
      <c r="AW75" s="78"/>
      <c r="AX75" s="579"/>
      <c r="AY75" s="579"/>
      <c r="AZ75" s="146"/>
      <c r="BA75" s="146"/>
      <c r="BB75" s="148"/>
      <c r="BC75" s="148"/>
      <c r="BD75" s="148"/>
      <c r="BE75" s="148"/>
      <c r="BF75" s="148"/>
      <c r="BG75" s="148"/>
      <c r="BH75" s="148"/>
      <c r="BI75" s="148"/>
      <c r="BJ75" s="148"/>
      <c r="BK75" s="149"/>
      <c r="BL75" s="150"/>
      <c r="BM75" s="151"/>
      <c r="BN75" s="151"/>
      <c r="BO75" s="151"/>
      <c r="BP75" s="577"/>
      <c r="BQ75" s="152"/>
      <c r="BR75" s="153"/>
      <c r="BS75" s="131"/>
      <c r="BT75" s="131"/>
      <c r="BU75" s="132"/>
      <c r="BV75" s="154"/>
      <c r="BW75" s="155"/>
      <c r="BX75" s="165"/>
      <c r="BY75" s="107"/>
      <c r="BZ75" s="108"/>
      <c r="CA75" s="109"/>
      <c r="CB75" s="110"/>
      <c r="CC75" s="111"/>
      <c r="CD75" s="112"/>
      <c r="CE75" s="113"/>
      <c r="CF75" s="114"/>
      <c r="CG75" s="115"/>
      <c r="CI75" s="158"/>
      <c r="CJ75" s="159" t="s">
        <v>367</v>
      </c>
      <c r="CK75" s="3"/>
    </row>
    <row r="76" spans="1:89" ht="16.5" customHeight="1">
      <c r="A76" s="242" t="s">
        <v>207</v>
      </c>
      <c r="B76" s="67" t="s">
        <v>208</v>
      </c>
      <c r="C76" s="160"/>
      <c r="D76" s="195"/>
      <c r="E76" s="123"/>
      <c r="F76" s="124"/>
      <c r="G76" s="218"/>
      <c r="H76" s="243"/>
      <c r="I76" s="126"/>
      <c r="J76" s="126"/>
      <c r="K76" s="127"/>
      <c r="L76" s="583">
        <v>1</v>
      </c>
      <c r="M76" s="613">
        <v>1</v>
      </c>
      <c r="N76" s="192">
        <v>1.1000000000000001</v>
      </c>
      <c r="O76" s="78" t="s">
        <v>310</v>
      </c>
      <c r="P76" s="130"/>
      <c r="Q76" s="131"/>
      <c r="R76" s="131"/>
      <c r="S76" s="131"/>
      <c r="T76" s="131"/>
      <c r="U76" s="132"/>
      <c r="V76" s="133"/>
      <c r="W76" s="132"/>
      <c r="X76" s="134"/>
      <c r="Y76" s="212"/>
      <c r="Z76" s="213"/>
      <c r="AA76" s="188"/>
      <c r="AB76" s="138">
        <v>1.2</v>
      </c>
      <c r="AC76" s="138"/>
      <c r="AD76" s="138" t="s">
        <v>143</v>
      </c>
      <c r="AE76" s="139"/>
      <c r="AF76" s="138"/>
      <c r="AG76" s="138"/>
      <c r="AH76" s="140"/>
      <c r="AI76" s="90"/>
      <c r="AJ76" s="90"/>
      <c r="AK76" s="193"/>
      <c r="AL76" s="193"/>
      <c r="AM76" s="141"/>
      <c r="AN76" s="142"/>
      <c r="AO76" s="177"/>
      <c r="AP76" s="244"/>
      <c r="AQ76" s="145"/>
      <c r="AR76" s="145"/>
      <c r="AS76" s="145"/>
      <c r="AT76" s="437"/>
      <c r="AU76" s="78">
        <v>1</v>
      </c>
      <c r="AV76" s="438">
        <v>0.8</v>
      </c>
      <c r="AW76" s="78"/>
      <c r="AX76" s="582">
        <v>1.1000000000000001</v>
      </c>
      <c r="AY76" s="582"/>
      <c r="AZ76" s="146"/>
      <c r="BA76" s="146"/>
      <c r="BB76" s="148"/>
      <c r="BC76" s="148" t="s">
        <v>143</v>
      </c>
      <c r="BD76" s="148"/>
      <c r="BE76" s="148"/>
      <c r="BF76" s="148"/>
      <c r="BG76" s="148"/>
      <c r="BH76" s="148"/>
      <c r="BI76" s="148"/>
      <c r="BJ76" s="148"/>
      <c r="BK76" s="149"/>
      <c r="BL76" s="150"/>
      <c r="BM76" s="151"/>
      <c r="BN76" s="151"/>
      <c r="BO76" s="151"/>
      <c r="BP76" s="577"/>
      <c r="BQ76" s="152"/>
      <c r="BR76" s="153">
        <v>1</v>
      </c>
      <c r="BS76" s="131"/>
      <c r="BT76" s="131"/>
      <c r="BU76" s="132"/>
      <c r="BV76" s="154"/>
      <c r="BW76" s="155"/>
      <c r="BX76" s="165"/>
      <c r="BY76" s="107"/>
      <c r="BZ76" s="108"/>
      <c r="CA76" s="109"/>
      <c r="CB76" s="110"/>
      <c r="CC76" s="111"/>
      <c r="CD76" s="112"/>
      <c r="CE76" s="113"/>
      <c r="CF76" s="114"/>
      <c r="CG76" s="115"/>
      <c r="CH76" s="157" t="s">
        <v>368</v>
      </c>
      <c r="CI76" s="158"/>
      <c r="CJ76" s="159"/>
      <c r="CK76" s="3"/>
    </row>
    <row r="77" spans="1:89" ht="16.5" customHeight="1">
      <c r="A77" s="245" t="s">
        <v>209</v>
      </c>
      <c r="B77" s="67" t="s">
        <v>208</v>
      </c>
      <c r="C77" s="160"/>
      <c r="D77" s="195"/>
      <c r="E77" s="123"/>
      <c r="F77" s="124"/>
      <c r="G77" s="218"/>
      <c r="H77" s="125"/>
      <c r="I77" s="126"/>
      <c r="J77" s="126"/>
      <c r="K77" s="127"/>
      <c r="L77" s="583">
        <v>1</v>
      </c>
      <c r="M77" s="613">
        <v>1</v>
      </c>
      <c r="N77" s="192">
        <v>1.1000000000000001</v>
      </c>
      <c r="O77" s="78"/>
      <c r="P77" s="130"/>
      <c r="Q77" s="131"/>
      <c r="R77" s="131"/>
      <c r="S77" s="131"/>
      <c r="T77" s="131"/>
      <c r="U77" s="132"/>
      <c r="V77" s="133"/>
      <c r="W77" s="132"/>
      <c r="X77" s="134"/>
      <c r="Y77" s="212"/>
      <c r="Z77" s="213"/>
      <c r="AA77" s="188"/>
      <c r="AB77" s="138"/>
      <c r="AC77" s="138"/>
      <c r="AD77" s="138"/>
      <c r="AE77" s="139"/>
      <c r="AF77" s="138"/>
      <c r="AG77" s="138"/>
      <c r="AH77" s="140"/>
      <c r="AI77" s="90"/>
      <c r="AJ77" s="90"/>
      <c r="AK77" s="141"/>
      <c r="AL77" s="141"/>
      <c r="AM77" s="141"/>
      <c r="AN77" s="142"/>
      <c r="AO77" s="177"/>
      <c r="AP77" s="244"/>
      <c r="AQ77" s="145"/>
      <c r="AR77" s="145"/>
      <c r="AS77" s="145"/>
      <c r="AT77" s="437"/>
      <c r="AU77" s="78">
        <v>1</v>
      </c>
      <c r="AV77" s="438">
        <v>0.8</v>
      </c>
      <c r="AW77" s="78"/>
      <c r="AX77" s="582"/>
      <c r="AY77" s="582"/>
      <c r="AZ77" s="146"/>
      <c r="BA77" s="146"/>
      <c r="BB77" s="148"/>
      <c r="BC77" s="148"/>
      <c r="BD77" s="148"/>
      <c r="BE77" s="148"/>
      <c r="BF77" s="148"/>
      <c r="BG77" s="148"/>
      <c r="BH77" s="148"/>
      <c r="BI77" s="148"/>
      <c r="BJ77" s="148"/>
      <c r="BK77" s="149"/>
      <c r="BL77" s="150"/>
      <c r="BM77" s="151"/>
      <c r="BN77" s="151"/>
      <c r="BO77" s="151"/>
      <c r="BP77" s="577"/>
      <c r="BQ77" s="152"/>
      <c r="BR77" s="153">
        <v>1</v>
      </c>
      <c r="BS77" s="131"/>
      <c r="BT77" s="131"/>
      <c r="BU77" s="132"/>
      <c r="BV77" s="154"/>
      <c r="BW77" s="155"/>
      <c r="BX77" s="165"/>
      <c r="BY77" s="107"/>
      <c r="BZ77" s="108"/>
      <c r="CA77" s="109"/>
      <c r="CB77" s="110"/>
      <c r="CC77" s="111"/>
      <c r="CD77" s="112"/>
      <c r="CE77" s="113"/>
      <c r="CF77" s="114"/>
      <c r="CG77" s="115"/>
      <c r="CH77" s="157" t="s">
        <v>368</v>
      </c>
      <c r="CI77" s="158"/>
      <c r="CJ77" s="159"/>
      <c r="CK77" s="3"/>
    </row>
    <row r="78" spans="1:89" ht="16.5" customHeight="1">
      <c r="A78" s="245" t="s">
        <v>210</v>
      </c>
      <c r="B78" s="67" t="s">
        <v>208</v>
      </c>
      <c r="C78" s="160"/>
      <c r="D78" s="122"/>
      <c r="E78" s="123"/>
      <c r="F78" s="124"/>
      <c r="G78" s="164"/>
      <c r="H78" s="125"/>
      <c r="I78" s="126"/>
      <c r="J78" s="126"/>
      <c r="K78" s="127"/>
      <c r="L78" s="437"/>
      <c r="M78" s="611"/>
      <c r="N78" s="128">
        <v>1.1000000000000001</v>
      </c>
      <c r="O78" s="78"/>
      <c r="P78" s="130"/>
      <c r="Q78" s="131"/>
      <c r="R78" s="131"/>
      <c r="S78" s="131"/>
      <c r="T78" s="131"/>
      <c r="U78" s="132"/>
      <c r="V78" s="133"/>
      <c r="W78" s="132"/>
      <c r="X78" s="134"/>
      <c r="Y78" s="135"/>
      <c r="Z78" s="136"/>
      <c r="AA78" s="188"/>
      <c r="AB78" s="138"/>
      <c r="AC78" s="138"/>
      <c r="AD78" s="138"/>
      <c r="AE78" s="139"/>
      <c r="AF78" s="138"/>
      <c r="AG78" s="138"/>
      <c r="AH78" s="140"/>
      <c r="AI78" s="90"/>
      <c r="AJ78" s="90"/>
      <c r="AK78" s="141"/>
      <c r="AL78" s="141"/>
      <c r="AM78" s="141"/>
      <c r="AN78" s="142"/>
      <c r="AO78" s="177"/>
      <c r="AP78" s="244"/>
      <c r="AQ78" s="145"/>
      <c r="AR78" s="145"/>
      <c r="AS78" s="145"/>
      <c r="AT78" s="437"/>
      <c r="AU78" s="78"/>
      <c r="AV78" s="438"/>
      <c r="AW78" s="78"/>
      <c r="AX78" s="579"/>
      <c r="AY78" s="579"/>
      <c r="AZ78" s="146"/>
      <c r="BA78" s="146"/>
      <c r="BB78" s="148"/>
      <c r="BC78" s="148"/>
      <c r="BD78" s="148"/>
      <c r="BE78" s="148"/>
      <c r="BF78" s="148"/>
      <c r="BG78" s="148"/>
      <c r="BH78" s="148"/>
      <c r="BI78" s="148"/>
      <c r="BJ78" s="148"/>
      <c r="BK78" s="149"/>
      <c r="BL78" s="150"/>
      <c r="BM78" s="151"/>
      <c r="BN78" s="151"/>
      <c r="BO78" s="151"/>
      <c r="BP78" s="577"/>
      <c r="BQ78" s="152"/>
      <c r="BR78" s="153"/>
      <c r="BS78" s="131"/>
      <c r="BT78" s="131"/>
      <c r="BU78" s="132"/>
      <c r="BV78" s="154"/>
      <c r="BW78" s="155"/>
      <c r="BX78" s="165"/>
      <c r="BY78" s="107"/>
      <c r="BZ78" s="108"/>
      <c r="CA78" s="109"/>
      <c r="CB78" s="110"/>
      <c r="CC78" s="111"/>
      <c r="CD78" s="112"/>
      <c r="CE78" s="113"/>
      <c r="CF78" s="114"/>
      <c r="CG78" s="115"/>
      <c r="CH78" s="157"/>
      <c r="CI78" s="158"/>
      <c r="CJ78" s="159"/>
      <c r="CK78" s="3"/>
    </row>
    <row r="79" spans="1:89" ht="16.5" customHeight="1">
      <c r="A79" s="245" t="s">
        <v>326</v>
      </c>
      <c r="B79" s="67" t="s">
        <v>208</v>
      </c>
      <c r="C79" s="160"/>
      <c r="D79" s="195"/>
      <c r="E79" s="123"/>
      <c r="F79" s="124"/>
      <c r="G79" s="218"/>
      <c r="H79" s="125"/>
      <c r="I79" s="126"/>
      <c r="J79" s="191"/>
      <c r="K79" s="127"/>
      <c r="L79" s="437">
        <v>1</v>
      </c>
      <c r="M79" s="611">
        <v>1</v>
      </c>
      <c r="N79" s="128"/>
      <c r="O79" s="78"/>
      <c r="P79" s="130"/>
      <c r="Q79" s="131"/>
      <c r="R79" s="131"/>
      <c r="S79" s="131"/>
      <c r="T79" s="131"/>
      <c r="U79" s="132"/>
      <c r="V79" s="133"/>
      <c r="W79" s="132"/>
      <c r="X79" s="134"/>
      <c r="Y79" s="212"/>
      <c r="Z79" s="136"/>
      <c r="AA79" s="188"/>
      <c r="AB79" s="138"/>
      <c r="AC79" s="138"/>
      <c r="AD79" s="138"/>
      <c r="AE79" s="139"/>
      <c r="AF79" s="138"/>
      <c r="AG79" s="138"/>
      <c r="AH79" s="140"/>
      <c r="AI79" s="90"/>
      <c r="AJ79" s="90"/>
      <c r="AK79" s="141"/>
      <c r="AL79" s="141"/>
      <c r="AM79" s="141"/>
      <c r="AN79" s="142"/>
      <c r="AO79" s="177"/>
      <c r="AP79" s="244"/>
      <c r="AQ79" s="145"/>
      <c r="AR79" s="145"/>
      <c r="AS79" s="145"/>
      <c r="AT79" s="437"/>
      <c r="AU79" s="78"/>
      <c r="AV79" s="438"/>
      <c r="AW79" s="78"/>
      <c r="AX79" s="579"/>
      <c r="AY79" s="579"/>
      <c r="AZ79" s="146"/>
      <c r="BA79" s="146"/>
      <c r="BB79" s="148"/>
      <c r="BC79" s="148"/>
      <c r="BD79" s="148"/>
      <c r="BE79" s="148"/>
      <c r="BF79" s="148"/>
      <c r="BG79" s="148"/>
      <c r="BH79" s="148"/>
      <c r="BI79" s="148"/>
      <c r="BJ79" s="148"/>
      <c r="BK79" s="149"/>
      <c r="BL79" s="150"/>
      <c r="BM79" s="151"/>
      <c r="BN79" s="151"/>
      <c r="BO79" s="151"/>
      <c r="BP79" s="577"/>
      <c r="BQ79" s="152"/>
      <c r="BR79" s="153"/>
      <c r="BS79" s="131"/>
      <c r="BT79" s="131"/>
      <c r="BU79" s="132"/>
      <c r="BV79" s="154"/>
      <c r="BW79" s="155"/>
      <c r="BX79" s="165"/>
      <c r="BY79" s="107"/>
      <c r="BZ79" s="108"/>
      <c r="CA79" s="109"/>
      <c r="CB79" s="110"/>
      <c r="CC79" s="111"/>
      <c r="CD79" s="112"/>
      <c r="CE79" s="113"/>
      <c r="CF79" s="114"/>
      <c r="CG79" s="115"/>
      <c r="CH79" s="157"/>
      <c r="CI79" s="158"/>
      <c r="CJ79" s="159"/>
      <c r="CK79" s="3"/>
    </row>
    <row r="80" spans="1:89" ht="16.5" customHeight="1">
      <c r="A80" s="245" t="s">
        <v>212</v>
      </c>
      <c r="B80" s="67" t="s">
        <v>105</v>
      </c>
      <c r="C80" s="121"/>
      <c r="D80" s="122"/>
      <c r="E80" s="123"/>
      <c r="F80" s="124"/>
      <c r="G80" s="218"/>
      <c r="H80" s="125"/>
      <c r="I80" s="126"/>
      <c r="J80" s="126"/>
      <c r="K80" s="127"/>
      <c r="L80" s="437"/>
      <c r="M80" s="611"/>
      <c r="N80" s="128"/>
      <c r="O80" s="78"/>
      <c r="P80" s="130"/>
      <c r="Q80" s="131"/>
      <c r="R80" s="131"/>
      <c r="S80" s="131"/>
      <c r="T80" s="131"/>
      <c r="U80" s="132"/>
      <c r="V80" s="133"/>
      <c r="W80" s="132"/>
      <c r="X80" s="134"/>
      <c r="Y80" s="135"/>
      <c r="Z80" s="136"/>
      <c r="AA80" s="137"/>
      <c r="AB80" s="138"/>
      <c r="AC80" s="138"/>
      <c r="AD80" s="138"/>
      <c r="AE80" s="139"/>
      <c r="AF80" s="138"/>
      <c r="AG80" s="138"/>
      <c r="AH80" s="140"/>
      <c r="AI80" s="197"/>
      <c r="AJ80" s="197"/>
      <c r="AK80" s="141"/>
      <c r="AL80" s="141"/>
      <c r="AM80" s="216"/>
      <c r="AN80" s="217"/>
      <c r="AO80" s="177"/>
      <c r="AP80" s="244"/>
      <c r="AQ80" s="145"/>
      <c r="AR80" s="145"/>
      <c r="AS80" s="145"/>
      <c r="AT80" s="437"/>
      <c r="AU80" s="78"/>
      <c r="AV80" s="438"/>
      <c r="AW80" s="78"/>
      <c r="AX80" s="582"/>
      <c r="AY80" s="582"/>
      <c r="AZ80" s="146"/>
      <c r="BA80" s="146"/>
      <c r="BB80" s="148"/>
      <c r="BC80" s="148"/>
      <c r="BD80" s="148"/>
      <c r="BE80" s="148"/>
      <c r="BF80" s="148"/>
      <c r="BG80" s="148"/>
      <c r="BH80" s="148"/>
      <c r="BI80" s="148"/>
      <c r="BJ80" s="148"/>
      <c r="BK80" s="149"/>
      <c r="BL80" s="150"/>
      <c r="BM80" s="151"/>
      <c r="BN80" s="151"/>
      <c r="BO80" s="151"/>
      <c r="BP80" s="577"/>
      <c r="BQ80" s="152"/>
      <c r="BR80" s="153"/>
      <c r="BS80" s="131"/>
      <c r="BT80" s="131"/>
      <c r="BU80" s="132"/>
      <c r="BV80" s="154"/>
      <c r="BW80" s="155"/>
      <c r="BX80" s="165"/>
      <c r="BY80" s="107"/>
      <c r="BZ80" s="108"/>
      <c r="CA80" s="109"/>
      <c r="CB80" s="110"/>
      <c r="CC80" s="111"/>
      <c r="CD80" s="112"/>
      <c r="CE80" s="113"/>
      <c r="CF80" s="114"/>
      <c r="CG80" s="115"/>
      <c r="CH80" s="157"/>
      <c r="CI80" s="158"/>
      <c r="CJ80" s="159"/>
      <c r="CK80" s="3"/>
    </row>
    <row r="81" spans="1:89" ht="16.5" customHeight="1">
      <c r="A81" s="245" t="s">
        <v>213</v>
      </c>
      <c r="B81" s="67" t="s">
        <v>105</v>
      </c>
      <c r="C81" s="160"/>
      <c r="D81" s="122"/>
      <c r="E81" s="123"/>
      <c r="F81" s="124"/>
      <c r="G81" s="164"/>
      <c r="H81" s="125"/>
      <c r="I81" s="126"/>
      <c r="J81" s="126"/>
      <c r="K81" s="127"/>
      <c r="L81" s="437"/>
      <c r="M81" s="611"/>
      <c r="N81" s="128"/>
      <c r="O81" s="78"/>
      <c r="P81" s="130"/>
      <c r="Q81" s="131"/>
      <c r="R81" s="131"/>
      <c r="S81" s="131"/>
      <c r="T81" s="131"/>
      <c r="U81" s="132"/>
      <c r="V81" s="133"/>
      <c r="W81" s="132"/>
      <c r="X81" s="134"/>
      <c r="Y81" s="135"/>
      <c r="Z81" s="136"/>
      <c r="AA81" s="137"/>
      <c r="AB81" s="138"/>
      <c r="AC81" s="138"/>
      <c r="AD81" s="138"/>
      <c r="AE81" s="139"/>
      <c r="AF81" s="138"/>
      <c r="AG81" s="138"/>
      <c r="AH81" s="140"/>
      <c r="AI81" s="197"/>
      <c r="AJ81" s="247"/>
      <c r="AK81" s="141"/>
      <c r="AL81" s="141"/>
      <c r="AM81" s="141"/>
      <c r="AN81" s="142"/>
      <c r="AO81" s="177"/>
      <c r="AP81" s="244"/>
      <c r="AQ81" s="145"/>
      <c r="AR81" s="145"/>
      <c r="AS81" s="145"/>
      <c r="AT81" s="437"/>
      <c r="AU81" s="78"/>
      <c r="AV81" s="438"/>
      <c r="AW81" s="78"/>
      <c r="AX81" s="579"/>
      <c r="AY81" s="579"/>
      <c r="AZ81" s="146"/>
      <c r="BA81" s="146"/>
      <c r="BB81" s="148"/>
      <c r="BC81" s="148"/>
      <c r="BD81" s="148"/>
      <c r="BE81" s="148"/>
      <c r="BF81" s="148"/>
      <c r="BG81" s="148"/>
      <c r="BH81" s="148"/>
      <c r="BI81" s="148"/>
      <c r="BJ81" s="148"/>
      <c r="BK81" s="149"/>
      <c r="BL81" s="150"/>
      <c r="BM81" s="151"/>
      <c r="BN81" s="151"/>
      <c r="BO81" s="151"/>
      <c r="BP81" s="577"/>
      <c r="BQ81" s="152"/>
      <c r="BR81" s="153"/>
      <c r="BS81" s="131"/>
      <c r="BT81" s="131"/>
      <c r="BU81" s="132"/>
      <c r="BV81" s="154"/>
      <c r="BW81" s="155"/>
      <c r="BX81" s="165"/>
      <c r="BY81" s="107"/>
      <c r="BZ81" s="108"/>
      <c r="CA81" s="109"/>
      <c r="CB81" s="110"/>
      <c r="CC81" s="111"/>
      <c r="CD81" s="112"/>
      <c r="CE81" s="113"/>
      <c r="CF81" s="114"/>
      <c r="CG81" s="115"/>
      <c r="CH81" s="157" t="s">
        <v>369</v>
      </c>
      <c r="CI81" s="158"/>
      <c r="CJ81" s="159"/>
      <c r="CK81" s="3"/>
    </row>
    <row r="82" spans="1:89" ht="16.5" customHeight="1">
      <c r="A82" s="245" t="s">
        <v>214</v>
      </c>
      <c r="B82" s="67" t="s">
        <v>208</v>
      </c>
      <c r="C82" s="121"/>
      <c r="D82" s="122"/>
      <c r="E82" s="123"/>
      <c r="F82" s="124"/>
      <c r="G82" s="164"/>
      <c r="H82" s="125"/>
      <c r="I82" s="126"/>
      <c r="J82" s="126"/>
      <c r="K82" s="127"/>
      <c r="L82" s="437"/>
      <c r="M82" s="611"/>
      <c r="N82" s="128">
        <v>1.1000000000000001</v>
      </c>
      <c r="O82" s="78"/>
      <c r="P82" s="130"/>
      <c r="Q82" s="131"/>
      <c r="R82" s="131"/>
      <c r="S82" s="131"/>
      <c r="T82" s="131"/>
      <c r="U82" s="132"/>
      <c r="V82" s="133"/>
      <c r="W82" s="132"/>
      <c r="X82" s="134"/>
      <c r="Y82" s="135"/>
      <c r="Z82" s="136"/>
      <c r="AA82" s="137"/>
      <c r="AB82" s="138"/>
      <c r="AC82" s="138"/>
      <c r="AD82" s="138"/>
      <c r="AE82" s="139"/>
      <c r="AF82" s="138"/>
      <c r="AG82" s="138"/>
      <c r="AH82" s="140"/>
      <c r="AI82" s="90"/>
      <c r="AJ82" s="248"/>
      <c r="AK82" s="141"/>
      <c r="AL82" s="141"/>
      <c r="AM82" s="141"/>
      <c r="AN82" s="142"/>
      <c r="AO82" s="177"/>
      <c r="AP82" s="244"/>
      <c r="AQ82" s="145"/>
      <c r="AR82" s="145"/>
      <c r="AS82" s="145"/>
      <c r="AT82" s="437"/>
      <c r="AU82" s="78"/>
      <c r="AV82" s="438"/>
      <c r="AW82" s="78"/>
      <c r="AX82" s="579"/>
      <c r="AY82" s="579"/>
      <c r="AZ82" s="146"/>
      <c r="BA82" s="146"/>
      <c r="BB82" s="148"/>
      <c r="BC82" s="148"/>
      <c r="BD82" s="148"/>
      <c r="BE82" s="148"/>
      <c r="BF82" s="148"/>
      <c r="BG82" s="148"/>
      <c r="BH82" s="148"/>
      <c r="BI82" s="148"/>
      <c r="BJ82" s="148"/>
      <c r="BK82" s="149"/>
      <c r="BL82" s="150"/>
      <c r="BM82" s="151"/>
      <c r="BN82" s="151"/>
      <c r="BO82" s="151"/>
      <c r="BP82" s="577"/>
      <c r="BQ82" s="152"/>
      <c r="BR82" s="153"/>
      <c r="BS82" s="131"/>
      <c r="BT82" s="131"/>
      <c r="BU82" s="132"/>
      <c r="BV82" s="154"/>
      <c r="BW82" s="155"/>
      <c r="BX82" s="165"/>
      <c r="BY82" s="107"/>
      <c r="BZ82" s="108"/>
      <c r="CA82" s="109"/>
      <c r="CB82" s="110"/>
      <c r="CC82" s="111"/>
      <c r="CD82" s="112"/>
      <c r="CE82" s="113"/>
      <c r="CF82" s="114"/>
      <c r="CG82" s="115"/>
      <c r="CH82" s="157"/>
      <c r="CI82" s="158"/>
      <c r="CJ82" s="159"/>
      <c r="CK82" s="3"/>
    </row>
    <row r="83" spans="1:89" ht="16.5" customHeight="1">
      <c r="A83" s="245" t="s">
        <v>215</v>
      </c>
      <c r="B83" s="67" t="s">
        <v>105</v>
      </c>
      <c r="C83" s="121"/>
      <c r="D83" s="122"/>
      <c r="E83" s="123"/>
      <c r="F83" s="124"/>
      <c r="G83" s="164"/>
      <c r="H83" s="125"/>
      <c r="I83" s="126"/>
      <c r="J83" s="126"/>
      <c r="K83" s="127"/>
      <c r="L83" s="437"/>
      <c r="M83" s="611"/>
      <c r="N83" s="128"/>
      <c r="O83" s="78"/>
      <c r="P83" s="130"/>
      <c r="Q83" s="131"/>
      <c r="R83" s="131"/>
      <c r="S83" s="131"/>
      <c r="T83" s="131"/>
      <c r="U83" s="132"/>
      <c r="V83" s="133"/>
      <c r="W83" s="132"/>
      <c r="X83" s="134"/>
      <c r="Y83" s="135"/>
      <c r="Z83" s="136"/>
      <c r="AA83" s="137"/>
      <c r="AB83" s="138">
        <v>15</v>
      </c>
      <c r="AC83" s="138"/>
      <c r="AD83" s="138"/>
      <c r="AE83" s="139"/>
      <c r="AF83" s="138"/>
      <c r="AG83" s="138"/>
      <c r="AH83" s="140"/>
      <c r="AI83" s="90"/>
      <c r="AJ83" s="248"/>
      <c r="AK83" s="141"/>
      <c r="AL83" s="141"/>
      <c r="AM83" s="141"/>
      <c r="AN83" s="142"/>
      <c r="AO83" s="177"/>
      <c r="AP83" s="244"/>
      <c r="AQ83" s="145"/>
      <c r="AR83" s="145"/>
      <c r="AS83" s="145"/>
      <c r="AT83" s="437"/>
      <c r="AU83" s="78"/>
      <c r="AV83" s="438"/>
      <c r="AW83" s="78"/>
      <c r="AX83" s="579"/>
      <c r="AY83" s="579"/>
      <c r="AZ83" s="146"/>
      <c r="BA83" s="146"/>
      <c r="BB83" s="148"/>
      <c r="BC83" s="148"/>
      <c r="BD83" s="148"/>
      <c r="BE83" s="148"/>
      <c r="BF83" s="148"/>
      <c r="BG83" s="148"/>
      <c r="BH83" s="148"/>
      <c r="BI83" s="148"/>
      <c r="BJ83" s="148"/>
      <c r="BK83" s="149"/>
      <c r="BL83" s="150"/>
      <c r="BM83" s="151"/>
      <c r="BN83" s="151"/>
      <c r="BO83" s="151"/>
      <c r="BP83" s="577"/>
      <c r="BQ83" s="152"/>
      <c r="BR83" s="153"/>
      <c r="BS83" s="131"/>
      <c r="BT83" s="131"/>
      <c r="BU83" s="132"/>
      <c r="BV83" s="154"/>
      <c r="BW83" s="155"/>
      <c r="BX83" s="165"/>
      <c r="BY83" s="107"/>
      <c r="BZ83" s="108"/>
      <c r="CA83" s="109"/>
      <c r="CB83" s="110"/>
      <c r="CC83" s="111"/>
      <c r="CD83" s="112"/>
      <c r="CE83" s="113"/>
      <c r="CF83" s="114"/>
      <c r="CG83" s="115"/>
      <c r="CH83" s="157"/>
      <c r="CI83" s="158"/>
      <c r="CJ83" s="159"/>
      <c r="CK83" s="3"/>
    </row>
    <row r="84" spans="1:89" ht="16.5" customHeight="1">
      <c r="A84" s="245" t="s">
        <v>215</v>
      </c>
      <c r="B84" s="67" t="s">
        <v>108</v>
      </c>
      <c r="C84" s="121"/>
      <c r="D84" s="122"/>
      <c r="E84" s="123"/>
      <c r="F84" s="124"/>
      <c r="G84" s="164"/>
      <c r="H84" s="125"/>
      <c r="I84" s="126"/>
      <c r="J84" s="126"/>
      <c r="K84" s="127"/>
      <c r="L84" s="437"/>
      <c r="M84" s="611"/>
      <c r="N84" s="128"/>
      <c r="O84" s="78"/>
      <c r="P84" s="130"/>
      <c r="Q84" s="131"/>
      <c r="R84" s="131"/>
      <c r="S84" s="131"/>
      <c r="T84" s="131"/>
      <c r="U84" s="132"/>
      <c r="V84" s="133"/>
      <c r="W84" s="132"/>
      <c r="X84" s="134"/>
      <c r="Y84" s="135"/>
      <c r="Z84" s="136"/>
      <c r="AA84" s="137"/>
      <c r="AB84" s="138"/>
      <c r="AC84" s="138"/>
      <c r="AD84" s="138"/>
      <c r="AE84" s="139"/>
      <c r="AF84" s="138"/>
      <c r="AG84" s="138"/>
      <c r="AH84" s="140"/>
      <c r="AI84" s="90"/>
      <c r="AJ84" s="248"/>
      <c r="AK84" s="141"/>
      <c r="AL84" s="141"/>
      <c r="AM84" s="141"/>
      <c r="AN84" s="142"/>
      <c r="AO84" s="177"/>
      <c r="AP84" s="244"/>
      <c r="AQ84" s="145"/>
      <c r="AR84" s="145"/>
      <c r="AS84" s="145"/>
      <c r="AT84" s="437"/>
      <c r="AU84" s="78"/>
      <c r="AV84" s="438"/>
      <c r="AW84" s="78"/>
      <c r="AX84" s="579"/>
      <c r="AY84" s="579"/>
      <c r="AZ84" s="146"/>
      <c r="BA84" s="146"/>
      <c r="BB84" s="148"/>
      <c r="BC84" s="148"/>
      <c r="BD84" s="148"/>
      <c r="BE84" s="148"/>
      <c r="BF84" s="148"/>
      <c r="BG84" s="148"/>
      <c r="BH84" s="148"/>
      <c r="BI84" s="148"/>
      <c r="BJ84" s="148"/>
      <c r="BK84" s="149"/>
      <c r="BL84" s="150"/>
      <c r="BM84" s="151"/>
      <c r="BN84" s="151"/>
      <c r="BO84" s="151"/>
      <c r="BP84" s="577"/>
      <c r="BQ84" s="152"/>
      <c r="BR84" s="153"/>
      <c r="BS84" s="131"/>
      <c r="BT84" s="131"/>
      <c r="BU84" s="132"/>
      <c r="BV84" s="154"/>
      <c r="BW84" s="155"/>
      <c r="BX84" s="165"/>
      <c r="BY84" s="107"/>
      <c r="BZ84" s="108"/>
      <c r="CA84" s="109"/>
      <c r="CB84" s="110"/>
      <c r="CC84" s="111"/>
      <c r="CD84" s="112"/>
      <c r="CE84" s="113"/>
      <c r="CF84" s="114"/>
      <c r="CG84" s="115"/>
      <c r="CH84" s="157"/>
      <c r="CI84" s="158"/>
      <c r="CJ84" s="159"/>
      <c r="CK84" s="3"/>
    </row>
    <row r="85" spans="1:89" ht="16.5" customHeight="1">
      <c r="A85" s="245" t="s">
        <v>300</v>
      </c>
      <c r="B85" s="67" t="s">
        <v>208</v>
      </c>
      <c r="C85" s="121"/>
      <c r="D85" s="122"/>
      <c r="E85" s="123"/>
      <c r="F85" s="124"/>
      <c r="G85" s="164"/>
      <c r="H85" s="125"/>
      <c r="I85" s="126"/>
      <c r="J85" s="126"/>
      <c r="K85" s="127"/>
      <c r="L85" s="583"/>
      <c r="M85" s="613"/>
      <c r="N85" s="192">
        <v>1</v>
      </c>
      <c r="O85" s="78"/>
      <c r="P85" s="130"/>
      <c r="Q85" s="131"/>
      <c r="R85" s="131"/>
      <c r="S85" s="131"/>
      <c r="T85" s="131"/>
      <c r="U85" s="132"/>
      <c r="V85" s="133"/>
      <c r="W85" s="132"/>
      <c r="X85" s="134"/>
      <c r="Y85" s="135"/>
      <c r="Z85" s="136"/>
      <c r="AA85" s="137"/>
      <c r="AB85" s="138"/>
      <c r="AC85" s="138"/>
      <c r="AD85" s="138">
        <v>1</v>
      </c>
      <c r="AE85" s="139"/>
      <c r="AF85" s="249"/>
      <c r="AG85" s="138"/>
      <c r="AH85" s="140"/>
      <c r="AI85" s="90"/>
      <c r="AJ85" s="248"/>
      <c r="AK85" s="141"/>
      <c r="AL85" s="141"/>
      <c r="AM85" s="141"/>
      <c r="AN85" s="142"/>
      <c r="AO85" s="177"/>
      <c r="AP85" s="244"/>
      <c r="AQ85" s="145"/>
      <c r="AR85" s="145"/>
      <c r="AS85" s="145"/>
      <c r="AT85" s="437"/>
      <c r="AU85" s="78"/>
      <c r="AV85" s="438"/>
      <c r="AW85" s="78"/>
      <c r="AX85" s="579"/>
      <c r="AY85" s="579"/>
      <c r="AZ85" s="146"/>
      <c r="BA85" s="146"/>
      <c r="BB85" s="148"/>
      <c r="BC85" s="148"/>
      <c r="BD85" s="148"/>
      <c r="BE85" s="148"/>
      <c r="BF85" s="148"/>
      <c r="BG85" s="148"/>
      <c r="BH85" s="148"/>
      <c r="BI85" s="148"/>
      <c r="BJ85" s="148"/>
      <c r="BK85" s="149"/>
      <c r="BL85" s="150"/>
      <c r="BM85" s="151"/>
      <c r="BN85" s="151"/>
      <c r="BO85" s="151"/>
      <c r="BP85" s="577"/>
      <c r="BQ85" s="152"/>
      <c r="BR85" s="153">
        <v>0.7</v>
      </c>
      <c r="BS85" s="131"/>
      <c r="BT85" s="131">
        <v>0.7</v>
      </c>
      <c r="BU85" s="132"/>
      <c r="BV85" s="154"/>
      <c r="BW85" s="155"/>
      <c r="BX85" s="165"/>
      <c r="BY85" s="107"/>
      <c r="BZ85" s="108"/>
      <c r="CA85" s="109"/>
      <c r="CB85" s="110"/>
      <c r="CC85" s="111"/>
      <c r="CD85" s="112"/>
      <c r="CE85" s="113"/>
      <c r="CF85" s="114"/>
      <c r="CG85" s="115"/>
      <c r="CH85" s="157"/>
      <c r="CI85" s="158"/>
      <c r="CJ85" s="159"/>
      <c r="CK85" s="3"/>
    </row>
    <row r="86" spans="1:89" ht="16.5" customHeight="1">
      <c r="A86" s="245" t="s">
        <v>217</v>
      </c>
      <c r="B86" s="67" t="s">
        <v>208</v>
      </c>
      <c r="C86" s="121"/>
      <c r="D86" s="122"/>
      <c r="E86" s="123"/>
      <c r="F86" s="124"/>
      <c r="G86" s="164"/>
      <c r="H86" s="125"/>
      <c r="I86" s="126"/>
      <c r="J86" s="126"/>
      <c r="K86" s="127"/>
      <c r="L86" s="583"/>
      <c r="M86" s="613"/>
      <c r="N86" s="192"/>
      <c r="O86" s="78"/>
      <c r="P86" s="130"/>
      <c r="Q86" s="131"/>
      <c r="R86" s="131"/>
      <c r="S86" s="131"/>
      <c r="T86" s="131"/>
      <c r="U86" s="132"/>
      <c r="V86" s="133"/>
      <c r="W86" s="132"/>
      <c r="X86" s="134"/>
      <c r="Y86" s="135"/>
      <c r="Z86" s="136"/>
      <c r="AA86" s="137"/>
      <c r="AB86" s="138"/>
      <c r="AC86" s="138"/>
      <c r="AD86" s="138"/>
      <c r="AE86" s="139"/>
      <c r="AF86" s="138"/>
      <c r="AG86" s="138"/>
      <c r="AH86" s="140"/>
      <c r="AI86" s="90"/>
      <c r="AJ86" s="90"/>
      <c r="AK86" s="141"/>
      <c r="AL86" s="141"/>
      <c r="AM86" s="141"/>
      <c r="AN86" s="142"/>
      <c r="AO86" s="177"/>
      <c r="AP86" s="144"/>
      <c r="AQ86" s="145"/>
      <c r="AR86" s="145"/>
      <c r="AS86" s="145"/>
      <c r="AT86" s="437"/>
      <c r="AU86" s="78"/>
      <c r="AV86" s="438"/>
      <c r="AW86" s="78"/>
      <c r="AX86" s="579"/>
      <c r="AY86" s="579"/>
      <c r="AZ86" s="146"/>
      <c r="BA86" s="146"/>
      <c r="BB86" s="148"/>
      <c r="BC86" s="148"/>
      <c r="BD86" s="148"/>
      <c r="BE86" s="148"/>
      <c r="BF86" s="148"/>
      <c r="BG86" s="148"/>
      <c r="BH86" s="148"/>
      <c r="BI86" s="148"/>
      <c r="BJ86" s="148"/>
      <c r="BK86" s="149"/>
      <c r="BL86" s="150"/>
      <c r="BM86" s="151"/>
      <c r="BN86" s="151"/>
      <c r="BO86" s="151"/>
      <c r="BP86" s="577"/>
      <c r="BQ86" s="152"/>
      <c r="BR86" s="153"/>
      <c r="BS86" s="131"/>
      <c r="BT86" s="131"/>
      <c r="BU86" s="132"/>
      <c r="BV86" s="154"/>
      <c r="BW86" s="155"/>
      <c r="BX86" s="165"/>
      <c r="BY86" s="107"/>
      <c r="BZ86" s="108"/>
      <c r="CA86" s="109"/>
      <c r="CB86" s="110"/>
      <c r="CC86" s="111"/>
      <c r="CD86" s="112"/>
      <c r="CE86" s="113"/>
      <c r="CF86" s="114"/>
      <c r="CG86" s="115"/>
      <c r="CH86" s="157"/>
      <c r="CI86" s="158"/>
      <c r="CJ86" s="159"/>
      <c r="CK86" s="3"/>
    </row>
    <row r="87" spans="1:89" ht="16.5" customHeight="1">
      <c r="A87" s="219" t="s">
        <v>218</v>
      </c>
      <c r="B87" s="67" t="s">
        <v>105</v>
      </c>
      <c r="C87" s="121"/>
      <c r="D87" s="122"/>
      <c r="E87" s="123"/>
      <c r="F87" s="124"/>
      <c r="G87" s="164"/>
      <c r="H87" s="125"/>
      <c r="I87" s="126"/>
      <c r="J87" s="126"/>
      <c r="K87" s="127"/>
      <c r="L87" s="583"/>
      <c r="M87" s="613"/>
      <c r="N87" s="192" t="s">
        <v>370</v>
      </c>
      <c r="O87" s="78" t="s">
        <v>371</v>
      </c>
      <c r="P87" s="130"/>
      <c r="Q87" s="131"/>
      <c r="R87" s="131"/>
      <c r="S87" s="131"/>
      <c r="T87" s="131"/>
      <c r="U87" s="132"/>
      <c r="V87" s="133"/>
      <c r="W87" s="132"/>
      <c r="X87" s="134"/>
      <c r="Y87" s="135"/>
      <c r="Z87" s="136"/>
      <c r="AA87" s="137"/>
      <c r="AB87" s="138"/>
      <c r="AC87" s="138"/>
      <c r="AD87" s="138"/>
      <c r="AE87" s="139"/>
      <c r="AF87" s="138"/>
      <c r="AG87" s="138"/>
      <c r="AH87" s="140"/>
      <c r="AI87" s="90"/>
      <c r="AJ87" s="90"/>
      <c r="AK87" s="141"/>
      <c r="AL87" s="141"/>
      <c r="AM87" s="141"/>
      <c r="AN87" s="142"/>
      <c r="AO87" s="177"/>
      <c r="AP87" s="144"/>
      <c r="AQ87" s="145"/>
      <c r="AR87" s="145"/>
      <c r="AS87" s="145"/>
      <c r="AT87" s="437"/>
      <c r="AU87" s="78"/>
      <c r="AV87" s="438"/>
      <c r="AW87" s="78"/>
      <c r="AX87" s="579"/>
      <c r="AY87" s="579"/>
      <c r="AZ87" s="146"/>
      <c r="BA87" s="146"/>
      <c r="BB87" s="148"/>
      <c r="BC87" s="148"/>
      <c r="BD87" s="148"/>
      <c r="BE87" s="148"/>
      <c r="BF87" s="148"/>
      <c r="BG87" s="148"/>
      <c r="BH87" s="148"/>
      <c r="BI87" s="148"/>
      <c r="BJ87" s="148"/>
      <c r="BK87" s="149"/>
      <c r="BL87" s="150"/>
      <c r="BM87" s="151"/>
      <c r="BN87" s="151"/>
      <c r="BO87" s="151"/>
      <c r="BP87" s="577"/>
      <c r="BQ87" s="152"/>
      <c r="BR87" s="153"/>
      <c r="BS87" s="131"/>
      <c r="BT87" s="131"/>
      <c r="BU87" s="132"/>
      <c r="BV87" s="154"/>
      <c r="BW87" s="155"/>
      <c r="BX87" s="165"/>
      <c r="BY87" s="107"/>
      <c r="BZ87" s="108"/>
      <c r="CA87" s="109"/>
      <c r="CB87" s="110"/>
      <c r="CC87" s="111"/>
      <c r="CD87" s="112"/>
      <c r="CE87" s="113"/>
      <c r="CF87" s="114"/>
      <c r="CG87" s="115"/>
      <c r="CH87" s="157">
        <v>5.68</v>
      </c>
      <c r="CI87" s="158"/>
      <c r="CJ87" s="159">
        <v>5.5</v>
      </c>
      <c r="CK87" s="3"/>
    </row>
    <row r="88" spans="1:89" ht="16.5" customHeight="1">
      <c r="A88" s="219" t="s">
        <v>219</v>
      </c>
      <c r="B88" s="67" t="s">
        <v>105</v>
      </c>
      <c r="C88" s="121"/>
      <c r="D88" s="122"/>
      <c r="E88" s="123"/>
      <c r="F88" s="124"/>
      <c r="G88" s="164"/>
      <c r="H88" s="125"/>
      <c r="I88" s="126"/>
      <c r="J88" s="126"/>
      <c r="K88" s="127"/>
      <c r="L88" s="583"/>
      <c r="M88" s="613"/>
      <c r="N88" s="192"/>
      <c r="O88" s="78"/>
      <c r="P88" s="130"/>
      <c r="Q88" s="131"/>
      <c r="R88" s="131"/>
      <c r="S88" s="131"/>
      <c r="T88" s="131"/>
      <c r="U88" s="132"/>
      <c r="V88" s="133"/>
      <c r="W88" s="132"/>
      <c r="X88" s="134"/>
      <c r="Y88" s="135"/>
      <c r="Z88" s="136"/>
      <c r="AA88" s="137"/>
      <c r="AB88" s="138"/>
      <c r="AC88" s="138"/>
      <c r="AD88" s="138"/>
      <c r="AE88" s="139"/>
      <c r="AF88" s="138"/>
      <c r="AG88" s="138"/>
      <c r="AH88" s="140"/>
      <c r="AI88" s="90"/>
      <c r="AJ88" s="90"/>
      <c r="AK88" s="141"/>
      <c r="AL88" s="141"/>
      <c r="AM88" s="141"/>
      <c r="AN88" s="142"/>
      <c r="AO88" s="177"/>
      <c r="AP88" s="144"/>
      <c r="AQ88" s="145"/>
      <c r="AR88" s="145"/>
      <c r="AS88" s="145"/>
      <c r="AT88" s="437"/>
      <c r="AU88" s="78"/>
      <c r="AV88" s="438"/>
      <c r="AW88" s="78"/>
      <c r="AX88" s="579"/>
      <c r="AY88" s="579"/>
      <c r="AZ88" s="146"/>
      <c r="BA88" s="146"/>
      <c r="BB88" s="148"/>
      <c r="BC88" s="148"/>
      <c r="BD88" s="148"/>
      <c r="BE88" s="148"/>
      <c r="BF88" s="148"/>
      <c r="BG88" s="148"/>
      <c r="BH88" s="148"/>
      <c r="BI88" s="148"/>
      <c r="BJ88" s="148"/>
      <c r="BK88" s="149"/>
      <c r="BL88" s="150"/>
      <c r="BM88" s="151"/>
      <c r="BN88" s="151"/>
      <c r="BO88" s="151"/>
      <c r="BP88" s="580"/>
      <c r="BQ88" s="152"/>
      <c r="BR88" s="153"/>
      <c r="BS88" s="131"/>
      <c r="BT88" s="131"/>
      <c r="BU88" s="132"/>
      <c r="BV88" s="154"/>
      <c r="BW88" s="155"/>
      <c r="BX88" s="165"/>
      <c r="BY88" s="107"/>
      <c r="BZ88" s="108"/>
      <c r="CA88" s="109"/>
      <c r="CB88" s="110"/>
      <c r="CC88" s="111"/>
      <c r="CD88" s="112"/>
      <c r="CE88" s="113"/>
      <c r="CF88" s="114"/>
      <c r="CG88" s="115"/>
      <c r="CH88" s="157">
        <v>3.12</v>
      </c>
      <c r="CI88" s="158"/>
      <c r="CJ88" s="159">
        <v>3.3</v>
      </c>
      <c r="CK88" s="3"/>
    </row>
    <row r="89" spans="1:89" ht="16.5" customHeight="1">
      <c r="A89" s="219" t="s">
        <v>220</v>
      </c>
      <c r="B89" s="67" t="s">
        <v>105</v>
      </c>
      <c r="C89" s="121"/>
      <c r="D89" s="122"/>
      <c r="E89" s="123"/>
      <c r="F89" s="124"/>
      <c r="G89" s="164"/>
      <c r="H89" s="125"/>
      <c r="I89" s="126"/>
      <c r="J89" s="126"/>
      <c r="K89" s="127"/>
      <c r="L89" s="583"/>
      <c r="M89" s="613" t="s">
        <v>124</v>
      </c>
      <c r="N89" s="192">
        <v>4.5</v>
      </c>
      <c r="O89" s="78" t="s">
        <v>372</v>
      </c>
      <c r="P89" s="130"/>
      <c r="Q89" s="131"/>
      <c r="R89" s="131"/>
      <c r="S89" s="131"/>
      <c r="T89" s="131"/>
      <c r="U89" s="132"/>
      <c r="V89" s="133"/>
      <c r="W89" s="132"/>
      <c r="X89" s="250"/>
      <c r="Y89" s="250"/>
      <c r="Z89" s="251"/>
      <c r="AA89" s="252"/>
      <c r="AB89" s="254">
        <v>3.8</v>
      </c>
      <c r="AC89" s="254"/>
      <c r="AD89" s="254"/>
      <c r="AE89" s="255"/>
      <c r="AF89" s="138"/>
      <c r="AG89" s="254"/>
      <c r="AH89" s="256"/>
      <c r="AI89" s="90"/>
      <c r="AJ89" s="90"/>
      <c r="AK89" s="141"/>
      <c r="AL89" s="141"/>
      <c r="AM89" s="141"/>
      <c r="AN89" s="142"/>
      <c r="AO89" s="177"/>
      <c r="AP89" s="257"/>
      <c r="AQ89" s="145"/>
      <c r="AR89" s="145"/>
      <c r="AS89" s="145"/>
      <c r="AT89" s="437"/>
      <c r="AU89" s="78">
        <v>3.2</v>
      </c>
      <c r="AV89" s="438"/>
      <c r="AW89" s="78"/>
      <c r="AX89" s="582">
        <v>4.5</v>
      </c>
      <c r="AY89" s="582">
        <v>3.3</v>
      </c>
      <c r="AZ89" s="146"/>
      <c r="BA89" s="146"/>
      <c r="BB89" s="148"/>
      <c r="BC89" s="148" t="s">
        <v>114</v>
      </c>
      <c r="BD89" s="148"/>
      <c r="BE89" s="148"/>
      <c r="BF89" s="148"/>
      <c r="BG89" s="148"/>
      <c r="BH89" s="148"/>
      <c r="BI89" s="148"/>
      <c r="BJ89" s="148"/>
      <c r="BK89" s="149"/>
      <c r="BL89" s="150"/>
      <c r="BM89" s="151"/>
      <c r="BN89" s="151"/>
      <c r="BO89" s="151"/>
      <c r="BP89" s="580">
        <v>3.9</v>
      </c>
      <c r="BQ89" s="152"/>
      <c r="BR89" s="153"/>
      <c r="BS89" s="131"/>
      <c r="BT89" s="131"/>
      <c r="BU89" s="132"/>
      <c r="BV89" s="154"/>
      <c r="BW89" s="155"/>
      <c r="BX89" s="165"/>
      <c r="BY89" s="107"/>
      <c r="BZ89" s="108"/>
      <c r="CA89" s="109"/>
      <c r="CB89" s="110"/>
      <c r="CC89" s="111"/>
      <c r="CD89" s="112"/>
      <c r="CE89" s="113"/>
      <c r="CF89" s="114"/>
      <c r="CG89" s="115"/>
      <c r="CH89" s="157">
        <v>3.27</v>
      </c>
      <c r="CI89" s="158"/>
      <c r="CJ89" s="159">
        <v>3.1</v>
      </c>
      <c r="CK89" s="3"/>
    </row>
    <row r="90" spans="1:89" ht="16.5" customHeight="1">
      <c r="A90" s="219" t="s">
        <v>221</v>
      </c>
      <c r="B90" s="67" t="s">
        <v>105</v>
      </c>
      <c r="C90" s="121"/>
      <c r="D90" s="122"/>
      <c r="E90" s="258"/>
      <c r="F90" s="124"/>
      <c r="G90" s="164"/>
      <c r="H90" s="125"/>
      <c r="I90" s="126"/>
      <c r="J90" s="126"/>
      <c r="K90" s="127"/>
      <c r="L90" s="437"/>
      <c r="M90" s="611" t="s">
        <v>124</v>
      </c>
      <c r="N90" s="128">
        <v>5</v>
      </c>
      <c r="O90" s="78"/>
      <c r="P90" s="130"/>
      <c r="Q90" s="131"/>
      <c r="R90" s="131"/>
      <c r="S90" s="131"/>
      <c r="T90" s="131"/>
      <c r="U90" s="132"/>
      <c r="V90" s="133"/>
      <c r="W90" s="132"/>
      <c r="X90" s="84"/>
      <c r="Y90" s="135"/>
      <c r="Z90" s="85"/>
      <c r="AA90" s="86"/>
      <c r="AB90" s="138">
        <v>4.3</v>
      </c>
      <c r="AC90" s="138"/>
      <c r="AD90" s="138" t="s">
        <v>116</v>
      </c>
      <c r="AE90" s="139">
        <v>4.5</v>
      </c>
      <c r="AF90" s="138"/>
      <c r="AG90" s="138"/>
      <c r="AH90" s="140"/>
      <c r="AI90" s="90"/>
      <c r="AJ90" s="90"/>
      <c r="AK90" s="141"/>
      <c r="AL90" s="141"/>
      <c r="AM90" s="141"/>
      <c r="AN90" s="142"/>
      <c r="AO90" s="177"/>
      <c r="AP90" s="257"/>
      <c r="AQ90" s="145"/>
      <c r="AR90" s="145"/>
      <c r="AS90" s="145">
        <v>4.5</v>
      </c>
      <c r="AT90" s="437"/>
      <c r="AU90" s="78">
        <v>3.2</v>
      </c>
      <c r="AV90" s="438"/>
      <c r="AW90" s="78"/>
      <c r="AX90" s="579"/>
      <c r="AY90" s="579"/>
      <c r="AZ90" s="146"/>
      <c r="BA90" s="146"/>
      <c r="BB90" s="148"/>
      <c r="BC90" s="148">
        <v>4</v>
      </c>
      <c r="BD90" s="148"/>
      <c r="BE90" s="148"/>
      <c r="BF90" s="148"/>
      <c r="BG90" s="148"/>
      <c r="BH90" s="148"/>
      <c r="BI90" s="148"/>
      <c r="BJ90" s="148"/>
      <c r="BK90" s="149"/>
      <c r="BL90" s="150"/>
      <c r="BM90" s="151"/>
      <c r="BN90" s="151"/>
      <c r="BO90" s="151"/>
      <c r="BP90" s="577">
        <v>4.9000000000000004</v>
      </c>
      <c r="BQ90" s="152"/>
      <c r="BR90" s="153">
        <v>4.9000000000000004</v>
      </c>
      <c r="BS90" s="131"/>
      <c r="BT90" s="131"/>
      <c r="BU90" s="132"/>
      <c r="BV90" s="154"/>
      <c r="BW90" s="155"/>
      <c r="BX90" s="165"/>
      <c r="BY90" s="107"/>
      <c r="BZ90" s="108"/>
      <c r="CA90" s="109"/>
      <c r="CB90" s="110"/>
      <c r="CC90" s="111"/>
      <c r="CD90" s="112"/>
      <c r="CE90" s="113"/>
      <c r="CF90" s="114"/>
      <c r="CG90" s="115"/>
      <c r="CH90" s="157">
        <v>4.2</v>
      </c>
      <c r="CI90" s="158"/>
      <c r="CJ90" s="159">
        <v>4.3</v>
      </c>
      <c r="CK90" s="3"/>
    </row>
    <row r="91" spans="1:89" ht="17.25" customHeight="1">
      <c r="A91" s="259" t="s">
        <v>222</v>
      </c>
      <c r="B91" s="67" t="s">
        <v>105</v>
      </c>
      <c r="C91" s="121"/>
      <c r="D91" s="260"/>
      <c r="E91" s="258"/>
      <c r="F91" s="124"/>
      <c r="G91" s="164"/>
      <c r="H91" s="261"/>
      <c r="I91" s="262"/>
      <c r="J91" s="262"/>
      <c r="K91" s="263"/>
      <c r="L91" s="456"/>
      <c r="M91" s="614"/>
      <c r="N91" s="264"/>
      <c r="O91" s="78"/>
      <c r="P91" s="267"/>
      <c r="Q91" s="268"/>
      <c r="R91" s="268"/>
      <c r="S91" s="268"/>
      <c r="T91" s="268"/>
      <c r="U91" s="269"/>
      <c r="V91" s="270"/>
      <c r="W91" s="269"/>
      <c r="X91" s="134"/>
      <c r="Y91" s="134"/>
      <c r="Z91" s="136"/>
      <c r="AA91" s="137"/>
      <c r="AB91" s="271"/>
      <c r="AC91" s="271"/>
      <c r="AD91" s="271"/>
      <c r="AE91" s="273"/>
      <c r="AF91" s="271"/>
      <c r="AG91" s="271"/>
      <c r="AH91" s="274"/>
      <c r="AI91" s="275"/>
      <c r="AJ91" s="90"/>
      <c r="AK91" s="199"/>
      <c r="AL91" s="199"/>
      <c r="AM91" s="142"/>
      <c r="AN91" s="142"/>
      <c r="AO91" s="276"/>
      <c r="AP91" s="277"/>
      <c r="AQ91" s="278"/>
      <c r="AR91" s="278"/>
      <c r="AS91" s="278"/>
      <c r="AT91" s="456"/>
      <c r="AU91" s="458"/>
      <c r="AV91" s="457"/>
      <c r="AW91" s="458"/>
      <c r="AX91" s="579"/>
      <c r="AY91" s="579"/>
      <c r="AZ91" s="279"/>
      <c r="BA91" s="279"/>
      <c r="BB91" s="280"/>
      <c r="BC91" s="280"/>
      <c r="BD91" s="280"/>
      <c r="BE91" s="280"/>
      <c r="BF91" s="280"/>
      <c r="BG91" s="280"/>
      <c r="BH91" s="280"/>
      <c r="BI91" s="280"/>
      <c r="BJ91" s="280"/>
      <c r="BK91" s="281"/>
      <c r="BL91" s="282"/>
      <c r="BM91" s="283"/>
      <c r="BN91" s="283"/>
      <c r="BO91" s="283"/>
      <c r="BP91" s="151"/>
      <c r="BQ91" s="284"/>
      <c r="BR91" s="285"/>
      <c r="BS91" s="268"/>
      <c r="BT91" s="268"/>
      <c r="BU91" s="269"/>
      <c r="BV91" s="286"/>
      <c r="BW91" s="287"/>
      <c r="BX91" s="288"/>
      <c r="BY91" s="107"/>
      <c r="BZ91" s="108"/>
      <c r="CA91" s="109"/>
      <c r="CB91" s="110"/>
      <c r="CC91" s="111"/>
      <c r="CD91" s="112"/>
      <c r="CE91" s="113"/>
      <c r="CF91" s="114"/>
      <c r="CG91" s="115"/>
      <c r="CH91" s="289"/>
      <c r="CI91" s="290"/>
      <c r="CJ91" s="291"/>
      <c r="CK91" s="3"/>
    </row>
    <row r="92" spans="1:89" ht="19.5" customHeight="1">
      <c r="A92" s="53" t="s">
        <v>223</v>
      </c>
      <c r="B92" s="54"/>
      <c r="C92" s="292"/>
      <c r="D92" s="292"/>
      <c r="E92" s="292"/>
      <c r="F92" s="292"/>
      <c r="G92" s="292"/>
      <c r="H92" s="125"/>
      <c r="I92" s="292"/>
      <c r="J92" s="292"/>
      <c r="K92" s="293"/>
      <c r="L92" s="293"/>
      <c r="M92" s="615"/>
      <c r="N92" s="293"/>
      <c r="O92" s="295"/>
      <c r="P92" s="292"/>
      <c r="Q92" s="292"/>
      <c r="R92" s="292"/>
      <c r="S92" s="293"/>
      <c r="T92" s="292"/>
      <c r="U92" s="292"/>
      <c r="V92" s="292"/>
      <c r="W92" s="292"/>
      <c r="X92" s="293"/>
      <c r="Y92" s="293"/>
      <c r="Z92" s="293"/>
      <c r="AA92" s="293"/>
      <c r="AB92" s="296"/>
      <c r="AC92" s="296"/>
      <c r="AD92" s="297"/>
      <c r="AE92" s="298"/>
      <c r="AF92" s="297"/>
      <c r="AG92" s="297"/>
      <c r="AH92" s="298"/>
      <c r="AI92" s="299"/>
      <c r="AJ92" s="299"/>
      <c r="AK92" s="298"/>
      <c r="AL92" s="298"/>
      <c r="AM92" s="298"/>
      <c r="AN92" s="298"/>
      <c r="AO92" s="300"/>
      <c r="AP92" s="298"/>
      <c r="AQ92" s="298"/>
      <c r="AR92" s="298"/>
      <c r="AS92" s="301"/>
      <c r="AT92" s="301"/>
      <c r="AU92" s="298"/>
      <c r="AV92" s="301"/>
      <c r="AW92" s="301"/>
      <c r="AX92" s="301"/>
      <c r="AY92" s="301"/>
      <c r="AZ92" s="63"/>
      <c r="BA92" s="63"/>
      <c r="BB92" s="63"/>
      <c r="BC92" s="63"/>
      <c r="BD92" s="63"/>
      <c r="BE92" s="63"/>
      <c r="BF92" s="63"/>
      <c r="BG92" s="63"/>
      <c r="BH92" s="63"/>
      <c r="BI92" s="63"/>
      <c r="BJ92" s="63"/>
      <c r="BK92" s="63"/>
      <c r="BL92" s="301"/>
      <c r="BM92" s="301"/>
      <c r="BN92" s="301"/>
      <c r="BO92" s="301"/>
      <c r="BP92" s="301"/>
      <c r="BQ92" s="301"/>
      <c r="BR92" s="298"/>
      <c r="BS92" s="298"/>
      <c r="BT92" s="298"/>
      <c r="BU92" s="298"/>
      <c r="BV92" s="301"/>
      <c r="BW92" s="301"/>
      <c r="BX92" s="301"/>
      <c r="BY92" s="301"/>
      <c r="BZ92" s="301"/>
      <c r="CA92" s="301"/>
      <c r="CB92" s="301"/>
      <c r="CC92" s="301"/>
      <c r="CD92" s="301"/>
      <c r="CE92" s="298"/>
      <c r="CF92" s="298"/>
      <c r="CG92" s="298"/>
      <c r="CH92" s="301"/>
      <c r="CI92" s="302"/>
      <c r="CJ92" s="3"/>
      <c r="CK92" s="3"/>
    </row>
    <row r="93" spans="1:89" ht="16.5" customHeight="1">
      <c r="A93" s="588" t="s">
        <v>224</v>
      </c>
      <c r="B93" s="67" t="s">
        <v>225</v>
      </c>
      <c r="C93" s="304"/>
      <c r="D93" s="305"/>
      <c r="E93" s="305"/>
      <c r="F93" s="305"/>
      <c r="G93" s="305"/>
      <c r="H93" s="125"/>
      <c r="I93" s="73"/>
      <c r="J93" s="73"/>
      <c r="K93" s="306"/>
      <c r="L93" s="572"/>
      <c r="M93" s="610"/>
      <c r="N93" s="77"/>
      <c r="O93" s="78"/>
      <c r="P93" s="80"/>
      <c r="Q93" s="81"/>
      <c r="R93" s="81"/>
      <c r="S93" s="81"/>
      <c r="T93" s="81"/>
      <c r="U93" s="81"/>
      <c r="V93" s="81"/>
      <c r="W93" s="307"/>
      <c r="X93" s="104"/>
      <c r="Y93" s="105"/>
      <c r="Z93" s="105"/>
      <c r="AA93" s="106"/>
      <c r="AB93" s="87"/>
      <c r="AC93" s="87"/>
      <c r="AD93" s="87"/>
      <c r="AE93" s="88"/>
      <c r="AF93" s="87"/>
      <c r="AG93" s="87"/>
      <c r="AH93" s="89"/>
      <c r="AI93" s="308"/>
      <c r="AJ93" s="308"/>
      <c r="AK93" s="309"/>
      <c r="AL93" s="309"/>
      <c r="AM93" s="309"/>
      <c r="AN93" s="310"/>
      <c r="AO93" s="311"/>
      <c r="AP93" s="93"/>
      <c r="AQ93" s="312"/>
      <c r="AR93" s="312"/>
      <c r="AS93" s="312"/>
      <c r="AT93" s="572"/>
      <c r="AU93" s="575"/>
      <c r="AV93" s="472"/>
      <c r="AW93" s="472"/>
      <c r="AX93" s="473"/>
      <c r="AY93" s="589"/>
      <c r="AZ93" s="95"/>
      <c r="BA93" s="95"/>
      <c r="BB93" s="97"/>
      <c r="BC93" s="97"/>
      <c r="BD93" s="97"/>
      <c r="BE93" s="97"/>
      <c r="BF93" s="97"/>
      <c r="BG93" s="97"/>
      <c r="BH93" s="97"/>
      <c r="BI93" s="97"/>
      <c r="BJ93" s="97"/>
      <c r="BK93" s="98"/>
      <c r="BL93" s="99"/>
      <c r="BM93" s="100"/>
      <c r="BN93" s="100"/>
      <c r="BO93" s="100"/>
      <c r="BP93" s="100"/>
      <c r="BQ93" s="102"/>
      <c r="BR93" s="103"/>
      <c r="BS93" s="81"/>
      <c r="BT93" s="81"/>
      <c r="BU93" s="82"/>
      <c r="BV93" s="313"/>
      <c r="BW93" s="105"/>
      <c r="BX93" s="106"/>
      <c r="BY93" s="616"/>
      <c r="BZ93" s="617"/>
      <c r="CA93" s="618"/>
      <c r="CB93" s="314"/>
      <c r="CC93" s="111"/>
      <c r="CD93" s="315"/>
      <c r="CE93" s="619"/>
      <c r="CF93" s="114"/>
      <c r="CG93" s="430"/>
      <c r="CH93" s="316"/>
      <c r="CI93" s="117"/>
      <c r="CJ93" s="118"/>
      <c r="CK93" s="3"/>
    </row>
    <row r="94" spans="1:89" ht="16.5" customHeight="1">
      <c r="A94" s="590" t="s">
        <v>226</v>
      </c>
      <c r="B94" s="67" t="s">
        <v>105</v>
      </c>
      <c r="C94" s="350"/>
      <c r="D94" s="351"/>
      <c r="E94" s="351"/>
      <c r="F94" s="351"/>
      <c r="G94" s="351"/>
      <c r="H94" s="125"/>
      <c r="I94" s="126"/>
      <c r="J94" s="126"/>
      <c r="K94" s="127"/>
      <c r="L94" s="437"/>
      <c r="M94" s="611"/>
      <c r="N94" s="128"/>
      <c r="O94" s="78"/>
      <c r="P94" s="130"/>
      <c r="Q94" s="131"/>
      <c r="R94" s="131"/>
      <c r="S94" s="131"/>
      <c r="T94" s="131"/>
      <c r="U94" s="131"/>
      <c r="V94" s="131"/>
      <c r="W94" s="352"/>
      <c r="X94" s="154"/>
      <c r="Y94" s="155"/>
      <c r="Z94" s="155"/>
      <c r="AA94" s="165"/>
      <c r="AB94" s="138"/>
      <c r="AC94" s="138"/>
      <c r="AD94" s="138"/>
      <c r="AE94" s="353"/>
      <c r="AF94" s="354"/>
      <c r="AG94" s="138"/>
      <c r="AH94" s="140"/>
      <c r="AI94" s="90"/>
      <c r="AJ94" s="90"/>
      <c r="AK94" s="355"/>
      <c r="AL94" s="355"/>
      <c r="AM94" s="356"/>
      <c r="AN94" s="357"/>
      <c r="AO94" s="358"/>
      <c r="AP94" s="144"/>
      <c r="AQ94" s="359"/>
      <c r="AR94" s="359"/>
      <c r="AS94" s="359"/>
      <c r="AT94" s="437"/>
      <c r="AU94" s="438"/>
      <c r="AV94" s="78"/>
      <c r="AW94" s="78"/>
      <c r="AX94" s="439"/>
      <c r="AY94" s="591"/>
      <c r="AZ94" s="146"/>
      <c r="BA94" s="146"/>
      <c r="BB94" s="148"/>
      <c r="BC94" s="148"/>
      <c r="BD94" s="148"/>
      <c r="BE94" s="148"/>
      <c r="BF94" s="148"/>
      <c r="BG94" s="148"/>
      <c r="BH94" s="148"/>
      <c r="BI94" s="148"/>
      <c r="BJ94" s="148"/>
      <c r="BK94" s="149"/>
      <c r="BL94" s="150"/>
      <c r="BM94" s="151"/>
      <c r="BN94" s="151"/>
      <c r="BO94" s="151"/>
      <c r="BP94" s="151"/>
      <c r="BQ94" s="152"/>
      <c r="BR94" s="153"/>
      <c r="BS94" s="131"/>
      <c r="BT94" s="131"/>
      <c r="BU94" s="352"/>
      <c r="BV94" s="154"/>
      <c r="BW94" s="155"/>
      <c r="BX94" s="165"/>
      <c r="BY94" s="616"/>
      <c r="BZ94" s="617"/>
      <c r="CA94" s="618"/>
      <c r="CB94" s="314"/>
      <c r="CC94" s="111"/>
      <c r="CD94" s="315"/>
      <c r="CE94" s="619"/>
      <c r="CF94" s="114"/>
      <c r="CG94" s="430"/>
      <c r="CH94" s="316"/>
      <c r="CI94" s="158"/>
      <c r="CJ94" s="159"/>
      <c r="CK94" s="3"/>
    </row>
    <row r="95" spans="1:89" ht="16.5" customHeight="1">
      <c r="A95" s="588" t="s">
        <v>227</v>
      </c>
      <c r="B95" s="67" t="s">
        <v>105</v>
      </c>
      <c r="C95" s="350"/>
      <c r="D95" s="351"/>
      <c r="E95" s="351"/>
      <c r="F95" s="351"/>
      <c r="G95" s="351"/>
      <c r="H95" s="125"/>
      <c r="I95" s="126"/>
      <c r="J95" s="126"/>
      <c r="K95" s="127"/>
      <c r="L95" s="437"/>
      <c r="M95" s="611"/>
      <c r="N95" s="128"/>
      <c r="O95" s="78"/>
      <c r="P95" s="130"/>
      <c r="Q95" s="131"/>
      <c r="R95" s="131"/>
      <c r="S95" s="131"/>
      <c r="T95" s="131"/>
      <c r="U95" s="131"/>
      <c r="V95" s="131"/>
      <c r="W95" s="352"/>
      <c r="X95" s="154"/>
      <c r="Y95" s="155"/>
      <c r="Z95" s="155"/>
      <c r="AA95" s="165"/>
      <c r="AB95" s="138"/>
      <c r="AC95" s="138"/>
      <c r="AD95" s="138"/>
      <c r="AE95" s="353"/>
      <c r="AF95" s="360"/>
      <c r="AG95" s="138"/>
      <c r="AH95" s="140"/>
      <c r="AI95" s="361"/>
      <c r="AJ95" s="361"/>
      <c r="AK95" s="355"/>
      <c r="AL95" s="355"/>
      <c r="AM95" s="356"/>
      <c r="AN95" s="357"/>
      <c r="AO95" s="362"/>
      <c r="AP95" s="144"/>
      <c r="AQ95" s="359"/>
      <c r="AR95" s="359"/>
      <c r="AS95" s="359"/>
      <c r="AT95" s="437"/>
      <c r="AU95" s="438"/>
      <c r="AV95" s="78"/>
      <c r="AW95" s="78"/>
      <c r="AX95" s="439"/>
      <c r="AY95" s="591"/>
      <c r="AZ95" s="146"/>
      <c r="BA95" s="146"/>
      <c r="BB95" s="148"/>
      <c r="BC95" s="148"/>
      <c r="BD95" s="148"/>
      <c r="BE95" s="148"/>
      <c r="BF95" s="148"/>
      <c r="BG95" s="148"/>
      <c r="BH95" s="148"/>
      <c r="BI95" s="148"/>
      <c r="BJ95" s="148"/>
      <c r="BK95" s="149"/>
      <c r="BL95" s="150"/>
      <c r="BM95" s="151"/>
      <c r="BN95" s="151"/>
      <c r="BO95" s="151"/>
      <c r="BP95" s="151"/>
      <c r="BQ95" s="152"/>
      <c r="BR95" s="153"/>
      <c r="BS95" s="131"/>
      <c r="BT95" s="131"/>
      <c r="BU95" s="132"/>
      <c r="BV95" s="363"/>
      <c r="BW95" s="155"/>
      <c r="BX95" s="165"/>
      <c r="BY95" s="616"/>
      <c r="BZ95" s="617"/>
      <c r="CA95" s="618"/>
      <c r="CB95" s="314"/>
      <c r="CC95" s="111"/>
      <c r="CD95" s="315"/>
      <c r="CE95" s="619"/>
      <c r="CF95" s="114"/>
      <c r="CG95" s="430"/>
      <c r="CH95" s="316"/>
      <c r="CI95" s="158"/>
      <c r="CJ95" s="159"/>
      <c r="CK95" s="3"/>
    </row>
    <row r="96" spans="1:89" ht="16.5" customHeight="1">
      <c r="A96" s="588" t="s">
        <v>229</v>
      </c>
      <c r="B96" s="67" t="s">
        <v>105</v>
      </c>
      <c r="C96" s="350"/>
      <c r="D96" s="351"/>
      <c r="E96" s="351"/>
      <c r="F96" s="351"/>
      <c r="G96" s="351"/>
      <c r="H96" s="125"/>
      <c r="I96" s="126"/>
      <c r="J96" s="126"/>
      <c r="K96" s="127"/>
      <c r="L96" s="437"/>
      <c r="M96" s="611" t="s">
        <v>114</v>
      </c>
      <c r="N96" s="128"/>
      <c r="O96" s="78"/>
      <c r="P96" s="130"/>
      <c r="Q96" s="131"/>
      <c r="R96" s="131"/>
      <c r="S96" s="131"/>
      <c r="T96" s="131"/>
      <c r="U96" s="131"/>
      <c r="V96" s="131"/>
      <c r="W96" s="352"/>
      <c r="X96" s="154"/>
      <c r="Y96" s="155"/>
      <c r="Z96" s="155"/>
      <c r="AA96" s="165"/>
      <c r="AB96" s="138"/>
      <c r="AC96" s="138"/>
      <c r="AD96" s="138" t="s">
        <v>153</v>
      </c>
      <c r="AE96" s="353"/>
      <c r="AF96" s="360"/>
      <c r="AG96" s="138"/>
      <c r="AH96" s="140"/>
      <c r="AI96" s="361"/>
      <c r="AJ96" s="361"/>
      <c r="AK96" s="364"/>
      <c r="AL96" s="364"/>
      <c r="AM96" s="365"/>
      <c r="AN96" s="366"/>
      <c r="AO96" s="362"/>
      <c r="AP96" s="144"/>
      <c r="AQ96" s="359"/>
      <c r="AR96" s="359"/>
      <c r="AS96" s="359"/>
      <c r="AT96" s="437"/>
      <c r="AU96" s="438"/>
      <c r="AV96" s="78"/>
      <c r="AW96" s="78"/>
      <c r="AX96" s="439"/>
      <c r="AY96" s="591"/>
      <c r="AZ96" s="146"/>
      <c r="BA96" s="146"/>
      <c r="BB96" s="148"/>
      <c r="BC96" s="148"/>
      <c r="BD96" s="148"/>
      <c r="BE96" s="148"/>
      <c r="BF96" s="148"/>
      <c r="BG96" s="148"/>
      <c r="BH96" s="148"/>
      <c r="BI96" s="148"/>
      <c r="BJ96" s="148"/>
      <c r="BK96" s="149"/>
      <c r="BL96" s="150"/>
      <c r="BM96" s="151"/>
      <c r="BN96" s="151"/>
      <c r="BO96" s="151"/>
      <c r="BP96" s="151">
        <v>2.5</v>
      </c>
      <c r="BQ96" s="152"/>
      <c r="BR96" s="153"/>
      <c r="BS96" s="131"/>
      <c r="BT96" s="131"/>
      <c r="BU96" s="132"/>
      <c r="BV96" s="363"/>
      <c r="BW96" s="155"/>
      <c r="BX96" s="165"/>
      <c r="BY96" s="616"/>
      <c r="BZ96" s="617"/>
      <c r="CA96" s="618"/>
      <c r="CB96" s="314"/>
      <c r="CC96" s="111"/>
      <c r="CD96" s="315"/>
      <c r="CE96" s="619"/>
      <c r="CF96" s="114"/>
      <c r="CG96" s="430"/>
      <c r="CH96" s="316"/>
      <c r="CI96" s="158"/>
      <c r="CJ96" s="159"/>
      <c r="CK96" s="3"/>
    </row>
    <row r="97" spans="1:89" ht="16.5" customHeight="1">
      <c r="A97" s="588" t="s">
        <v>230</v>
      </c>
      <c r="B97" s="67" t="s">
        <v>105</v>
      </c>
      <c r="C97" s="350"/>
      <c r="D97" s="351"/>
      <c r="E97" s="351"/>
      <c r="F97" s="351"/>
      <c r="G97" s="351"/>
      <c r="H97" s="125"/>
      <c r="I97" s="126"/>
      <c r="J97" s="126"/>
      <c r="K97" s="127"/>
      <c r="L97" s="437"/>
      <c r="M97" s="611"/>
      <c r="N97" s="128"/>
      <c r="O97" s="78"/>
      <c r="P97" s="130"/>
      <c r="Q97" s="131"/>
      <c r="R97" s="131"/>
      <c r="S97" s="131"/>
      <c r="T97" s="131"/>
      <c r="U97" s="131"/>
      <c r="V97" s="131"/>
      <c r="W97" s="352"/>
      <c r="X97" s="154"/>
      <c r="Y97" s="155"/>
      <c r="Z97" s="155"/>
      <c r="AA97" s="165"/>
      <c r="AB97" s="138"/>
      <c r="AC97" s="138"/>
      <c r="AD97" s="138"/>
      <c r="AE97" s="139"/>
      <c r="AF97" s="138"/>
      <c r="AG97" s="138"/>
      <c r="AH97" s="140"/>
      <c r="AI97" s="308"/>
      <c r="AJ97" s="308"/>
      <c r="AK97" s="356"/>
      <c r="AL97" s="356"/>
      <c r="AM97" s="356"/>
      <c r="AN97" s="357"/>
      <c r="AO97" s="362"/>
      <c r="AP97" s="144"/>
      <c r="AQ97" s="359"/>
      <c r="AR97" s="359"/>
      <c r="AS97" s="359"/>
      <c r="AT97" s="437"/>
      <c r="AU97" s="438"/>
      <c r="AV97" s="78"/>
      <c r="AW97" s="78"/>
      <c r="AX97" s="439"/>
      <c r="AY97" s="591"/>
      <c r="AZ97" s="146"/>
      <c r="BA97" s="146"/>
      <c r="BB97" s="148"/>
      <c r="BC97" s="148"/>
      <c r="BD97" s="148"/>
      <c r="BE97" s="148"/>
      <c r="BF97" s="148"/>
      <c r="BG97" s="148"/>
      <c r="BH97" s="148"/>
      <c r="BI97" s="148"/>
      <c r="BJ97" s="148"/>
      <c r="BK97" s="149"/>
      <c r="BL97" s="150"/>
      <c r="BM97" s="151"/>
      <c r="BN97" s="151"/>
      <c r="BO97" s="151"/>
      <c r="BP97" s="151"/>
      <c r="BQ97" s="152"/>
      <c r="BR97" s="153"/>
      <c r="BS97" s="131"/>
      <c r="BT97" s="131"/>
      <c r="BU97" s="132"/>
      <c r="BV97" s="363"/>
      <c r="BW97" s="155"/>
      <c r="BX97" s="165"/>
      <c r="BY97" s="616"/>
      <c r="BZ97" s="617"/>
      <c r="CA97" s="618"/>
      <c r="CB97" s="314"/>
      <c r="CC97" s="111"/>
      <c r="CD97" s="315"/>
      <c r="CE97" s="619"/>
      <c r="CF97" s="114"/>
      <c r="CG97" s="430"/>
      <c r="CH97" s="316"/>
      <c r="CI97" s="158"/>
      <c r="CJ97" s="159"/>
      <c r="CK97" s="3"/>
    </row>
    <row r="98" spans="1:89" ht="16.5" customHeight="1">
      <c r="A98" s="588" t="s">
        <v>231</v>
      </c>
      <c r="B98" s="67" t="s">
        <v>105</v>
      </c>
      <c r="C98" s="350"/>
      <c r="D98" s="351"/>
      <c r="E98" s="351"/>
      <c r="F98" s="351"/>
      <c r="G98" s="351"/>
      <c r="H98" s="125"/>
      <c r="I98" s="126"/>
      <c r="J98" s="126"/>
      <c r="K98" s="127"/>
      <c r="L98" s="437"/>
      <c r="M98" s="611"/>
      <c r="N98" s="128"/>
      <c r="O98" s="78"/>
      <c r="P98" s="130"/>
      <c r="Q98" s="131"/>
      <c r="R98" s="131"/>
      <c r="S98" s="131"/>
      <c r="T98" s="131"/>
      <c r="U98" s="131"/>
      <c r="V98" s="131"/>
      <c r="W98" s="352"/>
      <c r="X98" s="154"/>
      <c r="Y98" s="155"/>
      <c r="Z98" s="155"/>
      <c r="AA98" s="165"/>
      <c r="AB98" s="138"/>
      <c r="AC98" s="138"/>
      <c r="AD98" s="138"/>
      <c r="AE98" s="139"/>
      <c r="AF98" s="138"/>
      <c r="AG98" s="138"/>
      <c r="AH98" s="140"/>
      <c r="AI98" s="308"/>
      <c r="AJ98" s="308"/>
      <c r="AK98" s="367"/>
      <c r="AL98" s="367"/>
      <c r="AM98" s="356"/>
      <c r="AN98" s="357"/>
      <c r="AO98" s="362"/>
      <c r="AP98" s="144"/>
      <c r="AQ98" s="359"/>
      <c r="AR98" s="359"/>
      <c r="AS98" s="359"/>
      <c r="AT98" s="437"/>
      <c r="AU98" s="438"/>
      <c r="AV98" s="78"/>
      <c r="AW98" s="78"/>
      <c r="AX98" s="439"/>
      <c r="AY98" s="591"/>
      <c r="AZ98" s="146"/>
      <c r="BA98" s="146"/>
      <c r="BB98" s="148"/>
      <c r="BC98" s="148"/>
      <c r="BD98" s="148"/>
      <c r="BE98" s="148"/>
      <c r="BF98" s="148"/>
      <c r="BG98" s="148"/>
      <c r="BH98" s="148"/>
      <c r="BI98" s="148"/>
      <c r="BJ98" s="148"/>
      <c r="BK98" s="149"/>
      <c r="BL98" s="150"/>
      <c r="BM98" s="151"/>
      <c r="BN98" s="151"/>
      <c r="BO98" s="151"/>
      <c r="BP98" s="151"/>
      <c r="BQ98" s="152"/>
      <c r="BR98" s="153"/>
      <c r="BS98" s="131"/>
      <c r="BT98" s="131"/>
      <c r="BU98" s="132"/>
      <c r="BV98" s="363"/>
      <c r="BW98" s="155"/>
      <c r="BX98" s="165"/>
      <c r="BY98" s="616"/>
      <c r="BZ98" s="617"/>
      <c r="CA98" s="618"/>
      <c r="CB98" s="314"/>
      <c r="CC98" s="111"/>
      <c r="CD98" s="315"/>
      <c r="CE98" s="619"/>
      <c r="CF98" s="114"/>
      <c r="CG98" s="430"/>
      <c r="CH98" s="316"/>
      <c r="CI98" s="158"/>
      <c r="CJ98" s="159"/>
      <c r="CK98" s="3"/>
    </row>
    <row r="99" spans="1:89" ht="16.5" customHeight="1">
      <c r="A99" s="588" t="s">
        <v>232</v>
      </c>
      <c r="B99" s="67" t="s">
        <v>105</v>
      </c>
      <c r="C99" s="350"/>
      <c r="D99" s="351"/>
      <c r="E99" s="351"/>
      <c r="F99" s="351"/>
      <c r="G99" s="351"/>
      <c r="H99" s="261"/>
      <c r="I99" s="126"/>
      <c r="J99" s="126"/>
      <c r="K99" s="127"/>
      <c r="L99" s="437"/>
      <c r="M99" s="611"/>
      <c r="N99" s="128"/>
      <c r="O99" s="78"/>
      <c r="P99" s="130"/>
      <c r="Q99" s="131"/>
      <c r="R99" s="131"/>
      <c r="S99" s="131"/>
      <c r="T99" s="131"/>
      <c r="U99" s="131"/>
      <c r="V99" s="131"/>
      <c r="W99" s="352"/>
      <c r="X99" s="154"/>
      <c r="Y99" s="155"/>
      <c r="Z99" s="155"/>
      <c r="AA99" s="165"/>
      <c r="AB99" s="138"/>
      <c r="AC99" s="138"/>
      <c r="AD99" s="138"/>
      <c r="AE99" s="139"/>
      <c r="AF99" s="138"/>
      <c r="AG99" s="138"/>
      <c r="AH99" s="140"/>
      <c r="AI99" s="308"/>
      <c r="AJ99" s="308"/>
      <c r="AK99" s="356"/>
      <c r="AL99" s="356"/>
      <c r="AM99" s="356"/>
      <c r="AN99" s="357"/>
      <c r="AO99" s="358"/>
      <c r="AP99" s="144"/>
      <c r="AQ99" s="359"/>
      <c r="AR99" s="359"/>
      <c r="AS99" s="359"/>
      <c r="AT99" s="437"/>
      <c r="AU99" s="438"/>
      <c r="AV99" s="78"/>
      <c r="AW99" s="78"/>
      <c r="AX99" s="439"/>
      <c r="AY99" s="591"/>
      <c r="AZ99" s="146"/>
      <c r="BA99" s="146"/>
      <c r="BB99" s="148"/>
      <c r="BC99" s="148"/>
      <c r="BD99" s="148"/>
      <c r="BE99" s="148"/>
      <c r="BF99" s="148"/>
      <c r="BG99" s="148"/>
      <c r="BH99" s="148"/>
      <c r="BI99" s="148"/>
      <c r="BJ99" s="148"/>
      <c r="BK99" s="149"/>
      <c r="BL99" s="150"/>
      <c r="BM99" s="151"/>
      <c r="BN99" s="151"/>
      <c r="BO99" s="151"/>
      <c r="BP99" s="151"/>
      <c r="BQ99" s="152"/>
      <c r="BR99" s="153"/>
      <c r="BS99" s="131"/>
      <c r="BT99" s="131"/>
      <c r="BU99" s="132"/>
      <c r="BV99" s="363"/>
      <c r="BW99" s="155"/>
      <c r="BX99" s="165"/>
      <c r="BY99" s="616"/>
      <c r="BZ99" s="617"/>
      <c r="CA99" s="618"/>
      <c r="CB99" s="314"/>
      <c r="CC99" s="111"/>
      <c r="CD99" s="315"/>
      <c r="CE99" s="619"/>
      <c r="CF99" s="114"/>
      <c r="CG99" s="430"/>
      <c r="CH99" s="316"/>
      <c r="CI99" s="158"/>
      <c r="CJ99" s="159"/>
      <c r="CK99" s="3"/>
    </row>
    <row r="100" spans="1:89" ht="16.5" customHeight="1">
      <c r="A100" s="588" t="s">
        <v>233</v>
      </c>
      <c r="B100" s="67" t="s">
        <v>108</v>
      </c>
      <c r="C100" s="369"/>
      <c r="D100" s="370"/>
      <c r="E100" s="370"/>
      <c r="F100" s="370"/>
      <c r="G100" s="370"/>
      <c r="H100" s="371"/>
      <c r="I100" s="372"/>
      <c r="J100" s="372"/>
      <c r="K100" s="127"/>
      <c r="L100" s="583"/>
      <c r="M100" s="613"/>
      <c r="N100" s="192"/>
      <c r="O100" s="78"/>
      <c r="P100" s="373"/>
      <c r="Q100" s="374"/>
      <c r="R100" s="374"/>
      <c r="S100" s="374"/>
      <c r="T100" s="374"/>
      <c r="U100" s="374"/>
      <c r="V100" s="374"/>
      <c r="W100" s="375"/>
      <c r="X100" s="376"/>
      <c r="Y100" s="377"/>
      <c r="Z100" s="377"/>
      <c r="AA100" s="378"/>
      <c r="AB100" s="254"/>
      <c r="AC100" s="254"/>
      <c r="AD100" s="254"/>
      <c r="AE100" s="255"/>
      <c r="AF100" s="254"/>
      <c r="AG100" s="254"/>
      <c r="AH100" s="256"/>
      <c r="AI100" s="308"/>
      <c r="AJ100" s="308"/>
      <c r="AK100" s="356"/>
      <c r="AL100" s="356"/>
      <c r="AM100" s="356"/>
      <c r="AN100" s="357"/>
      <c r="AO100" s="379"/>
      <c r="AP100" s="380"/>
      <c r="AQ100" s="381"/>
      <c r="AR100" s="381"/>
      <c r="AS100" s="381"/>
      <c r="AT100" s="583"/>
      <c r="AU100" s="592"/>
      <c r="AV100" s="507"/>
      <c r="AW100" s="507"/>
      <c r="AX100" s="508"/>
      <c r="AY100" s="593"/>
      <c r="AZ100" s="382"/>
      <c r="BA100" s="382"/>
      <c r="BB100" s="383"/>
      <c r="BC100" s="383"/>
      <c r="BD100" s="383"/>
      <c r="BE100" s="383"/>
      <c r="BF100" s="383"/>
      <c r="BG100" s="383"/>
      <c r="BH100" s="383"/>
      <c r="BI100" s="383"/>
      <c r="BJ100" s="383"/>
      <c r="BK100" s="385"/>
      <c r="BL100" s="386"/>
      <c r="BM100" s="387"/>
      <c r="BN100" s="387"/>
      <c r="BO100" s="387"/>
      <c r="BP100" s="387"/>
      <c r="BQ100" s="389"/>
      <c r="BR100" s="390"/>
      <c r="BS100" s="374"/>
      <c r="BT100" s="374"/>
      <c r="BU100" s="391"/>
      <c r="BV100" s="392"/>
      <c r="BW100" s="377"/>
      <c r="BX100" s="378"/>
      <c r="BY100" s="616"/>
      <c r="BZ100" s="617"/>
      <c r="CA100" s="618"/>
      <c r="CB100" s="314"/>
      <c r="CC100" s="111"/>
      <c r="CD100" s="315"/>
      <c r="CE100" s="619"/>
      <c r="CF100" s="114"/>
      <c r="CG100" s="430"/>
      <c r="CH100" s="316"/>
      <c r="CI100" s="158"/>
      <c r="CJ100" s="159"/>
      <c r="CK100" s="3"/>
    </row>
    <row r="101" spans="1:89" ht="16.5" customHeight="1">
      <c r="A101" s="588" t="s">
        <v>234</v>
      </c>
      <c r="B101" s="67" t="s">
        <v>105</v>
      </c>
      <c r="C101" s="369"/>
      <c r="D101" s="370"/>
      <c r="E101" s="370"/>
      <c r="F101" s="370"/>
      <c r="G101" s="370"/>
      <c r="H101" s="371"/>
      <c r="I101" s="372"/>
      <c r="J101" s="372"/>
      <c r="K101" s="393"/>
      <c r="L101" s="583"/>
      <c r="M101" s="613"/>
      <c r="N101" s="192"/>
      <c r="O101" s="78"/>
      <c r="P101" s="373"/>
      <c r="Q101" s="374"/>
      <c r="R101" s="374"/>
      <c r="S101" s="374"/>
      <c r="T101" s="374"/>
      <c r="U101" s="374"/>
      <c r="V101" s="374"/>
      <c r="W101" s="375"/>
      <c r="X101" s="376"/>
      <c r="Y101" s="377"/>
      <c r="Z101" s="377"/>
      <c r="AA101" s="378"/>
      <c r="AB101" s="254"/>
      <c r="AC101" s="254"/>
      <c r="AD101" s="254"/>
      <c r="AE101" s="255"/>
      <c r="AF101" s="254"/>
      <c r="AG101" s="254"/>
      <c r="AH101" s="256"/>
      <c r="AI101" s="308"/>
      <c r="AJ101" s="308"/>
      <c r="AK101" s="394"/>
      <c r="AL101" s="394"/>
      <c r="AM101" s="394"/>
      <c r="AN101" s="395"/>
      <c r="AO101" s="396"/>
      <c r="AP101" s="380"/>
      <c r="AQ101" s="381"/>
      <c r="AR101" s="381"/>
      <c r="AS101" s="381"/>
      <c r="AT101" s="583"/>
      <c r="AU101" s="592"/>
      <c r="AV101" s="507"/>
      <c r="AW101" s="507"/>
      <c r="AX101" s="508"/>
      <c r="AY101" s="593"/>
      <c r="AZ101" s="382"/>
      <c r="BA101" s="382"/>
      <c r="BB101" s="383"/>
      <c r="BC101" s="383"/>
      <c r="BD101" s="383"/>
      <c r="BE101" s="383"/>
      <c r="BF101" s="383"/>
      <c r="BG101" s="383"/>
      <c r="BH101" s="383"/>
      <c r="BI101" s="383"/>
      <c r="BJ101" s="383"/>
      <c r="BK101" s="385"/>
      <c r="BL101" s="386"/>
      <c r="BM101" s="387"/>
      <c r="BN101" s="387"/>
      <c r="BO101" s="387"/>
      <c r="BP101" s="387"/>
      <c r="BQ101" s="389"/>
      <c r="BR101" s="390"/>
      <c r="BS101" s="374"/>
      <c r="BT101" s="374"/>
      <c r="BU101" s="391"/>
      <c r="BV101" s="392"/>
      <c r="BW101" s="377"/>
      <c r="BX101" s="378"/>
      <c r="BY101" s="616"/>
      <c r="BZ101" s="617"/>
      <c r="CA101" s="618"/>
      <c r="CB101" s="314"/>
      <c r="CC101" s="111"/>
      <c r="CD101" s="315"/>
      <c r="CE101" s="619"/>
      <c r="CF101" s="114"/>
      <c r="CG101" s="430"/>
      <c r="CH101" s="316"/>
      <c r="CI101" s="158"/>
      <c r="CJ101" s="159"/>
      <c r="CK101" s="3"/>
    </row>
    <row r="102" spans="1:89" ht="16.5" customHeight="1">
      <c r="A102" s="588" t="s">
        <v>235</v>
      </c>
      <c r="B102" s="67" t="s">
        <v>108</v>
      </c>
      <c r="C102" s="369"/>
      <c r="D102" s="370"/>
      <c r="E102" s="370"/>
      <c r="F102" s="370"/>
      <c r="G102" s="370"/>
      <c r="H102" s="371"/>
      <c r="I102" s="372"/>
      <c r="J102" s="372"/>
      <c r="K102" s="393"/>
      <c r="L102" s="583"/>
      <c r="M102" s="613"/>
      <c r="N102" s="192"/>
      <c r="O102" s="78"/>
      <c r="P102" s="373"/>
      <c r="Q102" s="374"/>
      <c r="R102" s="374"/>
      <c r="S102" s="374"/>
      <c r="T102" s="374"/>
      <c r="U102" s="374"/>
      <c r="V102" s="374"/>
      <c r="W102" s="375"/>
      <c r="X102" s="376"/>
      <c r="Y102" s="377"/>
      <c r="Z102" s="377"/>
      <c r="AA102" s="378"/>
      <c r="AB102" s="254"/>
      <c r="AC102" s="254"/>
      <c r="AD102" s="254"/>
      <c r="AE102" s="255"/>
      <c r="AF102" s="254"/>
      <c r="AG102" s="254"/>
      <c r="AH102" s="256"/>
      <c r="AI102" s="308"/>
      <c r="AJ102" s="308"/>
      <c r="AK102" s="394"/>
      <c r="AL102" s="394"/>
      <c r="AM102" s="394"/>
      <c r="AN102" s="395"/>
      <c r="AO102" s="396"/>
      <c r="AP102" s="380"/>
      <c r="AQ102" s="381"/>
      <c r="AR102" s="381"/>
      <c r="AS102" s="381"/>
      <c r="AT102" s="583"/>
      <c r="AU102" s="592"/>
      <c r="AV102" s="507"/>
      <c r="AW102" s="507"/>
      <c r="AX102" s="508"/>
      <c r="AY102" s="593"/>
      <c r="AZ102" s="382"/>
      <c r="BA102" s="382"/>
      <c r="BB102" s="383"/>
      <c r="BC102" s="383"/>
      <c r="BD102" s="383"/>
      <c r="BE102" s="383"/>
      <c r="BF102" s="383"/>
      <c r="BG102" s="383"/>
      <c r="BH102" s="383"/>
      <c r="BI102" s="383"/>
      <c r="BJ102" s="383"/>
      <c r="BK102" s="385"/>
      <c r="BL102" s="386"/>
      <c r="BM102" s="387"/>
      <c r="BN102" s="387"/>
      <c r="BO102" s="387"/>
      <c r="BP102" s="387"/>
      <c r="BQ102" s="389"/>
      <c r="BR102" s="390"/>
      <c r="BS102" s="374"/>
      <c r="BT102" s="374"/>
      <c r="BU102" s="391"/>
      <c r="BV102" s="392"/>
      <c r="BW102" s="377"/>
      <c r="BX102" s="378"/>
      <c r="BY102" s="616"/>
      <c r="BZ102" s="617"/>
      <c r="CA102" s="618"/>
      <c r="CB102" s="314"/>
      <c r="CC102" s="111"/>
      <c r="CD102" s="315"/>
      <c r="CE102" s="619"/>
      <c r="CF102" s="114"/>
      <c r="CG102" s="430"/>
      <c r="CH102" s="316"/>
      <c r="CI102" s="158"/>
      <c r="CJ102" s="159"/>
      <c r="CK102" s="3"/>
    </row>
    <row r="103" spans="1:89" ht="17.25" customHeight="1">
      <c r="A103" s="588" t="s">
        <v>237</v>
      </c>
      <c r="B103" s="67" t="s">
        <v>108</v>
      </c>
      <c r="C103" s="397"/>
      <c r="D103" s="398"/>
      <c r="E103" s="398"/>
      <c r="F103" s="398"/>
      <c r="G103" s="398"/>
      <c r="H103" s="261"/>
      <c r="I103" s="262"/>
      <c r="J103" s="262"/>
      <c r="K103" s="263"/>
      <c r="L103" s="456"/>
      <c r="M103" s="614"/>
      <c r="N103" s="264"/>
      <c r="O103" s="78"/>
      <c r="P103" s="267"/>
      <c r="Q103" s="268"/>
      <c r="R103" s="268"/>
      <c r="S103" s="268"/>
      <c r="T103" s="268"/>
      <c r="U103" s="268"/>
      <c r="V103" s="268"/>
      <c r="W103" s="620"/>
      <c r="X103" s="286"/>
      <c r="Y103" s="287"/>
      <c r="Z103" s="287"/>
      <c r="AA103" s="288"/>
      <c r="AB103" s="271"/>
      <c r="AC103" s="271"/>
      <c r="AD103" s="271"/>
      <c r="AE103" s="273"/>
      <c r="AF103" s="271"/>
      <c r="AG103" s="271"/>
      <c r="AH103" s="274"/>
      <c r="AI103" s="308"/>
      <c r="AJ103" s="308"/>
      <c r="AK103" s="506"/>
      <c r="AL103" s="506"/>
      <c r="AM103" s="506"/>
      <c r="AN103" s="453"/>
      <c r="AO103" s="454"/>
      <c r="AP103" s="277"/>
      <c r="AQ103" s="455"/>
      <c r="AR103" s="455"/>
      <c r="AS103" s="455"/>
      <c r="AT103" s="456"/>
      <c r="AU103" s="457"/>
      <c r="AV103" s="458"/>
      <c r="AW103" s="458"/>
      <c r="AX103" s="459"/>
      <c r="AY103" s="621"/>
      <c r="AZ103" s="279"/>
      <c r="BA103" s="279"/>
      <c r="BB103" s="280"/>
      <c r="BC103" s="280"/>
      <c r="BD103" s="280"/>
      <c r="BE103" s="280"/>
      <c r="BF103" s="280"/>
      <c r="BG103" s="280"/>
      <c r="BH103" s="280"/>
      <c r="BI103" s="280"/>
      <c r="BJ103" s="280"/>
      <c r="BK103" s="281"/>
      <c r="BL103" s="282"/>
      <c r="BM103" s="283"/>
      <c r="BN103" s="283"/>
      <c r="BO103" s="283"/>
      <c r="BP103" s="283"/>
      <c r="BQ103" s="284"/>
      <c r="BR103" s="285"/>
      <c r="BS103" s="268"/>
      <c r="BT103" s="268"/>
      <c r="BU103" s="269"/>
      <c r="BV103" s="622"/>
      <c r="BW103" s="287"/>
      <c r="BX103" s="288"/>
      <c r="BY103" s="616"/>
      <c r="BZ103" s="617"/>
      <c r="CA103" s="618"/>
      <c r="CB103" s="314"/>
      <c r="CC103" s="111"/>
      <c r="CD103" s="315"/>
      <c r="CE103" s="619"/>
      <c r="CF103" s="114"/>
      <c r="CG103" s="430"/>
      <c r="CH103" s="316"/>
      <c r="CI103" s="158"/>
      <c r="CJ103" s="159"/>
      <c r="CK103" s="3"/>
    </row>
    <row r="104" spans="1:89" ht="17.25" customHeight="1">
      <c r="A104" s="594" t="s">
        <v>238</v>
      </c>
      <c r="B104" s="399" t="s">
        <v>105</v>
      </c>
      <c r="C104" s="400"/>
      <c r="D104" s="401"/>
      <c r="E104" s="401"/>
      <c r="F104" s="401"/>
      <c r="G104" s="401"/>
      <c r="H104" s="623"/>
      <c r="I104" s="624"/>
      <c r="J104" s="624"/>
      <c r="K104" s="625"/>
      <c r="L104" s="626"/>
      <c r="M104" s="627"/>
      <c r="N104" s="626"/>
      <c r="O104" s="78"/>
      <c r="P104" s="628"/>
      <c r="Q104" s="629"/>
      <c r="R104" s="629"/>
      <c r="S104" s="630"/>
      <c r="T104" s="629"/>
      <c r="U104" s="629"/>
      <c r="V104" s="629"/>
      <c r="W104" s="631"/>
      <c r="X104" s="632"/>
      <c r="Y104" s="632"/>
      <c r="Z104" s="632"/>
      <c r="AA104" s="632"/>
      <c r="AB104" s="633"/>
      <c r="AC104" s="633"/>
      <c r="AD104" s="633"/>
      <c r="AE104" s="633"/>
      <c r="AF104" s="633"/>
      <c r="AG104" s="633"/>
      <c r="AH104" s="633"/>
      <c r="AI104" s="308"/>
      <c r="AJ104" s="308"/>
      <c r="AK104" s="365"/>
      <c r="AL104" s="365"/>
      <c r="AM104" s="365"/>
      <c r="AN104" s="365"/>
      <c r="AO104" s="634"/>
      <c r="AP104" s="635"/>
      <c r="AQ104" s="635"/>
      <c r="AR104" s="635"/>
      <c r="AS104" s="635"/>
      <c r="AT104" s="626"/>
      <c r="AU104" s="626"/>
      <c r="AV104" s="626"/>
      <c r="AW104" s="626"/>
      <c r="AX104" s="626"/>
      <c r="AY104" s="626"/>
      <c r="AZ104" s="636"/>
      <c r="BA104" s="636"/>
      <c r="BB104" s="636"/>
      <c r="BC104" s="636"/>
      <c r="BD104" s="636"/>
      <c r="BE104" s="636"/>
      <c r="BF104" s="636"/>
      <c r="BG104" s="637"/>
      <c r="BH104" s="636"/>
      <c r="BI104" s="636"/>
      <c r="BJ104" s="636"/>
      <c r="BK104" s="636"/>
      <c r="BL104" s="638"/>
      <c r="BM104" s="638"/>
      <c r="BN104" s="638"/>
      <c r="BO104" s="638"/>
      <c r="BP104" s="638"/>
      <c r="BQ104" s="638"/>
      <c r="BR104" s="630"/>
      <c r="BS104" s="630"/>
      <c r="BT104" s="630"/>
      <c r="BU104" s="630"/>
      <c r="BV104" s="632"/>
      <c r="BW104" s="639"/>
      <c r="BX104" s="639"/>
      <c r="BY104" s="616"/>
      <c r="BZ104" s="617"/>
      <c r="CA104" s="618"/>
      <c r="CB104" s="314"/>
      <c r="CC104" s="111"/>
      <c r="CD104" s="315"/>
      <c r="CE104" s="640"/>
      <c r="CF104" s="641"/>
      <c r="CG104" s="642"/>
      <c r="CH104" s="402"/>
      <c r="CI104" s="402"/>
      <c r="CJ104" s="159"/>
      <c r="CK104" s="3"/>
    </row>
    <row r="105" spans="1:89" ht="17.25" customHeight="1">
      <c r="A105" s="594" t="s">
        <v>217</v>
      </c>
      <c r="B105" s="399" t="s">
        <v>105</v>
      </c>
      <c r="C105" s="400"/>
      <c r="D105" s="401"/>
      <c r="E105" s="401"/>
      <c r="F105" s="401"/>
      <c r="G105" s="401"/>
      <c r="H105" s="623"/>
      <c r="I105" s="624"/>
      <c r="J105" s="624"/>
      <c r="K105" s="625"/>
      <c r="L105" s="626"/>
      <c r="M105" s="627"/>
      <c r="N105" s="626"/>
      <c r="O105" s="78"/>
      <c r="P105" s="628"/>
      <c r="Q105" s="629"/>
      <c r="R105" s="629"/>
      <c r="S105" s="630"/>
      <c r="T105" s="629"/>
      <c r="U105" s="629"/>
      <c r="V105" s="629"/>
      <c r="W105" s="631"/>
      <c r="X105" s="632"/>
      <c r="Y105" s="632"/>
      <c r="Z105" s="632"/>
      <c r="AA105" s="632"/>
      <c r="AB105" s="633"/>
      <c r="AC105" s="633"/>
      <c r="AD105" s="633"/>
      <c r="AE105" s="633"/>
      <c r="AF105" s="633"/>
      <c r="AG105" s="633"/>
      <c r="AH105" s="633"/>
      <c r="AI105" s="308"/>
      <c r="AJ105" s="308"/>
      <c r="AK105" s="365"/>
      <c r="AL105" s="365"/>
      <c r="AM105" s="365"/>
      <c r="AN105" s="365"/>
      <c r="AO105" s="634"/>
      <c r="AP105" s="635"/>
      <c r="AQ105" s="635"/>
      <c r="AR105" s="635"/>
      <c r="AS105" s="635"/>
      <c r="AT105" s="626"/>
      <c r="AU105" s="626"/>
      <c r="AV105" s="626"/>
      <c r="AW105" s="626"/>
      <c r="AX105" s="626"/>
      <c r="AY105" s="626"/>
      <c r="AZ105" s="636"/>
      <c r="BA105" s="636"/>
      <c r="BB105" s="636"/>
      <c r="BC105" s="636"/>
      <c r="BD105" s="636"/>
      <c r="BE105" s="636"/>
      <c r="BF105" s="636"/>
      <c r="BG105" s="637"/>
      <c r="BH105" s="636"/>
      <c r="BI105" s="636"/>
      <c r="BJ105" s="636"/>
      <c r="BK105" s="636"/>
      <c r="BL105" s="638"/>
      <c r="BM105" s="638"/>
      <c r="BN105" s="638"/>
      <c r="BO105" s="638"/>
      <c r="BP105" s="638"/>
      <c r="BQ105" s="638"/>
      <c r="BR105" s="630"/>
      <c r="BS105" s="630"/>
      <c r="BT105" s="630"/>
      <c r="BU105" s="630"/>
      <c r="BV105" s="632"/>
      <c r="BW105" s="639"/>
      <c r="BX105" s="639"/>
      <c r="BY105" s="616"/>
      <c r="BZ105" s="617"/>
      <c r="CA105" s="618"/>
      <c r="CB105" s="314"/>
      <c r="CC105" s="111"/>
      <c r="CD105" s="315"/>
      <c r="CE105" s="640"/>
      <c r="CF105" s="641"/>
      <c r="CG105" s="642"/>
      <c r="CH105" s="402"/>
      <c r="CI105" s="402"/>
      <c r="CJ105" s="159"/>
      <c r="CK105" s="3"/>
    </row>
    <row r="106" spans="1:89" ht="17.25" customHeight="1">
      <c r="A106" s="594" t="s">
        <v>239</v>
      </c>
      <c r="B106" s="399" t="s">
        <v>105</v>
      </c>
      <c r="C106" s="400"/>
      <c r="D106" s="401"/>
      <c r="E106" s="401"/>
      <c r="F106" s="401"/>
      <c r="G106" s="401"/>
      <c r="H106" s="623"/>
      <c r="I106" s="624"/>
      <c r="J106" s="624"/>
      <c r="K106" s="625"/>
      <c r="L106" s="626"/>
      <c r="M106" s="627"/>
      <c r="N106" s="626"/>
      <c r="O106" s="78"/>
      <c r="P106" s="628"/>
      <c r="Q106" s="629"/>
      <c r="R106" s="629"/>
      <c r="S106" s="630"/>
      <c r="T106" s="629"/>
      <c r="U106" s="629"/>
      <c r="V106" s="629"/>
      <c r="W106" s="631"/>
      <c r="X106" s="632"/>
      <c r="Y106" s="632"/>
      <c r="Z106" s="632"/>
      <c r="AA106" s="632"/>
      <c r="AB106" s="633"/>
      <c r="AC106" s="633"/>
      <c r="AD106" s="633"/>
      <c r="AE106" s="633"/>
      <c r="AF106" s="633"/>
      <c r="AG106" s="633"/>
      <c r="AH106" s="633"/>
      <c r="AI106" s="308"/>
      <c r="AJ106" s="308"/>
      <c r="AK106" s="365"/>
      <c r="AL106" s="365"/>
      <c r="AM106" s="365"/>
      <c r="AN106" s="365"/>
      <c r="AO106" s="634"/>
      <c r="AP106" s="635"/>
      <c r="AQ106" s="635"/>
      <c r="AR106" s="635"/>
      <c r="AS106" s="635"/>
      <c r="AT106" s="626"/>
      <c r="AU106" s="626"/>
      <c r="AV106" s="626"/>
      <c r="AW106" s="626"/>
      <c r="AX106" s="626"/>
      <c r="AY106" s="626"/>
      <c r="AZ106" s="636"/>
      <c r="BA106" s="636"/>
      <c r="BB106" s="636"/>
      <c r="BC106" s="636"/>
      <c r="BD106" s="636"/>
      <c r="BE106" s="636"/>
      <c r="BF106" s="636"/>
      <c r="BG106" s="637"/>
      <c r="BH106" s="636"/>
      <c r="BI106" s="636"/>
      <c r="BJ106" s="636"/>
      <c r="BK106" s="636"/>
      <c r="BL106" s="638"/>
      <c r="BM106" s="638"/>
      <c r="BN106" s="638"/>
      <c r="BO106" s="638"/>
      <c r="BP106" s="638"/>
      <c r="BQ106" s="638"/>
      <c r="BR106" s="630"/>
      <c r="BS106" s="630"/>
      <c r="BT106" s="630"/>
      <c r="BU106" s="630"/>
      <c r="BV106" s="632"/>
      <c r="BW106" s="639"/>
      <c r="BX106" s="639"/>
      <c r="BY106" s="616"/>
      <c r="BZ106" s="617"/>
      <c r="CA106" s="618"/>
      <c r="CB106" s="314"/>
      <c r="CC106" s="111"/>
      <c r="CD106" s="315"/>
      <c r="CE106" s="640"/>
      <c r="CF106" s="641"/>
      <c r="CG106" s="642"/>
      <c r="CH106" s="402"/>
      <c r="CI106" s="402"/>
      <c r="CJ106" s="159"/>
      <c r="CK106" s="3"/>
    </row>
    <row r="107" spans="1:89" ht="17.25" customHeight="1">
      <c r="A107" s="594" t="s">
        <v>240</v>
      </c>
      <c r="B107" s="399" t="s">
        <v>105</v>
      </c>
      <c r="C107" s="400"/>
      <c r="D107" s="401"/>
      <c r="E107" s="401"/>
      <c r="F107" s="401"/>
      <c r="G107" s="401"/>
      <c r="H107" s="623"/>
      <c r="I107" s="624"/>
      <c r="J107" s="624"/>
      <c r="K107" s="625"/>
      <c r="L107" s="626"/>
      <c r="M107" s="627"/>
      <c r="N107" s="626"/>
      <c r="O107" s="78"/>
      <c r="P107" s="628"/>
      <c r="Q107" s="629"/>
      <c r="R107" s="629"/>
      <c r="S107" s="630"/>
      <c r="T107" s="629"/>
      <c r="U107" s="629"/>
      <c r="V107" s="629"/>
      <c r="W107" s="631"/>
      <c r="X107" s="632"/>
      <c r="Y107" s="632"/>
      <c r="Z107" s="632"/>
      <c r="AA107" s="632"/>
      <c r="AB107" s="633"/>
      <c r="AC107" s="633"/>
      <c r="AD107" s="633"/>
      <c r="AE107" s="633"/>
      <c r="AF107" s="633"/>
      <c r="AG107" s="633"/>
      <c r="AH107" s="633"/>
      <c r="AI107" s="643"/>
      <c r="AJ107" s="643"/>
      <c r="AK107" s="365"/>
      <c r="AL107" s="365"/>
      <c r="AM107" s="365"/>
      <c r="AN107" s="365"/>
      <c r="AO107" s="634"/>
      <c r="AP107" s="635"/>
      <c r="AQ107" s="635"/>
      <c r="AR107" s="635"/>
      <c r="AS107" s="635"/>
      <c r="AT107" s="626"/>
      <c r="AU107" s="626"/>
      <c r="AV107" s="626"/>
      <c r="AW107" s="626"/>
      <c r="AX107" s="626"/>
      <c r="AY107" s="626"/>
      <c r="AZ107" s="636"/>
      <c r="BA107" s="636"/>
      <c r="BB107" s="636"/>
      <c r="BC107" s="636"/>
      <c r="BD107" s="636"/>
      <c r="BE107" s="636"/>
      <c r="BF107" s="636"/>
      <c r="BG107" s="637"/>
      <c r="BH107" s="636"/>
      <c r="BI107" s="636"/>
      <c r="BJ107" s="636"/>
      <c r="BK107" s="636"/>
      <c r="BL107" s="638"/>
      <c r="BM107" s="638"/>
      <c r="BN107" s="638"/>
      <c r="BO107" s="638"/>
      <c r="BP107" s="638"/>
      <c r="BQ107" s="638"/>
      <c r="BR107" s="630"/>
      <c r="BS107" s="630"/>
      <c r="BT107" s="630"/>
      <c r="BU107" s="630"/>
      <c r="BV107" s="632"/>
      <c r="BW107" s="639"/>
      <c r="BX107" s="639"/>
      <c r="BY107" s="616"/>
      <c r="BZ107" s="617"/>
      <c r="CA107" s="618"/>
      <c r="CB107" s="314"/>
      <c r="CC107" s="111"/>
      <c r="CD107" s="315"/>
      <c r="CE107" s="640"/>
      <c r="CF107" s="641"/>
      <c r="CG107" s="642"/>
      <c r="CH107" s="402"/>
      <c r="CI107" s="402"/>
      <c r="CJ107" s="159"/>
      <c r="CK107" s="3"/>
    </row>
    <row r="108" spans="1:89" ht="17.25" customHeight="1">
      <c r="A108" s="594" t="s">
        <v>241</v>
      </c>
      <c r="B108" s="399" t="s">
        <v>105</v>
      </c>
      <c r="C108" s="400"/>
      <c r="D108" s="401"/>
      <c r="E108" s="401"/>
      <c r="F108" s="401"/>
      <c r="G108" s="401"/>
      <c r="H108" s="623"/>
      <c r="I108" s="624"/>
      <c r="J108" s="624"/>
      <c r="K108" s="625"/>
      <c r="L108" s="626"/>
      <c r="M108" s="627"/>
      <c r="N108" s="626"/>
      <c r="O108" s="78"/>
      <c r="P108" s="628"/>
      <c r="Q108" s="629"/>
      <c r="R108" s="629"/>
      <c r="S108" s="630"/>
      <c r="T108" s="629"/>
      <c r="U108" s="629"/>
      <c r="V108" s="629"/>
      <c r="W108" s="631"/>
      <c r="X108" s="632"/>
      <c r="Y108" s="632"/>
      <c r="Z108" s="632"/>
      <c r="AA108" s="632"/>
      <c r="AB108" s="633"/>
      <c r="AC108" s="633"/>
      <c r="AD108" s="633"/>
      <c r="AE108" s="633"/>
      <c r="AF108" s="633"/>
      <c r="AG108" s="633"/>
      <c r="AH108" s="633"/>
      <c r="AI108" s="308"/>
      <c r="AJ108" s="308"/>
      <c r="AK108" s="365"/>
      <c r="AL108" s="365"/>
      <c r="AM108" s="365"/>
      <c r="AN108" s="365"/>
      <c r="AO108" s="634"/>
      <c r="AP108" s="635"/>
      <c r="AQ108" s="635"/>
      <c r="AR108" s="635"/>
      <c r="AS108" s="635"/>
      <c r="AT108" s="626"/>
      <c r="AU108" s="626"/>
      <c r="AV108" s="626"/>
      <c r="AW108" s="626"/>
      <c r="AX108" s="626"/>
      <c r="AY108" s="626"/>
      <c r="AZ108" s="636"/>
      <c r="BA108" s="636"/>
      <c r="BB108" s="636"/>
      <c r="BC108" s="636"/>
      <c r="BD108" s="636"/>
      <c r="BE108" s="636"/>
      <c r="BF108" s="636"/>
      <c r="BG108" s="637"/>
      <c r="BH108" s="636"/>
      <c r="BI108" s="636"/>
      <c r="BJ108" s="636"/>
      <c r="BK108" s="636"/>
      <c r="BL108" s="638"/>
      <c r="BM108" s="638"/>
      <c r="BN108" s="638"/>
      <c r="BO108" s="638"/>
      <c r="BP108" s="638"/>
      <c r="BQ108" s="638"/>
      <c r="BR108" s="630"/>
      <c r="BS108" s="630"/>
      <c r="BT108" s="630"/>
      <c r="BU108" s="630"/>
      <c r="BV108" s="632"/>
      <c r="BW108" s="639"/>
      <c r="BX108" s="639"/>
      <c r="BY108" s="616"/>
      <c r="BZ108" s="617"/>
      <c r="CA108" s="618"/>
      <c r="CB108" s="314"/>
      <c r="CC108" s="111"/>
      <c r="CD108" s="315"/>
      <c r="CE108" s="640"/>
      <c r="CF108" s="641"/>
      <c r="CG108" s="642"/>
      <c r="CH108" s="402"/>
      <c r="CI108" s="402"/>
      <c r="CJ108" s="159"/>
      <c r="CK108" s="3"/>
    </row>
    <row r="109" spans="1:89" ht="17.25" customHeight="1">
      <c r="A109" s="595" t="s">
        <v>160</v>
      </c>
      <c r="B109" s="399" t="s">
        <v>108</v>
      </c>
      <c r="C109" s="400"/>
      <c r="D109" s="401"/>
      <c r="E109" s="401"/>
      <c r="F109" s="401"/>
      <c r="G109" s="401"/>
      <c r="H109" s="623"/>
      <c r="I109" s="624"/>
      <c r="J109" s="624"/>
      <c r="K109" s="625"/>
      <c r="L109" s="626"/>
      <c r="M109" s="627"/>
      <c r="N109" s="626"/>
      <c r="O109" s="78"/>
      <c r="P109" s="628"/>
      <c r="Q109" s="629"/>
      <c r="R109" s="629"/>
      <c r="S109" s="630"/>
      <c r="T109" s="629"/>
      <c r="U109" s="629"/>
      <c r="V109" s="629"/>
      <c r="W109" s="631"/>
      <c r="X109" s="632"/>
      <c r="Y109" s="632"/>
      <c r="Z109" s="632"/>
      <c r="AA109" s="632"/>
      <c r="AB109" s="633"/>
      <c r="AC109" s="633"/>
      <c r="AD109" s="633"/>
      <c r="AE109" s="633"/>
      <c r="AF109" s="633"/>
      <c r="AG109" s="633"/>
      <c r="AH109" s="633"/>
      <c r="AI109" s="308"/>
      <c r="AJ109" s="308"/>
      <c r="AK109" s="365"/>
      <c r="AL109" s="365"/>
      <c r="AM109" s="365"/>
      <c r="AN109" s="365"/>
      <c r="AO109" s="634"/>
      <c r="AP109" s="635"/>
      <c r="AQ109" s="635"/>
      <c r="AR109" s="635"/>
      <c r="AS109" s="635"/>
      <c r="AT109" s="626"/>
      <c r="AU109" s="626"/>
      <c r="AV109" s="626"/>
      <c r="AW109" s="626"/>
      <c r="AX109" s="626"/>
      <c r="AY109" s="626"/>
      <c r="AZ109" s="636"/>
      <c r="BA109" s="636"/>
      <c r="BB109" s="636"/>
      <c r="BC109" s="636"/>
      <c r="BD109" s="636"/>
      <c r="BE109" s="636"/>
      <c r="BF109" s="636"/>
      <c r="BG109" s="637"/>
      <c r="BH109" s="636"/>
      <c r="BI109" s="636"/>
      <c r="BJ109" s="636"/>
      <c r="BK109" s="636"/>
      <c r="BL109" s="638"/>
      <c r="BM109" s="638"/>
      <c r="BN109" s="638"/>
      <c r="BO109" s="638"/>
      <c r="BP109" s="638"/>
      <c r="BQ109" s="638"/>
      <c r="BR109" s="630"/>
      <c r="BS109" s="630"/>
      <c r="BT109" s="630"/>
      <c r="BU109" s="630"/>
      <c r="BV109" s="632"/>
      <c r="BW109" s="639"/>
      <c r="BX109" s="639"/>
      <c r="BY109" s="616"/>
      <c r="BZ109" s="617"/>
      <c r="CA109" s="618"/>
      <c r="CB109" s="314"/>
      <c r="CC109" s="111"/>
      <c r="CD109" s="315"/>
      <c r="CE109" s="640"/>
      <c r="CF109" s="641"/>
      <c r="CG109" s="642"/>
      <c r="CH109" s="402"/>
      <c r="CI109" s="402"/>
      <c r="CJ109" s="159"/>
      <c r="CK109" s="3"/>
    </row>
    <row r="110" spans="1:89" ht="17.25" customHeight="1">
      <c r="A110" s="595" t="s">
        <v>242</v>
      </c>
      <c r="B110" s="399" t="s">
        <v>108</v>
      </c>
      <c r="C110" s="400"/>
      <c r="D110" s="401"/>
      <c r="E110" s="401"/>
      <c r="F110" s="401"/>
      <c r="G110" s="401"/>
      <c r="H110" s="623"/>
      <c r="I110" s="624"/>
      <c r="J110" s="624"/>
      <c r="K110" s="625"/>
      <c r="L110" s="626">
        <v>1.1000000000000001</v>
      </c>
      <c r="M110" s="627" t="s">
        <v>190</v>
      </c>
      <c r="N110" s="626"/>
      <c r="O110" s="78"/>
      <c r="P110" s="628"/>
      <c r="Q110" s="629"/>
      <c r="R110" s="629"/>
      <c r="S110" s="630"/>
      <c r="T110" s="629"/>
      <c r="U110" s="629"/>
      <c r="V110" s="629"/>
      <c r="W110" s="631"/>
      <c r="X110" s="632"/>
      <c r="Y110" s="632"/>
      <c r="Z110" s="632"/>
      <c r="AA110" s="632"/>
      <c r="AB110" s="633"/>
      <c r="AC110" s="633"/>
      <c r="AD110" s="633"/>
      <c r="AE110" s="633"/>
      <c r="AF110" s="633"/>
      <c r="AG110" s="633"/>
      <c r="AH110" s="633"/>
      <c r="AI110" s="308"/>
      <c r="AJ110" s="308"/>
      <c r="AK110" s="365"/>
      <c r="AL110" s="365"/>
      <c r="AM110" s="365"/>
      <c r="AN110" s="365"/>
      <c r="AO110" s="634"/>
      <c r="AP110" s="635"/>
      <c r="AQ110" s="635"/>
      <c r="AR110" s="635"/>
      <c r="AS110" s="635"/>
      <c r="AT110" s="626"/>
      <c r="AU110" s="626"/>
      <c r="AV110" s="626"/>
      <c r="AW110" s="626"/>
      <c r="AX110" s="626"/>
      <c r="AY110" s="626"/>
      <c r="AZ110" s="636"/>
      <c r="BA110" s="636"/>
      <c r="BB110" s="636"/>
      <c r="BC110" s="636"/>
      <c r="BD110" s="636"/>
      <c r="BE110" s="636"/>
      <c r="BF110" s="636"/>
      <c r="BG110" s="637"/>
      <c r="BH110" s="636"/>
      <c r="BI110" s="636"/>
      <c r="BJ110" s="636"/>
      <c r="BK110" s="636"/>
      <c r="BL110" s="638"/>
      <c r="BM110" s="638"/>
      <c r="BN110" s="638"/>
      <c r="BO110" s="638"/>
      <c r="BP110" s="638"/>
      <c r="BQ110" s="638"/>
      <c r="BR110" s="630"/>
      <c r="BS110" s="630"/>
      <c r="BT110" s="630"/>
      <c r="BU110" s="630"/>
      <c r="BV110" s="632"/>
      <c r="BW110" s="639"/>
      <c r="BX110" s="639"/>
      <c r="BY110" s="616"/>
      <c r="BZ110" s="617"/>
      <c r="CA110" s="618"/>
      <c r="CB110" s="314"/>
      <c r="CC110" s="111"/>
      <c r="CD110" s="315"/>
      <c r="CE110" s="640"/>
      <c r="CF110" s="641"/>
      <c r="CG110" s="642"/>
      <c r="CH110" s="402">
        <v>1.96</v>
      </c>
      <c r="CI110" s="402"/>
      <c r="CJ110" s="159"/>
      <c r="CK110" s="3"/>
    </row>
    <row r="111" spans="1:89" ht="17.25" customHeight="1">
      <c r="A111" s="596" t="s">
        <v>233</v>
      </c>
      <c r="B111" s="57" t="s">
        <v>105</v>
      </c>
      <c r="C111" s="400"/>
      <c r="D111" s="401"/>
      <c r="E111" s="401"/>
      <c r="F111" s="401"/>
      <c r="G111" s="401"/>
      <c r="H111" s="623"/>
      <c r="I111" s="624"/>
      <c r="J111" s="624"/>
      <c r="K111" s="625"/>
      <c r="L111" s="626"/>
      <c r="M111" s="627"/>
      <c r="N111" s="626"/>
      <c r="O111" s="78"/>
      <c r="P111" s="628"/>
      <c r="Q111" s="629"/>
      <c r="R111" s="629"/>
      <c r="S111" s="630"/>
      <c r="T111" s="629"/>
      <c r="U111" s="629"/>
      <c r="V111" s="629"/>
      <c r="W111" s="631"/>
      <c r="X111" s="632"/>
      <c r="Y111" s="632"/>
      <c r="Z111" s="632"/>
      <c r="AA111" s="632"/>
      <c r="AB111" s="633"/>
      <c r="AC111" s="633"/>
      <c r="AD111" s="633"/>
      <c r="AE111" s="633"/>
      <c r="AF111" s="633"/>
      <c r="AG111" s="633"/>
      <c r="AH111" s="633"/>
      <c r="AI111" s="308"/>
      <c r="AJ111" s="308"/>
      <c r="AK111" s="356"/>
      <c r="AL111" s="356"/>
      <c r="AM111" s="356"/>
      <c r="AN111" s="356"/>
      <c r="AO111" s="634"/>
      <c r="AP111" s="635"/>
      <c r="AQ111" s="635"/>
      <c r="AR111" s="635"/>
      <c r="AS111" s="635"/>
      <c r="AT111" s="626"/>
      <c r="AU111" s="626"/>
      <c r="AV111" s="626"/>
      <c r="AW111" s="626"/>
      <c r="AX111" s="626"/>
      <c r="AY111" s="626"/>
      <c r="AZ111" s="636"/>
      <c r="BA111" s="636"/>
      <c r="BB111" s="636"/>
      <c r="BC111" s="636"/>
      <c r="BD111" s="636"/>
      <c r="BE111" s="636"/>
      <c r="BF111" s="636"/>
      <c r="BG111" s="637"/>
      <c r="BH111" s="636"/>
      <c r="BI111" s="636"/>
      <c r="BJ111" s="636"/>
      <c r="BK111" s="636"/>
      <c r="BL111" s="638"/>
      <c r="BM111" s="638"/>
      <c r="BN111" s="638"/>
      <c r="BO111" s="638"/>
      <c r="BP111" s="638"/>
      <c r="BQ111" s="638"/>
      <c r="BR111" s="630"/>
      <c r="BS111" s="630"/>
      <c r="BT111" s="630"/>
      <c r="BU111" s="630"/>
      <c r="BV111" s="632"/>
      <c r="BW111" s="639"/>
      <c r="BX111" s="639"/>
      <c r="BY111" s="616"/>
      <c r="BZ111" s="617"/>
      <c r="CA111" s="618"/>
      <c r="CB111" s="314"/>
      <c r="CC111" s="111"/>
      <c r="CD111" s="315"/>
      <c r="CE111" s="640"/>
      <c r="CF111" s="641"/>
      <c r="CG111" s="642"/>
      <c r="CH111" s="402"/>
      <c r="CI111" s="402"/>
      <c r="CJ111" s="159"/>
      <c r="CK111" s="3"/>
    </row>
    <row r="112" spans="1:89" ht="19.5" customHeight="1">
      <c r="A112" s="644" t="s">
        <v>243</v>
      </c>
      <c r="B112" s="57" t="s">
        <v>105</v>
      </c>
      <c r="C112" s="645"/>
      <c r="D112" s="292"/>
      <c r="E112" s="292"/>
      <c r="F112" s="292"/>
      <c r="G112" s="292"/>
      <c r="H112" s="645"/>
      <c r="I112" s="292"/>
      <c r="J112" s="292"/>
      <c r="K112" s="293"/>
      <c r="L112" s="293"/>
      <c r="M112" s="297"/>
      <c r="N112" s="293"/>
      <c r="O112" s="295"/>
      <c r="P112" s="645"/>
      <c r="Q112" s="292"/>
      <c r="R112" s="292"/>
      <c r="S112" s="293"/>
      <c r="T112" s="292"/>
      <c r="U112" s="292"/>
      <c r="V112" s="292"/>
      <c r="W112" s="646"/>
      <c r="X112" s="293"/>
      <c r="Y112" s="293"/>
      <c r="Z112" s="293"/>
      <c r="AA112" s="293"/>
      <c r="AB112" s="647"/>
      <c r="AC112" s="647"/>
      <c r="AD112" s="647"/>
      <c r="AE112" s="297"/>
      <c r="AF112" s="297"/>
      <c r="AG112" s="297"/>
      <c r="AH112" s="297"/>
      <c r="AI112" s="361"/>
      <c r="AJ112" s="361"/>
      <c r="AK112" s="365"/>
      <c r="AL112" s="365"/>
      <c r="AM112" s="365"/>
      <c r="AN112" s="365"/>
      <c r="AO112" s="297"/>
      <c r="AP112" s="297"/>
      <c r="AQ112" s="297"/>
      <c r="AR112" s="297"/>
      <c r="AS112" s="297"/>
      <c r="AT112" s="297"/>
      <c r="AU112" s="297"/>
      <c r="AV112" s="297"/>
      <c r="AW112" s="297"/>
      <c r="AX112" s="297"/>
      <c r="AY112" s="297"/>
      <c r="AZ112" s="297"/>
      <c r="BA112" s="297"/>
      <c r="BB112" s="297"/>
      <c r="BC112" s="297"/>
      <c r="BD112" s="297"/>
      <c r="BE112" s="297"/>
      <c r="BF112" s="297"/>
      <c r="BG112" s="637"/>
      <c r="BH112" s="297"/>
      <c r="BI112" s="297"/>
      <c r="BJ112" s="297"/>
      <c r="BK112" s="297"/>
      <c r="BL112" s="297"/>
      <c r="BM112" s="297"/>
      <c r="BN112" s="297"/>
      <c r="BO112" s="297"/>
      <c r="BP112" s="297"/>
      <c r="BQ112" s="297"/>
      <c r="BR112" s="297"/>
      <c r="BS112" s="297"/>
      <c r="BT112" s="297"/>
      <c r="BU112" s="297"/>
      <c r="BV112" s="297"/>
      <c r="BW112" s="648"/>
      <c r="BX112" s="298"/>
      <c r="BY112" s="649"/>
      <c r="BZ112" s="650"/>
      <c r="CA112" s="651"/>
      <c r="CB112" s="652"/>
      <c r="CC112" s="653"/>
      <c r="CD112" s="653"/>
      <c r="CE112" s="653"/>
      <c r="CF112" s="653"/>
      <c r="CG112" s="653"/>
      <c r="CI112" s="653"/>
      <c r="CJ112" s="159"/>
      <c r="CK112" s="3"/>
    </row>
    <row r="113" spans="1:89" ht="19.5" customHeight="1">
      <c r="A113" s="654" t="s">
        <v>244</v>
      </c>
      <c r="B113" s="399" t="s">
        <v>108</v>
      </c>
      <c r="C113" s="645"/>
      <c r="D113" s="292"/>
      <c r="E113" s="292"/>
      <c r="F113" s="292"/>
      <c r="G113" s="292"/>
      <c r="H113" s="645"/>
      <c r="I113" s="292"/>
      <c r="J113" s="292"/>
      <c r="K113" s="293"/>
      <c r="L113" s="293">
        <v>1</v>
      </c>
      <c r="M113" s="297" t="s">
        <v>190</v>
      </c>
      <c r="N113" s="293">
        <v>1.1000000000000001</v>
      </c>
      <c r="O113" s="295" t="s">
        <v>338</v>
      </c>
      <c r="P113" s="645"/>
      <c r="Q113" s="292"/>
      <c r="R113" s="292"/>
      <c r="S113" s="293"/>
      <c r="T113" s="292"/>
      <c r="U113" s="292"/>
      <c r="V113" s="292"/>
      <c r="W113" s="646"/>
      <c r="X113" s="293"/>
      <c r="Y113" s="293"/>
      <c r="Z113" s="293"/>
      <c r="AA113" s="293"/>
      <c r="AB113" s="647"/>
      <c r="AC113" s="647"/>
      <c r="AD113" s="647"/>
      <c r="AE113" s="297"/>
      <c r="AF113" s="297"/>
      <c r="AG113" s="297"/>
      <c r="AH113" s="297"/>
      <c r="AI113" s="655"/>
      <c r="AJ113" s="655"/>
      <c r="AK113" s="655"/>
      <c r="AL113" s="655"/>
      <c r="AM113" s="655"/>
      <c r="AN113" s="655"/>
      <c r="AO113" s="297"/>
      <c r="AP113" s="297"/>
      <c r="AQ113" s="297"/>
      <c r="AR113" s="297"/>
      <c r="AS113" s="297">
        <v>1</v>
      </c>
      <c r="AT113" s="297"/>
      <c r="AU113" s="297"/>
      <c r="AV113" s="297"/>
      <c r="AW113" s="297"/>
      <c r="AX113" s="297"/>
      <c r="AY113" s="297"/>
      <c r="AZ113" s="297"/>
      <c r="BA113" s="297"/>
      <c r="BB113" s="297"/>
      <c r="BC113" s="297">
        <v>1</v>
      </c>
      <c r="BD113" s="297"/>
      <c r="BE113" s="297"/>
      <c r="BF113" s="297"/>
      <c r="BG113" s="637"/>
      <c r="BH113" s="297"/>
      <c r="BI113" s="297"/>
      <c r="BJ113" s="297"/>
      <c r="BK113" s="297"/>
      <c r="BL113" s="297"/>
      <c r="BM113" s="297"/>
      <c r="BN113" s="297"/>
      <c r="BO113" s="297"/>
      <c r="BP113" s="297">
        <v>1</v>
      </c>
      <c r="BQ113" s="297"/>
      <c r="BR113" s="297"/>
      <c r="BS113" s="297"/>
      <c r="BT113" s="297"/>
      <c r="BU113" s="297"/>
      <c r="BV113" s="297"/>
      <c r="BW113" s="648"/>
      <c r="BX113" s="298"/>
      <c r="BY113" s="649"/>
      <c r="BZ113" s="650"/>
      <c r="CA113" s="651"/>
      <c r="CB113" s="652"/>
      <c r="CC113" s="653"/>
      <c r="CD113" s="653"/>
      <c r="CE113" s="653"/>
      <c r="CF113" s="653"/>
      <c r="CG113" s="653"/>
      <c r="CH113" s="653">
        <v>1.96</v>
      </c>
      <c r="CI113" s="653"/>
      <c r="CJ113" s="159">
        <v>1.1499999999999999</v>
      </c>
      <c r="CK113" s="3"/>
    </row>
    <row r="114" spans="1:89" ht="19.5" customHeight="1">
      <c r="A114" s="654" t="s">
        <v>245</v>
      </c>
      <c r="B114" s="54" t="s">
        <v>246</v>
      </c>
      <c r="C114" s="645"/>
      <c r="D114" s="292"/>
      <c r="E114" s="292"/>
      <c r="F114" s="292"/>
      <c r="G114" s="292"/>
      <c r="H114" s="645"/>
      <c r="I114" s="292"/>
      <c r="J114" s="292"/>
      <c r="K114" s="293"/>
      <c r="L114" s="293"/>
      <c r="M114" s="297"/>
      <c r="N114" s="293"/>
      <c r="O114" s="295"/>
      <c r="P114" s="645"/>
      <c r="Q114" s="292"/>
      <c r="R114" s="292"/>
      <c r="S114" s="293"/>
      <c r="T114" s="292"/>
      <c r="U114" s="292"/>
      <c r="V114" s="292"/>
      <c r="W114" s="646"/>
      <c r="X114" s="293"/>
      <c r="Y114" s="293"/>
      <c r="Z114" s="293"/>
      <c r="AA114" s="293"/>
      <c r="AB114" s="647"/>
      <c r="AC114" s="647"/>
      <c r="AD114" s="647"/>
      <c r="AE114" s="297"/>
      <c r="AF114" s="297"/>
      <c r="AG114" s="297"/>
      <c r="AH114" s="297"/>
      <c r="AI114" s="297"/>
      <c r="AJ114" s="297"/>
      <c r="AK114" s="297"/>
      <c r="AL114" s="297"/>
      <c r="AM114" s="297"/>
      <c r="AN114" s="297"/>
      <c r="AO114" s="297"/>
      <c r="AP114" s="297"/>
      <c r="AQ114" s="297"/>
      <c r="AR114" s="297"/>
      <c r="AS114" s="297"/>
      <c r="AT114" s="297"/>
      <c r="AU114" s="297"/>
      <c r="AV114" s="297"/>
      <c r="AW114" s="297"/>
      <c r="AX114" s="297"/>
      <c r="AY114" s="297"/>
      <c r="AZ114" s="297"/>
      <c r="BA114" s="297"/>
      <c r="BB114" s="297"/>
      <c r="BC114" s="297"/>
      <c r="BD114" s="297"/>
      <c r="BE114" s="297"/>
      <c r="BF114" s="297"/>
      <c r="BG114" s="637"/>
      <c r="BH114" s="297"/>
      <c r="BI114" s="297"/>
      <c r="BJ114" s="297"/>
      <c r="BK114" s="297"/>
      <c r="BL114" s="297"/>
      <c r="BM114" s="297"/>
      <c r="BN114" s="297"/>
      <c r="BO114" s="297"/>
      <c r="BP114" s="297"/>
      <c r="BQ114" s="297"/>
      <c r="BR114" s="297"/>
      <c r="BS114" s="297"/>
      <c r="BT114" s="297"/>
      <c r="BU114" s="297"/>
      <c r="BV114" s="297"/>
      <c r="BW114" s="648"/>
      <c r="BX114" s="298"/>
      <c r="BY114" s="649"/>
      <c r="BZ114" s="650"/>
      <c r="CA114" s="651"/>
      <c r="CB114" s="652"/>
      <c r="CC114" s="653"/>
      <c r="CD114" s="653"/>
      <c r="CE114" s="653"/>
      <c r="CF114" s="653"/>
      <c r="CG114" s="653"/>
      <c r="CH114" s="653"/>
      <c r="CI114" s="653"/>
      <c r="CJ114" s="159"/>
      <c r="CK114" s="3"/>
    </row>
    <row r="115" spans="1:89" ht="19.5" customHeight="1">
      <c r="A115" s="654" t="s">
        <v>248</v>
      </c>
      <c r="B115" s="54"/>
      <c r="C115" s="645"/>
      <c r="D115" s="292"/>
      <c r="E115" s="292"/>
      <c r="F115" s="292"/>
      <c r="G115" s="292"/>
      <c r="H115" s="645"/>
      <c r="I115" s="292"/>
      <c r="J115" s="292"/>
      <c r="K115" s="293"/>
      <c r="L115" s="293"/>
      <c r="M115" s="297"/>
      <c r="N115" s="293"/>
      <c r="O115" s="295"/>
      <c r="P115" s="645"/>
      <c r="Q115" s="292"/>
      <c r="R115" s="292"/>
      <c r="S115" s="293"/>
      <c r="T115" s="292"/>
      <c r="U115" s="292"/>
      <c r="V115" s="292"/>
      <c r="W115" s="646"/>
      <c r="X115" s="293"/>
      <c r="Y115" s="293"/>
      <c r="Z115" s="293"/>
      <c r="AA115" s="293"/>
      <c r="AB115" s="647"/>
      <c r="AC115" s="647"/>
      <c r="AD115" s="647"/>
      <c r="AE115" s="297"/>
      <c r="AF115" s="297"/>
      <c r="AG115" s="297"/>
      <c r="AH115" s="297"/>
      <c r="AI115" s="297"/>
      <c r="AJ115" s="297"/>
      <c r="AK115" s="297"/>
      <c r="AL115" s="297"/>
      <c r="AM115" s="297"/>
      <c r="AN115" s="297"/>
      <c r="AO115" s="297"/>
      <c r="AP115" s="297"/>
      <c r="AQ115" s="297"/>
      <c r="AR115" s="297"/>
      <c r="AS115" s="297"/>
      <c r="AT115" s="297"/>
      <c r="AU115" s="297"/>
      <c r="AV115" s="297"/>
      <c r="AW115" s="297"/>
      <c r="AX115" s="297"/>
      <c r="AY115" s="297"/>
      <c r="AZ115" s="297"/>
      <c r="BA115" s="297"/>
      <c r="BB115" s="297"/>
      <c r="BC115" s="297"/>
      <c r="BD115" s="297"/>
      <c r="BE115" s="297"/>
      <c r="BF115" s="297"/>
      <c r="BG115" s="637"/>
      <c r="BH115" s="297"/>
      <c r="BI115" s="297"/>
      <c r="BJ115" s="297"/>
      <c r="BK115" s="297"/>
      <c r="BL115" s="297"/>
      <c r="BM115" s="297"/>
      <c r="BN115" s="297"/>
      <c r="BO115" s="297"/>
      <c r="BP115" s="297"/>
      <c r="BQ115" s="297"/>
      <c r="BR115" s="297"/>
      <c r="BS115" s="297"/>
      <c r="BT115" s="297"/>
      <c r="BU115" s="297"/>
      <c r="BV115" s="297"/>
      <c r="BW115" s="648"/>
      <c r="BX115" s="298"/>
      <c r="BY115" s="649"/>
      <c r="BZ115" s="650"/>
      <c r="CA115" s="651"/>
      <c r="CB115" s="652"/>
      <c r="CC115" s="653"/>
      <c r="CD115" s="653"/>
      <c r="CE115" s="653"/>
      <c r="CF115" s="653"/>
      <c r="CG115" s="653"/>
      <c r="CH115" s="653"/>
      <c r="CI115" s="653"/>
      <c r="CJ115" s="159"/>
      <c r="CK115" s="3"/>
    </row>
    <row r="116" spans="1:89" ht="19.5" customHeight="1">
      <c r="A116" s="654" t="s">
        <v>249</v>
      </c>
      <c r="B116" s="54" t="s">
        <v>246</v>
      </c>
      <c r="C116" s="645"/>
      <c r="D116" s="292"/>
      <c r="E116" s="292"/>
      <c r="F116" s="292"/>
      <c r="G116" s="292"/>
      <c r="H116" s="645"/>
      <c r="I116" s="292"/>
      <c r="J116" s="292"/>
      <c r="K116" s="293"/>
      <c r="L116" s="293"/>
      <c r="M116" s="297"/>
      <c r="N116" s="293"/>
      <c r="O116" s="295"/>
      <c r="P116" s="645"/>
      <c r="Q116" s="292"/>
      <c r="R116" s="292"/>
      <c r="S116" s="293"/>
      <c r="T116" s="292"/>
      <c r="U116" s="292"/>
      <c r="V116" s="292"/>
      <c r="W116" s="646"/>
      <c r="X116" s="293"/>
      <c r="Y116" s="293"/>
      <c r="Z116" s="293"/>
      <c r="AA116" s="293"/>
      <c r="AB116" s="647"/>
      <c r="AC116" s="647"/>
      <c r="AD116" s="647"/>
      <c r="AE116" s="297"/>
      <c r="AF116" s="297"/>
      <c r="AG116" s="297"/>
      <c r="AH116" s="297"/>
      <c r="AI116" s="297"/>
      <c r="AJ116" s="297"/>
      <c r="AK116" s="297"/>
      <c r="AL116" s="297"/>
      <c r="AM116" s="297"/>
      <c r="AN116" s="297"/>
      <c r="AO116" s="297"/>
      <c r="AP116" s="297"/>
      <c r="AQ116" s="297"/>
      <c r="AR116" s="297"/>
      <c r="AS116" s="297"/>
      <c r="AT116" s="297"/>
      <c r="AU116" s="297"/>
      <c r="AV116" s="297"/>
      <c r="AW116" s="297"/>
      <c r="AX116" s="297"/>
      <c r="AY116" s="297"/>
      <c r="AZ116" s="297"/>
      <c r="BA116" s="297"/>
      <c r="BB116" s="297"/>
      <c r="BC116" s="297"/>
      <c r="BD116" s="297"/>
      <c r="BE116" s="297"/>
      <c r="BF116" s="297"/>
      <c r="BG116" s="637"/>
      <c r="BH116" s="297"/>
      <c r="BI116" s="297"/>
      <c r="BJ116" s="297"/>
      <c r="BK116" s="297"/>
      <c r="BL116" s="297"/>
      <c r="BM116" s="297"/>
      <c r="BN116" s="297"/>
      <c r="BO116" s="297"/>
      <c r="BP116" s="297"/>
      <c r="BQ116" s="297"/>
      <c r="BR116" s="297"/>
      <c r="BS116" s="297"/>
      <c r="BT116" s="297"/>
      <c r="BU116" s="297"/>
      <c r="BV116" s="297"/>
      <c r="BW116" s="648"/>
      <c r="BX116" s="298"/>
      <c r="BY116" s="649"/>
      <c r="BZ116" s="650"/>
      <c r="CA116" s="651"/>
      <c r="CB116" s="652"/>
      <c r="CC116" s="653"/>
      <c r="CD116" s="653"/>
      <c r="CE116" s="653"/>
      <c r="CF116" s="653"/>
      <c r="CG116" s="653"/>
      <c r="CH116" s="653" t="s">
        <v>373</v>
      </c>
      <c r="CI116" s="653"/>
      <c r="CJ116" s="159"/>
      <c r="CK116" s="3"/>
    </row>
    <row r="117" spans="1:89" ht="19.5" customHeight="1">
      <c r="A117" s="654" t="s">
        <v>250</v>
      </c>
      <c r="B117" s="54" t="s">
        <v>251</v>
      </c>
      <c r="C117" s="645"/>
      <c r="D117" s="292"/>
      <c r="E117" s="292"/>
      <c r="F117" s="292"/>
      <c r="G117" s="292"/>
      <c r="H117" s="645"/>
      <c r="I117" s="292"/>
      <c r="J117" s="292"/>
      <c r="K117" s="293"/>
      <c r="L117" s="293"/>
      <c r="M117" s="297"/>
      <c r="N117" s="293"/>
      <c r="O117" s="295"/>
      <c r="P117" s="645"/>
      <c r="Q117" s="292"/>
      <c r="R117" s="292"/>
      <c r="S117" s="293"/>
      <c r="T117" s="292"/>
      <c r="U117" s="292"/>
      <c r="V117" s="292"/>
      <c r="W117" s="646"/>
      <c r="X117" s="293"/>
      <c r="Y117" s="293"/>
      <c r="Z117" s="293"/>
      <c r="AA117" s="293"/>
      <c r="AB117" s="647"/>
      <c r="AC117" s="647"/>
      <c r="AD117" s="647"/>
      <c r="AE117" s="297"/>
      <c r="AF117" s="297"/>
      <c r="AG117" s="297"/>
      <c r="AH117" s="297"/>
      <c r="AI117" s="297"/>
      <c r="AJ117" s="297"/>
      <c r="AK117" s="297"/>
      <c r="AL117" s="297"/>
      <c r="AM117" s="297"/>
      <c r="AN117" s="297"/>
      <c r="AO117" s="297"/>
      <c r="AP117" s="297"/>
      <c r="AQ117" s="297"/>
      <c r="AR117" s="297"/>
      <c r="AS117" s="297"/>
      <c r="AT117" s="297"/>
      <c r="AU117" s="297"/>
      <c r="AV117" s="297"/>
      <c r="AW117" s="297"/>
      <c r="AX117" s="297"/>
      <c r="AY117" s="297"/>
      <c r="AZ117" s="297"/>
      <c r="BA117" s="297"/>
      <c r="BB117" s="297"/>
      <c r="BC117" s="297"/>
      <c r="BD117" s="297"/>
      <c r="BE117" s="297"/>
      <c r="BF117" s="297"/>
      <c r="BG117" s="637"/>
      <c r="BH117" s="297"/>
      <c r="BI117" s="297"/>
      <c r="BJ117" s="297"/>
      <c r="BK117" s="297"/>
      <c r="BL117" s="297"/>
      <c r="BM117" s="297"/>
      <c r="BN117" s="297"/>
      <c r="BO117" s="297"/>
      <c r="BP117" s="297"/>
      <c r="BQ117" s="297"/>
      <c r="BR117" s="297"/>
      <c r="BS117" s="297"/>
      <c r="BT117" s="297"/>
      <c r="BU117" s="297"/>
      <c r="BV117" s="297"/>
      <c r="BW117" s="648"/>
      <c r="BX117" s="298"/>
      <c r="BY117" s="649"/>
      <c r="BZ117" s="650"/>
      <c r="CA117" s="651"/>
      <c r="CB117" s="652"/>
      <c r="CC117" s="653"/>
      <c r="CD117" s="653"/>
      <c r="CE117" s="653"/>
      <c r="CF117" s="653"/>
      <c r="CG117" s="653"/>
      <c r="CH117" s="653"/>
      <c r="CI117" s="653"/>
      <c r="CJ117" s="159"/>
      <c r="CK117" s="3"/>
    </row>
    <row r="118" spans="1:89" ht="19.5" customHeight="1">
      <c r="A118" s="654" t="s">
        <v>252</v>
      </c>
      <c r="B118" s="54" t="s">
        <v>253</v>
      </c>
      <c r="C118" s="645"/>
      <c r="D118" s="292"/>
      <c r="E118" s="292"/>
      <c r="F118" s="292"/>
      <c r="G118" s="292"/>
      <c r="H118" s="645"/>
      <c r="I118" s="292"/>
      <c r="J118" s="292"/>
      <c r="K118" s="293"/>
      <c r="L118" s="293"/>
      <c r="M118" s="297"/>
      <c r="N118" s="293"/>
      <c r="O118" s="295"/>
      <c r="P118" s="645"/>
      <c r="Q118" s="292"/>
      <c r="R118" s="292"/>
      <c r="S118" s="293"/>
      <c r="T118" s="292"/>
      <c r="U118" s="292"/>
      <c r="V118" s="292"/>
      <c r="W118" s="646"/>
      <c r="X118" s="293"/>
      <c r="Y118" s="293"/>
      <c r="Z118" s="293"/>
      <c r="AA118" s="293"/>
      <c r="AB118" s="647"/>
      <c r="AC118" s="647"/>
      <c r="AD118" s="647"/>
      <c r="AE118" s="297"/>
      <c r="AF118" s="297"/>
      <c r="AG118" s="297"/>
      <c r="AH118" s="297"/>
      <c r="AI118" s="297"/>
      <c r="AJ118" s="297"/>
      <c r="AK118" s="297"/>
      <c r="AL118" s="297"/>
      <c r="AM118" s="297"/>
      <c r="AN118" s="297"/>
      <c r="AO118" s="297"/>
      <c r="AP118" s="297"/>
      <c r="AQ118" s="297"/>
      <c r="AR118" s="297"/>
      <c r="AS118" s="297"/>
      <c r="AT118" s="297"/>
      <c r="AU118" s="297"/>
      <c r="AV118" s="297"/>
      <c r="AW118" s="297"/>
      <c r="AX118" s="297"/>
      <c r="AY118" s="297"/>
      <c r="AZ118" s="297"/>
      <c r="BA118" s="297"/>
      <c r="BB118" s="297"/>
      <c r="BC118" s="297"/>
      <c r="BD118" s="297"/>
      <c r="BE118" s="297"/>
      <c r="BF118" s="297"/>
      <c r="BG118" s="637"/>
      <c r="BH118" s="297"/>
      <c r="BI118" s="297"/>
      <c r="BJ118" s="297"/>
      <c r="BK118" s="297"/>
      <c r="BL118" s="297"/>
      <c r="BM118" s="297"/>
      <c r="BN118" s="297"/>
      <c r="BO118" s="297"/>
      <c r="BP118" s="297"/>
      <c r="BQ118" s="297"/>
      <c r="BR118" s="297"/>
      <c r="BS118" s="297"/>
      <c r="BT118" s="297"/>
      <c r="BU118" s="297"/>
      <c r="BV118" s="297"/>
      <c r="BW118" s="648"/>
      <c r="BX118" s="298"/>
      <c r="BY118" s="649"/>
      <c r="BZ118" s="650"/>
      <c r="CA118" s="651"/>
      <c r="CB118" s="652"/>
      <c r="CC118" s="653"/>
      <c r="CD118" s="653"/>
      <c r="CE118" s="653"/>
      <c r="CF118" s="653"/>
      <c r="CG118" s="653"/>
      <c r="CH118" s="653"/>
      <c r="CI118" s="653"/>
      <c r="CJ118" s="159"/>
      <c r="CK118" s="3"/>
    </row>
    <row r="119" spans="1:89" ht="19.5" customHeight="1">
      <c r="A119" s="654" t="s">
        <v>254</v>
      </c>
      <c r="B119" s="54" t="s">
        <v>246</v>
      </c>
      <c r="C119" s="645"/>
      <c r="D119" s="292"/>
      <c r="E119" s="292"/>
      <c r="F119" s="292"/>
      <c r="G119" s="292"/>
      <c r="H119" s="645"/>
      <c r="I119" s="292"/>
      <c r="J119" s="292"/>
      <c r="K119" s="293"/>
      <c r="L119" s="293"/>
      <c r="M119" s="297"/>
      <c r="N119" s="293"/>
      <c r="O119" s="295"/>
      <c r="P119" s="645"/>
      <c r="Q119" s="292"/>
      <c r="R119" s="292"/>
      <c r="S119" s="293"/>
      <c r="T119" s="292"/>
      <c r="U119" s="292"/>
      <c r="V119" s="292"/>
      <c r="W119" s="646"/>
      <c r="X119" s="293"/>
      <c r="Y119" s="293"/>
      <c r="Z119" s="293"/>
      <c r="AA119" s="293"/>
      <c r="AB119" s="647"/>
      <c r="AC119" s="647"/>
      <c r="AD119" s="647"/>
      <c r="AE119" s="297"/>
      <c r="AF119" s="297"/>
      <c r="AG119" s="297"/>
      <c r="AH119" s="297"/>
      <c r="AI119" s="297"/>
      <c r="AJ119" s="297"/>
      <c r="AK119" s="297"/>
      <c r="AL119" s="297"/>
      <c r="AM119" s="297"/>
      <c r="AN119" s="297"/>
      <c r="AO119" s="297"/>
      <c r="AP119" s="297"/>
      <c r="AQ119" s="297"/>
      <c r="AR119" s="297"/>
      <c r="AS119" s="297"/>
      <c r="AT119" s="297"/>
      <c r="AU119" s="297"/>
      <c r="AV119" s="297"/>
      <c r="AW119" s="297"/>
      <c r="AX119" s="297"/>
      <c r="AY119" s="297"/>
      <c r="AZ119" s="297"/>
      <c r="BA119" s="297"/>
      <c r="BB119" s="297"/>
      <c r="BC119" s="297"/>
      <c r="BD119" s="297"/>
      <c r="BE119" s="297"/>
      <c r="BF119" s="297"/>
      <c r="BG119" s="637"/>
      <c r="BH119" s="297"/>
      <c r="BI119" s="297"/>
      <c r="BJ119" s="297"/>
      <c r="BK119" s="297"/>
      <c r="BL119" s="297"/>
      <c r="BM119" s="297"/>
      <c r="BN119" s="297"/>
      <c r="BO119" s="297"/>
      <c r="BP119" s="297"/>
      <c r="BQ119" s="297"/>
      <c r="BR119" s="297"/>
      <c r="BS119" s="297"/>
      <c r="BT119" s="297"/>
      <c r="BU119" s="297"/>
      <c r="BV119" s="297"/>
      <c r="BW119" s="648"/>
      <c r="BX119" s="298"/>
      <c r="BY119" s="649"/>
      <c r="BZ119" s="650"/>
      <c r="CA119" s="651"/>
      <c r="CB119" s="652"/>
      <c r="CC119" s="653"/>
      <c r="CD119" s="653"/>
      <c r="CE119" s="653"/>
      <c r="CF119" s="653"/>
      <c r="CG119" s="653"/>
      <c r="CH119" s="653"/>
      <c r="CI119" s="653"/>
      <c r="CJ119" s="291"/>
      <c r="CK119" s="3"/>
    </row>
    <row r="120" spans="1:89" ht="19.5" customHeight="1">
      <c r="A120" s="53" t="s">
        <v>255</v>
      </c>
      <c r="B120" s="54"/>
      <c r="C120" s="292"/>
      <c r="D120" s="292"/>
      <c r="E120" s="292"/>
      <c r="F120" s="292"/>
      <c r="G120" s="292"/>
      <c r="H120" s="292"/>
      <c r="I120" s="292"/>
      <c r="J120" s="292"/>
      <c r="K120" s="293"/>
      <c r="L120" s="293"/>
      <c r="M120" s="297"/>
      <c r="N120" s="293"/>
      <c r="O120" s="295"/>
      <c r="P120" s="292"/>
      <c r="Q120" s="292"/>
      <c r="R120" s="292"/>
      <c r="S120" s="293"/>
      <c r="T120" s="292"/>
      <c r="U120" s="292"/>
      <c r="V120" s="292"/>
      <c r="W120" s="292"/>
      <c r="X120" s="293"/>
      <c r="Y120" s="293"/>
      <c r="Z120" s="293"/>
      <c r="AA120" s="293"/>
      <c r="AB120" s="296"/>
      <c r="AC120" s="296"/>
      <c r="AD120" s="296"/>
      <c r="AE120" s="297"/>
      <c r="AF120" s="297"/>
      <c r="AG120" s="297"/>
      <c r="AH120" s="297"/>
      <c r="AI120" s="297"/>
      <c r="AJ120" s="297"/>
      <c r="AK120" s="297"/>
      <c r="AL120" s="297"/>
      <c r="AM120" s="297"/>
      <c r="AN120" s="297"/>
      <c r="AO120" s="297"/>
      <c r="AP120" s="297"/>
      <c r="AQ120" s="297"/>
      <c r="AR120" s="297"/>
      <c r="AS120" s="297"/>
      <c r="AT120" s="297"/>
      <c r="AU120" s="297"/>
      <c r="AV120" s="297"/>
      <c r="AW120" s="297"/>
      <c r="AX120" s="297"/>
      <c r="AY120" s="297"/>
      <c r="AZ120" s="297"/>
      <c r="BA120" s="297"/>
      <c r="BB120" s="297"/>
      <c r="BC120" s="297"/>
      <c r="BD120" s="297"/>
      <c r="BE120" s="297"/>
      <c r="BF120" s="297"/>
      <c r="BG120" s="656"/>
      <c r="BH120" s="297"/>
      <c r="BI120" s="297"/>
      <c r="BJ120" s="297"/>
      <c r="BK120" s="297"/>
      <c r="BL120" s="297"/>
      <c r="BM120" s="297"/>
      <c r="BN120" s="297"/>
      <c r="BO120" s="297"/>
      <c r="BP120" s="297"/>
      <c r="BQ120" s="297"/>
      <c r="BR120" s="297"/>
      <c r="BS120" s="297"/>
      <c r="BT120" s="297"/>
      <c r="BU120" s="297"/>
      <c r="BV120" s="297"/>
      <c r="BW120" s="648"/>
      <c r="BX120" s="298"/>
      <c r="BY120" s="464"/>
      <c r="BZ120" s="466"/>
      <c r="CA120" s="465"/>
      <c r="CB120" s="464"/>
      <c r="CC120" s="466"/>
      <c r="CD120" s="466"/>
      <c r="CE120" s="466"/>
      <c r="CF120" s="466"/>
      <c r="CG120" s="466"/>
      <c r="CH120" s="466"/>
      <c r="CI120" s="466"/>
      <c r="CJ120" s="3"/>
      <c r="CK120" s="3"/>
    </row>
    <row r="121" spans="1:89" ht="16.5" customHeight="1">
      <c r="A121" s="222" t="s">
        <v>256</v>
      </c>
      <c r="B121" s="67" t="s">
        <v>105</v>
      </c>
      <c r="C121" s="304"/>
      <c r="D121" s="305"/>
      <c r="E121" s="305"/>
      <c r="F121" s="305"/>
      <c r="G121" s="305"/>
      <c r="H121" s="72"/>
      <c r="I121" s="73"/>
      <c r="J121" s="73"/>
      <c r="K121" s="306"/>
      <c r="L121" s="572"/>
      <c r="M121" s="657"/>
      <c r="N121" s="468"/>
      <c r="O121" s="78"/>
      <c r="P121" s="80"/>
      <c r="Q121" s="81"/>
      <c r="R121" s="81"/>
      <c r="S121" s="81"/>
      <c r="T121" s="81"/>
      <c r="U121" s="81"/>
      <c r="V121" s="81"/>
      <c r="W121" s="82"/>
      <c r="X121" s="104"/>
      <c r="Y121" s="105"/>
      <c r="Z121" s="106"/>
      <c r="AA121" s="658"/>
      <c r="AB121" s="659"/>
      <c r="AC121" s="87"/>
      <c r="AD121" s="87"/>
      <c r="AE121" s="87"/>
      <c r="AF121" s="87"/>
      <c r="AG121" s="87"/>
      <c r="AH121" s="88"/>
      <c r="AI121" s="469"/>
      <c r="AJ121" s="470"/>
      <c r="AK121" s="309"/>
      <c r="AL121" s="309"/>
      <c r="AM121" s="471"/>
      <c r="AN121" s="310"/>
      <c r="AO121" s="660"/>
      <c r="AP121" s="93"/>
      <c r="AQ121" s="312"/>
      <c r="AR121" s="312"/>
      <c r="AS121" s="312"/>
      <c r="AT121" s="572"/>
      <c r="AU121" s="575"/>
      <c r="AV121" s="472"/>
      <c r="AW121" s="472"/>
      <c r="AX121" s="473"/>
      <c r="AY121" s="473"/>
      <c r="AZ121" s="95"/>
      <c r="BA121" s="95"/>
      <c r="BB121" s="97"/>
      <c r="BC121" s="97"/>
      <c r="BD121" s="97"/>
      <c r="BE121" s="97"/>
      <c r="BF121" s="95"/>
      <c r="BG121" s="474"/>
      <c r="BH121" s="97"/>
      <c r="BI121" s="97"/>
      <c r="BJ121" s="97"/>
      <c r="BK121" s="98"/>
      <c r="BL121" s="99"/>
      <c r="BM121" s="100"/>
      <c r="BN121" s="100"/>
      <c r="BO121" s="100"/>
      <c r="BP121" s="100"/>
      <c r="BQ121" s="102"/>
      <c r="BR121" s="103"/>
      <c r="BS121" s="81"/>
      <c r="BT121" s="81"/>
      <c r="BU121" s="307"/>
      <c r="BV121" s="104"/>
      <c r="BW121" s="661"/>
      <c r="BX121" s="662"/>
      <c r="BY121" s="426"/>
      <c r="BZ121" s="427"/>
      <c r="CA121" s="428"/>
      <c r="CB121" s="110"/>
      <c r="CC121" s="111"/>
      <c r="CD121" s="315"/>
      <c r="CE121" s="429"/>
      <c r="CF121" s="114"/>
      <c r="CG121" s="430"/>
      <c r="CH121" s="663">
        <v>5.45</v>
      </c>
      <c r="CI121" s="117"/>
      <c r="CJ121" s="118">
        <v>4.7</v>
      </c>
      <c r="CK121" s="3"/>
    </row>
    <row r="122" spans="1:89" ht="16.5" customHeight="1">
      <c r="A122" s="431" t="s">
        <v>257</v>
      </c>
      <c r="B122" s="67" t="s">
        <v>105</v>
      </c>
      <c r="C122" s="350"/>
      <c r="D122" s="351"/>
      <c r="E122" s="351"/>
      <c r="F122" s="351"/>
      <c r="G122" s="351"/>
      <c r="H122" s="125"/>
      <c r="I122" s="126"/>
      <c r="J122" s="126"/>
      <c r="K122" s="127"/>
      <c r="L122" s="437"/>
      <c r="M122" s="664"/>
      <c r="N122" s="432"/>
      <c r="O122" s="78"/>
      <c r="P122" s="130"/>
      <c r="Q122" s="131"/>
      <c r="R122" s="131"/>
      <c r="S122" s="131"/>
      <c r="T122" s="131"/>
      <c r="U122" s="131"/>
      <c r="V122" s="131"/>
      <c r="W122" s="132"/>
      <c r="X122" s="154"/>
      <c r="Y122" s="155"/>
      <c r="Z122" s="165"/>
      <c r="AA122" s="433"/>
      <c r="AB122" s="360"/>
      <c r="AC122" s="138"/>
      <c r="AD122" s="138"/>
      <c r="AE122" s="138"/>
      <c r="AF122" s="138"/>
      <c r="AG122" s="138"/>
      <c r="AH122" s="139"/>
      <c r="AI122" s="434"/>
      <c r="AJ122" s="435"/>
      <c r="AK122" s="356"/>
      <c r="AL122" s="356"/>
      <c r="AM122" s="436"/>
      <c r="AN122" s="357"/>
      <c r="AO122" s="362"/>
      <c r="AP122" s="144"/>
      <c r="AQ122" s="359"/>
      <c r="AR122" s="359"/>
      <c r="AS122" s="359"/>
      <c r="AT122" s="437"/>
      <c r="AU122" s="438"/>
      <c r="AV122" s="78"/>
      <c r="AW122" s="78"/>
      <c r="AX122" s="439"/>
      <c r="AY122" s="439"/>
      <c r="AZ122" s="146"/>
      <c r="BA122" s="146"/>
      <c r="BB122" s="148"/>
      <c r="BC122" s="148"/>
      <c r="BD122" s="148"/>
      <c r="BE122" s="148"/>
      <c r="BF122" s="146"/>
      <c r="BG122" s="148"/>
      <c r="BH122" s="148"/>
      <c r="BI122" s="148"/>
      <c r="BJ122" s="148"/>
      <c r="BK122" s="149"/>
      <c r="BL122" s="150"/>
      <c r="BM122" s="151"/>
      <c r="BN122" s="151"/>
      <c r="BO122" s="151"/>
      <c r="BP122" s="151"/>
      <c r="BQ122" s="152"/>
      <c r="BR122" s="153"/>
      <c r="BS122" s="131"/>
      <c r="BT122" s="131"/>
      <c r="BU122" s="352"/>
      <c r="BV122" s="154"/>
      <c r="BW122" s="155"/>
      <c r="BX122" s="165"/>
      <c r="BY122" s="426"/>
      <c r="BZ122" s="427"/>
      <c r="CA122" s="428"/>
      <c r="CB122" s="110"/>
      <c r="CC122" s="111"/>
      <c r="CD122" s="315"/>
      <c r="CE122" s="429"/>
      <c r="CF122" s="114"/>
      <c r="CG122" s="430"/>
      <c r="CH122" s="316">
        <v>4.99</v>
      </c>
      <c r="CI122" s="158"/>
      <c r="CJ122" s="159">
        <v>4.2</v>
      </c>
      <c r="CK122" s="3"/>
    </row>
    <row r="123" spans="1:89" ht="16.5" customHeight="1">
      <c r="A123" s="219" t="s">
        <v>258</v>
      </c>
      <c r="B123" s="67" t="s">
        <v>105</v>
      </c>
      <c r="C123" s="350"/>
      <c r="D123" s="351"/>
      <c r="E123" s="351"/>
      <c r="F123" s="351"/>
      <c r="G123" s="351"/>
      <c r="H123" s="125"/>
      <c r="I123" s="126"/>
      <c r="J123" s="126"/>
      <c r="K123" s="127"/>
      <c r="L123" s="437"/>
      <c r="M123" s="664"/>
      <c r="N123" s="432"/>
      <c r="O123" s="78"/>
      <c r="P123" s="130"/>
      <c r="Q123" s="131"/>
      <c r="R123" s="131"/>
      <c r="S123" s="131"/>
      <c r="T123" s="131"/>
      <c r="U123" s="131"/>
      <c r="V123" s="131"/>
      <c r="W123" s="132"/>
      <c r="X123" s="154"/>
      <c r="Y123" s="155"/>
      <c r="Z123" s="165"/>
      <c r="AA123" s="433"/>
      <c r="AB123" s="360"/>
      <c r="AC123" s="138"/>
      <c r="AD123" s="138"/>
      <c r="AE123" s="138"/>
      <c r="AF123" s="138"/>
      <c r="AG123" s="138"/>
      <c r="AH123" s="139"/>
      <c r="AI123" s="434"/>
      <c r="AJ123" s="435"/>
      <c r="AK123" s="356"/>
      <c r="AL123" s="356"/>
      <c r="AM123" s="436"/>
      <c r="AN123" s="357"/>
      <c r="AO123" s="362"/>
      <c r="AP123" s="144"/>
      <c r="AQ123" s="359"/>
      <c r="AR123" s="359"/>
      <c r="AS123" s="359"/>
      <c r="AT123" s="437"/>
      <c r="AU123" s="438"/>
      <c r="AV123" s="78"/>
      <c r="AW123" s="78"/>
      <c r="AX123" s="439"/>
      <c r="AY123" s="439"/>
      <c r="AZ123" s="146"/>
      <c r="BA123" s="146"/>
      <c r="BB123" s="148"/>
      <c r="BC123" s="148"/>
      <c r="BD123" s="148"/>
      <c r="BE123" s="148"/>
      <c r="BF123" s="146"/>
      <c r="BG123" s="148"/>
      <c r="BH123" s="148"/>
      <c r="BI123" s="148"/>
      <c r="BJ123" s="148"/>
      <c r="BK123" s="149"/>
      <c r="BL123" s="150"/>
      <c r="BM123" s="151"/>
      <c r="BN123" s="151"/>
      <c r="BO123" s="151"/>
      <c r="BP123" s="440"/>
      <c r="BQ123" s="152"/>
      <c r="BR123" s="153"/>
      <c r="BS123" s="131"/>
      <c r="BT123" s="131"/>
      <c r="BU123" s="352"/>
      <c r="BV123" s="154"/>
      <c r="BW123" s="155"/>
      <c r="BX123" s="165"/>
      <c r="BY123" s="426"/>
      <c r="BZ123" s="427"/>
      <c r="CA123" s="428"/>
      <c r="CB123" s="110"/>
      <c r="CC123" s="111"/>
      <c r="CD123" s="315"/>
      <c r="CE123" s="429"/>
      <c r="CF123" s="114"/>
      <c r="CG123" s="430"/>
      <c r="CH123" s="316">
        <v>8.39</v>
      </c>
      <c r="CI123" s="158"/>
      <c r="CJ123" s="159"/>
      <c r="CK123" s="3"/>
    </row>
    <row r="124" spans="1:89" ht="16.5" customHeight="1">
      <c r="A124" s="163" t="s">
        <v>259</v>
      </c>
      <c r="B124" s="67" t="s">
        <v>105</v>
      </c>
      <c r="C124" s="350"/>
      <c r="D124" s="351"/>
      <c r="E124" s="351"/>
      <c r="F124" s="351"/>
      <c r="G124" s="351"/>
      <c r="H124" s="125"/>
      <c r="I124" s="126"/>
      <c r="J124" s="126"/>
      <c r="K124" s="127"/>
      <c r="L124" s="437"/>
      <c r="M124" s="664"/>
      <c r="N124" s="432"/>
      <c r="O124" s="78"/>
      <c r="P124" s="130"/>
      <c r="Q124" s="131"/>
      <c r="R124" s="131"/>
      <c r="S124" s="131"/>
      <c r="T124" s="131"/>
      <c r="U124" s="131"/>
      <c r="V124" s="131"/>
      <c r="W124" s="132"/>
      <c r="X124" s="154"/>
      <c r="Y124" s="155"/>
      <c r="Z124" s="165"/>
      <c r="AA124" s="433"/>
      <c r="AB124" s="360"/>
      <c r="AC124" s="138"/>
      <c r="AD124" s="138"/>
      <c r="AE124" s="138"/>
      <c r="AF124" s="138"/>
      <c r="AG124" s="138"/>
      <c r="AH124" s="139"/>
      <c r="AI124" s="434"/>
      <c r="AJ124" s="435"/>
      <c r="AK124" s="356"/>
      <c r="AL124" s="356"/>
      <c r="AM124" s="436"/>
      <c r="AN124" s="357"/>
      <c r="AO124" s="362"/>
      <c r="AP124" s="144"/>
      <c r="AQ124" s="359"/>
      <c r="AR124" s="359"/>
      <c r="AS124" s="359"/>
      <c r="AT124" s="437"/>
      <c r="AU124" s="438"/>
      <c r="AV124" s="78"/>
      <c r="AW124" s="78"/>
      <c r="AX124" s="439"/>
      <c r="AY124" s="439"/>
      <c r="AZ124" s="146"/>
      <c r="BA124" s="146"/>
      <c r="BB124" s="148"/>
      <c r="BC124" s="148"/>
      <c r="BD124" s="148"/>
      <c r="BE124" s="148"/>
      <c r="BF124" s="146"/>
      <c r="BG124" s="148"/>
      <c r="BH124" s="148"/>
      <c r="BI124" s="148"/>
      <c r="BJ124" s="148"/>
      <c r="BK124" s="149"/>
      <c r="BL124" s="150"/>
      <c r="BM124" s="151"/>
      <c r="BN124" s="151"/>
      <c r="BO124" s="151"/>
      <c r="BP124" s="151"/>
      <c r="BQ124" s="152"/>
      <c r="BR124" s="153"/>
      <c r="BS124" s="131"/>
      <c r="BT124" s="131"/>
      <c r="BU124" s="352"/>
      <c r="BV124" s="154"/>
      <c r="BW124" s="155"/>
      <c r="BX124" s="165"/>
      <c r="BY124" s="426"/>
      <c r="BZ124" s="427"/>
      <c r="CA124" s="428"/>
      <c r="CB124" s="110"/>
      <c r="CC124" s="111"/>
      <c r="CD124" s="315"/>
      <c r="CE124" s="429"/>
      <c r="CF124" s="114"/>
      <c r="CG124" s="430"/>
      <c r="CH124" s="316">
        <v>11.61</v>
      </c>
      <c r="CI124" s="158"/>
      <c r="CJ124" s="159"/>
      <c r="CK124" s="3"/>
    </row>
    <row r="125" spans="1:89" ht="16.5" customHeight="1">
      <c r="A125" s="238" t="s">
        <v>260</v>
      </c>
      <c r="B125" s="67" t="s">
        <v>105</v>
      </c>
      <c r="C125" s="350"/>
      <c r="D125" s="351"/>
      <c r="E125" s="351"/>
      <c r="F125" s="351"/>
      <c r="G125" s="351"/>
      <c r="H125" s="125"/>
      <c r="I125" s="126"/>
      <c r="J125" s="126"/>
      <c r="K125" s="127"/>
      <c r="L125" s="437"/>
      <c r="M125" s="664"/>
      <c r="N125" s="432"/>
      <c r="O125" s="78"/>
      <c r="P125" s="130"/>
      <c r="Q125" s="131"/>
      <c r="R125" s="131"/>
      <c r="S125" s="131"/>
      <c r="T125" s="131"/>
      <c r="U125" s="131"/>
      <c r="V125" s="131"/>
      <c r="W125" s="132"/>
      <c r="X125" s="154"/>
      <c r="Y125" s="155"/>
      <c r="Z125" s="165"/>
      <c r="AA125" s="433"/>
      <c r="AB125" s="360"/>
      <c r="AC125" s="138"/>
      <c r="AD125" s="138"/>
      <c r="AE125" s="138"/>
      <c r="AF125" s="138"/>
      <c r="AG125" s="138"/>
      <c r="AH125" s="139"/>
      <c r="AI125" s="434"/>
      <c r="AJ125" s="435"/>
      <c r="AK125" s="356"/>
      <c r="AL125" s="356"/>
      <c r="AM125" s="436"/>
      <c r="AN125" s="357"/>
      <c r="AO125" s="362"/>
      <c r="AP125" s="144"/>
      <c r="AQ125" s="359"/>
      <c r="AR125" s="359"/>
      <c r="AS125" s="359"/>
      <c r="AT125" s="437"/>
      <c r="AU125" s="438"/>
      <c r="AV125" s="78"/>
      <c r="AW125" s="78"/>
      <c r="AX125" s="439"/>
      <c r="AY125" s="439"/>
      <c r="AZ125" s="146"/>
      <c r="BA125" s="146"/>
      <c r="BB125" s="148"/>
      <c r="BC125" s="148"/>
      <c r="BD125" s="148"/>
      <c r="BE125" s="148"/>
      <c r="BF125" s="146"/>
      <c r="BG125" s="383"/>
      <c r="BH125" s="148"/>
      <c r="BI125" s="148"/>
      <c r="BJ125" s="148"/>
      <c r="BK125" s="149"/>
      <c r="BL125" s="150"/>
      <c r="BM125" s="151"/>
      <c r="BN125" s="151"/>
      <c r="BO125" s="151"/>
      <c r="BP125" s="151"/>
      <c r="BQ125" s="152"/>
      <c r="BR125" s="153"/>
      <c r="BS125" s="131"/>
      <c r="BT125" s="131"/>
      <c r="BU125" s="441"/>
      <c r="BV125" s="154"/>
      <c r="BW125" s="155"/>
      <c r="BX125" s="165"/>
      <c r="BY125" s="426"/>
      <c r="BZ125" s="427"/>
      <c r="CA125" s="428"/>
      <c r="CB125" s="110"/>
      <c r="CC125" s="111"/>
      <c r="CD125" s="315"/>
      <c r="CE125" s="429"/>
      <c r="CF125" s="114"/>
      <c r="CG125" s="430"/>
      <c r="CH125" s="316"/>
      <c r="CI125" s="158"/>
      <c r="CJ125" s="159">
        <v>3.9</v>
      </c>
      <c r="CK125" s="3" t="s">
        <v>302</v>
      </c>
    </row>
    <row r="126" spans="1:89" ht="16.5" customHeight="1">
      <c r="A126" s="238" t="s">
        <v>261</v>
      </c>
      <c r="B126" s="67" t="s">
        <v>105</v>
      </c>
      <c r="C126" s="350"/>
      <c r="D126" s="351"/>
      <c r="E126" s="351"/>
      <c r="F126" s="351"/>
      <c r="G126" s="351"/>
      <c r="H126" s="125"/>
      <c r="I126" s="126"/>
      <c r="J126" s="126"/>
      <c r="K126" s="127"/>
      <c r="L126" s="437"/>
      <c r="M126" s="664"/>
      <c r="N126" s="432"/>
      <c r="O126" s="78"/>
      <c r="P126" s="130"/>
      <c r="Q126" s="131"/>
      <c r="R126" s="131"/>
      <c r="S126" s="131"/>
      <c r="T126" s="131"/>
      <c r="U126" s="131"/>
      <c r="V126" s="131"/>
      <c r="W126" s="132"/>
      <c r="X126" s="154"/>
      <c r="Y126" s="155"/>
      <c r="Z126" s="165"/>
      <c r="AA126" s="433"/>
      <c r="AB126" s="360"/>
      <c r="AC126" s="138"/>
      <c r="AD126" s="138"/>
      <c r="AE126" s="138"/>
      <c r="AF126" s="138"/>
      <c r="AG126" s="138"/>
      <c r="AH126" s="139"/>
      <c r="AI126" s="434"/>
      <c r="AJ126" s="435"/>
      <c r="AK126" s="356"/>
      <c r="AL126" s="356"/>
      <c r="AM126" s="436"/>
      <c r="AN126" s="357"/>
      <c r="AO126" s="362"/>
      <c r="AP126" s="144"/>
      <c r="AQ126" s="359"/>
      <c r="AR126" s="359"/>
      <c r="AS126" s="359"/>
      <c r="AT126" s="437"/>
      <c r="AU126" s="438"/>
      <c r="AV126" s="78"/>
      <c r="AW126" s="78"/>
      <c r="AX126" s="439"/>
      <c r="AY126" s="439"/>
      <c r="AZ126" s="146"/>
      <c r="BA126" s="146"/>
      <c r="BB126" s="148"/>
      <c r="BC126" s="148"/>
      <c r="BD126" s="148"/>
      <c r="BE126" s="148"/>
      <c r="BF126" s="146"/>
      <c r="BG126" s="383"/>
      <c r="BH126" s="148"/>
      <c r="BI126" s="148"/>
      <c r="BJ126" s="148"/>
      <c r="BK126" s="149"/>
      <c r="BL126" s="150"/>
      <c r="BM126" s="151"/>
      <c r="BN126" s="151"/>
      <c r="BO126" s="151"/>
      <c r="BP126" s="151"/>
      <c r="BQ126" s="152"/>
      <c r="BR126" s="153"/>
      <c r="BS126" s="131"/>
      <c r="BT126" s="131"/>
      <c r="BU126" s="441"/>
      <c r="BV126" s="154"/>
      <c r="BW126" s="155"/>
      <c r="BX126" s="165"/>
      <c r="BY126" s="426"/>
      <c r="BZ126" s="427"/>
      <c r="CA126" s="428"/>
      <c r="CB126" s="110"/>
      <c r="CC126" s="111"/>
      <c r="CD126" s="315"/>
      <c r="CE126" s="429"/>
      <c r="CF126" s="114"/>
      <c r="CG126" s="430"/>
      <c r="CH126" s="316">
        <v>5.32</v>
      </c>
      <c r="CI126" s="158"/>
      <c r="CJ126" s="159"/>
      <c r="CK126" s="3"/>
    </row>
    <row r="127" spans="1:89" ht="16.5" customHeight="1">
      <c r="A127" s="238" t="s">
        <v>262</v>
      </c>
      <c r="B127" s="67" t="s">
        <v>105</v>
      </c>
      <c r="C127" s="350"/>
      <c r="D127" s="351"/>
      <c r="E127" s="351"/>
      <c r="F127" s="351"/>
      <c r="G127" s="351"/>
      <c r="H127" s="125"/>
      <c r="I127" s="126"/>
      <c r="J127" s="126"/>
      <c r="K127" s="127"/>
      <c r="L127" s="437"/>
      <c r="M127" s="664"/>
      <c r="N127" s="432"/>
      <c r="O127" s="78"/>
      <c r="P127" s="130"/>
      <c r="Q127" s="131"/>
      <c r="R127" s="131"/>
      <c r="S127" s="131"/>
      <c r="T127" s="131"/>
      <c r="U127" s="131"/>
      <c r="V127" s="131"/>
      <c r="W127" s="132"/>
      <c r="X127" s="154"/>
      <c r="Y127" s="155"/>
      <c r="Z127" s="165"/>
      <c r="AA127" s="433"/>
      <c r="AB127" s="360"/>
      <c r="AC127" s="138"/>
      <c r="AD127" s="138"/>
      <c r="AE127" s="138"/>
      <c r="AF127" s="138"/>
      <c r="AG127" s="138"/>
      <c r="AH127" s="139"/>
      <c r="AI127" s="434"/>
      <c r="AJ127" s="435"/>
      <c r="AK127" s="356"/>
      <c r="AL127" s="356"/>
      <c r="AM127" s="436"/>
      <c r="AN127" s="357"/>
      <c r="AO127" s="362"/>
      <c r="AP127" s="144"/>
      <c r="AQ127" s="359"/>
      <c r="AR127" s="359"/>
      <c r="AS127" s="359"/>
      <c r="AT127" s="437"/>
      <c r="AU127" s="438"/>
      <c r="AV127" s="78"/>
      <c r="AW127" s="78"/>
      <c r="AX127" s="439"/>
      <c r="AY127" s="439"/>
      <c r="AZ127" s="146"/>
      <c r="BA127" s="146"/>
      <c r="BB127" s="148"/>
      <c r="BC127" s="148"/>
      <c r="BD127" s="148"/>
      <c r="BE127" s="148"/>
      <c r="BF127" s="146"/>
      <c r="BG127" s="148"/>
      <c r="BH127" s="383"/>
      <c r="BI127" s="383"/>
      <c r="BJ127" s="383"/>
      <c r="BK127" s="442"/>
      <c r="BL127" s="150"/>
      <c r="BM127" s="151"/>
      <c r="BN127" s="151"/>
      <c r="BO127" s="151"/>
      <c r="BP127" s="151"/>
      <c r="BQ127" s="152"/>
      <c r="BR127" s="153"/>
      <c r="BS127" s="131"/>
      <c r="BT127" s="131"/>
      <c r="BU127" s="441"/>
      <c r="BV127" s="154"/>
      <c r="BW127" s="155"/>
      <c r="BX127" s="165"/>
      <c r="BY127" s="426"/>
      <c r="BZ127" s="427"/>
      <c r="CA127" s="428"/>
      <c r="CB127" s="110"/>
      <c r="CC127" s="111"/>
      <c r="CD127" s="315"/>
      <c r="CE127" s="429"/>
      <c r="CF127" s="114"/>
      <c r="CG127" s="430"/>
      <c r="CH127" s="316"/>
      <c r="CI127" s="158"/>
      <c r="CJ127" s="159">
        <v>3.9</v>
      </c>
      <c r="CK127" s="3" t="s">
        <v>302</v>
      </c>
    </row>
    <row r="128" spans="1:89" ht="16.5" customHeight="1">
      <c r="A128" s="238" t="s">
        <v>263</v>
      </c>
      <c r="B128" s="67" t="s">
        <v>105</v>
      </c>
      <c r="C128" s="350"/>
      <c r="D128" s="351"/>
      <c r="E128" s="351"/>
      <c r="F128" s="351"/>
      <c r="G128" s="351"/>
      <c r="H128" s="125"/>
      <c r="I128" s="126"/>
      <c r="J128" s="126"/>
      <c r="K128" s="127"/>
      <c r="L128" s="437"/>
      <c r="M128" s="664"/>
      <c r="N128" s="432"/>
      <c r="O128" s="78"/>
      <c r="P128" s="130"/>
      <c r="Q128" s="131"/>
      <c r="R128" s="131"/>
      <c r="S128" s="131"/>
      <c r="T128" s="131"/>
      <c r="U128" s="131"/>
      <c r="V128" s="131"/>
      <c r="W128" s="132"/>
      <c r="X128" s="154"/>
      <c r="Y128" s="155"/>
      <c r="Z128" s="165"/>
      <c r="AA128" s="433"/>
      <c r="AB128" s="360"/>
      <c r="AC128" s="138"/>
      <c r="AD128" s="138"/>
      <c r="AE128" s="138"/>
      <c r="AF128" s="138"/>
      <c r="AG128" s="138"/>
      <c r="AH128" s="139"/>
      <c r="AI128" s="434"/>
      <c r="AJ128" s="435"/>
      <c r="AK128" s="356"/>
      <c r="AL128" s="356"/>
      <c r="AM128" s="436"/>
      <c r="AN128" s="357"/>
      <c r="AO128" s="362"/>
      <c r="AP128" s="144"/>
      <c r="AQ128" s="359"/>
      <c r="AR128" s="359"/>
      <c r="AS128" s="359"/>
      <c r="AT128" s="437"/>
      <c r="AU128" s="438"/>
      <c r="AV128" s="78"/>
      <c r="AW128" s="78"/>
      <c r="AX128" s="439"/>
      <c r="AY128" s="439"/>
      <c r="AZ128" s="146"/>
      <c r="BA128" s="146"/>
      <c r="BB128" s="148"/>
      <c r="BC128" s="148"/>
      <c r="BD128" s="148"/>
      <c r="BE128" s="148"/>
      <c r="BF128" s="146"/>
      <c r="BG128" s="148"/>
      <c r="BH128" s="383"/>
      <c r="BI128" s="383"/>
      <c r="BJ128" s="383"/>
      <c r="BK128" s="442"/>
      <c r="BL128" s="150"/>
      <c r="BM128" s="151"/>
      <c r="BN128" s="151"/>
      <c r="BO128" s="151"/>
      <c r="BP128" s="151"/>
      <c r="BQ128" s="152"/>
      <c r="BR128" s="153"/>
      <c r="BS128" s="131"/>
      <c r="BT128" s="131"/>
      <c r="BU128" s="441"/>
      <c r="BV128" s="154"/>
      <c r="BW128" s="155"/>
      <c r="BX128" s="165"/>
      <c r="BY128" s="426"/>
      <c r="BZ128" s="427"/>
      <c r="CA128" s="428"/>
      <c r="CB128" s="110"/>
      <c r="CC128" s="111"/>
      <c r="CD128" s="315"/>
      <c r="CE128" s="429"/>
      <c r="CF128" s="114"/>
      <c r="CG128" s="430"/>
      <c r="CH128" s="316">
        <v>5.32</v>
      </c>
      <c r="CI128" s="158"/>
      <c r="CJ128" s="159"/>
      <c r="CK128" s="3"/>
    </row>
    <row r="129" spans="1:89" ht="16.5" customHeight="1">
      <c r="A129" s="238" t="s">
        <v>264</v>
      </c>
      <c r="B129" s="67" t="s">
        <v>105</v>
      </c>
      <c r="C129" s="350"/>
      <c r="D129" s="351"/>
      <c r="E129" s="351"/>
      <c r="F129" s="351"/>
      <c r="G129" s="351"/>
      <c r="H129" s="125"/>
      <c r="I129" s="126"/>
      <c r="J129" s="126"/>
      <c r="K129" s="127"/>
      <c r="L129" s="437"/>
      <c r="M129" s="664"/>
      <c r="N129" s="432"/>
      <c r="O129" s="78"/>
      <c r="P129" s="130"/>
      <c r="Q129" s="131"/>
      <c r="R129" s="131"/>
      <c r="S129" s="131"/>
      <c r="T129" s="131"/>
      <c r="U129" s="131"/>
      <c r="V129" s="131"/>
      <c r="W129" s="132"/>
      <c r="X129" s="154"/>
      <c r="Y129" s="155"/>
      <c r="Z129" s="165"/>
      <c r="AA129" s="433"/>
      <c r="AB129" s="360"/>
      <c r="AC129" s="138"/>
      <c r="AD129" s="138"/>
      <c r="AE129" s="138"/>
      <c r="AF129" s="138"/>
      <c r="AG129" s="138"/>
      <c r="AH129" s="139"/>
      <c r="AI129" s="434"/>
      <c r="AJ129" s="435"/>
      <c r="AK129" s="356"/>
      <c r="AL129" s="356"/>
      <c r="AM129" s="436"/>
      <c r="AN129" s="357"/>
      <c r="AO129" s="362"/>
      <c r="AP129" s="144"/>
      <c r="AQ129" s="359"/>
      <c r="AR129" s="359"/>
      <c r="AS129" s="359"/>
      <c r="AT129" s="437"/>
      <c r="AU129" s="438"/>
      <c r="AV129" s="78"/>
      <c r="AW129" s="78"/>
      <c r="AX129" s="439"/>
      <c r="AY129" s="439"/>
      <c r="AZ129" s="146"/>
      <c r="BA129" s="146"/>
      <c r="BB129" s="148"/>
      <c r="BC129" s="148"/>
      <c r="BD129" s="148"/>
      <c r="BE129" s="148"/>
      <c r="BF129" s="146"/>
      <c r="BG129" s="148"/>
      <c r="BH129" s="148"/>
      <c r="BI129" s="148"/>
      <c r="BJ129" s="148"/>
      <c r="BK129" s="149"/>
      <c r="BL129" s="150"/>
      <c r="BM129" s="151"/>
      <c r="BN129" s="151"/>
      <c r="BO129" s="151"/>
      <c r="BP129" s="151"/>
      <c r="BQ129" s="152"/>
      <c r="BR129" s="153"/>
      <c r="BS129" s="131"/>
      <c r="BT129" s="131"/>
      <c r="BU129" s="441"/>
      <c r="BV129" s="154"/>
      <c r="BW129" s="155"/>
      <c r="BX129" s="165"/>
      <c r="BY129" s="426"/>
      <c r="BZ129" s="427"/>
      <c r="CA129" s="428"/>
      <c r="CB129" s="110"/>
      <c r="CC129" s="111"/>
      <c r="CD129" s="315"/>
      <c r="CE129" s="429"/>
      <c r="CF129" s="114"/>
      <c r="CG129" s="430"/>
      <c r="CH129" s="316">
        <v>5.52</v>
      </c>
      <c r="CI129" s="158"/>
      <c r="CJ129" s="159"/>
      <c r="CK129" s="3"/>
    </row>
    <row r="130" spans="1:89" ht="16.5" customHeight="1">
      <c r="A130" s="238" t="s">
        <v>265</v>
      </c>
      <c r="B130" s="67" t="s">
        <v>105</v>
      </c>
      <c r="C130" s="350"/>
      <c r="D130" s="351"/>
      <c r="E130" s="351"/>
      <c r="F130" s="351"/>
      <c r="G130" s="351"/>
      <c r="H130" s="125"/>
      <c r="I130" s="126"/>
      <c r="J130" s="126"/>
      <c r="K130" s="127"/>
      <c r="L130" s="437"/>
      <c r="M130" s="664"/>
      <c r="N130" s="432"/>
      <c r="O130" s="78"/>
      <c r="P130" s="130"/>
      <c r="Q130" s="131"/>
      <c r="R130" s="131"/>
      <c r="S130" s="131"/>
      <c r="T130" s="131"/>
      <c r="U130" s="131"/>
      <c r="V130" s="131"/>
      <c r="W130" s="132"/>
      <c r="X130" s="154"/>
      <c r="Y130" s="155"/>
      <c r="Z130" s="165"/>
      <c r="AA130" s="433"/>
      <c r="AB130" s="360"/>
      <c r="AC130" s="138"/>
      <c r="AD130" s="138"/>
      <c r="AE130" s="138"/>
      <c r="AF130" s="138"/>
      <c r="AG130" s="138"/>
      <c r="AH130" s="139"/>
      <c r="AI130" s="434"/>
      <c r="AJ130" s="435"/>
      <c r="AK130" s="356"/>
      <c r="AL130" s="356"/>
      <c r="AM130" s="436"/>
      <c r="AN130" s="357"/>
      <c r="AO130" s="362"/>
      <c r="AP130" s="144"/>
      <c r="AQ130" s="359"/>
      <c r="AR130" s="359"/>
      <c r="AS130" s="359"/>
      <c r="AT130" s="437"/>
      <c r="AU130" s="438"/>
      <c r="AV130" s="78"/>
      <c r="AW130" s="78"/>
      <c r="AX130" s="439"/>
      <c r="AY130" s="439"/>
      <c r="AZ130" s="146"/>
      <c r="BA130" s="146"/>
      <c r="BB130" s="148"/>
      <c r="BC130" s="148"/>
      <c r="BD130" s="148"/>
      <c r="BE130" s="148"/>
      <c r="BF130" s="146"/>
      <c r="BG130" s="148"/>
      <c r="BH130" s="148"/>
      <c r="BI130" s="148"/>
      <c r="BJ130" s="148"/>
      <c r="BK130" s="149"/>
      <c r="BL130" s="150"/>
      <c r="BM130" s="151"/>
      <c r="BN130" s="151"/>
      <c r="BO130" s="151"/>
      <c r="BP130" s="151"/>
      <c r="BQ130" s="152"/>
      <c r="BR130" s="153"/>
      <c r="BS130" s="131"/>
      <c r="BT130" s="131"/>
      <c r="BU130" s="441"/>
      <c r="BV130" s="154"/>
      <c r="BW130" s="155"/>
      <c r="BX130" s="165"/>
      <c r="BY130" s="426"/>
      <c r="BZ130" s="427"/>
      <c r="CA130" s="428"/>
      <c r="CB130" s="110"/>
      <c r="CC130" s="111"/>
      <c r="CD130" s="315"/>
      <c r="CE130" s="429"/>
      <c r="CF130" s="114"/>
      <c r="CG130" s="430"/>
      <c r="CH130" s="316">
        <v>5.4</v>
      </c>
      <c r="CI130" s="158"/>
      <c r="CJ130" s="159"/>
      <c r="CK130" s="3"/>
    </row>
    <row r="131" spans="1:89" ht="16.5" customHeight="1">
      <c r="A131" s="238" t="s">
        <v>266</v>
      </c>
      <c r="B131" s="67" t="s">
        <v>105</v>
      </c>
      <c r="C131" s="350"/>
      <c r="D131" s="351"/>
      <c r="E131" s="351"/>
      <c r="F131" s="351"/>
      <c r="G131" s="351"/>
      <c r="H131" s="125"/>
      <c r="I131" s="126"/>
      <c r="J131" s="126"/>
      <c r="K131" s="127"/>
      <c r="L131" s="437"/>
      <c r="M131" s="664"/>
      <c r="N131" s="432"/>
      <c r="O131" s="78"/>
      <c r="P131" s="130"/>
      <c r="Q131" s="131"/>
      <c r="R131" s="131"/>
      <c r="S131" s="131"/>
      <c r="T131" s="131"/>
      <c r="U131" s="131"/>
      <c r="V131" s="131"/>
      <c r="W131" s="132"/>
      <c r="X131" s="154"/>
      <c r="Y131" s="155"/>
      <c r="Z131" s="165"/>
      <c r="AA131" s="433"/>
      <c r="AB131" s="360"/>
      <c r="AC131" s="138"/>
      <c r="AD131" s="138"/>
      <c r="AE131" s="138"/>
      <c r="AF131" s="138"/>
      <c r="AG131" s="138"/>
      <c r="AH131" s="139"/>
      <c r="AI131" s="434"/>
      <c r="AJ131" s="435"/>
      <c r="AK131" s="356"/>
      <c r="AL131" s="356"/>
      <c r="AM131" s="436"/>
      <c r="AN131" s="357"/>
      <c r="AO131" s="362"/>
      <c r="AP131" s="144"/>
      <c r="AQ131" s="359"/>
      <c r="AR131" s="359"/>
      <c r="AS131" s="359"/>
      <c r="AT131" s="437"/>
      <c r="AU131" s="438"/>
      <c r="AV131" s="78"/>
      <c r="AW131" s="78"/>
      <c r="AX131" s="439"/>
      <c r="AY131" s="439"/>
      <c r="AZ131" s="146"/>
      <c r="BA131" s="146"/>
      <c r="BB131" s="148"/>
      <c r="BC131" s="148"/>
      <c r="BD131" s="148"/>
      <c r="BE131" s="148"/>
      <c r="BF131" s="146"/>
      <c r="BG131" s="148"/>
      <c r="BH131" s="148"/>
      <c r="BI131" s="148"/>
      <c r="BJ131" s="148"/>
      <c r="BK131" s="149"/>
      <c r="BL131" s="150"/>
      <c r="BM131" s="151"/>
      <c r="BN131" s="151"/>
      <c r="BO131" s="151"/>
      <c r="BP131" s="151"/>
      <c r="BQ131" s="152"/>
      <c r="BR131" s="153"/>
      <c r="BS131" s="131"/>
      <c r="BT131" s="131"/>
      <c r="BU131" s="441"/>
      <c r="BV131" s="154"/>
      <c r="BW131" s="155"/>
      <c r="BX131" s="165"/>
      <c r="BY131" s="426"/>
      <c r="BZ131" s="427"/>
      <c r="CA131" s="428"/>
      <c r="CB131" s="110"/>
      <c r="CC131" s="111"/>
      <c r="CD131" s="315"/>
      <c r="CE131" s="429"/>
      <c r="CF131" s="114"/>
      <c r="CG131" s="430"/>
      <c r="CH131" s="316">
        <v>4.92</v>
      </c>
      <c r="CI131" s="158"/>
      <c r="CJ131" s="159"/>
      <c r="CK131" s="3"/>
    </row>
    <row r="132" spans="1:89" ht="16.5" customHeight="1">
      <c r="A132" s="238" t="s">
        <v>267</v>
      </c>
      <c r="B132" s="67" t="s">
        <v>105</v>
      </c>
      <c r="C132" s="350"/>
      <c r="D132" s="351"/>
      <c r="E132" s="351"/>
      <c r="F132" s="351"/>
      <c r="G132" s="351"/>
      <c r="H132" s="125"/>
      <c r="I132" s="126"/>
      <c r="J132" s="126"/>
      <c r="K132" s="127"/>
      <c r="L132" s="437"/>
      <c r="M132" s="664"/>
      <c r="N132" s="432"/>
      <c r="O132" s="78"/>
      <c r="P132" s="130"/>
      <c r="Q132" s="131"/>
      <c r="R132" s="131"/>
      <c r="S132" s="131"/>
      <c r="T132" s="131"/>
      <c r="U132" s="131"/>
      <c r="V132" s="131"/>
      <c r="W132" s="132"/>
      <c r="X132" s="154"/>
      <c r="Y132" s="155"/>
      <c r="Z132" s="165"/>
      <c r="AA132" s="433"/>
      <c r="AB132" s="360"/>
      <c r="AC132" s="138"/>
      <c r="AD132" s="138"/>
      <c r="AE132" s="138"/>
      <c r="AF132" s="138"/>
      <c r="AG132" s="138"/>
      <c r="AH132" s="139"/>
      <c r="AI132" s="434"/>
      <c r="AJ132" s="435"/>
      <c r="AK132" s="356"/>
      <c r="AL132" s="356"/>
      <c r="AM132" s="436"/>
      <c r="AN132" s="357"/>
      <c r="AO132" s="362"/>
      <c r="AP132" s="144"/>
      <c r="AQ132" s="359"/>
      <c r="AR132" s="359"/>
      <c r="AS132" s="359"/>
      <c r="AT132" s="437"/>
      <c r="AU132" s="438"/>
      <c r="AV132" s="78"/>
      <c r="AW132" s="78"/>
      <c r="AX132" s="439"/>
      <c r="AY132" s="439"/>
      <c r="AZ132" s="146"/>
      <c r="BA132" s="146"/>
      <c r="BB132" s="148"/>
      <c r="BC132" s="148"/>
      <c r="BD132" s="148"/>
      <c r="BE132" s="148"/>
      <c r="BF132" s="146"/>
      <c r="BG132" s="148"/>
      <c r="BH132" s="148"/>
      <c r="BI132" s="148"/>
      <c r="BJ132" s="148"/>
      <c r="BK132" s="149"/>
      <c r="BL132" s="150"/>
      <c r="BM132" s="151"/>
      <c r="BN132" s="151"/>
      <c r="BO132" s="151"/>
      <c r="BP132" s="151"/>
      <c r="BQ132" s="152"/>
      <c r="BR132" s="153"/>
      <c r="BS132" s="131"/>
      <c r="BT132" s="131"/>
      <c r="BU132" s="441"/>
      <c r="BV132" s="154"/>
      <c r="BW132" s="155"/>
      <c r="BX132" s="165"/>
      <c r="BY132" s="426"/>
      <c r="BZ132" s="427"/>
      <c r="CA132" s="428"/>
      <c r="CB132" s="110"/>
      <c r="CC132" s="111"/>
      <c r="CD132" s="315"/>
      <c r="CE132" s="429"/>
      <c r="CF132" s="114"/>
      <c r="CG132" s="430"/>
      <c r="CH132" s="316">
        <v>5.18</v>
      </c>
      <c r="CI132" s="158"/>
      <c r="CJ132" s="159"/>
      <c r="CK132" s="3"/>
    </row>
    <row r="133" spans="1:89" ht="16.5" customHeight="1">
      <c r="A133" s="443" t="s">
        <v>268</v>
      </c>
      <c r="B133" s="67" t="s">
        <v>105</v>
      </c>
      <c r="C133" s="350"/>
      <c r="D133" s="351"/>
      <c r="E133" s="351"/>
      <c r="F133" s="351"/>
      <c r="G133" s="351"/>
      <c r="H133" s="125"/>
      <c r="I133" s="126"/>
      <c r="J133" s="126"/>
      <c r="K133" s="127"/>
      <c r="L133" s="437"/>
      <c r="M133" s="664"/>
      <c r="N133" s="432"/>
      <c r="O133" s="78"/>
      <c r="P133" s="130"/>
      <c r="Q133" s="131"/>
      <c r="R133" s="131"/>
      <c r="S133" s="131"/>
      <c r="T133" s="131"/>
      <c r="U133" s="131"/>
      <c r="V133" s="131"/>
      <c r="W133" s="132"/>
      <c r="X133" s="154"/>
      <c r="Y133" s="155"/>
      <c r="Z133" s="165"/>
      <c r="AA133" s="433"/>
      <c r="AB133" s="360"/>
      <c r="AC133" s="138"/>
      <c r="AD133" s="138"/>
      <c r="AE133" s="138"/>
      <c r="AF133" s="138"/>
      <c r="AG133" s="138"/>
      <c r="AH133" s="139"/>
      <c r="AI133" s="434"/>
      <c r="AJ133" s="435"/>
      <c r="AK133" s="356"/>
      <c r="AL133" s="356"/>
      <c r="AM133" s="436"/>
      <c r="AN133" s="357"/>
      <c r="AO133" s="362"/>
      <c r="AP133" s="144"/>
      <c r="AQ133" s="359"/>
      <c r="AR133" s="359"/>
      <c r="AS133" s="359"/>
      <c r="AT133" s="437"/>
      <c r="AU133" s="438"/>
      <c r="AV133" s="78"/>
      <c r="AW133" s="78"/>
      <c r="AX133" s="439"/>
      <c r="AY133" s="439"/>
      <c r="AZ133" s="146"/>
      <c r="BA133" s="146"/>
      <c r="BB133" s="148"/>
      <c r="BC133" s="148"/>
      <c r="BD133" s="148"/>
      <c r="BE133" s="148"/>
      <c r="BF133" s="146"/>
      <c r="BG133" s="148"/>
      <c r="BH133" s="148"/>
      <c r="BI133" s="148"/>
      <c r="BJ133" s="148"/>
      <c r="BK133" s="149"/>
      <c r="BL133" s="150"/>
      <c r="BM133" s="151"/>
      <c r="BN133" s="151"/>
      <c r="BO133" s="151"/>
      <c r="BP133" s="151"/>
      <c r="BQ133" s="152"/>
      <c r="BR133" s="153"/>
      <c r="BS133" s="131"/>
      <c r="BT133" s="131"/>
      <c r="BU133" s="441"/>
      <c r="BV133" s="154"/>
      <c r="BW133" s="155"/>
      <c r="BX133" s="165"/>
      <c r="BY133" s="426"/>
      <c r="BZ133" s="427"/>
      <c r="CA133" s="428"/>
      <c r="CB133" s="110"/>
      <c r="CC133" s="111"/>
      <c r="CD133" s="315"/>
      <c r="CE133" s="429"/>
      <c r="CF133" s="114"/>
      <c r="CG133" s="430"/>
      <c r="CH133" s="316"/>
      <c r="CI133" s="158"/>
      <c r="CJ133" s="159"/>
      <c r="CK133" s="3"/>
    </row>
    <row r="134" spans="1:89" ht="16.5" customHeight="1">
      <c r="A134" s="443" t="s">
        <v>269</v>
      </c>
      <c r="B134" s="67" t="s">
        <v>105</v>
      </c>
      <c r="C134" s="350"/>
      <c r="D134" s="351"/>
      <c r="E134" s="351"/>
      <c r="F134" s="351"/>
      <c r="G134" s="351"/>
      <c r="H134" s="125"/>
      <c r="I134" s="126"/>
      <c r="J134" s="126"/>
      <c r="K134" s="127"/>
      <c r="L134" s="437"/>
      <c r="M134" s="664"/>
      <c r="N134" s="432"/>
      <c r="O134" s="78"/>
      <c r="P134" s="130"/>
      <c r="Q134" s="131"/>
      <c r="R134" s="131"/>
      <c r="S134" s="131"/>
      <c r="T134" s="131"/>
      <c r="U134" s="131"/>
      <c r="V134" s="131"/>
      <c r="W134" s="132"/>
      <c r="X134" s="154"/>
      <c r="Y134" s="155"/>
      <c r="Z134" s="165"/>
      <c r="AA134" s="433"/>
      <c r="AB134" s="360"/>
      <c r="AC134" s="138"/>
      <c r="AD134" s="138"/>
      <c r="AE134" s="138"/>
      <c r="AF134" s="138"/>
      <c r="AG134" s="138"/>
      <c r="AH134" s="139"/>
      <c r="AI134" s="434"/>
      <c r="AJ134" s="435"/>
      <c r="AK134" s="356"/>
      <c r="AL134" s="356"/>
      <c r="AM134" s="436"/>
      <c r="AN134" s="357"/>
      <c r="AO134" s="362"/>
      <c r="AP134" s="144"/>
      <c r="AQ134" s="359"/>
      <c r="AR134" s="359"/>
      <c r="AS134" s="359"/>
      <c r="AT134" s="437"/>
      <c r="AU134" s="438"/>
      <c r="AV134" s="78"/>
      <c r="AW134" s="78"/>
      <c r="AX134" s="439"/>
      <c r="AY134" s="439"/>
      <c r="AZ134" s="146"/>
      <c r="BA134" s="146"/>
      <c r="BB134" s="148"/>
      <c r="BC134" s="148"/>
      <c r="BD134" s="148"/>
      <c r="BE134" s="148"/>
      <c r="BF134" s="146"/>
      <c r="BG134" s="148"/>
      <c r="BH134" s="148"/>
      <c r="BI134" s="148"/>
      <c r="BJ134" s="148"/>
      <c r="BK134" s="149"/>
      <c r="BL134" s="150"/>
      <c r="BM134" s="151"/>
      <c r="BN134" s="151"/>
      <c r="BO134" s="151"/>
      <c r="BP134" s="151"/>
      <c r="BQ134" s="152"/>
      <c r="BR134" s="153"/>
      <c r="BS134" s="131"/>
      <c r="BT134" s="131"/>
      <c r="BU134" s="441"/>
      <c r="BV134" s="154"/>
      <c r="BW134" s="155"/>
      <c r="BX134" s="165"/>
      <c r="BY134" s="426"/>
      <c r="BZ134" s="427"/>
      <c r="CA134" s="428"/>
      <c r="CB134" s="110"/>
      <c r="CC134" s="111"/>
      <c r="CD134" s="315"/>
      <c r="CE134" s="429"/>
      <c r="CF134" s="114"/>
      <c r="CG134" s="430"/>
      <c r="CH134" s="316"/>
      <c r="CJ134" s="159"/>
      <c r="CK134" s="3"/>
    </row>
    <row r="135" spans="1:89" ht="16.5" customHeight="1">
      <c r="A135" s="220" t="s">
        <v>270</v>
      </c>
      <c r="B135" s="67" t="s">
        <v>105</v>
      </c>
      <c r="C135" s="350"/>
      <c r="D135" s="351"/>
      <c r="E135" s="351"/>
      <c r="F135" s="351"/>
      <c r="G135" s="351"/>
      <c r="H135" s="125"/>
      <c r="I135" s="126"/>
      <c r="J135" s="126"/>
      <c r="K135" s="127"/>
      <c r="L135" s="437"/>
      <c r="M135" s="664"/>
      <c r="N135" s="432"/>
      <c r="O135" s="78"/>
      <c r="P135" s="130"/>
      <c r="Q135" s="131"/>
      <c r="R135" s="131"/>
      <c r="S135" s="131"/>
      <c r="T135" s="131"/>
      <c r="U135" s="131"/>
      <c r="V135" s="131"/>
      <c r="W135" s="132"/>
      <c r="X135" s="154"/>
      <c r="Y135" s="155"/>
      <c r="Z135" s="165"/>
      <c r="AA135" s="433"/>
      <c r="AB135" s="360"/>
      <c r="AC135" s="138"/>
      <c r="AD135" s="138"/>
      <c r="AE135" s="138"/>
      <c r="AF135" s="138"/>
      <c r="AG135" s="138"/>
      <c r="AH135" s="139"/>
      <c r="AI135" s="434"/>
      <c r="AJ135" s="435"/>
      <c r="AK135" s="356"/>
      <c r="AL135" s="356"/>
      <c r="AM135" s="436"/>
      <c r="AN135" s="357"/>
      <c r="AO135" s="362"/>
      <c r="AP135" s="144"/>
      <c r="AQ135" s="359"/>
      <c r="AR135" s="359"/>
      <c r="AS135" s="359"/>
      <c r="AT135" s="437"/>
      <c r="AU135" s="438"/>
      <c r="AV135" s="78"/>
      <c r="AW135" s="78"/>
      <c r="AX135" s="439"/>
      <c r="AY135" s="439"/>
      <c r="AZ135" s="146"/>
      <c r="BA135" s="146"/>
      <c r="BB135" s="148"/>
      <c r="BC135" s="148"/>
      <c r="BD135" s="148"/>
      <c r="BE135" s="148"/>
      <c r="BF135" s="146"/>
      <c r="BG135" s="148"/>
      <c r="BH135" s="148"/>
      <c r="BI135" s="148"/>
      <c r="BJ135" s="148"/>
      <c r="BK135" s="149"/>
      <c r="BL135" s="150"/>
      <c r="BM135" s="151"/>
      <c r="BN135" s="151"/>
      <c r="BO135" s="151"/>
      <c r="BP135" s="151"/>
      <c r="BQ135" s="152"/>
      <c r="BR135" s="153"/>
      <c r="BS135" s="131"/>
      <c r="BT135" s="131"/>
      <c r="BU135" s="441"/>
      <c r="BV135" s="154"/>
      <c r="BW135" s="155"/>
      <c r="BX135" s="165"/>
      <c r="BY135" s="426"/>
      <c r="BZ135" s="427"/>
      <c r="CA135" s="428"/>
      <c r="CB135" s="110"/>
      <c r="CC135" s="111"/>
      <c r="CD135" s="315"/>
      <c r="CE135" s="429"/>
      <c r="CF135" s="114"/>
      <c r="CG135" s="430"/>
      <c r="CH135" s="316"/>
      <c r="CI135" s="158"/>
      <c r="CJ135" s="159"/>
      <c r="CK135" s="3"/>
    </row>
    <row r="136" spans="1:89" ht="16.5" customHeight="1">
      <c r="A136" s="220" t="s">
        <v>271</v>
      </c>
      <c r="B136" s="67" t="s">
        <v>105</v>
      </c>
      <c r="C136" s="350"/>
      <c r="D136" s="351"/>
      <c r="E136" s="351"/>
      <c r="F136" s="351"/>
      <c r="G136" s="351"/>
      <c r="H136" s="125"/>
      <c r="I136" s="126"/>
      <c r="J136" s="126"/>
      <c r="K136" s="127"/>
      <c r="L136" s="437"/>
      <c r="M136" s="664"/>
      <c r="N136" s="432"/>
      <c r="O136" s="78"/>
      <c r="P136" s="130"/>
      <c r="Q136" s="131"/>
      <c r="R136" s="131"/>
      <c r="S136" s="131"/>
      <c r="T136" s="131"/>
      <c r="U136" s="131"/>
      <c r="V136" s="131"/>
      <c r="W136" s="132"/>
      <c r="X136" s="154"/>
      <c r="Y136" s="155"/>
      <c r="Z136" s="165"/>
      <c r="AA136" s="433"/>
      <c r="AB136" s="360"/>
      <c r="AC136" s="138"/>
      <c r="AD136" s="138"/>
      <c r="AE136" s="138"/>
      <c r="AF136" s="138"/>
      <c r="AG136" s="138"/>
      <c r="AH136" s="139"/>
      <c r="AI136" s="434"/>
      <c r="AJ136" s="435"/>
      <c r="AK136" s="356"/>
      <c r="AL136" s="356"/>
      <c r="AM136" s="436"/>
      <c r="AN136" s="357"/>
      <c r="AO136" s="362"/>
      <c r="AP136" s="144"/>
      <c r="AQ136" s="359"/>
      <c r="AR136" s="359"/>
      <c r="AS136" s="359"/>
      <c r="AT136" s="437"/>
      <c r="AU136" s="438"/>
      <c r="AV136" s="78"/>
      <c r="AW136" s="78"/>
      <c r="AX136" s="439"/>
      <c r="AY136" s="439"/>
      <c r="AZ136" s="146"/>
      <c r="BA136" s="146"/>
      <c r="BB136" s="148"/>
      <c r="BC136" s="148"/>
      <c r="BD136" s="148"/>
      <c r="BE136" s="148"/>
      <c r="BF136" s="146"/>
      <c r="BG136" s="148"/>
      <c r="BH136" s="148"/>
      <c r="BI136" s="148"/>
      <c r="BJ136" s="148"/>
      <c r="BK136" s="149"/>
      <c r="BL136" s="150"/>
      <c r="BM136" s="151"/>
      <c r="BN136" s="151"/>
      <c r="BO136" s="151"/>
      <c r="BP136" s="151"/>
      <c r="BQ136" s="152"/>
      <c r="BR136" s="153"/>
      <c r="BS136" s="131"/>
      <c r="BT136" s="131"/>
      <c r="BU136" s="441"/>
      <c r="BV136" s="154"/>
      <c r="BW136" s="155"/>
      <c r="BX136" s="165"/>
      <c r="BY136" s="426"/>
      <c r="BZ136" s="427"/>
      <c r="CA136" s="428"/>
      <c r="CB136" s="110"/>
      <c r="CC136" s="111"/>
      <c r="CD136" s="315"/>
      <c r="CE136" s="429"/>
      <c r="CF136" s="114"/>
      <c r="CG136" s="430"/>
      <c r="CI136" s="158"/>
      <c r="CJ136" s="159"/>
      <c r="CK136" s="3"/>
    </row>
    <row r="137" spans="1:89" ht="16.5" customHeight="1">
      <c r="A137" s="220" t="s">
        <v>272</v>
      </c>
      <c r="B137" s="67" t="s">
        <v>105</v>
      </c>
      <c r="C137" s="350"/>
      <c r="D137" s="351"/>
      <c r="E137" s="351"/>
      <c r="F137" s="351"/>
      <c r="G137" s="351"/>
      <c r="H137" s="125"/>
      <c r="I137" s="126"/>
      <c r="J137" s="126"/>
      <c r="K137" s="127"/>
      <c r="L137" s="437"/>
      <c r="M137" s="664"/>
      <c r="N137" s="432"/>
      <c r="O137" s="78"/>
      <c r="P137" s="130"/>
      <c r="Q137" s="131"/>
      <c r="R137" s="131"/>
      <c r="S137" s="131"/>
      <c r="T137" s="131"/>
      <c r="U137" s="131"/>
      <c r="V137" s="131"/>
      <c r="W137" s="132"/>
      <c r="X137" s="154"/>
      <c r="Y137" s="155"/>
      <c r="Z137" s="165"/>
      <c r="AA137" s="433"/>
      <c r="AB137" s="360"/>
      <c r="AC137" s="138"/>
      <c r="AD137" s="138"/>
      <c r="AE137" s="138"/>
      <c r="AF137" s="138"/>
      <c r="AG137" s="138"/>
      <c r="AH137" s="139"/>
      <c r="AI137" s="434"/>
      <c r="AJ137" s="435"/>
      <c r="AK137" s="356"/>
      <c r="AL137" s="356"/>
      <c r="AM137" s="436"/>
      <c r="AN137" s="357"/>
      <c r="AO137" s="362"/>
      <c r="AP137" s="144"/>
      <c r="AQ137" s="359"/>
      <c r="AR137" s="359"/>
      <c r="AS137" s="359"/>
      <c r="AT137" s="437"/>
      <c r="AU137" s="438"/>
      <c r="AV137" s="78"/>
      <c r="AW137" s="78"/>
      <c r="AX137" s="439"/>
      <c r="AY137" s="439"/>
      <c r="AZ137" s="146"/>
      <c r="BA137" s="146"/>
      <c r="BB137" s="148"/>
      <c r="BC137" s="148"/>
      <c r="BD137" s="148"/>
      <c r="BE137" s="148"/>
      <c r="BF137" s="146"/>
      <c r="BG137" s="148"/>
      <c r="BH137" s="148"/>
      <c r="BI137" s="148"/>
      <c r="BJ137" s="148"/>
      <c r="BK137" s="149"/>
      <c r="BL137" s="150"/>
      <c r="BM137" s="151"/>
      <c r="BN137" s="151"/>
      <c r="BO137" s="151"/>
      <c r="BP137" s="151"/>
      <c r="BQ137" s="152"/>
      <c r="BR137" s="153"/>
      <c r="BS137" s="131"/>
      <c r="BT137" s="131"/>
      <c r="BU137" s="441"/>
      <c r="BV137" s="154"/>
      <c r="BW137" s="155"/>
      <c r="BX137" s="165"/>
      <c r="BY137" s="426"/>
      <c r="BZ137" s="427"/>
      <c r="CA137" s="428"/>
      <c r="CB137" s="110"/>
      <c r="CC137" s="111"/>
      <c r="CD137" s="315"/>
      <c r="CE137" s="429"/>
      <c r="CF137" s="114"/>
      <c r="CG137" s="430"/>
      <c r="CH137" s="316"/>
      <c r="CI137" s="158"/>
      <c r="CJ137" s="159">
        <v>1.9</v>
      </c>
      <c r="CK137" s="3" t="s">
        <v>302</v>
      </c>
    </row>
    <row r="138" spans="1:89" ht="16.5" customHeight="1">
      <c r="A138" s="220" t="s">
        <v>273</v>
      </c>
      <c r="B138" s="67" t="s">
        <v>105</v>
      </c>
      <c r="C138" s="350"/>
      <c r="D138" s="351"/>
      <c r="E138" s="351"/>
      <c r="F138" s="351"/>
      <c r="G138" s="351"/>
      <c r="H138" s="125"/>
      <c r="I138" s="126"/>
      <c r="J138" s="126"/>
      <c r="K138" s="127"/>
      <c r="L138" s="437"/>
      <c r="M138" s="664"/>
      <c r="N138" s="432"/>
      <c r="O138" s="78"/>
      <c r="P138" s="130"/>
      <c r="Q138" s="131"/>
      <c r="R138" s="131"/>
      <c r="S138" s="131"/>
      <c r="T138" s="131"/>
      <c r="U138" s="131"/>
      <c r="V138" s="131"/>
      <c r="W138" s="132"/>
      <c r="X138" s="154"/>
      <c r="Y138" s="155"/>
      <c r="Z138" s="165"/>
      <c r="AA138" s="433"/>
      <c r="AB138" s="360"/>
      <c r="AC138" s="138"/>
      <c r="AD138" s="138"/>
      <c r="AE138" s="138"/>
      <c r="AF138" s="138"/>
      <c r="AG138" s="138"/>
      <c r="AH138" s="139"/>
      <c r="AI138" s="434"/>
      <c r="AJ138" s="435"/>
      <c r="AK138" s="356"/>
      <c r="AL138" s="356"/>
      <c r="AM138" s="436"/>
      <c r="AN138" s="357"/>
      <c r="AO138" s="362"/>
      <c r="AP138" s="144"/>
      <c r="AQ138" s="359"/>
      <c r="AR138" s="359"/>
      <c r="AS138" s="359"/>
      <c r="AT138" s="437"/>
      <c r="AU138" s="438"/>
      <c r="AV138" s="78"/>
      <c r="AW138" s="78"/>
      <c r="AX138" s="439"/>
      <c r="AY138" s="439"/>
      <c r="AZ138" s="146"/>
      <c r="BA138" s="146"/>
      <c r="BB138" s="148"/>
      <c r="BC138" s="148"/>
      <c r="BD138" s="148"/>
      <c r="BE138" s="148"/>
      <c r="BF138" s="146"/>
      <c r="BG138" s="148"/>
      <c r="BH138" s="148"/>
      <c r="BI138" s="148"/>
      <c r="BJ138" s="148"/>
      <c r="BK138" s="149"/>
      <c r="BL138" s="150"/>
      <c r="BM138" s="151"/>
      <c r="BN138" s="151"/>
      <c r="BO138" s="151"/>
      <c r="BP138" s="151"/>
      <c r="BQ138" s="152"/>
      <c r="BR138" s="153"/>
      <c r="BS138" s="131"/>
      <c r="BT138" s="131"/>
      <c r="BU138" s="441"/>
      <c r="BV138" s="154"/>
      <c r="BW138" s="155"/>
      <c r="BX138" s="165"/>
      <c r="BY138" s="426"/>
      <c r="BZ138" s="427"/>
      <c r="CA138" s="428"/>
      <c r="CB138" s="110"/>
      <c r="CC138" s="111"/>
      <c r="CD138" s="315"/>
      <c r="CE138" s="429"/>
      <c r="CF138" s="114"/>
      <c r="CG138" s="430"/>
      <c r="CH138" s="316"/>
      <c r="CI138" s="158"/>
      <c r="CJ138" s="159"/>
      <c r="CK138" s="3"/>
    </row>
    <row r="139" spans="1:89" ht="16.5" customHeight="1">
      <c r="A139" s="220" t="s">
        <v>274</v>
      </c>
      <c r="B139" s="67" t="s">
        <v>105</v>
      </c>
      <c r="C139" s="350"/>
      <c r="D139" s="351"/>
      <c r="E139" s="351"/>
      <c r="F139" s="351"/>
      <c r="G139" s="351"/>
      <c r="H139" s="125"/>
      <c r="I139" s="126"/>
      <c r="J139" s="126"/>
      <c r="K139" s="127"/>
      <c r="L139" s="437"/>
      <c r="M139" s="664"/>
      <c r="N139" s="432"/>
      <c r="O139" s="78"/>
      <c r="P139" s="130"/>
      <c r="Q139" s="131"/>
      <c r="R139" s="131"/>
      <c r="S139" s="131"/>
      <c r="T139" s="131"/>
      <c r="U139" s="131"/>
      <c r="V139" s="131"/>
      <c r="W139" s="132"/>
      <c r="X139" s="154"/>
      <c r="Y139" s="155"/>
      <c r="Z139" s="165"/>
      <c r="AA139" s="433"/>
      <c r="AB139" s="360"/>
      <c r="AC139" s="138"/>
      <c r="AD139" s="138"/>
      <c r="AE139" s="138"/>
      <c r="AF139" s="138"/>
      <c r="AG139" s="138"/>
      <c r="AH139" s="139"/>
      <c r="AI139" s="434"/>
      <c r="AJ139" s="435"/>
      <c r="AK139" s="356"/>
      <c r="AL139" s="356"/>
      <c r="AM139" s="436"/>
      <c r="AN139" s="357"/>
      <c r="AO139" s="362"/>
      <c r="AP139" s="144"/>
      <c r="AQ139" s="359"/>
      <c r="AR139" s="359"/>
      <c r="AS139" s="359"/>
      <c r="AT139" s="437"/>
      <c r="AU139" s="438"/>
      <c r="AV139" s="78"/>
      <c r="AW139" s="78"/>
      <c r="AX139" s="439"/>
      <c r="AY139" s="439"/>
      <c r="AZ139" s="146"/>
      <c r="BA139" s="146"/>
      <c r="BB139" s="148"/>
      <c r="BC139" s="148"/>
      <c r="BD139" s="148"/>
      <c r="BE139" s="148"/>
      <c r="BF139" s="146"/>
      <c r="BG139" s="148"/>
      <c r="BH139" s="148"/>
      <c r="BI139" s="148"/>
      <c r="BJ139" s="148"/>
      <c r="BK139" s="149"/>
      <c r="BL139" s="150"/>
      <c r="BM139" s="151"/>
      <c r="BN139" s="151"/>
      <c r="BO139" s="151"/>
      <c r="BP139" s="151"/>
      <c r="BQ139" s="152"/>
      <c r="BR139" s="153"/>
      <c r="BS139" s="131"/>
      <c r="BT139" s="131"/>
      <c r="BU139" s="441"/>
      <c r="BV139" s="154"/>
      <c r="BW139" s="155"/>
      <c r="BX139" s="165"/>
      <c r="BY139" s="426"/>
      <c r="BZ139" s="427"/>
      <c r="CA139" s="428"/>
      <c r="CB139" s="110"/>
      <c r="CC139" s="111"/>
      <c r="CD139" s="315"/>
      <c r="CE139" s="429"/>
      <c r="CF139" s="114"/>
      <c r="CG139" s="430"/>
      <c r="CI139" s="158"/>
      <c r="CJ139" s="159"/>
      <c r="CK139" s="3"/>
    </row>
    <row r="140" spans="1:89" ht="16.5" customHeight="1">
      <c r="A140" s="220" t="s">
        <v>275</v>
      </c>
      <c r="B140" s="67" t="s">
        <v>105</v>
      </c>
      <c r="C140" s="350"/>
      <c r="D140" s="351"/>
      <c r="E140" s="351"/>
      <c r="F140" s="351"/>
      <c r="G140" s="351"/>
      <c r="H140" s="125"/>
      <c r="I140" s="126"/>
      <c r="J140" s="126"/>
      <c r="K140" s="127"/>
      <c r="L140" s="437"/>
      <c r="M140" s="664"/>
      <c r="N140" s="432"/>
      <c r="O140" s="78"/>
      <c r="P140" s="130"/>
      <c r="Q140" s="131"/>
      <c r="R140" s="131"/>
      <c r="S140" s="131"/>
      <c r="T140" s="131"/>
      <c r="U140" s="131"/>
      <c r="V140" s="131"/>
      <c r="W140" s="132"/>
      <c r="X140" s="154"/>
      <c r="Y140" s="155"/>
      <c r="Z140" s="165"/>
      <c r="AA140" s="433"/>
      <c r="AB140" s="360"/>
      <c r="AC140" s="138"/>
      <c r="AD140" s="138"/>
      <c r="AE140" s="138"/>
      <c r="AF140" s="138"/>
      <c r="AG140" s="138"/>
      <c r="AH140" s="139"/>
      <c r="AI140" s="434"/>
      <c r="AJ140" s="435"/>
      <c r="AK140" s="356"/>
      <c r="AL140" s="356"/>
      <c r="AM140" s="436"/>
      <c r="AN140" s="357"/>
      <c r="AO140" s="362"/>
      <c r="AP140" s="144"/>
      <c r="AQ140" s="359"/>
      <c r="AR140" s="359"/>
      <c r="AS140" s="359"/>
      <c r="AT140" s="437"/>
      <c r="AU140" s="438"/>
      <c r="AV140" s="78"/>
      <c r="AW140" s="78"/>
      <c r="AX140" s="439"/>
      <c r="AY140" s="439"/>
      <c r="AZ140" s="146"/>
      <c r="BA140" s="146"/>
      <c r="BB140" s="148"/>
      <c r="BC140" s="148"/>
      <c r="BD140" s="148"/>
      <c r="BE140" s="148"/>
      <c r="BF140" s="146"/>
      <c r="BG140" s="148"/>
      <c r="BH140" s="148"/>
      <c r="BI140" s="148"/>
      <c r="BJ140" s="148"/>
      <c r="BK140" s="149"/>
      <c r="BL140" s="150"/>
      <c r="BM140" s="151"/>
      <c r="BN140" s="151"/>
      <c r="BO140" s="151"/>
      <c r="BP140" s="151"/>
      <c r="BQ140" s="152"/>
      <c r="BR140" s="153"/>
      <c r="BS140" s="131"/>
      <c r="BT140" s="131"/>
      <c r="BU140" s="441"/>
      <c r="BV140" s="154"/>
      <c r="BW140" s="155"/>
      <c r="BX140" s="165"/>
      <c r="BY140" s="426"/>
      <c r="BZ140" s="427"/>
      <c r="CA140" s="428"/>
      <c r="CB140" s="110"/>
      <c r="CC140" s="111"/>
      <c r="CD140" s="315"/>
      <c r="CE140" s="429"/>
      <c r="CF140" s="114"/>
      <c r="CG140" s="430"/>
      <c r="CH140" s="316"/>
      <c r="CI140" s="158"/>
      <c r="CJ140" s="159"/>
      <c r="CK140" s="3"/>
    </row>
    <row r="141" spans="1:89" ht="16.5" customHeight="1">
      <c r="A141" s="220" t="s">
        <v>276</v>
      </c>
      <c r="B141" s="67" t="s">
        <v>105</v>
      </c>
      <c r="C141" s="350"/>
      <c r="D141" s="351"/>
      <c r="E141" s="351"/>
      <c r="F141" s="351"/>
      <c r="G141" s="351"/>
      <c r="H141" s="125"/>
      <c r="I141" s="126"/>
      <c r="J141" s="126"/>
      <c r="K141" s="127"/>
      <c r="L141" s="437"/>
      <c r="M141" s="664"/>
      <c r="N141" s="432"/>
      <c r="O141" s="78"/>
      <c r="P141" s="130"/>
      <c r="Q141" s="131"/>
      <c r="R141" s="131"/>
      <c r="S141" s="131"/>
      <c r="T141" s="131"/>
      <c r="U141" s="131"/>
      <c r="V141" s="131"/>
      <c r="W141" s="132"/>
      <c r="X141" s="154"/>
      <c r="Y141" s="155"/>
      <c r="Z141" s="165"/>
      <c r="AA141" s="433"/>
      <c r="AB141" s="360"/>
      <c r="AC141" s="138"/>
      <c r="AD141" s="138"/>
      <c r="AE141" s="138"/>
      <c r="AF141" s="138"/>
      <c r="AG141" s="138"/>
      <c r="AH141" s="139"/>
      <c r="AI141" s="434"/>
      <c r="AJ141" s="435"/>
      <c r="AK141" s="356"/>
      <c r="AL141" s="356"/>
      <c r="AM141" s="436"/>
      <c r="AN141" s="357"/>
      <c r="AO141" s="362"/>
      <c r="AP141" s="144"/>
      <c r="AQ141" s="359"/>
      <c r="AR141" s="359"/>
      <c r="AS141" s="359"/>
      <c r="AT141" s="437"/>
      <c r="AU141" s="438"/>
      <c r="AV141" s="78"/>
      <c r="AW141" s="78"/>
      <c r="AX141" s="439"/>
      <c r="AY141" s="439"/>
      <c r="AZ141" s="146"/>
      <c r="BA141" s="146"/>
      <c r="BB141" s="148"/>
      <c r="BC141" s="148"/>
      <c r="BD141" s="148"/>
      <c r="BE141" s="148"/>
      <c r="BF141" s="146"/>
      <c r="BG141" s="148"/>
      <c r="BH141" s="148"/>
      <c r="BI141" s="148"/>
      <c r="BJ141" s="148"/>
      <c r="BK141" s="149"/>
      <c r="BL141" s="150"/>
      <c r="BM141" s="151"/>
      <c r="BN141" s="151"/>
      <c r="BO141" s="151"/>
      <c r="BP141" s="151"/>
      <c r="BQ141" s="152"/>
      <c r="BR141" s="153"/>
      <c r="BS141" s="131"/>
      <c r="BT141" s="131"/>
      <c r="BU141" s="441"/>
      <c r="BV141" s="154"/>
      <c r="BW141" s="155"/>
      <c r="BX141" s="165"/>
      <c r="BY141" s="426"/>
      <c r="BZ141" s="427"/>
      <c r="CA141" s="428"/>
      <c r="CB141" s="110"/>
      <c r="CC141" s="111"/>
      <c r="CD141" s="315"/>
      <c r="CE141" s="429"/>
      <c r="CF141" s="114"/>
      <c r="CG141" s="430"/>
      <c r="CH141" s="316"/>
      <c r="CI141" s="158"/>
      <c r="CJ141" s="159">
        <v>2.1</v>
      </c>
      <c r="CK141" s="3" t="s">
        <v>303</v>
      </c>
    </row>
    <row r="142" spans="1:89" ht="16.5" customHeight="1">
      <c r="A142" s="220" t="s">
        <v>277</v>
      </c>
      <c r="B142" s="67" t="s">
        <v>105</v>
      </c>
      <c r="C142" s="350"/>
      <c r="D142" s="351"/>
      <c r="E142" s="351"/>
      <c r="F142" s="351"/>
      <c r="G142" s="351"/>
      <c r="H142" s="125"/>
      <c r="I142" s="126"/>
      <c r="J142" s="126"/>
      <c r="K142" s="127"/>
      <c r="L142" s="437"/>
      <c r="M142" s="664"/>
      <c r="N142" s="432"/>
      <c r="O142" s="78"/>
      <c r="P142" s="130"/>
      <c r="Q142" s="131"/>
      <c r="R142" s="131"/>
      <c r="S142" s="131"/>
      <c r="T142" s="131"/>
      <c r="U142" s="131"/>
      <c r="V142" s="131"/>
      <c r="W142" s="132"/>
      <c r="X142" s="154"/>
      <c r="Y142" s="155"/>
      <c r="Z142" s="165"/>
      <c r="AA142" s="433"/>
      <c r="AB142" s="360"/>
      <c r="AC142" s="138"/>
      <c r="AD142" s="138"/>
      <c r="AE142" s="138"/>
      <c r="AF142" s="138"/>
      <c r="AG142" s="138"/>
      <c r="AH142" s="139"/>
      <c r="AI142" s="434"/>
      <c r="AJ142" s="435"/>
      <c r="AK142" s="356"/>
      <c r="AL142" s="356"/>
      <c r="AM142" s="436"/>
      <c r="AN142" s="357"/>
      <c r="AO142" s="362"/>
      <c r="AP142" s="144"/>
      <c r="AQ142" s="359"/>
      <c r="AR142" s="359"/>
      <c r="AS142" s="359"/>
      <c r="AT142" s="437"/>
      <c r="AU142" s="438"/>
      <c r="AV142" s="78"/>
      <c r="AW142" s="78"/>
      <c r="AX142" s="439"/>
      <c r="AY142" s="439"/>
      <c r="AZ142" s="146"/>
      <c r="BA142" s="146"/>
      <c r="BB142" s="148"/>
      <c r="BC142" s="148"/>
      <c r="BD142" s="148"/>
      <c r="BE142" s="148"/>
      <c r="BF142" s="146"/>
      <c r="BG142" s="148"/>
      <c r="BH142" s="148"/>
      <c r="BI142" s="148"/>
      <c r="BJ142" s="148"/>
      <c r="BK142" s="149"/>
      <c r="BL142" s="150"/>
      <c r="BM142" s="151"/>
      <c r="BN142" s="151"/>
      <c r="BO142" s="151"/>
      <c r="BP142" s="151"/>
      <c r="BQ142" s="152"/>
      <c r="BR142" s="153"/>
      <c r="BS142" s="131"/>
      <c r="BT142" s="131"/>
      <c r="BU142" s="441"/>
      <c r="BV142" s="154"/>
      <c r="BW142" s="155"/>
      <c r="BX142" s="165"/>
      <c r="BY142" s="426"/>
      <c r="BZ142" s="427"/>
      <c r="CA142" s="428"/>
      <c r="CB142" s="110"/>
      <c r="CC142" s="111"/>
      <c r="CD142" s="315"/>
      <c r="CE142" s="429"/>
      <c r="CF142" s="114"/>
      <c r="CG142" s="430"/>
      <c r="CH142" s="316"/>
      <c r="CI142" s="158"/>
      <c r="CJ142" s="159"/>
      <c r="CK142" s="3"/>
    </row>
    <row r="143" spans="1:89" ht="16.5" customHeight="1">
      <c r="A143" s="445" t="s">
        <v>278</v>
      </c>
      <c r="B143" s="67" t="s">
        <v>105</v>
      </c>
      <c r="C143" s="350"/>
      <c r="D143" s="351"/>
      <c r="E143" s="351"/>
      <c r="F143" s="351"/>
      <c r="G143" s="351"/>
      <c r="H143" s="125"/>
      <c r="I143" s="126"/>
      <c r="J143" s="126"/>
      <c r="K143" s="127"/>
      <c r="L143" s="437"/>
      <c r="M143" s="664"/>
      <c r="N143" s="432"/>
      <c r="O143" s="78"/>
      <c r="P143" s="130"/>
      <c r="Q143" s="131"/>
      <c r="R143" s="131"/>
      <c r="S143" s="131"/>
      <c r="T143" s="131"/>
      <c r="U143" s="131"/>
      <c r="V143" s="131"/>
      <c r="W143" s="132"/>
      <c r="X143" s="154"/>
      <c r="Y143" s="155"/>
      <c r="Z143" s="165"/>
      <c r="AA143" s="433"/>
      <c r="AB143" s="360"/>
      <c r="AC143" s="138"/>
      <c r="AD143" s="138"/>
      <c r="AE143" s="138"/>
      <c r="AF143" s="138"/>
      <c r="AG143" s="138"/>
      <c r="AH143" s="139"/>
      <c r="AI143" s="434"/>
      <c r="AJ143" s="435"/>
      <c r="AK143" s="356"/>
      <c r="AL143" s="356"/>
      <c r="AM143" s="436"/>
      <c r="AN143" s="357"/>
      <c r="AO143" s="362"/>
      <c r="AP143" s="144"/>
      <c r="AQ143" s="359"/>
      <c r="AR143" s="359"/>
      <c r="AS143" s="359"/>
      <c r="AT143" s="437"/>
      <c r="AU143" s="438"/>
      <c r="AV143" s="78"/>
      <c r="AW143" s="78"/>
      <c r="AX143" s="439"/>
      <c r="AY143" s="439"/>
      <c r="AZ143" s="146"/>
      <c r="BA143" s="146"/>
      <c r="BB143" s="148"/>
      <c r="BC143" s="148"/>
      <c r="BD143" s="148"/>
      <c r="BE143" s="148"/>
      <c r="BF143" s="146"/>
      <c r="BG143" s="148"/>
      <c r="BH143" s="148"/>
      <c r="BI143" s="148"/>
      <c r="BJ143" s="148"/>
      <c r="BK143" s="149"/>
      <c r="BL143" s="150"/>
      <c r="BM143" s="151"/>
      <c r="BN143" s="151"/>
      <c r="BO143" s="151"/>
      <c r="BP143" s="151"/>
      <c r="BQ143" s="152"/>
      <c r="BR143" s="153"/>
      <c r="BS143" s="131"/>
      <c r="BT143" s="131"/>
      <c r="BU143" s="441"/>
      <c r="BV143" s="154"/>
      <c r="BW143" s="155"/>
      <c r="BX143" s="165"/>
      <c r="BY143" s="426"/>
      <c r="BZ143" s="427"/>
      <c r="CA143" s="428"/>
      <c r="CB143" s="110"/>
      <c r="CC143" s="111"/>
      <c r="CD143" s="315"/>
      <c r="CE143" s="429"/>
      <c r="CF143" s="114"/>
      <c r="CG143" s="430"/>
      <c r="CH143" s="316"/>
      <c r="CI143" s="158"/>
      <c r="CJ143" s="159"/>
      <c r="CK143" s="3"/>
    </row>
    <row r="144" spans="1:89" ht="16.5" customHeight="1">
      <c r="A144" s="446" t="s">
        <v>279</v>
      </c>
      <c r="B144" s="67" t="s">
        <v>105</v>
      </c>
      <c r="C144" s="350"/>
      <c r="D144" s="351"/>
      <c r="E144" s="351"/>
      <c r="F144" s="351"/>
      <c r="G144" s="351"/>
      <c r="H144" s="125"/>
      <c r="I144" s="126"/>
      <c r="J144" s="126"/>
      <c r="K144" s="127"/>
      <c r="L144" s="437"/>
      <c r="M144" s="664"/>
      <c r="N144" s="432"/>
      <c r="O144" s="78"/>
      <c r="P144" s="130"/>
      <c r="Q144" s="131"/>
      <c r="R144" s="131"/>
      <c r="S144" s="131"/>
      <c r="T144" s="131"/>
      <c r="U144" s="131"/>
      <c r="V144" s="131"/>
      <c r="W144" s="132"/>
      <c r="X144" s="154"/>
      <c r="Y144" s="155"/>
      <c r="Z144" s="165"/>
      <c r="AA144" s="433"/>
      <c r="AB144" s="360"/>
      <c r="AC144" s="138"/>
      <c r="AD144" s="138"/>
      <c r="AE144" s="138"/>
      <c r="AF144" s="138"/>
      <c r="AG144" s="138"/>
      <c r="AH144" s="139"/>
      <c r="AI144" s="434"/>
      <c r="AJ144" s="435"/>
      <c r="AK144" s="356"/>
      <c r="AL144" s="356"/>
      <c r="AM144" s="436"/>
      <c r="AN144" s="357"/>
      <c r="AO144" s="362"/>
      <c r="AP144" s="144"/>
      <c r="AQ144" s="359"/>
      <c r="AR144" s="359"/>
      <c r="AS144" s="359"/>
      <c r="AT144" s="437"/>
      <c r="AU144" s="438"/>
      <c r="AV144" s="78"/>
      <c r="AW144" s="78"/>
      <c r="AX144" s="439"/>
      <c r="AY144" s="439"/>
      <c r="AZ144" s="146"/>
      <c r="BA144" s="146"/>
      <c r="BB144" s="148"/>
      <c r="BC144" s="148"/>
      <c r="BD144" s="148"/>
      <c r="BE144" s="148"/>
      <c r="BF144" s="146"/>
      <c r="BG144" s="383"/>
      <c r="BH144" s="148"/>
      <c r="BI144" s="148"/>
      <c r="BJ144" s="148"/>
      <c r="BK144" s="149"/>
      <c r="BL144" s="150"/>
      <c r="BM144" s="151"/>
      <c r="BN144" s="151"/>
      <c r="BO144" s="151"/>
      <c r="BP144" s="151"/>
      <c r="BQ144" s="152"/>
      <c r="BR144" s="153"/>
      <c r="BS144" s="131"/>
      <c r="BT144" s="131"/>
      <c r="BU144" s="441"/>
      <c r="BV144" s="154"/>
      <c r="BW144" s="155"/>
      <c r="BX144" s="165"/>
      <c r="BY144" s="426"/>
      <c r="BZ144" s="427"/>
      <c r="CA144" s="428"/>
      <c r="CB144" s="110"/>
      <c r="CC144" s="111"/>
      <c r="CD144" s="315"/>
      <c r="CE144" s="429"/>
      <c r="CF144" s="114"/>
      <c r="CG144" s="430"/>
      <c r="CH144" s="316"/>
      <c r="CI144" s="158"/>
      <c r="CJ144" s="159"/>
      <c r="CK144" s="3"/>
    </row>
    <row r="145" spans="1:89" ht="16.5" customHeight="1">
      <c r="A145" s="447" t="s">
        <v>280</v>
      </c>
      <c r="B145" s="67" t="s">
        <v>105</v>
      </c>
      <c r="C145" s="350"/>
      <c r="D145" s="351"/>
      <c r="E145" s="351"/>
      <c r="F145" s="351"/>
      <c r="G145" s="351"/>
      <c r="H145" s="125"/>
      <c r="I145" s="126"/>
      <c r="J145" s="126"/>
      <c r="K145" s="127"/>
      <c r="L145" s="437"/>
      <c r="M145" s="664"/>
      <c r="N145" s="432"/>
      <c r="O145" s="78"/>
      <c r="P145" s="130"/>
      <c r="Q145" s="131"/>
      <c r="R145" s="131"/>
      <c r="S145" s="131"/>
      <c r="T145" s="131"/>
      <c r="U145" s="131"/>
      <c r="V145" s="131"/>
      <c r="W145" s="132"/>
      <c r="X145" s="154"/>
      <c r="Y145" s="155"/>
      <c r="Z145" s="165"/>
      <c r="AA145" s="433"/>
      <c r="AB145" s="360"/>
      <c r="AC145" s="138"/>
      <c r="AD145" s="138"/>
      <c r="AE145" s="138"/>
      <c r="AF145" s="138"/>
      <c r="AG145" s="138"/>
      <c r="AH145" s="139"/>
      <c r="AI145" s="434"/>
      <c r="AJ145" s="435"/>
      <c r="AK145" s="356"/>
      <c r="AL145" s="356"/>
      <c r="AM145" s="436"/>
      <c r="AN145" s="357"/>
      <c r="AO145" s="362"/>
      <c r="AP145" s="144"/>
      <c r="AQ145" s="359"/>
      <c r="AR145" s="359"/>
      <c r="AS145" s="359"/>
      <c r="AT145" s="437"/>
      <c r="AU145" s="438"/>
      <c r="AV145" s="78"/>
      <c r="AW145" s="78"/>
      <c r="AX145" s="439"/>
      <c r="AY145" s="439"/>
      <c r="AZ145" s="146"/>
      <c r="BA145" s="146"/>
      <c r="BB145" s="148"/>
      <c r="BC145" s="148"/>
      <c r="BD145" s="148"/>
      <c r="BE145" s="148"/>
      <c r="BF145" s="146"/>
      <c r="BG145" s="297"/>
      <c r="BH145" s="148"/>
      <c r="BI145" s="148"/>
      <c r="BJ145" s="148"/>
      <c r="BK145" s="149"/>
      <c r="BL145" s="150"/>
      <c r="BM145" s="151"/>
      <c r="BN145" s="151"/>
      <c r="BO145" s="151"/>
      <c r="BP145" s="151"/>
      <c r="BQ145" s="152"/>
      <c r="BR145" s="153"/>
      <c r="BS145" s="131"/>
      <c r="BT145" s="131"/>
      <c r="BU145" s="441"/>
      <c r="BV145" s="154"/>
      <c r="BW145" s="155"/>
      <c r="BX145" s="165"/>
      <c r="BY145" s="426"/>
      <c r="BZ145" s="427"/>
      <c r="CA145" s="428"/>
      <c r="CB145" s="110"/>
      <c r="CC145" s="111"/>
      <c r="CD145" s="315"/>
      <c r="CE145" s="429"/>
      <c r="CF145" s="114"/>
      <c r="CG145" s="430"/>
      <c r="CH145" s="316"/>
      <c r="CI145" s="158"/>
      <c r="CJ145" s="159"/>
      <c r="CK145" s="3"/>
    </row>
    <row r="146" spans="1:89" ht="17.25" customHeight="1">
      <c r="A146" s="447" t="s">
        <v>281</v>
      </c>
      <c r="B146" s="67" t="s">
        <v>105</v>
      </c>
      <c r="C146" s="397"/>
      <c r="D146" s="398"/>
      <c r="E146" s="398"/>
      <c r="F146" s="398"/>
      <c r="G146" s="398"/>
      <c r="H146" s="261"/>
      <c r="I146" s="262"/>
      <c r="J146" s="262"/>
      <c r="K146" s="263"/>
      <c r="L146" s="456"/>
      <c r="M146" s="665"/>
      <c r="N146" s="449"/>
      <c r="O146" s="78"/>
      <c r="P146" s="267"/>
      <c r="Q146" s="268"/>
      <c r="R146" s="268"/>
      <c r="S146" s="268"/>
      <c r="T146" s="268"/>
      <c r="U146" s="268"/>
      <c r="V146" s="268"/>
      <c r="W146" s="269"/>
      <c r="X146" s="286"/>
      <c r="Y146" s="287"/>
      <c r="Z146" s="288"/>
      <c r="AA146" s="450"/>
      <c r="AB146" s="451"/>
      <c r="AC146" s="271"/>
      <c r="AD146" s="271"/>
      <c r="AE146" s="271"/>
      <c r="AF146" s="271"/>
      <c r="AG146" s="271"/>
      <c r="AH146" s="273"/>
      <c r="AI146" s="434"/>
      <c r="AJ146" s="435"/>
      <c r="AK146" s="356"/>
      <c r="AL146" s="356"/>
      <c r="AM146" s="452"/>
      <c r="AN146" s="453"/>
      <c r="AO146" s="454"/>
      <c r="AP146" s="277"/>
      <c r="AQ146" s="455"/>
      <c r="AR146" s="455"/>
      <c r="AS146" s="455"/>
      <c r="AT146" s="456"/>
      <c r="AU146" s="457"/>
      <c r="AV146" s="458"/>
      <c r="AW146" s="458"/>
      <c r="AX146" s="459"/>
      <c r="AY146" s="459"/>
      <c r="AZ146" s="279"/>
      <c r="BA146" s="279"/>
      <c r="BB146" s="280"/>
      <c r="BC146" s="280"/>
      <c r="BD146" s="280"/>
      <c r="BE146" s="280"/>
      <c r="BF146" s="279"/>
      <c r="BG146" s="460"/>
      <c r="BH146" s="280"/>
      <c r="BI146" s="280"/>
      <c r="BJ146" s="280"/>
      <c r="BK146" s="281"/>
      <c r="BL146" s="282"/>
      <c r="BM146" s="283"/>
      <c r="BN146" s="283"/>
      <c r="BO146" s="283"/>
      <c r="BP146" s="283"/>
      <c r="BQ146" s="284"/>
      <c r="BR146" s="285"/>
      <c r="BS146" s="268"/>
      <c r="BT146" s="268"/>
      <c r="BU146" s="461"/>
      <c r="BV146" s="286"/>
      <c r="BW146" s="287"/>
      <c r="BX146" s="378"/>
      <c r="BY146" s="426"/>
      <c r="BZ146" s="427"/>
      <c r="CA146" s="428"/>
      <c r="CB146" s="110"/>
      <c r="CC146" s="111"/>
      <c r="CD146" s="315"/>
      <c r="CE146" s="429"/>
      <c r="CF146" s="114"/>
      <c r="CG146" s="430"/>
      <c r="CH146" s="462"/>
      <c r="CI146" s="290"/>
      <c r="CJ146" s="291"/>
      <c r="CK146" s="3"/>
    </row>
    <row r="147" spans="1:89" ht="19.5" customHeight="1">
      <c r="A147" s="53" t="s">
        <v>282</v>
      </c>
      <c r="B147" s="54"/>
      <c r="C147" s="292"/>
      <c r="D147" s="292"/>
      <c r="E147" s="292"/>
      <c r="F147" s="292"/>
      <c r="G147" s="292"/>
      <c r="H147" s="292"/>
      <c r="I147" s="292"/>
      <c r="J147" s="292"/>
      <c r="K147" s="293"/>
      <c r="L147" s="293"/>
      <c r="M147" s="297"/>
      <c r="N147" s="293"/>
      <c r="O147" s="295"/>
      <c r="P147" s="292"/>
      <c r="Q147" s="292"/>
      <c r="R147" s="292"/>
      <c r="S147" s="293"/>
      <c r="T147" s="292"/>
      <c r="U147" s="292"/>
      <c r="V147" s="292"/>
      <c r="W147" s="292"/>
      <c r="X147" s="293"/>
      <c r="Y147" s="293"/>
      <c r="Z147" s="293"/>
      <c r="AA147" s="293"/>
      <c r="AB147" s="296"/>
      <c r="AC147" s="296"/>
      <c r="AD147" s="296"/>
      <c r="AE147" s="296"/>
      <c r="AF147" s="296"/>
      <c r="AG147" s="296"/>
      <c r="AH147" s="296"/>
      <c r="AI147" s="296"/>
      <c r="AJ147" s="296"/>
      <c r="AK147" s="296"/>
      <c r="AL147" s="296"/>
      <c r="AM147" s="296"/>
      <c r="AN147" s="296"/>
      <c r="AO147" s="296"/>
      <c r="AP147" s="296"/>
      <c r="AQ147" s="297"/>
      <c r="AR147" s="297"/>
      <c r="AS147" s="297"/>
      <c r="AT147" s="297"/>
      <c r="AU147" s="297"/>
      <c r="AV147" s="297"/>
      <c r="AW147" s="297"/>
      <c r="AX147" s="297"/>
      <c r="AY147" s="297"/>
      <c r="AZ147" s="297"/>
      <c r="BA147" s="297"/>
      <c r="BB147" s="297"/>
      <c r="BC147" s="297"/>
      <c r="BD147" s="297"/>
      <c r="BE147" s="297"/>
      <c r="BF147" s="297"/>
      <c r="BG147" s="297"/>
      <c r="BH147" s="297"/>
      <c r="BI147" s="297"/>
      <c r="BJ147" s="297"/>
      <c r="BK147" s="297"/>
      <c r="BL147" s="297"/>
      <c r="BM147" s="297"/>
      <c r="BN147" s="297"/>
      <c r="BO147" s="297"/>
      <c r="BP147" s="297"/>
      <c r="BQ147" s="297"/>
      <c r="BR147" s="297"/>
      <c r="BS147" s="297"/>
      <c r="BT147" s="297"/>
      <c r="BU147" s="463"/>
      <c r="BV147" s="297"/>
      <c r="BW147" s="297"/>
      <c r="BX147" s="301"/>
      <c r="BY147" s="464"/>
      <c r="BZ147" s="465"/>
      <c r="CA147" s="465"/>
      <c r="CB147" s="464"/>
      <c r="CC147" s="466"/>
      <c r="CD147" s="466"/>
      <c r="CE147" s="466"/>
      <c r="CF147" s="466"/>
      <c r="CG147" s="466"/>
      <c r="CH147" s="466"/>
      <c r="CI147" s="466"/>
      <c r="CJ147" s="3"/>
      <c r="CK147" s="3"/>
    </row>
    <row r="148" spans="1:89" ht="16.5" customHeight="1">
      <c r="A148" s="467" t="s">
        <v>283</v>
      </c>
      <c r="B148" s="67" t="s">
        <v>284</v>
      </c>
      <c r="C148" s="304"/>
      <c r="D148" s="305"/>
      <c r="E148" s="305"/>
      <c r="F148" s="305"/>
      <c r="G148" s="305"/>
      <c r="H148" s="72"/>
      <c r="I148" s="73"/>
      <c r="J148" s="73"/>
      <c r="K148" s="306"/>
      <c r="L148" s="572"/>
      <c r="M148" s="657"/>
      <c r="N148" s="468"/>
      <c r="O148" s="78"/>
      <c r="P148" s="80"/>
      <c r="Q148" s="81"/>
      <c r="R148" s="81"/>
      <c r="S148" s="81"/>
      <c r="T148" s="81"/>
      <c r="U148" s="81"/>
      <c r="V148" s="81"/>
      <c r="W148" s="82"/>
      <c r="X148" s="313"/>
      <c r="Y148" s="105"/>
      <c r="Z148" s="105"/>
      <c r="AA148" s="105"/>
      <c r="AB148" s="87"/>
      <c r="AC148" s="87"/>
      <c r="AD148" s="87"/>
      <c r="AE148" s="87"/>
      <c r="AF148" s="87"/>
      <c r="AG148" s="87"/>
      <c r="AH148" s="88"/>
      <c r="AI148" s="469"/>
      <c r="AJ148" s="470"/>
      <c r="AK148" s="309"/>
      <c r="AL148" s="309"/>
      <c r="AM148" s="471"/>
      <c r="AN148" s="310"/>
      <c r="AO148" s="311"/>
      <c r="AP148" s="93"/>
      <c r="AQ148" s="93"/>
      <c r="AR148" s="93"/>
      <c r="AS148" s="93"/>
      <c r="AT148" s="472"/>
      <c r="AU148" s="472"/>
      <c r="AV148" s="472"/>
      <c r="AW148" s="472"/>
      <c r="AX148" s="473"/>
      <c r="AY148" s="473"/>
      <c r="AZ148" s="146"/>
      <c r="BA148" s="146"/>
      <c r="BB148" s="148"/>
      <c r="BC148" s="148"/>
      <c r="BD148" s="148"/>
      <c r="BE148" s="148"/>
      <c r="BF148" s="148"/>
      <c r="BG148" s="474"/>
      <c r="BH148" s="474"/>
      <c r="BI148" s="474"/>
      <c r="BJ148" s="474"/>
      <c r="BK148" s="342"/>
      <c r="BL148" s="475"/>
      <c r="BM148" s="476"/>
      <c r="BN148" s="476"/>
      <c r="BO148" s="476"/>
      <c r="BP148" s="476"/>
      <c r="BQ148" s="477"/>
      <c r="BR148" s="103"/>
      <c r="BS148" s="81"/>
      <c r="BT148" s="81"/>
      <c r="BU148" s="478"/>
      <c r="BV148" s="479"/>
      <c r="BW148" s="480"/>
      <c r="BX148" s="481"/>
      <c r="BY148" s="482"/>
      <c r="BZ148" s="483"/>
      <c r="CA148" s="484"/>
      <c r="CB148" s="485"/>
      <c r="CC148" s="486"/>
      <c r="CD148" s="487"/>
      <c r="CE148" s="488"/>
      <c r="CF148" s="489"/>
      <c r="CG148" s="490"/>
      <c r="CH148" s="316"/>
      <c r="CI148" s="491"/>
      <c r="CJ148" s="118"/>
      <c r="CK148" s="3"/>
    </row>
    <row r="149" spans="1:89" ht="16.5" customHeight="1">
      <c r="A149" s="492" t="s">
        <v>285</v>
      </c>
      <c r="B149" s="67"/>
      <c r="C149" s="350"/>
      <c r="D149" s="351"/>
      <c r="E149" s="351"/>
      <c r="F149" s="351"/>
      <c r="G149" s="351"/>
      <c r="H149" s="125"/>
      <c r="I149" s="126"/>
      <c r="J149" s="126"/>
      <c r="K149" s="127"/>
      <c r="L149" s="437"/>
      <c r="M149" s="664"/>
      <c r="N149" s="432"/>
      <c r="O149" s="78"/>
      <c r="P149" s="130"/>
      <c r="Q149" s="131"/>
      <c r="R149" s="131"/>
      <c r="S149" s="131"/>
      <c r="T149" s="131"/>
      <c r="U149" s="131"/>
      <c r="V149" s="131"/>
      <c r="W149" s="132"/>
      <c r="X149" s="363"/>
      <c r="Y149" s="155"/>
      <c r="Z149" s="155"/>
      <c r="AA149" s="155"/>
      <c r="AB149" s="138"/>
      <c r="AC149" s="138"/>
      <c r="AD149" s="138"/>
      <c r="AE149" s="138"/>
      <c r="AF149" s="138"/>
      <c r="AG149" s="138"/>
      <c r="AH149" s="139"/>
      <c r="AI149" s="434"/>
      <c r="AJ149" s="435"/>
      <c r="AK149" s="356"/>
      <c r="AL149" s="356"/>
      <c r="AM149" s="436"/>
      <c r="AN149" s="357"/>
      <c r="AO149" s="362"/>
      <c r="AP149" s="144"/>
      <c r="AQ149" s="144"/>
      <c r="AR149" s="144"/>
      <c r="AS149" s="144"/>
      <c r="AT149" s="78"/>
      <c r="AU149" s="78"/>
      <c r="AV149" s="78"/>
      <c r="AW149" s="78"/>
      <c r="AX149" s="439"/>
      <c r="AY149" s="439"/>
      <c r="AZ149" s="146"/>
      <c r="BA149" s="146"/>
      <c r="BB149" s="148"/>
      <c r="BC149" s="148"/>
      <c r="BD149" s="148"/>
      <c r="BE149" s="148"/>
      <c r="BF149" s="148"/>
      <c r="BG149" s="148"/>
      <c r="BH149" s="148"/>
      <c r="BI149" s="148"/>
      <c r="BJ149" s="148"/>
      <c r="BK149" s="149"/>
      <c r="BL149" s="493"/>
      <c r="BM149" s="494"/>
      <c r="BN149" s="494"/>
      <c r="BO149" s="494"/>
      <c r="BP149" s="494"/>
      <c r="BQ149" s="495"/>
      <c r="BR149" s="153"/>
      <c r="BS149" s="131"/>
      <c r="BT149" s="131"/>
      <c r="BU149" s="441"/>
      <c r="BV149" s="496"/>
      <c r="BW149" s="497"/>
      <c r="BX149" s="498"/>
      <c r="BY149" s="426"/>
      <c r="BZ149" s="427"/>
      <c r="CA149" s="428"/>
      <c r="CB149" s="110"/>
      <c r="CC149" s="111"/>
      <c r="CD149" s="315"/>
      <c r="CE149" s="429"/>
      <c r="CF149" s="114"/>
      <c r="CG149" s="430"/>
      <c r="CH149" s="316"/>
      <c r="CI149" s="499"/>
      <c r="CJ149" s="159"/>
      <c r="CK149" s="3"/>
    </row>
    <row r="150" spans="1:89" ht="16.5" customHeight="1">
      <c r="A150" s="500" t="s">
        <v>286</v>
      </c>
      <c r="B150" s="67"/>
      <c r="C150" s="350"/>
      <c r="D150" s="351"/>
      <c r="E150" s="351"/>
      <c r="F150" s="351"/>
      <c r="G150" s="351"/>
      <c r="H150" s="125"/>
      <c r="I150" s="126"/>
      <c r="J150" s="126"/>
      <c r="K150" s="127"/>
      <c r="L150" s="437"/>
      <c r="M150" s="664"/>
      <c r="N150" s="432"/>
      <c r="O150" s="78"/>
      <c r="P150" s="130"/>
      <c r="Q150" s="131"/>
      <c r="R150" s="131"/>
      <c r="S150" s="131"/>
      <c r="T150" s="131"/>
      <c r="U150" s="131"/>
      <c r="V150" s="131"/>
      <c r="W150" s="132"/>
      <c r="X150" s="363"/>
      <c r="Y150" s="155"/>
      <c r="Z150" s="155"/>
      <c r="AA150" s="155"/>
      <c r="AB150" s="138"/>
      <c r="AC150" s="138"/>
      <c r="AD150" s="138"/>
      <c r="AE150" s="138"/>
      <c r="AF150" s="138"/>
      <c r="AG150" s="138"/>
      <c r="AH150" s="139"/>
      <c r="AI150" s="434"/>
      <c r="AJ150" s="435"/>
      <c r="AK150" s="356"/>
      <c r="AL150" s="356"/>
      <c r="AM150" s="436"/>
      <c r="AN150" s="357"/>
      <c r="AO150" s="362"/>
      <c r="AP150" s="144"/>
      <c r="AQ150" s="144"/>
      <c r="AR150" s="144"/>
      <c r="AS150" s="144"/>
      <c r="AT150" s="78"/>
      <c r="AU150" s="78"/>
      <c r="AV150" s="78"/>
      <c r="AW150" s="78"/>
      <c r="AX150" s="439"/>
      <c r="AY150" s="439"/>
      <c r="AZ150" s="146"/>
      <c r="BA150" s="146"/>
      <c r="BB150" s="148"/>
      <c r="BC150" s="148"/>
      <c r="BD150" s="148"/>
      <c r="BE150" s="148"/>
      <c r="BF150" s="148"/>
      <c r="BG150" s="148"/>
      <c r="BH150" s="148"/>
      <c r="BI150" s="148"/>
      <c r="BJ150" s="148"/>
      <c r="BK150" s="149"/>
      <c r="BL150" s="493"/>
      <c r="BM150" s="494"/>
      <c r="BN150" s="494"/>
      <c r="BO150" s="494"/>
      <c r="BP150" s="494"/>
      <c r="BQ150" s="495"/>
      <c r="BR150" s="153"/>
      <c r="BS150" s="131"/>
      <c r="BT150" s="131"/>
      <c r="BU150" s="441"/>
      <c r="BV150" s="496"/>
      <c r="BW150" s="497"/>
      <c r="BX150" s="498"/>
      <c r="BY150" s="426"/>
      <c r="BZ150" s="427"/>
      <c r="CA150" s="428"/>
      <c r="CB150" s="110"/>
      <c r="CC150" s="111"/>
      <c r="CD150" s="315"/>
      <c r="CE150" s="429"/>
      <c r="CF150" s="114"/>
      <c r="CG150" s="430"/>
      <c r="CH150" s="316"/>
      <c r="CI150" s="499"/>
      <c r="CJ150" s="159"/>
      <c r="CK150" s="3"/>
    </row>
    <row r="151" spans="1:89" ht="16.5" customHeight="1">
      <c r="A151" s="467" t="s">
        <v>287</v>
      </c>
      <c r="B151" s="67"/>
      <c r="C151" s="350"/>
      <c r="D151" s="351"/>
      <c r="E151" s="351"/>
      <c r="F151" s="351"/>
      <c r="G151" s="351"/>
      <c r="H151" s="125"/>
      <c r="I151" s="126"/>
      <c r="J151" s="126"/>
      <c r="K151" s="127"/>
      <c r="L151" s="437"/>
      <c r="M151" s="664"/>
      <c r="N151" s="432"/>
      <c r="O151" s="78"/>
      <c r="P151" s="130"/>
      <c r="Q151" s="131"/>
      <c r="R151" s="131"/>
      <c r="S151" s="131"/>
      <c r="T151" s="131"/>
      <c r="U151" s="131"/>
      <c r="V151" s="131"/>
      <c r="W151" s="132"/>
      <c r="X151" s="363"/>
      <c r="Y151" s="155"/>
      <c r="Z151" s="155"/>
      <c r="AA151" s="155"/>
      <c r="AB151" s="138"/>
      <c r="AC151" s="138"/>
      <c r="AD151" s="138"/>
      <c r="AE151" s="138"/>
      <c r="AF151" s="138"/>
      <c r="AG151" s="138"/>
      <c r="AH151" s="139"/>
      <c r="AI151" s="434"/>
      <c r="AJ151" s="435"/>
      <c r="AK151" s="356"/>
      <c r="AL151" s="356"/>
      <c r="AM151" s="436"/>
      <c r="AN151" s="357"/>
      <c r="AO151" s="362"/>
      <c r="AP151" s="144"/>
      <c r="AQ151" s="144"/>
      <c r="AR151" s="144"/>
      <c r="AS151" s="144"/>
      <c r="AT151" s="78"/>
      <c r="AU151" s="78"/>
      <c r="AV151" s="78"/>
      <c r="AW151" s="78"/>
      <c r="AX151" s="439"/>
      <c r="AY151" s="439"/>
      <c r="AZ151" s="146"/>
      <c r="BA151" s="146"/>
      <c r="BB151" s="383"/>
      <c r="BC151" s="383"/>
      <c r="BD151" s="383"/>
      <c r="BE151" s="383"/>
      <c r="BF151" s="383"/>
      <c r="BG151" s="383"/>
      <c r="BH151" s="148"/>
      <c r="BI151" s="148"/>
      <c r="BJ151" s="148"/>
      <c r="BK151" s="149"/>
      <c r="BL151" s="493"/>
      <c r="BM151" s="494"/>
      <c r="BN151" s="494"/>
      <c r="BO151" s="494"/>
      <c r="BP151" s="494"/>
      <c r="BQ151" s="495"/>
      <c r="BR151" s="153"/>
      <c r="BS151" s="131"/>
      <c r="BT151" s="131"/>
      <c r="BU151" s="441"/>
      <c r="BV151" s="496"/>
      <c r="BW151" s="497"/>
      <c r="BX151" s="498"/>
      <c r="BY151" s="426"/>
      <c r="BZ151" s="427"/>
      <c r="CA151" s="428"/>
      <c r="CB151" s="110"/>
      <c r="CC151" s="111"/>
      <c r="CD151" s="315"/>
      <c r="CE151" s="429"/>
      <c r="CF151" s="114"/>
      <c r="CG151" s="430"/>
      <c r="CH151" s="316"/>
      <c r="CI151" s="499"/>
      <c r="CJ151" s="159"/>
      <c r="CK151" s="3"/>
    </row>
    <row r="152" spans="1:89" ht="16.5" customHeight="1">
      <c r="A152" s="446" t="s">
        <v>288</v>
      </c>
      <c r="B152" s="67"/>
      <c r="C152" s="350"/>
      <c r="D152" s="351"/>
      <c r="E152" s="351"/>
      <c r="F152" s="351"/>
      <c r="G152" s="351"/>
      <c r="H152" s="125"/>
      <c r="I152" s="126"/>
      <c r="J152" s="126"/>
      <c r="K152" s="127"/>
      <c r="L152" s="437"/>
      <c r="M152" s="664"/>
      <c r="N152" s="432"/>
      <c r="O152" s="78"/>
      <c r="P152" s="130"/>
      <c r="Q152" s="131"/>
      <c r="R152" s="131"/>
      <c r="S152" s="131"/>
      <c r="T152" s="131"/>
      <c r="U152" s="131"/>
      <c r="V152" s="131"/>
      <c r="W152" s="132"/>
      <c r="X152" s="363"/>
      <c r="Y152" s="155"/>
      <c r="Z152" s="155"/>
      <c r="AA152" s="155"/>
      <c r="AB152" s="138"/>
      <c r="AC152" s="138"/>
      <c r="AD152" s="138"/>
      <c r="AE152" s="138"/>
      <c r="AF152" s="138"/>
      <c r="AG152" s="138"/>
      <c r="AH152" s="139"/>
      <c r="AI152" s="434"/>
      <c r="AJ152" s="435"/>
      <c r="AK152" s="356"/>
      <c r="AL152" s="356"/>
      <c r="AM152" s="436"/>
      <c r="AN152" s="357"/>
      <c r="AO152" s="362"/>
      <c r="AP152" s="144"/>
      <c r="AQ152" s="144"/>
      <c r="AR152" s="144"/>
      <c r="AS152" s="144"/>
      <c r="AT152" s="78"/>
      <c r="AU152" s="78"/>
      <c r="AV152" s="78"/>
      <c r="AW152" s="78"/>
      <c r="AX152" s="439"/>
      <c r="AY152" s="439"/>
      <c r="AZ152" s="146"/>
      <c r="BA152" s="146"/>
      <c r="BB152" s="146"/>
      <c r="BC152" s="146"/>
      <c r="BD152" s="146"/>
      <c r="BE152" s="146"/>
      <c r="BF152" s="146"/>
      <c r="BG152" s="148"/>
      <c r="BH152" s="148"/>
      <c r="BI152" s="148"/>
      <c r="BJ152" s="148"/>
      <c r="BK152" s="149"/>
      <c r="BL152" s="493"/>
      <c r="BM152" s="494"/>
      <c r="BN152" s="494"/>
      <c r="BO152" s="494"/>
      <c r="BP152" s="494"/>
      <c r="BQ152" s="495"/>
      <c r="BR152" s="153"/>
      <c r="BS152" s="131"/>
      <c r="BT152" s="131"/>
      <c r="BU152" s="441"/>
      <c r="BV152" s="496"/>
      <c r="BW152" s="497"/>
      <c r="BX152" s="498"/>
      <c r="BY152" s="426"/>
      <c r="BZ152" s="427"/>
      <c r="CA152" s="428"/>
      <c r="CB152" s="110"/>
      <c r="CC152" s="111"/>
      <c r="CD152" s="315"/>
      <c r="CE152" s="429"/>
      <c r="CF152" s="114"/>
      <c r="CG152" s="430"/>
      <c r="CH152" s="316"/>
      <c r="CI152" s="499"/>
      <c r="CJ152" s="159"/>
      <c r="CK152" s="3"/>
    </row>
    <row r="153" spans="1:89" ht="17.25" customHeight="1">
      <c r="A153" s="501" t="s">
        <v>289</v>
      </c>
      <c r="B153" s="502"/>
      <c r="C153" s="369"/>
      <c r="D153" s="370"/>
      <c r="E153" s="370"/>
      <c r="F153" s="370"/>
      <c r="G153" s="370"/>
      <c r="H153" s="371"/>
      <c r="I153" s="372"/>
      <c r="J153" s="372"/>
      <c r="K153" s="263"/>
      <c r="L153" s="583"/>
      <c r="M153" s="666"/>
      <c r="N153" s="503"/>
      <c r="O153" s="78"/>
      <c r="P153" s="373"/>
      <c r="Q153" s="374"/>
      <c r="R153" s="374"/>
      <c r="S153" s="374"/>
      <c r="T153" s="374"/>
      <c r="U153" s="374"/>
      <c r="V153" s="374"/>
      <c r="W153" s="391"/>
      <c r="X153" s="392"/>
      <c r="Y153" s="377"/>
      <c r="Z153" s="377"/>
      <c r="AA153" s="377"/>
      <c r="AB153" s="254"/>
      <c r="AC153" s="254"/>
      <c r="AD153" s="254"/>
      <c r="AE153" s="254"/>
      <c r="AF153" s="254"/>
      <c r="AG153" s="254"/>
      <c r="AH153" s="255"/>
      <c r="AI153" s="504"/>
      <c r="AJ153" s="505"/>
      <c r="AK153" s="506"/>
      <c r="AL153" s="506"/>
      <c r="AM153" s="452"/>
      <c r="AN153" s="453"/>
      <c r="AO153" s="396"/>
      <c r="AP153" s="380"/>
      <c r="AQ153" s="380"/>
      <c r="AR153" s="380"/>
      <c r="AS153" s="380"/>
      <c r="AT153" s="507"/>
      <c r="AU153" s="507"/>
      <c r="AV153" s="507"/>
      <c r="AW153" s="507"/>
      <c r="AX153" s="508"/>
      <c r="AY153" s="508"/>
      <c r="AZ153" s="146"/>
      <c r="BA153" s="146"/>
      <c r="BB153" s="146"/>
      <c r="BC153" s="146"/>
      <c r="BD153" s="146"/>
      <c r="BE153" s="146"/>
      <c r="BF153" s="146"/>
      <c r="BG153" s="383"/>
      <c r="BH153" s="383"/>
      <c r="BI153" s="383"/>
      <c r="BJ153" s="383"/>
      <c r="BK153" s="385"/>
      <c r="BL153" s="509"/>
      <c r="BM153" s="510"/>
      <c r="BN153" s="510"/>
      <c r="BO153" s="510"/>
      <c r="BP153" s="510"/>
      <c r="BQ153" s="511"/>
      <c r="BR153" s="390"/>
      <c r="BS153" s="374"/>
      <c r="BT153" s="374"/>
      <c r="BU153" s="512"/>
      <c r="BV153" s="513"/>
      <c r="BW153" s="514"/>
      <c r="BX153" s="515"/>
      <c r="BY153" s="516"/>
      <c r="BZ153" s="517"/>
      <c r="CA153" s="518"/>
      <c r="CB153" s="519"/>
      <c r="CC153" s="520"/>
      <c r="CD153" s="521"/>
      <c r="CE153" s="522"/>
      <c r="CF153" s="523"/>
      <c r="CG153" s="524"/>
      <c r="CH153" s="462"/>
      <c r="CI153" s="525"/>
      <c r="CJ153" s="159"/>
      <c r="CK153" s="3"/>
    </row>
    <row r="154" spans="1:89" ht="14.25" customHeight="1">
      <c r="A154" s="526" t="s">
        <v>290</v>
      </c>
      <c r="B154" s="526" t="s">
        <v>105</v>
      </c>
      <c r="C154" s="527"/>
      <c r="D154" s="528"/>
      <c r="E154" s="528"/>
      <c r="F154" s="528"/>
      <c r="G154" s="528"/>
      <c r="H154" s="527"/>
      <c r="I154" s="528"/>
      <c r="J154" s="528"/>
      <c r="K154" s="529"/>
      <c r="L154" s="527"/>
      <c r="M154" s="667"/>
      <c r="N154" s="528"/>
      <c r="O154" s="532"/>
      <c r="P154" s="528"/>
      <c r="Q154" s="528"/>
      <c r="R154" s="528"/>
      <c r="S154" s="528"/>
      <c r="T154" s="528"/>
      <c r="U154" s="528"/>
      <c r="V154" s="528"/>
      <c r="W154" s="533"/>
      <c r="X154" s="528"/>
      <c r="Y154" s="528"/>
      <c r="Z154" s="528"/>
      <c r="AA154" s="528"/>
      <c r="AB154" s="528"/>
      <c r="AC154" s="528"/>
      <c r="AD154" s="528"/>
      <c r="AE154" s="528"/>
      <c r="AF154" s="528"/>
      <c r="AG154" s="528"/>
      <c r="AH154" s="528"/>
      <c r="AI154" s="534"/>
      <c r="AJ154" s="535"/>
      <c r="AK154" s="535"/>
      <c r="AL154" s="535"/>
      <c r="AM154" s="535"/>
      <c r="AN154" s="529"/>
      <c r="AO154" s="536"/>
      <c r="AP154" s="528"/>
      <c r="AQ154" s="528"/>
      <c r="AR154" s="528"/>
      <c r="AS154" s="528"/>
      <c r="AT154" s="528"/>
      <c r="AU154" s="528"/>
      <c r="AV154" s="528"/>
      <c r="AW154" s="528"/>
      <c r="AX154" s="528"/>
      <c r="AY154" s="528"/>
      <c r="AZ154" s="537"/>
      <c r="BA154" s="537"/>
      <c r="BB154" s="537"/>
      <c r="BC154" s="537"/>
      <c r="BD154" s="537"/>
      <c r="BE154" s="537"/>
      <c r="BF154" s="537"/>
      <c r="BG154" s="527"/>
      <c r="BH154" s="527"/>
      <c r="BI154" s="527"/>
      <c r="BJ154" s="527"/>
      <c r="BK154" s="527"/>
      <c r="BL154" s="527"/>
      <c r="BM154" s="528"/>
      <c r="BN154" s="528"/>
      <c r="BO154" s="528"/>
      <c r="BP154" s="528"/>
      <c r="BQ154" s="528"/>
      <c r="BR154" s="527"/>
      <c r="BS154" s="528"/>
      <c r="BT154" s="528"/>
      <c r="BU154" s="528"/>
      <c r="BV154" s="527"/>
      <c r="BW154" s="528"/>
      <c r="BX154" s="533"/>
      <c r="BY154" s="534"/>
      <c r="BZ154" s="535"/>
      <c r="CA154" s="529"/>
      <c r="CB154" s="534"/>
      <c r="CC154" s="535"/>
      <c r="CD154" s="529"/>
      <c r="CE154" s="534"/>
      <c r="CF154" s="535"/>
      <c r="CG154" s="529"/>
      <c r="CH154" s="527"/>
      <c r="CI154" s="528"/>
      <c r="CJ154" s="538">
        <v>6.3</v>
      </c>
      <c r="CK154" s="3"/>
    </row>
    <row r="155" spans="1:89" ht="14.25" customHeight="1">
      <c r="A155" s="526" t="s">
        <v>291</v>
      </c>
      <c r="B155" s="526" t="s">
        <v>105</v>
      </c>
      <c r="C155" s="527"/>
      <c r="D155" s="528"/>
      <c r="E155" s="528"/>
      <c r="F155" s="528"/>
      <c r="G155" s="528"/>
      <c r="H155" s="527"/>
      <c r="I155" s="528"/>
      <c r="J155" s="528"/>
      <c r="K155" s="529"/>
      <c r="L155" s="527"/>
      <c r="M155" s="667"/>
      <c r="N155" s="528"/>
      <c r="O155" s="532"/>
      <c r="P155" s="528"/>
      <c r="Q155" s="528"/>
      <c r="R155" s="528"/>
      <c r="S155" s="528"/>
      <c r="T155" s="528"/>
      <c r="U155" s="528"/>
      <c r="V155" s="528"/>
      <c r="W155" s="533"/>
      <c r="X155" s="528"/>
      <c r="Y155" s="528"/>
      <c r="Z155" s="528"/>
      <c r="AA155" s="528"/>
      <c r="AB155" s="528"/>
      <c r="AC155" s="528"/>
      <c r="AD155" s="528"/>
      <c r="AE155" s="528"/>
      <c r="AF155" s="528"/>
      <c r="AG155" s="528"/>
      <c r="AH155" s="528"/>
      <c r="AI155" s="534"/>
      <c r="AJ155" s="535"/>
      <c r="AK155" s="535"/>
      <c r="AL155" s="535"/>
      <c r="AM155" s="535"/>
      <c r="AN155" s="529"/>
      <c r="AO155" s="536"/>
      <c r="AP155" s="528"/>
      <c r="AQ155" s="528"/>
      <c r="AR155" s="528"/>
      <c r="AS155" s="528"/>
      <c r="AT155" s="528"/>
      <c r="AU155" s="528"/>
      <c r="AV155" s="528"/>
      <c r="AW155" s="528"/>
      <c r="AX155" s="528"/>
      <c r="AY155" s="528"/>
      <c r="AZ155" s="537"/>
      <c r="BA155" s="537"/>
      <c r="BB155" s="537"/>
      <c r="BC155" s="537"/>
      <c r="BD155" s="537"/>
      <c r="BE155" s="537"/>
      <c r="BF155" s="537"/>
      <c r="BG155" s="527"/>
      <c r="BH155" s="527"/>
      <c r="BI155" s="527"/>
      <c r="BJ155" s="527"/>
      <c r="BK155" s="527"/>
      <c r="BL155" s="527"/>
      <c r="BM155" s="528"/>
      <c r="BN155" s="528"/>
      <c r="BO155" s="528"/>
      <c r="BP155" s="528"/>
      <c r="BQ155" s="528"/>
      <c r="BR155" s="527"/>
      <c r="BS155" s="528"/>
      <c r="BT155" s="528"/>
      <c r="BU155" s="528"/>
      <c r="BV155" s="527"/>
      <c r="BW155" s="528"/>
      <c r="BX155" s="533"/>
      <c r="BY155" s="534"/>
      <c r="BZ155" s="535"/>
      <c r="CA155" s="529"/>
      <c r="CB155" s="534"/>
      <c r="CC155" s="535"/>
      <c r="CD155" s="529"/>
      <c r="CE155" s="534"/>
      <c r="CF155" s="535"/>
      <c r="CG155" s="529"/>
      <c r="CH155" s="527"/>
      <c r="CI155" s="528"/>
      <c r="CJ155" s="291"/>
      <c r="CK155" s="3"/>
    </row>
    <row r="156" spans="1:89" ht="14.25" customHeight="1">
      <c r="A156" s="701"/>
      <c r="B156" s="702"/>
      <c r="C156" s="702"/>
      <c r="D156" s="702"/>
      <c r="E156" s="702"/>
      <c r="F156" s="702"/>
      <c r="G156" s="702"/>
      <c r="H156" s="702"/>
      <c r="I156" s="702"/>
      <c r="J156" s="702"/>
      <c r="K156" s="702"/>
      <c r="L156" s="702"/>
      <c r="M156" s="702"/>
      <c r="N156" s="702"/>
      <c r="O156" s="702"/>
      <c r="P156" s="702"/>
      <c r="Q156" s="702"/>
      <c r="R156" s="702"/>
      <c r="S156" s="702"/>
      <c r="T156" s="702"/>
      <c r="U156" s="702"/>
      <c r="V156" s="702"/>
      <c r="W156" s="702"/>
      <c r="X156" s="702"/>
      <c r="Y156" s="702"/>
      <c r="Z156" s="702"/>
      <c r="AA156" s="702"/>
      <c r="AB156" s="702"/>
      <c r="AC156" s="702"/>
      <c r="AD156" s="702"/>
      <c r="AE156" s="702"/>
      <c r="AF156" s="702"/>
      <c r="AG156" s="702"/>
      <c r="AH156" s="702"/>
      <c r="AI156" s="702"/>
      <c r="AJ156" s="702"/>
      <c r="AK156" s="702"/>
      <c r="AL156" s="702"/>
      <c r="AM156" s="702"/>
      <c r="AN156" s="702"/>
      <c r="AO156" s="702"/>
      <c r="AP156" s="702"/>
      <c r="AQ156" s="702"/>
      <c r="AR156" s="702"/>
      <c r="AS156" s="702"/>
      <c r="AT156" s="702"/>
      <c r="AU156" s="702"/>
      <c r="AV156" s="702"/>
      <c r="AW156" s="702"/>
      <c r="AX156" s="702"/>
      <c r="AY156" s="702"/>
      <c r="AZ156" s="702"/>
      <c r="BA156" s="702"/>
      <c r="BB156" s="702"/>
      <c r="BC156" s="702"/>
      <c r="BD156" s="702"/>
      <c r="BE156" s="702"/>
      <c r="BF156" s="702"/>
      <c r="BG156" s="702"/>
      <c r="BH156" s="702"/>
      <c r="BI156" s="702"/>
      <c r="BJ156" s="702"/>
      <c r="BK156" s="702"/>
      <c r="BL156" s="702"/>
      <c r="BM156" s="702"/>
      <c r="BN156" s="702"/>
      <c r="BO156" s="702"/>
      <c r="BP156" s="702"/>
      <c r="BQ156" s="702"/>
      <c r="BR156" s="702"/>
      <c r="BS156" s="702"/>
      <c r="BT156" s="702"/>
      <c r="BU156" s="702"/>
      <c r="BV156" s="702"/>
      <c r="BW156" s="702"/>
      <c r="BX156" s="702"/>
      <c r="BY156" s="702"/>
      <c r="BZ156" s="702"/>
      <c r="CA156" s="702"/>
      <c r="CB156" s="702"/>
      <c r="CC156" s="702"/>
      <c r="CD156" s="702"/>
      <c r="CE156" s="702"/>
      <c r="CF156" s="702"/>
      <c r="CG156" s="702"/>
      <c r="CH156" s="702"/>
      <c r="CI156" s="703"/>
      <c r="CJ156" s="3"/>
      <c r="CK156" s="3"/>
    </row>
    <row r="157" spans="1:89" ht="49.5" customHeight="1">
      <c r="A157" s="704"/>
      <c r="B157" s="705"/>
      <c r="C157" s="705"/>
      <c r="D157" s="705"/>
      <c r="E157" s="705"/>
      <c r="F157" s="705"/>
      <c r="G157" s="705"/>
      <c r="H157" s="705"/>
      <c r="I157" s="705"/>
      <c r="J157" s="705"/>
      <c r="K157" s="705"/>
      <c r="L157" s="705"/>
      <c r="M157" s="705"/>
      <c r="N157" s="705"/>
      <c r="O157" s="705"/>
      <c r="P157" s="705"/>
      <c r="Q157" s="705"/>
      <c r="R157" s="705"/>
      <c r="S157" s="705"/>
      <c r="T157" s="705"/>
      <c r="U157" s="705"/>
      <c r="V157" s="705"/>
      <c r="W157" s="705"/>
      <c r="X157" s="705"/>
      <c r="Y157" s="705"/>
      <c r="Z157" s="705"/>
      <c r="AA157" s="705"/>
      <c r="AB157" s="705"/>
      <c r="AC157" s="705"/>
      <c r="AD157" s="705"/>
      <c r="AE157" s="705"/>
      <c r="AF157" s="705"/>
      <c r="AG157" s="705"/>
      <c r="AH157" s="705"/>
      <c r="AI157" s="705"/>
      <c r="AJ157" s="705"/>
      <c r="AK157" s="705"/>
      <c r="AL157" s="705"/>
      <c r="AM157" s="705"/>
      <c r="AN157" s="705"/>
      <c r="AO157" s="705"/>
      <c r="AP157" s="705"/>
      <c r="AQ157" s="705"/>
      <c r="AR157" s="705"/>
      <c r="AS157" s="705"/>
      <c r="AT157" s="705"/>
      <c r="AU157" s="705"/>
      <c r="AV157" s="705"/>
      <c r="AW157" s="705"/>
      <c r="AX157" s="705"/>
      <c r="AY157" s="705"/>
      <c r="AZ157" s="705"/>
      <c r="BA157" s="705"/>
      <c r="BB157" s="705"/>
      <c r="BC157" s="705"/>
      <c r="BD157" s="705"/>
      <c r="BE157" s="705"/>
      <c r="BF157" s="705"/>
      <c r="BG157" s="705"/>
      <c r="BH157" s="705"/>
      <c r="BI157" s="705"/>
      <c r="BJ157" s="705"/>
      <c r="BK157" s="705"/>
      <c r="BL157" s="705"/>
      <c r="BM157" s="705"/>
      <c r="BN157" s="705"/>
      <c r="BO157" s="705"/>
      <c r="BP157" s="705"/>
      <c r="BQ157" s="705"/>
      <c r="BR157" s="705"/>
      <c r="BS157" s="705"/>
      <c r="BT157" s="705"/>
      <c r="BU157" s="705"/>
      <c r="BV157" s="705"/>
      <c r="BW157" s="705"/>
      <c r="BX157" s="705"/>
      <c r="BY157" s="705"/>
      <c r="BZ157" s="705"/>
      <c r="CA157" s="705"/>
      <c r="CB157" s="705"/>
      <c r="CC157" s="705"/>
      <c r="CD157" s="705"/>
      <c r="CE157" s="705"/>
      <c r="CF157" s="705"/>
      <c r="CG157" s="705"/>
      <c r="CH157" s="705"/>
      <c r="CI157" s="706"/>
      <c r="CJ157" s="3"/>
      <c r="CK157" s="3"/>
    </row>
    <row r="158" spans="1:89" ht="16.5" customHeight="1">
      <c r="A158" s="59"/>
      <c r="B158" s="59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55"/>
      <c r="N158" s="3"/>
      <c r="O158" s="57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62"/>
      <c r="AP158" s="63"/>
      <c r="AQ158" s="63"/>
      <c r="AR158" s="63"/>
      <c r="AS158" s="6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540"/>
      <c r="BN158" s="540"/>
      <c r="BO158" s="540"/>
      <c r="BP158" s="540"/>
      <c r="BQ158" s="540"/>
      <c r="BR158" s="3"/>
      <c r="BS158" s="3"/>
      <c r="BT158" s="3"/>
      <c r="BU158" s="540"/>
      <c r="BV158" s="540"/>
      <c r="BW158" s="540"/>
      <c r="BX158" s="540"/>
      <c r="BY158" s="63"/>
      <c r="BZ158" s="55"/>
      <c r="CA158" s="55"/>
      <c r="CB158" s="63"/>
      <c r="CC158" s="3"/>
      <c r="CD158" s="3"/>
      <c r="CE158" s="63"/>
      <c r="CF158" s="3"/>
      <c r="CG158" s="3"/>
      <c r="CH158" s="3"/>
      <c r="CI158" s="3"/>
      <c r="CJ158" s="3"/>
      <c r="CK158" s="3"/>
    </row>
    <row r="159" spans="1:89" ht="16.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55"/>
      <c r="N159" s="3"/>
      <c r="O159" s="57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62"/>
      <c r="AP159" s="63"/>
      <c r="AQ159" s="63"/>
      <c r="AR159" s="63"/>
      <c r="AS159" s="6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540"/>
      <c r="BN159" s="540"/>
      <c r="BO159" s="540"/>
      <c r="BP159" s="540"/>
      <c r="BQ159" s="540"/>
      <c r="BR159" s="3"/>
      <c r="BS159" s="3"/>
      <c r="BT159" s="3"/>
      <c r="BU159" s="540"/>
      <c r="BV159" s="540"/>
      <c r="BW159" s="540"/>
      <c r="BX159" s="540"/>
      <c r="BY159" s="63"/>
      <c r="BZ159" s="55"/>
      <c r="CA159" s="55"/>
      <c r="CB159" s="63"/>
      <c r="CC159" s="3"/>
      <c r="CD159" s="3"/>
      <c r="CE159" s="63"/>
      <c r="CF159" s="3"/>
      <c r="CG159" s="3"/>
      <c r="CH159" s="3"/>
      <c r="CI159" s="3"/>
      <c r="CJ159" s="3"/>
      <c r="CK159" s="3"/>
    </row>
    <row r="160" spans="1:89" ht="16.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55"/>
      <c r="N160" s="3"/>
      <c r="O160" s="57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62"/>
      <c r="AP160" s="63"/>
      <c r="AQ160" s="63"/>
      <c r="AR160" s="63"/>
      <c r="AS160" s="6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540"/>
      <c r="BN160" s="540"/>
      <c r="BO160" s="540"/>
      <c r="BP160" s="540"/>
      <c r="BQ160" s="540"/>
      <c r="BR160" s="3"/>
      <c r="BS160" s="3"/>
      <c r="BT160" s="3"/>
      <c r="BU160" s="541"/>
      <c r="BV160" s="540"/>
      <c r="BW160" s="540"/>
      <c r="BX160" s="540"/>
      <c r="BY160" s="63"/>
      <c r="BZ160" s="55"/>
      <c r="CA160" s="55"/>
      <c r="CB160" s="63"/>
      <c r="CC160" s="3"/>
      <c r="CD160" s="3"/>
      <c r="CE160" s="63"/>
      <c r="CF160" s="3"/>
      <c r="CG160" s="3"/>
      <c r="CH160" s="3"/>
      <c r="CI160" s="3"/>
      <c r="CJ160" s="3"/>
      <c r="CK160" s="3"/>
    </row>
    <row r="161" spans="1:89" ht="16.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55"/>
      <c r="N161" s="3"/>
      <c r="O161" s="57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62"/>
      <c r="AP161" s="63"/>
      <c r="AQ161" s="63"/>
      <c r="AR161" s="63"/>
      <c r="AS161" s="6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540"/>
      <c r="BN161" s="540"/>
      <c r="BO161" s="540"/>
      <c r="BP161" s="540"/>
      <c r="BQ161" s="540"/>
      <c r="BR161" s="3"/>
      <c r="BS161" s="3"/>
      <c r="BT161" s="3"/>
      <c r="BU161" s="540"/>
      <c r="BV161" s="540"/>
      <c r="BW161" s="540"/>
      <c r="BX161" s="540"/>
      <c r="BY161" s="63"/>
      <c r="BZ161" s="55"/>
      <c r="CA161" s="55"/>
      <c r="CB161" s="63"/>
      <c r="CC161" s="3"/>
      <c r="CD161" s="3"/>
      <c r="CE161" s="63"/>
      <c r="CF161" s="3"/>
      <c r="CG161" s="3"/>
      <c r="CH161" s="3"/>
      <c r="CI161" s="3"/>
      <c r="CJ161" s="3"/>
      <c r="CK161" s="3"/>
    </row>
    <row r="162" spans="1:89" ht="16.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55"/>
      <c r="N162" s="3"/>
      <c r="O162" s="57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62"/>
      <c r="AP162" s="63"/>
      <c r="AQ162" s="63"/>
      <c r="AR162" s="63"/>
      <c r="AS162" s="6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540"/>
      <c r="BN162" s="540"/>
      <c r="BO162" s="540"/>
      <c r="BP162" s="540"/>
      <c r="BQ162" s="540"/>
      <c r="BR162" s="3"/>
      <c r="BS162" s="3"/>
      <c r="BT162" s="3"/>
      <c r="BU162" s="540"/>
      <c r="BV162" s="540"/>
      <c r="BW162" s="540"/>
      <c r="BX162" s="540"/>
      <c r="BY162" s="63"/>
      <c r="BZ162" s="55"/>
      <c r="CA162" s="55"/>
      <c r="CB162" s="63"/>
      <c r="CC162" s="3"/>
      <c r="CD162" s="3"/>
      <c r="CE162" s="63"/>
      <c r="CF162" s="3"/>
      <c r="CG162" s="3"/>
      <c r="CH162" s="3"/>
      <c r="CI162" s="3"/>
      <c r="CJ162" s="3"/>
      <c r="CK162" s="3"/>
    </row>
    <row r="163" spans="1:89" ht="16.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55"/>
      <c r="N163" s="3"/>
      <c r="O163" s="57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62"/>
      <c r="AP163" s="63"/>
      <c r="AQ163" s="63"/>
      <c r="AR163" s="63"/>
      <c r="AS163" s="6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540"/>
      <c r="BN163" s="540"/>
      <c r="BO163" s="540"/>
      <c r="BP163" s="540"/>
      <c r="BQ163" s="540"/>
      <c r="BR163" s="3"/>
      <c r="BS163" s="3"/>
      <c r="BT163" s="3"/>
      <c r="BU163" s="540"/>
      <c r="BV163" s="540"/>
      <c r="BW163" s="540"/>
      <c r="BX163" s="540"/>
      <c r="BY163" s="63"/>
      <c r="BZ163" s="55"/>
      <c r="CA163" s="55"/>
      <c r="CB163" s="63"/>
      <c r="CC163" s="3"/>
      <c r="CD163" s="3"/>
      <c r="CE163" s="63"/>
      <c r="CF163" s="3"/>
      <c r="CG163" s="3"/>
      <c r="CH163" s="3"/>
      <c r="CI163" s="3"/>
      <c r="CJ163" s="3"/>
      <c r="CK163" s="3"/>
    </row>
    <row r="164" spans="1:89" ht="16.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55"/>
      <c r="N164" s="3"/>
      <c r="O164" s="57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62"/>
      <c r="AP164" s="63"/>
      <c r="AQ164" s="63"/>
      <c r="AR164" s="63"/>
      <c r="AS164" s="6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540"/>
      <c r="BN164" s="540"/>
      <c r="BO164" s="540"/>
      <c r="BP164" s="540"/>
      <c r="BQ164" s="540"/>
      <c r="BR164" s="3"/>
      <c r="BS164" s="3"/>
      <c r="BT164" s="3"/>
      <c r="BU164" s="540"/>
      <c r="BV164" s="540"/>
      <c r="BW164" s="540"/>
      <c r="BX164" s="540"/>
      <c r="BY164" s="63"/>
      <c r="BZ164" s="55"/>
      <c r="CA164" s="55"/>
      <c r="CB164" s="63"/>
      <c r="CC164" s="3"/>
      <c r="CD164" s="3"/>
      <c r="CE164" s="63"/>
      <c r="CF164" s="3"/>
      <c r="CG164" s="3"/>
      <c r="CH164" s="3"/>
      <c r="CI164" s="3"/>
      <c r="CJ164" s="3"/>
      <c r="CK164" s="3"/>
    </row>
    <row r="165" spans="1:89" ht="16.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55"/>
      <c r="N165" s="3"/>
      <c r="O165" s="57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62"/>
      <c r="AP165" s="63"/>
      <c r="AQ165" s="63"/>
      <c r="AR165" s="63"/>
      <c r="AS165" s="6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540"/>
      <c r="BN165" s="540"/>
      <c r="BO165" s="540"/>
      <c r="BP165" s="540"/>
      <c r="BQ165" s="540"/>
      <c r="BR165" s="3"/>
      <c r="BS165" s="3"/>
      <c r="BT165" s="3"/>
      <c r="BU165" s="540"/>
      <c r="BV165" s="540"/>
      <c r="BW165" s="540"/>
      <c r="BX165" s="540"/>
      <c r="BY165" s="63"/>
      <c r="BZ165" s="55"/>
      <c r="CA165" s="55"/>
      <c r="CB165" s="63"/>
      <c r="CC165" s="3"/>
      <c r="CD165" s="3"/>
      <c r="CE165" s="63"/>
      <c r="CF165" s="3"/>
      <c r="CG165" s="3"/>
      <c r="CH165" s="3"/>
      <c r="CI165" s="3"/>
      <c r="CJ165" s="3"/>
      <c r="CK165" s="3"/>
    </row>
    <row r="166" spans="1:89" ht="16.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55"/>
      <c r="N166" s="3"/>
      <c r="O166" s="57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62"/>
      <c r="AP166" s="63"/>
      <c r="AQ166" s="63"/>
      <c r="AR166" s="63"/>
      <c r="AS166" s="6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540"/>
      <c r="BN166" s="540"/>
      <c r="BO166" s="540"/>
      <c r="BP166" s="540"/>
      <c r="BQ166" s="540"/>
      <c r="BR166" s="3"/>
      <c r="BS166" s="3"/>
      <c r="BT166" s="3"/>
      <c r="BU166" s="540"/>
      <c r="BV166" s="540"/>
      <c r="BW166" s="540"/>
      <c r="BX166" s="540"/>
      <c r="BY166" s="63"/>
      <c r="BZ166" s="55"/>
      <c r="CA166" s="55"/>
      <c r="CB166" s="63"/>
      <c r="CC166" s="3"/>
      <c r="CD166" s="3"/>
      <c r="CE166" s="63"/>
      <c r="CF166" s="3"/>
      <c r="CG166" s="3"/>
      <c r="CH166" s="3"/>
      <c r="CI166" s="3"/>
      <c r="CJ166" s="3"/>
      <c r="CK166" s="3"/>
    </row>
    <row r="167" spans="1:89" ht="16.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55"/>
      <c r="N167" s="3"/>
      <c r="O167" s="57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62"/>
      <c r="AP167" s="63"/>
      <c r="AQ167" s="63"/>
      <c r="AR167" s="63"/>
      <c r="AS167" s="6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540"/>
      <c r="BN167" s="540"/>
      <c r="BO167" s="540"/>
      <c r="BP167" s="540"/>
      <c r="BQ167" s="540"/>
      <c r="BR167" s="3"/>
      <c r="BS167" s="3"/>
      <c r="BT167" s="3"/>
      <c r="BU167" s="540"/>
      <c r="BV167" s="540"/>
      <c r="BW167" s="540"/>
      <c r="BX167" s="540"/>
      <c r="BY167" s="63"/>
      <c r="BZ167" s="55"/>
      <c r="CA167" s="55"/>
      <c r="CB167" s="63"/>
      <c r="CC167" s="3"/>
      <c r="CD167" s="3"/>
      <c r="CE167" s="63"/>
      <c r="CF167" s="3"/>
      <c r="CG167" s="3"/>
      <c r="CH167" s="3"/>
      <c r="CI167" s="3"/>
      <c r="CJ167" s="3"/>
      <c r="CK167" s="3"/>
    </row>
    <row r="168" spans="1:89" ht="16.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55"/>
      <c r="N168" s="3"/>
      <c r="O168" s="57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62"/>
      <c r="AP168" s="63"/>
      <c r="AQ168" s="63"/>
      <c r="AR168" s="63"/>
      <c r="AS168" s="6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540"/>
      <c r="BN168" s="540"/>
      <c r="BO168" s="540"/>
      <c r="BP168" s="540"/>
      <c r="BQ168" s="540"/>
      <c r="BR168" s="3"/>
      <c r="BS168" s="3"/>
      <c r="BT168" s="3"/>
      <c r="BU168" s="540"/>
      <c r="BV168" s="540"/>
      <c r="BW168" s="540"/>
      <c r="BX168" s="540"/>
      <c r="BY168" s="63"/>
      <c r="BZ168" s="55"/>
      <c r="CA168" s="55"/>
      <c r="CB168" s="63"/>
      <c r="CC168" s="3"/>
      <c r="CD168" s="3"/>
      <c r="CE168" s="63"/>
      <c r="CF168" s="3"/>
      <c r="CG168" s="3"/>
      <c r="CH168" s="3"/>
      <c r="CI168" s="3"/>
      <c r="CJ168" s="3"/>
      <c r="CK168" s="3"/>
    </row>
    <row r="169" spans="1:89" ht="16.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55"/>
      <c r="N169" s="3"/>
      <c r="O169" s="57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62"/>
      <c r="AP169" s="63"/>
      <c r="AQ169" s="63"/>
      <c r="AR169" s="63"/>
      <c r="AS169" s="6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540"/>
      <c r="BN169" s="540"/>
      <c r="BO169" s="540"/>
      <c r="BP169" s="540"/>
      <c r="BQ169" s="540"/>
      <c r="BR169" s="3"/>
      <c r="BS169" s="3"/>
      <c r="BT169" s="3"/>
      <c r="BU169" s="540"/>
      <c r="BV169" s="540"/>
      <c r="BW169" s="540"/>
      <c r="BX169" s="540"/>
      <c r="BY169" s="63"/>
      <c r="BZ169" s="55"/>
      <c r="CA169" s="55"/>
      <c r="CB169" s="63"/>
      <c r="CC169" s="3"/>
      <c r="CD169" s="3"/>
      <c r="CE169" s="63"/>
      <c r="CF169" s="3"/>
      <c r="CG169" s="3"/>
      <c r="CH169" s="3"/>
      <c r="CI169" s="3"/>
      <c r="CJ169" s="3"/>
      <c r="CK169" s="3"/>
    </row>
    <row r="170" spans="1:89" ht="16.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55"/>
      <c r="N170" s="3"/>
      <c r="O170" s="57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62"/>
      <c r="AP170" s="63"/>
      <c r="AQ170" s="63"/>
      <c r="AR170" s="63"/>
      <c r="AS170" s="6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540"/>
      <c r="BM170" s="540"/>
      <c r="BN170" s="540"/>
      <c r="BO170" s="540"/>
      <c r="BP170" s="540"/>
      <c r="BQ170" s="540"/>
      <c r="BR170" s="3"/>
      <c r="BS170" s="3"/>
      <c r="BT170" s="3"/>
      <c r="BU170" s="540"/>
      <c r="BV170" s="540"/>
      <c r="BW170" s="540"/>
      <c r="BX170" s="540"/>
      <c r="BY170" s="63"/>
      <c r="BZ170" s="55"/>
      <c r="CA170" s="55"/>
      <c r="CB170" s="63"/>
      <c r="CC170" s="3"/>
      <c r="CD170" s="3"/>
      <c r="CE170" s="63"/>
      <c r="CF170" s="3"/>
      <c r="CG170" s="3"/>
      <c r="CH170" s="3"/>
      <c r="CI170" s="3"/>
      <c r="CJ170" s="3"/>
      <c r="CK170" s="3"/>
    </row>
    <row r="171" spans="1:89" ht="16.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55"/>
      <c r="N171" s="3"/>
      <c r="O171" s="57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62"/>
      <c r="AP171" s="63"/>
      <c r="AQ171" s="63"/>
      <c r="AR171" s="63"/>
      <c r="AS171" s="6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540"/>
      <c r="BM171" s="540"/>
      <c r="BN171" s="540"/>
      <c r="BO171" s="540"/>
      <c r="BP171" s="540"/>
      <c r="BQ171" s="540"/>
      <c r="BR171" s="3"/>
      <c r="BS171" s="3"/>
      <c r="BT171" s="3"/>
      <c r="BU171" s="540"/>
      <c r="BV171" s="540"/>
      <c r="BW171" s="540"/>
      <c r="BX171" s="540"/>
      <c r="BY171" s="63"/>
      <c r="BZ171" s="55"/>
      <c r="CA171" s="55"/>
      <c r="CB171" s="63"/>
      <c r="CC171" s="3"/>
      <c r="CD171" s="3"/>
      <c r="CE171" s="63"/>
      <c r="CF171" s="3"/>
      <c r="CG171" s="3"/>
      <c r="CH171" s="3"/>
      <c r="CI171" s="3"/>
      <c r="CJ171" s="3"/>
      <c r="CK171" s="3"/>
    </row>
    <row r="172" spans="1:89" ht="16.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55"/>
      <c r="N172" s="3"/>
      <c r="O172" s="57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62"/>
      <c r="AP172" s="63"/>
      <c r="AQ172" s="63"/>
      <c r="AR172" s="63"/>
      <c r="AS172" s="6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540"/>
      <c r="BM172" s="540"/>
      <c r="BN172" s="540"/>
      <c r="BO172" s="540"/>
      <c r="BP172" s="540"/>
      <c r="BQ172" s="540"/>
      <c r="BR172" s="3"/>
      <c r="BS172" s="3"/>
      <c r="BT172" s="3"/>
      <c r="BU172" s="540"/>
      <c r="BV172" s="540"/>
      <c r="BW172" s="540"/>
      <c r="BX172" s="540"/>
      <c r="BY172" s="63"/>
      <c r="BZ172" s="55"/>
      <c r="CA172" s="55"/>
      <c r="CB172" s="63"/>
      <c r="CC172" s="3"/>
      <c r="CD172" s="3"/>
      <c r="CE172" s="63"/>
      <c r="CF172" s="3"/>
      <c r="CG172" s="3"/>
      <c r="CH172" s="3"/>
      <c r="CI172" s="3"/>
      <c r="CJ172" s="3"/>
      <c r="CK172" s="3"/>
    </row>
    <row r="173" spans="1:89" ht="16.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55"/>
      <c r="N173" s="3"/>
      <c r="O173" s="57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62"/>
      <c r="AP173" s="63"/>
      <c r="AQ173" s="63"/>
      <c r="AR173" s="63"/>
      <c r="AS173" s="6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540"/>
      <c r="BM173" s="540"/>
      <c r="BN173" s="540"/>
      <c r="BO173" s="540"/>
      <c r="BP173" s="540"/>
      <c r="BQ173" s="540"/>
      <c r="BR173" s="3"/>
      <c r="BS173" s="3"/>
      <c r="BT173" s="3"/>
      <c r="BU173" s="540"/>
      <c r="BV173" s="540"/>
      <c r="BW173" s="540"/>
      <c r="BX173" s="540"/>
      <c r="BY173" s="63"/>
      <c r="BZ173" s="55"/>
      <c r="CA173" s="55"/>
      <c r="CB173" s="63"/>
      <c r="CC173" s="3"/>
      <c r="CD173" s="3"/>
      <c r="CE173" s="63"/>
      <c r="CF173" s="3"/>
      <c r="CG173" s="3"/>
      <c r="CH173" s="3"/>
      <c r="CI173" s="3"/>
      <c r="CJ173" s="3"/>
      <c r="CK173" s="3"/>
    </row>
    <row r="174" spans="1:89" ht="16.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55"/>
      <c r="N174" s="3"/>
      <c r="O174" s="57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62"/>
      <c r="AP174" s="63"/>
      <c r="AQ174" s="63"/>
      <c r="AR174" s="63"/>
      <c r="AS174" s="6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540"/>
      <c r="BM174" s="540"/>
      <c r="BN174" s="540"/>
      <c r="BO174" s="540"/>
      <c r="BP174" s="540"/>
      <c r="BQ174" s="540"/>
      <c r="BR174" s="3"/>
      <c r="BS174" s="3"/>
      <c r="BT174" s="3"/>
      <c r="BU174" s="540"/>
      <c r="BV174" s="540"/>
      <c r="BW174" s="540"/>
      <c r="BX174" s="540"/>
      <c r="BY174" s="63"/>
      <c r="BZ174" s="55"/>
      <c r="CA174" s="55"/>
      <c r="CB174" s="63"/>
      <c r="CC174" s="3"/>
      <c r="CD174" s="3"/>
      <c r="CE174" s="63"/>
      <c r="CF174" s="3"/>
      <c r="CG174" s="3"/>
      <c r="CH174" s="3"/>
      <c r="CI174" s="3"/>
      <c r="CJ174" s="3"/>
      <c r="CK174" s="3"/>
    </row>
    <row r="175" spans="1:89" ht="16.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55"/>
      <c r="N175" s="3"/>
      <c r="O175" s="57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62"/>
      <c r="AP175" s="63"/>
      <c r="AQ175" s="63"/>
      <c r="AR175" s="63"/>
      <c r="AS175" s="6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540"/>
      <c r="BM175" s="540"/>
      <c r="BN175" s="540"/>
      <c r="BO175" s="540"/>
      <c r="BP175" s="540"/>
      <c r="BQ175" s="540"/>
      <c r="BR175" s="3"/>
      <c r="BS175" s="3"/>
      <c r="BT175" s="3"/>
      <c r="BU175" s="540"/>
      <c r="BV175" s="540"/>
      <c r="BW175" s="540"/>
      <c r="BX175" s="540"/>
      <c r="BY175" s="63"/>
      <c r="BZ175" s="55"/>
      <c r="CA175" s="55"/>
      <c r="CB175" s="63"/>
      <c r="CC175" s="3"/>
      <c r="CD175" s="3"/>
      <c r="CE175" s="63"/>
      <c r="CF175" s="3"/>
      <c r="CG175" s="3"/>
      <c r="CH175" s="3"/>
      <c r="CI175" s="3"/>
      <c r="CJ175" s="3"/>
      <c r="CK175" s="3"/>
    </row>
    <row r="176" spans="1:89" ht="16.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55"/>
      <c r="N176" s="3"/>
      <c r="O176" s="57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62"/>
      <c r="AP176" s="63"/>
      <c r="AQ176" s="63"/>
      <c r="AR176" s="63"/>
      <c r="AS176" s="6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540"/>
      <c r="BM176" s="540"/>
      <c r="BN176" s="540"/>
      <c r="BO176" s="540"/>
      <c r="BP176" s="540"/>
      <c r="BQ176" s="540"/>
      <c r="BR176" s="3"/>
      <c r="BS176" s="3"/>
      <c r="BT176" s="3"/>
      <c r="BU176" s="540"/>
      <c r="BV176" s="540"/>
      <c r="BW176" s="540"/>
      <c r="BX176" s="540"/>
      <c r="BY176" s="63"/>
      <c r="BZ176" s="55"/>
      <c r="CA176" s="55"/>
      <c r="CB176" s="63"/>
      <c r="CC176" s="3"/>
      <c r="CD176" s="3"/>
      <c r="CE176" s="63"/>
      <c r="CF176" s="3"/>
      <c r="CG176" s="3"/>
      <c r="CH176" s="3"/>
      <c r="CI176" s="3"/>
      <c r="CJ176" s="3"/>
      <c r="CK176" s="3"/>
    </row>
    <row r="177" spans="1:89" ht="16.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55"/>
      <c r="N177" s="3"/>
      <c r="O177" s="57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62"/>
      <c r="AP177" s="63"/>
      <c r="AQ177" s="63"/>
      <c r="AR177" s="63"/>
      <c r="AS177" s="6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540"/>
      <c r="BM177" s="540"/>
      <c r="BN177" s="540"/>
      <c r="BO177" s="540"/>
      <c r="BP177" s="540"/>
      <c r="BQ177" s="540"/>
      <c r="BR177" s="3"/>
      <c r="BS177" s="3"/>
      <c r="BT177" s="3"/>
      <c r="BU177" s="540"/>
      <c r="BV177" s="540"/>
      <c r="BW177" s="540"/>
      <c r="BX177" s="540"/>
      <c r="BY177" s="63"/>
      <c r="BZ177" s="55"/>
      <c r="CA177" s="55"/>
      <c r="CB177" s="63"/>
      <c r="CC177" s="3"/>
      <c r="CD177" s="3"/>
      <c r="CE177" s="63"/>
      <c r="CF177" s="3"/>
      <c r="CG177" s="3"/>
      <c r="CH177" s="3"/>
      <c r="CI177" s="3"/>
      <c r="CJ177" s="3"/>
      <c r="CK177" s="3"/>
    </row>
    <row r="178" spans="1:89" ht="16.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55"/>
      <c r="N178" s="3"/>
      <c r="O178" s="57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62"/>
      <c r="AP178" s="63"/>
      <c r="AQ178" s="63"/>
      <c r="AR178" s="63"/>
      <c r="AS178" s="6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540"/>
      <c r="BM178" s="540"/>
      <c r="BN178" s="540"/>
      <c r="BO178" s="540"/>
      <c r="BP178" s="540"/>
      <c r="BQ178" s="540"/>
      <c r="BR178" s="3"/>
      <c r="BS178" s="3"/>
      <c r="BT178" s="3"/>
      <c r="BU178" s="540"/>
      <c r="BV178" s="540"/>
      <c r="BW178" s="540"/>
      <c r="BX178" s="540"/>
      <c r="BY178" s="63"/>
      <c r="BZ178" s="55"/>
      <c r="CA178" s="55"/>
      <c r="CB178" s="63"/>
      <c r="CC178" s="3"/>
      <c r="CD178" s="3"/>
      <c r="CE178" s="63"/>
      <c r="CF178" s="3"/>
      <c r="CG178" s="3"/>
      <c r="CH178" s="3"/>
      <c r="CI178" s="3"/>
      <c r="CJ178" s="3"/>
      <c r="CK178" s="3"/>
    </row>
    <row r="179" spans="1:89" ht="16.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55"/>
      <c r="N179" s="3"/>
      <c r="O179" s="57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62"/>
      <c r="AP179" s="63"/>
      <c r="AQ179" s="63"/>
      <c r="AR179" s="63"/>
      <c r="AS179" s="6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540"/>
      <c r="BM179" s="540"/>
      <c r="BN179" s="540"/>
      <c r="BO179" s="540"/>
      <c r="BP179" s="540"/>
      <c r="BQ179" s="540"/>
      <c r="BR179" s="3"/>
      <c r="BS179" s="3"/>
      <c r="BT179" s="3"/>
      <c r="BU179" s="540"/>
      <c r="BV179" s="540"/>
      <c r="BW179" s="540"/>
      <c r="BX179" s="540"/>
      <c r="BY179" s="63"/>
      <c r="BZ179" s="55"/>
      <c r="CA179" s="55"/>
      <c r="CB179" s="63"/>
      <c r="CC179" s="3"/>
      <c r="CD179" s="3"/>
      <c r="CE179" s="63"/>
      <c r="CF179" s="3"/>
      <c r="CG179" s="3"/>
      <c r="CH179" s="3"/>
      <c r="CI179" s="3"/>
      <c r="CJ179" s="3"/>
      <c r="CK179" s="3"/>
    </row>
    <row r="180" spans="1:89" ht="16.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55"/>
      <c r="N180" s="3"/>
      <c r="O180" s="57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62"/>
      <c r="AP180" s="63"/>
      <c r="AQ180" s="63"/>
      <c r="AR180" s="63"/>
      <c r="AS180" s="6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540"/>
      <c r="BM180" s="540"/>
      <c r="BN180" s="540"/>
      <c r="BO180" s="540"/>
      <c r="BP180" s="540"/>
      <c r="BQ180" s="540"/>
      <c r="BR180" s="3"/>
      <c r="BS180" s="3"/>
      <c r="BT180" s="3"/>
      <c r="BU180" s="540"/>
      <c r="BV180" s="540"/>
      <c r="BW180" s="540"/>
      <c r="BX180" s="540"/>
      <c r="BY180" s="63"/>
      <c r="BZ180" s="55"/>
      <c r="CA180" s="55"/>
      <c r="CB180" s="63"/>
      <c r="CC180" s="3"/>
      <c r="CD180" s="3"/>
      <c r="CE180" s="63"/>
      <c r="CF180" s="3"/>
      <c r="CG180" s="3"/>
      <c r="CH180" s="3"/>
      <c r="CI180" s="3"/>
      <c r="CJ180" s="3"/>
      <c r="CK180" s="3"/>
    </row>
    <row r="181" spans="1:89" ht="16.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55"/>
      <c r="N181" s="3"/>
      <c r="O181" s="57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62"/>
      <c r="AP181" s="63"/>
      <c r="AQ181" s="63"/>
      <c r="AR181" s="63"/>
      <c r="AS181" s="6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540"/>
      <c r="BM181" s="540"/>
      <c r="BN181" s="540"/>
      <c r="BO181" s="540"/>
      <c r="BP181" s="540"/>
      <c r="BQ181" s="540"/>
      <c r="BR181" s="3"/>
      <c r="BS181" s="3"/>
      <c r="BT181" s="3"/>
      <c r="BU181" s="540"/>
      <c r="BV181" s="540"/>
      <c r="BW181" s="540"/>
      <c r="BX181" s="540"/>
      <c r="BY181" s="63"/>
      <c r="BZ181" s="55"/>
      <c r="CA181" s="55"/>
      <c r="CB181" s="63"/>
      <c r="CC181" s="3"/>
      <c r="CD181" s="3"/>
      <c r="CE181" s="63"/>
      <c r="CF181" s="3"/>
      <c r="CG181" s="3"/>
      <c r="CH181" s="3"/>
      <c r="CI181" s="3"/>
      <c r="CJ181" s="3"/>
      <c r="CK181" s="3"/>
    </row>
    <row r="182" spans="1:89" ht="16.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55"/>
      <c r="N182" s="3"/>
      <c r="O182" s="57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62"/>
      <c r="AP182" s="63"/>
      <c r="AQ182" s="63"/>
      <c r="AR182" s="63"/>
      <c r="AS182" s="6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540"/>
      <c r="BM182" s="540"/>
      <c r="BN182" s="540"/>
      <c r="BO182" s="540"/>
      <c r="BP182" s="540"/>
      <c r="BQ182" s="540"/>
      <c r="BR182" s="3"/>
      <c r="BS182" s="3"/>
      <c r="BT182" s="3"/>
      <c r="BU182" s="540"/>
      <c r="BV182" s="540"/>
      <c r="BW182" s="540"/>
      <c r="BX182" s="540"/>
      <c r="BY182" s="63"/>
      <c r="BZ182" s="55"/>
      <c r="CA182" s="55"/>
      <c r="CB182" s="63"/>
      <c r="CC182" s="3"/>
      <c r="CD182" s="3"/>
      <c r="CE182" s="63"/>
      <c r="CF182" s="3"/>
      <c r="CG182" s="3"/>
      <c r="CH182" s="3"/>
      <c r="CI182" s="3"/>
      <c r="CJ182" s="3"/>
      <c r="CK182" s="3"/>
    </row>
    <row r="183" spans="1:89" ht="16.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55"/>
      <c r="N183" s="3"/>
      <c r="O183" s="57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62"/>
      <c r="AP183" s="63"/>
      <c r="AQ183" s="63"/>
      <c r="AR183" s="63"/>
      <c r="AS183" s="6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540"/>
      <c r="BM183" s="540"/>
      <c r="BN183" s="540"/>
      <c r="BO183" s="540"/>
      <c r="BP183" s="540"/>
      <c r="BQ183" s="540"/>
      <c r="BR183" s="3"/>
      <c r="BS183" s="3"/>
      <c r="BT183" s="3"/>
      <c r="BU183" s="540"/>
      <c r="BV183" s="540"/>
      <c r="BW183" s="540"/>
      <c r="BX183" s="540"/>
      <c r="BY183" s="63"/>
      <c r="BZ183" s="55"/>
      <c r="CA183" s="55"/>
      <c r="CB183" s="63"/>
      <c r="CC183" s="3"/>
      <c r="CD183" s="3"/>
      <c r="CE183" s="63"/>
      <c r="CF183" s="3"/>
      <c r="CG183" s="3"/>
      <c r="CH183" s="3"/>
      <c r="CI183" s="3"/>
      <c r="CJ183" s="3"/>
      <c r="CK183" s="3"/>
    </row>
    <row r="184" spans="1:89" ht="16.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55"/>
      <c r="N184" s="3"/>
      <c r="O184" s="57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62"/>
      <c r="AP184" s="63"/>
      <c r="AQ184" s="63"/>
      <c r="AR184" s="63"/>
      <c r="AS184" s="6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540"/>
      <c r="BM184" s="540"/>
      <c r="BN184" s="540"/>
      <c r="BO184" s="540"/>
      <c r="BP184" s="540"/>
      <c r="BQ184" s="540"/>
      <c r="BR184" s="3"/>
      <c r="BS184" s="3"/>
      <c r="BT184" s="3"/>
      <c r="BU184" s="540"/>
      <c r="BV184" s="540"/>
      <c r="BW184" s="540"/>
      <c r="BX184" s="540"/>
      <c r="BY184" s="63"/>
      <c r="BZ184" s="55"/>
      <c r="CA184" s="55"/>
      <c r="CB184" s="63"/>
      <c r="CC184" s="3"/>
      <c r="CD184" s="3"/>
      <c r="CE184" s="63"/>
      <c r="CF184" s="3"/>
      <c r="CG184" s="3"/>
      <c r="CH184" s="3"/>
      <c r="CI184" s="3"/>
      <c r="CJ184" s="3"/>
      <c r="CK184" s="3"/>
    </row>
    <row r="185" spans="1:89" ht="16.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55"/>
      <c r="N185" s="3"/>
      <c r="O185" s="57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62"/>
      <c r="AP185" s="63"/>
      <c r="AQ185" s="63"/>
      <c r="AR185" s="63"/>
      <c r="AS185" s="6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540"/>
      <c r="BM185" s="540"/>
      <c r="BN185" s="540"/>
      <c r="BO185" s="540"/>
      <c r="BP185" s="540"/>
      <c r="BQ185" s="540"/>
      <c r="BR185" s="3"/>
      <c r="BS185" s="3"/>
      <c r="BT185" s="3"/>
      <c r="BU185" s="540"/>
      <c r="BV185" s="540"/>
      <c r="BW185" s="540"/>
      <c r="BX185" s="540"/>
      <c r="BY185" s="63"/>
      <c r="BZ185" s="55"/>
      <c r="CA185" s="55"/>
      <c r="CB185" s="63"/>
      <c r="CC185" s="3"/>
      <c r="CD185" s="3"/>
      <c r="CE185" s="63"/>
      <c r="CF185" s="3"/>
      <c r="CG185" s="3"/>
      <c r="CH185" s="3"/>
      <c r="CI185" s="3"/>
      <c r="CJ185" s="3"/>
      <c r="CK185" s="3"/>
    </row>
    <row r="186" spans="1:89" ht="16.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55"/>
      <c r="N186" s="3"/>
      <c r="O186" s="57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62"/>
      <c r="AP186" s="63"/>
      <c r="AQ186" s="63"/>
      <c r="AR186" s="63"/>
      <c r="AS186" s="6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540"/>
      <c r="BM186" s="540"/>
      <c r="BN186" s="540"/>
      <c r="BO186" s="540"/>
      <c r="BP186" s="540"/>
      <c r="BQ186" s="540"/>
      <c r="BR186" s="3"/>
      <c r="BS186" s="3"/>
      <c r="BT186" s="3"/>
      <c r="BU186" s="540"/>
      <c r="BV186" s="540"/>
      <c r="BW186" s="540"/>
      <c r="BX186" s="540"/>
      <c r="BY186" s="63"/>
      <c r="BZ186" s="55"/>
      <c r="CA186" s="55"/>
      <c r="CB186" s="63"/>
      <c r="CC186" s="3"/>
      <c r="CD186" s="3"/>
      <c r="CE186" s="63"/>
      <c r="CF186" s="3"/>
      <c r="CG186" s="3"/>
      <c r="CH186" s="3"/>
      <c r="CI186" s="3"/>
      <c r="CJ186" s="3"/>
      <c r="CK186" s="3"/>
    </row>
    <row r="187" spans="1:89" ht="16.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55"/>
      <c r="N187" s="3"/>
      <c r="O187" s="57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62"/>
      <c r="AP187" s="63"/>
      <c r="AQ187" s="63"/>
      <c r="AR187" s="63"/>
      <c r="AS187" s="6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540"/>
      <c r="BM187" s="540"/>
      <c r="BN187" s="540"/>
      <c r="BO187" s="540"/>
      <c r="BP187" s="540"/>
      <c r="BQ187" s="540"/>
      <c r="BR187" s="3"/>
      <c r="BS187" s="3"/>
      <c r="BT187" s="3"/>
      <c r="BU187" s="540"/>
      <c r="BV187" s="540"/>
      <c r="BW187" s="540"/>
      <c r="BX187" s="540"/>
      <c r="BY187" s="63"/>
      <c r="BZ187" s="55"/>
      <c r="CA187" s="55"/>
      <c r="CB187" s="63"/>
      <c r="CC187" s="3"/>
      <c r="CD187" s="3"/>
      <c r="CE187" s="63"/>
      <c r="CF187" s="3"/>
      <c r="CG187" s="3"/>
      <c r="CH187" s="3"/>
      <c r="CI187" s="3"/>
      <c r="CJ187" s="3"/>
      <c r="CK187" s="3"/>
    </row>
    <row r="188" spans="1:89" ht="16.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55"/>
      <c r="N188" s="3"/>
      <c r="O188" s="57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62"/>
      <c r="AP188" s="63"/>
      <c r="AQ188" s="63"/>
      <c r="AR188" s="63"/>
      <c r="AS188" s="6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540"/>
      <c r="BM188" s="540"/>
      <c r="BN188" s="540"/>
      <c r="BO188" s="540"/>
      <c r="BP188" s="540"/>
      <c r="BQ188" s="540"/>
      <c r="BR188" s="3"/>
      <c r="BS188" s="3"/>
      <c r="BT188" s="3"/>
      <c r="BU188" s="540"/>
      <c r="BV188" s="540"/>
      <c r="BW188" s="540"/>
      <c r="BX188" s="540"/>
      <c r="BY188" s="63"/>
      <c r="BZ188" s="55"/>
      <c r="CA188" s="55"/>
      <c r="CB188" s="63"/>
      <c r="CC188" s="3"/>
      <c r="CD188" s="3"/>
      <c r="CE188" s="63"/>
      <c r="CF188" s="3"/>
      <c r="CG188" s="3"/>
      <c r="CH188" s="3"/>
      <c r="CI188" s="3"/>
      <c r="CJ188" s="3"/>
      <c r="CK188" s="3"/>
    </row>
    <row r="189" spans="1:89" ht="16.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55"/>
      <c r="N189" s="3"/>
      <c r="O189" s="57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62"/>
      <c r="AP189" s="63"/>
      <c r="AQ189" s="63"/>
      <c r="AR189" s="63"/>
      <c r="AS189" s="6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540"/>
      <c r="BM189" s="540"/>
      <c r="BN189" s="540"/>
      <c r="BO189" s="540"/>
      <c r="BP189" s="540"/>
      <c r="BQ189" s="540"/>
      <c r="BR189" s="3"/>
      <c r="BS189" s="3"/>
      <c r="BT189" s="3"/>
      <c r="BU189" s="540"/>
      <c r="BV189" s="540"/>
      <c r="BW189" s="540"/>
      <c r="BX189" s="540"/>
      <c r="BY189" s="63"/>
      <c r="BZ189" s="55"/>
      <c r="CA189" s="55"/>
      <c r="CB189" s="63"/>
      <c r="CC189" s="3"/>
      <c r="CD189" s="3"/>
      <c r="CE189" s="63"/>
      <c r="CF189" s="3"/>
      <c r="CG189" s="3"/>
      <c r="CH189" s="3"/>
      <c r="CI189" s="3"/>
      <c r="CJ189" s="3"/>
      <c r="CK189" s="3"/>
    </row>
    <row r="190" spans="1:89" ht="16.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55"/>
      <c r="N190" s="3"/>
      <c r="O190" s="57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62"/>
      <c r="AP190" s="63"/>
      <c r="AQ190" s="63"/>
      <c r="AR190" s="63"/>
      <c r="AS190" s="6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540"/>
      <c r="BM190" s="540"/>
      <c r="BN190" s="540"/>
      <c r="BO190" s="540"/>
      <c r="BP190" s="540"/>
      <c r="BQ190" s="540"/>
      <c r="BR190" s="3"/>
      <c r="BS190" s="3"/>
      <c r="BT190" s="3"/>
      <c r="BU190" s="540"/>
      <c r="BV190" s="540"/>
      <c r="BW190" s="540"/>
      <c r="BX190" s="540"/>
      <c r="BY190" s="63"/>
      <c r="BZ190" s="55"/>
      <c r="CA190" s="55"/>
      <c r="CB190" s="63"/>
      <c r="CC190" s="3"/>
      <c r="CD190" s="3"/>
      <c r="CE190" s="63"/>
      <c r="CF190" s="3"/>
      <c r="CG190" s="3"/>
      <c r="CH190" s="3"/>
      <c r="CI190" s="3"/>
      <c r="CJ190" s="3"/>
      <c r="CK190" s="3"/>
    </row>
    <row r="191" spans="1:89" ht="16.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55"/>
      <c r="N191" s="3"/>
      <c r="O191" s="57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62"/>
      <c r="AP191" s="63"/>
      <c r="AQ191" s="63"/>
      <c r="AR191" s="63"/>
      <c r="AS191" s="6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540"/>
      <c r="BM191" s="540"/>
      <c r="BN191" s="540"/>
      <c r="BO191" s="540"/>
      <c r="BP191" s="540"/>
      <c r="BQ191" s="540"/>
      <c r="BR191" s="3"/>
      <c r="BS191" s="3"/>
      <c r="BT191" s="3"/>
      <c r="BU191" s="540"/>
      <c r="BV191" s="540"/>
      <c r="BW191" s="540"/>
      <c r="BX191" s="540"/>
      <c r="BY191" s="63"/>
      <c r="BZ191" s="55"/>
      <c r="CA191" s="55"/>
      <c r="CB191" s="63"/>
      <c r="CC191" s="3"/>
      <c r="CD191" s="3"/>
      <c r="CE191" s="63"/>
      <c r="CF191" s="3"/>
      <c r="CG191" s="3"/>
      <c r="CH191" s="3"/>
      <c r="CI191" s="3"/>
      <c r="CJ191" s="3"/>
      <c r="CK191" s="3"/>
    </row>
    <row r="192" spans="1:89" ht="16.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55"/>
      <c r="N192" s="3"/>
      <c r="O192" s="57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62"/>
      <c r="AP192" s="63"/>
      <c r="AQ192" s="63"/>
      <c r="AR192" s="63"/>
      <c r="AS192" s="6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540"/>
      <c r="BM192" s="540"/>
      <c r="BN192" s="540"/>
      <c r="BO192" s="540"/>
      <c r="BP192" s="540"/>
      <c r="BQ192" s="540"/>
      <c r="BR192" s="3"/>
      <c r="BS192" s="3"/>
      <c r="BT192" s="3"/>
      <c r="BU192" s="540"/>
      <c r="BV192" s="540"/>
      <c r="BW192" s="540"/>
      <c r="BX192" s="540"/>
      <c r="BY192" s="63"/>
      <c r="BZ192" s="55"/>
      <c r="CA192" s="55"/>
      <c r="CB192" s="63"/>
      <c r="CC192" s="3"/>
      <c r="CD192" s="3"/>
      <c r="CE192" s="63"/>
      <c r="CF192" s="3"/>
      <c r="CG192" s="3"/>
      <c r="CH192" s="3"/>
      <c r="CI192" s="3"/>
      <c r="CJ192" s="3"/>
      <c r="CK192" s="3"/>
    </row>
    <row r="193" spans="1:89" ht="16.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55"/>
      <c r="N193" s="3"/>
      <c r="O193" s="57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62"/>
      <c r="AP193" s="63"/>
      <c r="AQ193" s="63"/>
      <c r="AR193" s="63"/>
      <c r="AS193" s="6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540"/>
      <c r="BM193" s="540"/>
      <c r="BN193" s="540"/>
      <c r="BO193" s="540"/>
      <c r="BP193" s="540"/>
      <c r="BQ193" s="540"/>
      <c r="BR193" s="3"/>
      <c r="BS193" s="3"/>
      <c r="BT193" s="3"/>
      <c r="BU193" s="540"/>
      <c r="BV193" s="540"/>
      <c r="BW193" s="540"/>
      <c r="BX193" s="540"/>
      <c r="BY193" s="63"/>
      <c r="BZ193" s="55"/>
      <c r="CA193" s="55"/>
      <c r="CB193" s="63"/>
      <c r="CC193" s="3"/>
      <c r="CD193" s="3"/>
      <c r="CE193" s="63"/>
      <c r="CF193" s="3"/>
      <c r="CG193" s="3"/>
      <c r="CH193" s="3"/>
      <c r="CI193" s="3"/>
      <c r="CJ193" s="3"/>
      <c r="CK193" s="3"/>
    </row>
    <row r="194" spans="1:89" ht="16.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55"/>
      <c r="N194" s="3"/>
      <c r="O194" s="57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62"/>
      <c r="AP194" s="63"/>
      <c r="AQ194" s="63"/>
      <c r="AR194" s="63"/>
      <c r="AS194" s="6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540"/>
      <c r="BM194" s="540"/>
      <c r="BN194" s="540"/>
      <c r="BO194" s="540"/>
      <c r="BP194" s="540"/>
      <c r="BQ194" s="540"/>
      <c r="BR194" s="3"/>
      <c r="BS194" s="3"/>
      <c r="BT194" s="3"/>
      <c r="BU194" s="540"/>
      <c r="BV194" s="540"/>
      <c r="BW194" s="540"/>
      <c r="BX194" s="540"/>
      <c r="BY194" s="63"/>
      <c r="BZ194" s="55"/>
      <c r="CA194" s="55"/>
      <c r="CB194" s="63"/>
      <c r="CC194" s="3"/>
      <c r="CD194" s="3"/>
      <c r="CE194" s="63"/>
      <c r="CF194" s="3"/>
      <c r="CG194" s="3"/>
      <c r="CH194" s="3"/>
      <c r="CI194" s="3"/>
      <c r="CJ194" s="3"/>
      <c r="CK194" s="3"/>
    </row>
    <row r="195" spans="1:89" ht="16.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55"/>
      <c r="N195" s="3"/>
      <c r="O195" s="57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62"/>
      <c r="AP195" s="63"/>
      <c r="AQ195" s="63"/>
      <c r="AR195" s="63"/>
      <c r="AS195" s="6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540"/>
      <c r="BM195" s="540"/>
      <c r="BN195" s="540"/>
      <c r="BO195" s="540"/>
      <c r="BP195" s="540"/>
      <c r="BQ195" s="540"/>
      <c r="BR195" s="3"/>
      <c r="BS195" s="3"/>
      <c r="BT195" s="3"/>
      <c r="BU195" s="540"/>
      <c r="BV195" s="540"/>
      <c r="BW195" s="540"/>
      <c r="BX195" s="540"/>
      <c r="BY195" s="63"/>
      <c r="BZ195" s="55"/>
      <c r="CA195" s="55"/>
      <c r="CB195" s="63"/>
      <c r="CC195" s="3"/>
      <c r="CD195" s="3"/>
      <c r="CE195" s="63"/>
      <c r="CF195" s="3"/>
      <c r="CG195" s="3"/>
      <c r="CH195" s="3"/>
      <c r="CI195" s="3"/>
      <c r="CJ195" s="3"/>
      <c r="CK195" s="3"/>
    </row>
    <row r="196" spans="1:89" ht="16.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55"/>
      <c r="N196" s="3"/>
      <c r="O196" s="57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62"/>
      <c r="AP196" s="63"/>
      <c r="AQ196" s="63"/>
      <c r="AR196" s="63"/>
      <c r="AS196" s="6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540"/>
      <c r="BM196" s="540"/>
      <c r="BN196" s="540"/>
      <c r="BO196" s="540"/>
      <c r="BP196" s="540"/>
      <c r="BQ196" s="540"/>
      <c r="BR196" s="3"/>
      <c r="BS196" s="3"/>
      <c r="BT196" s="3"/>
      <c r="BU196" s="540"/>
      <c r="BV196" s="540"/>
      <c r="BW196" s="540"/>
      <c r="BX196" s="540"/>
      <c r="BY196" s="63"/>
      <c r="BZ196" s="55"/>
      <c r="CA196" s="55"/>
      <c r="CB196" s="63"/>
      <c r="CC196" s="3"/>
      <c r="CD196" s="3"/>
      <c r="CE196" s="63"/>
      <c r="CF196" s="3"/>
      <c r="CG196" s="3"/>
      <c r="CH196" s="3"/>
      <c r="CI196" s="3"/>
      <c r="CJ196" s="3"/>
      <c r="CK196" s="3"/>
    </row>
    <row r="197" spans="1:89" ht="16.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55"/>
      <c r="N197" s="3"/>
      <c r="O197" s="57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62"/>
      <c r="AP197" s="63"/>
      <c r="AQ197" s="63"/>
      <c r="AR197" s="63"/>
      <c r="AS197" s="6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540"/>
      <c r="BM197" s="540"/>
      <c r="BN197" s="540"/>
      <c r="BO197" s="540"/>
      <c r="BP197" s="540"/>
      <c r="BQ197" s="540"/>
      <c r="BR197" s="3"/>
      <c r="BS197" s="3"/>
      <c r="BT197" s="3"/>
      <c r="BU197" s="540"/>
      <c r="BV197" s="540"/>
      <c r="BW197" s="540"/>
      <c r="BX197" s="540"/>
      <c r="BY197" s="63"/>
      <c r="BZ197" s="55"/>
      <c r="CA197" s="55"/>
      <c r="CB197" s="63"/>
      <c r="CC197" s="3"/>
      <c r="CD197" s="3"/>
      <c r="CE197" s="63"/>
      <c r="CF197" s="3"/>
      <c r="CG197" s="3"/>
      <c r="CH197" s="3"/>
      <c r="CI197" s="3"/>
      <c r="CJ197" s="3"/>
      <c r="CK197" s="3"/>
    </row>
    <row r="198" spans="1:89" ht="16.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55"/>
      <c r="N198" s="3"/>
      <c r="O198" s="57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62"/>
      <c r="AP198" s="63"/>
      <c r="AQ198" s="63"/>
      <c r="AR198" s="63"/>
      <c r="AS198" s="6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540"/>
      <c r="BM198" s="540"/>
      <c r="BN198" s="540"/>
      <c r="BO198" s="540"/>
      <c r="BP198" s="540"/>
      <c r="BQ198" s="540"/>
      <c r="BR198" s="3"/>
      <c r="BS198" s="3"/>
      <c r="BT198" s="3"/>
      <c r="BU198" s="540"/>
      <c r="BV198" s="540"/>
      <c r="BW198" s="540"/>
      <c r="BX198" s="540"/>
      <c r="BY198" s="63"/>
      <c r="BZ198" s="55"/>
      <c r="CA198" s="55"/>
      <c r="CB198" s="63"/>
      <c r="CC198" s="3"/>
      <c r="CD198" s="3"/>
      <c r="CE198" s="63"/>
      <c r="CF198" s="3"/>
      <c r="CG198" s="3"/>
      <c r="CH198" s="3"/>
      <c r="CI198" s="3"/>
      <c r="CJ198" s="3"/>
      <c r="CK198" s="3"/>
    </row>
    <row r="199" spans="1:89" ht="16.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55"/>
      <c r="N199" s="3"/>
      <c r="O199" s="57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62"/>
      <c r="AP199" s="63"/>
      <c r="AQ199" s="63"/>
      <c r="AR199" s="63"/>
      <c r="AS199" s="6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540"/>
      <c r="BM199" s="540"/>
      <c r="BN199" s="540"/>
      <c r="BO199" s="540"/>
      <c r="BP199" s="540"/>
      <c r="BQ199" s="540"/>
      <c r="BR199" s="3"/>
      <c r="BS199" s="3"/>
      <c r="BT199" s="3"/>
      <c r="BU199" s="540"/>
      <c r="BV199" s="540"/>
      <c r="BW199" s="540"/>
      <c r="BX199" s="540"/>
      <c r="BY199" s="63"/>
      <c r="BZ199" s="55"/>
      <c r="CA199" s="55"/>
      <c r="CB199" s="63"/>
      <c r="CC199" s="3"/>
      <c r="CD199" s="3"/>
      <c r="CE199" s="63"/>
      <c r="CF199" s="3"/>
      <c r="CG199" s="3"/>
      <c r="CH199" s="3"/>
      <c r="CI199" s="3"/>
      <c r="CJ199" s="3"/>
      <c r="CK199" s="3"/>
    </row>
    <row r="200" spans="1:89" ht="16.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55"/>
      <c r="N200" s="3"/>
      <c r="O200" s="57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62"/>
      <c r="AP200" s="63"/>
      <c r="AQ200" s="63"/>
      <c r="AR200" s="63"/>
      <c r="AS200" s="6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540"/>
      <c r="BM200" s="540"/>
      <c r="BN200" s="540"/>
      <c r="BO200" s="540"/>
      <c r="BP200" s="540"/>
      <c r="BQ200" s="540"/>
      <c r="BR200" s="3"/>
      <c r="BS200" s="3"/>
      <c r="BT200" s="3"/>
      <c r="BU200" s="540"/>
      <c r="BV200" s="540"/>
      <c r="BW200" s="540"/>
      <c r="BX200" s="540"/>
      <c r="BY200" s="63"/>
      <c r="BZ200" s="55"/>
      <c r="CA200" s="55"/>
      <c r="CB200" s="63"/>
      <c r="CC200" s="3"/>
      <c r="CD200" s="3"/>
      <c r="CE200" s="63"/>
      <c r="CF200" s="3"/>
      <c r="CG200" s="3"/>
      <c r="CH200" s="3"/>
      <c r="CI200" s="3"/>
      <c r="CJ200" s="3"/>
      <c r="CK200" s="3"/>
    </row>
    <row r="201" spans="1:89" ht="16.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55"/>
      <c r="N201" s="3"/>
      <c r="O201" s="57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62"/>
      <c r="AP201" s="63"/>
      <c r="AQ201" s="63"/>
      <c r="AR201" s="63"/>
      <c r="AS201" s="6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540"/>
      <c r="BM201" s="540"/>
      <c r="BN201" s="540"/>
      <c r="BO201" s="540"/>
      <c r="BP201" s="540"/>
      <c r="BQ201" s="540"/>
      <c r="BR201" s="3"/>
      <c r="BS201" s="3"/>
      <c r="BT201" s="3"/>
      <c r="BU201" s="540"/>
      <c r="BV201" s="540"/>
      <c r="BW201" s="540"/>
      <c r="BX201" s="540"/>
      <c r="BY201" s="63"/>
      <c r="BZ201" s="55"/>
      <c r="CA201" s="55"/>
      <c r="CB201" s="63"/>
      <c r="CC201" s="3"/>
      <c r="CD201" s="3"/>
      <c r="CE201" s="63"/>
      <c r="CF201" s="3"/>
      <c r="CG201" s="3"/>
      <c r="CH201" s="3"/>
      <c r="CI201" s="3"/>
      <c r="CJ201" s="3"/>
      <c r="CK201" s="3"/>
    </row>
    <row r="202" spans="1:89" ht="16.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55"/>
      <c r="N202" s="3"/>
      <c r="O202" s="57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62"/>
      <c r="AP202" s="63"/>
      <c r="AQ202" s="63"/>
      <c r="AR202" s="63"/>
      <c r="AS202" s="6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540"/>
      <c r="BM202" s="540"/>
      <c r="BN202" s="540"/>
      <c r="BO202" s="540"/>
      <c r="BP202" s="540"/>
      <c r="BQ202" s="540"/>
      <c r="BR202" s="3"/>
      <c r="BS202" s="3"/>
      <c r="BT202" s="3"/>
      <c r="BU202" s="540"/>
      <c r="BV202" s="540"/>
      <c r="BW202" s="540"/>
      <c r="BX202" s="540"/>
      <c r="BY202" s="63"/>
      <c r="BZ202" s="55"/>
      <c r="CA202" s="55"/>
      <c r="CB202" s="63"/>
      <c r="CC202" s="3"/>
      <c r="CD202" s="3"/>
      <c r="CE202" s="63"/>
      <c r="CF202" s="3"/>
      <c r="CG202" s="3"/>
      <c r="CH202" s="3"/>
      <c r="CI202" s="3"/>
      <c r="CJ202" s="3"/>
      <c r="CK202" s="3"/>
    </row>
    <row r="203" spans="1:89" ht="16.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55"/>
      <c r="N203" s="3"/>
      <c r="O203" s="57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62"/>
      <c r="AP203" s="63"/>
      <c r="AQ203" s="63"/>
      <c r="AR203" s="63"/>
      <c r="AS203" s="6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540"/>
      <c r="BM203" s="540"/>
      <c r="BN203" s="540"/>
      <c r="BO203" s="540"/>
      <c r="BP203" s="540"/>
      <c r="BQ203" s="540"/>
      <c r="BR203" s="3"/>
      <c r="BS203" s="3"/>
      <c r="BT203" s="3"/>
      <c r="BU203" s="540"/>
      <c r="BV203" s="540"/>
      <c r="BW203" s="540"/>
      <c r="BX203" s="540"/>
      <c r="BY203" s="63"/>
      <c r="BZ203" s="55"/>
      <c r="CA203" s="55"/>
      <c r="CB203" s="63"/>
      <c r="CC203" s="3"/>
      <c r="CD203" s="3"/>
      <c r="CE203" s="63"/>
      <c r="CF203" s="3"/>
      <c r="CG203" s="3"/>
      <c r="CH203" s="3"/>
      <c r="CI203" s="3"/>
      <c r="CJ203" s="3"/>
      <c r="CK203" s="3"/>
    </row>
    <row r="204" spans="1:89" ht="16.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55"/>
      <c r="N204" s="3"/>
      <c r="O204" s="57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62"/>
      <c r="AP204" s="63"/>
      <c r="AQ204" s="63"/>
      <c r="AR204" s="63"/>
      <c r="AS204" s="6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540"/>
      <c r="BM204" s="540"/>
      <c r="BN204" s="540"/>
      <c r="BO204" s="540"/>
      <c r="BP204" s="540"/>
      <c r="BQ204" s="540"/>
      <c r="BR204" s="3"/>
      <c r="BS204" s="3"/>
      <c r="BT204" s="3"/>
      <c r="BU204" s="540"/>
      <c r="BV204" s="540"/>
      <c r="BW204" s="540"/>
      <c r="BX204" s="540"/>
      <c r="BY204" s="63"/>
      <c r="BZ204" s="55"/>
      <c r="CA204" s="55"/>
      <c r="CB204" s="63"/>
      <c r="CC204" s="3"/>
      <c r="CD204" s="3"/>
      <c r="CE204" s="63"/>
      <c r="CF204" s="3"/>
      <c r="CG204" s="3"/>
      <c r="CH204" s="3"/>
      <c r="CI204" s="3"/>
      <c r="CJ204" s="3"/>
      <c r="CK204" s="3"/>
    </row>
    <row r="205" spans="1:89" ht="16.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55"/>
      <c r="N205" s="3"/>
      <c r="O205" s="57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62"/>
      <c r="AP205" s="63"/>
      <c r="AQ205" s="63"/>
      <c r="AR205" s="63"/>
      <c r="AS205" s="6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540"/>
      <c r="BM205" s="540"/>
      <c r="BN205" s="540"/>
      <c r="BO205" s="540"/>
      <c r="BP205" s="540"/>
      <c r="BQ205" s="540"/>
      <c r="BR205" s="3"/>
      <c r="BS205" s="3"/>
      <c r="BT205" s="3"/>
      <c r="BU205" s="540"/>
      <c r="BV205" s="540"/>
      <c r="BW205" s="540"/>
      <c r="BX205" s="540"/>
      <c r="BY205" s="63"/>
      <c r="BZ205" s="55"/>
      <c r="CA205" s="55"/>
      <c r="CB205" s="63"/>
      <c r="CC205" s="3"/>
      <c r="CD205" s="3"/>
      <c r="CE205" s="63"/>
      <c r="CF205" s="3"/>
      <c r="CG205" s="3"/>
      <c r="CH205" s="3"/>
      <c r="CI205" s="3"/>
      <c r="CJ205" s="3"/>
      <c r="CK205" s="3"/>
    </row>
    <row r="206" spans="1:89" ht="16.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55"/>
      <c r="N206" s="3"/>
      <c r="O206" s="57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62"/>
      <c r="AP206" s="63"/>
      <c r="AQ206" s="63"/>
      <c r="AR206" s="63"/>
      <c r="AS206" s="6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540"/>
      <c r="BM206" s="540"/>
      <c r="BN206" s="540"/>
      <c r="BO206" s="540"/>
      <c r="BP206" s="540"/>
      <c r="BQ206" s="540"/>
      <c r="BR206" s="3"/>
      <c r="BS206" s="3"/>
      <c r="BT206" s="3"/>
      <c r="BU206" s="540"/>
      <c r="BV206" s="540"/>
      <c r="BW206" s="540"/>
      <c r="BX206" s="540"/>
      <c r="BY206" s="63"/>
      <c r="BZ206" s="55"/>
      <c r="CA206" s="55"/>
      <c r="CB206" s="63"/>
      <c r="CC206" s="3"/>
      <c r="CD206" s="3"/>
      <c r="CE206" s="63"/>
      <c r="CF206" s="3"/>
      <c r="CG206" s="3"/>
      <c r="CH206" s="3"/>
      <c r="CI206" s="3"/>
      <c r="CJ206" s="3"/>
      <c r="CK206" s="3"/>
    </row>
    <row r="207" spans="1:89" ht="16.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55"/>
      <c r="N207" s="3"/>
      <c r="O207" s="57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62"/>
      <c r="AP207" s="63"/>
      <c r="AQ207" s="63"/>
      <c r="AR207" s="63"/>
      <c r="AS207" s="6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540"/>
      <c r="BM207" s="540"/>
      <c r="BN207" s="540"/>
      <c r="BO207" s="540"/>
      <c r="BP207" s="540"/>
      <c r="BQ207" s="540"/>
      <c r="BR207" s="3"/>
      <c r="BS207" s="3"/>
      <c r="BT207" s="3"/>
      <c r="BU207" s="540"/>
      <c r="BV207" s="540"/>
      <c r="BW207" s="540"/>
      <c r="BX207" s="540"/>
      <c r="BY207" s="63"/>
      <c r="BZ207" s="55"/>
      <c r="CA207" s="55"/>
      <c r="CB207" s="63"/>
      <c r="CC207" s="3"/>
      <c r="CD207" s="3"/>
      <c r="CE207" s="63"/>
      <c r="CF207" s="3"/>
      <c r="CG207" s="3"/>
      <c r="CH207" s="3"/>
      <c r="CI207" s="3"/>
      <c r="CJ207" s="3"/>
      <c r="CK207" s="3"/>
    </row>
    <row r="208" spans="1:89" ht="16.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55"/>
      <c r="N208" s="3"/>
      <c r="O208" s="57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62"/>
      <c r="AP208" s="63"/>
      <c r="AQ208" s="63"/>
      <c r="AR208" s="63"/>
      <c r="AS208" s="6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540"/>
      <c r="BM208" s="540"/>
      <c r="BN208" s="540"/>
      <c r="BO208" s="540"/>
      <c r="BP208" s="540"/>
      <c r="BQ208" s="540"/>
      <c r="BR208" s="3"/>
      <c r="BS208" s="3"/>
      <c r="BT208" s="3"/>
      <c r="BU208" s="540"/>
      <c r="BV208" s="540"/>
      <c r="BW208" s="540"/>
      <c r="BX208" s="540"/>
      <c r="BY208" s="63"/>
      <c r="BZ208" s="55"/>
      <c r="CA208" s="55"/>
      <c r="CB208" s="63"/>
      <c r="CC208" s="3"/>
      <c r="CD208" s="3"/>
      <c r="CE208" s="63"/>
      <c r="CF208" s="3"/>
      <c r="CG208" s="3"/>
      <c r="CH208" s="3"/>
      <c r="CI208" s="3"/>
      <c r="CJ208" s="3"/>
      <c r="CK208" s="3"/>
    </row>
    <row r="209" spans="1:89" ht="16.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55"/>
      <c r="N209" s="3"/>
      <c r="O209" s="57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62"/>
      <c r="AP209" s="63"/>
      <c r="AQ209" s="63"/>
      <c r="AR209" s="63"/>
      <c r="AS209" s="6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540"/>
      <c r="BM209" s="540"/>
      <c r="BN209" s="540"/>
      <c r="BO209" s="540"/>
      <c r="BP209" s="540"/>
      <c r="BQ209" s="540"/>
      <c r="BR209" s="3"/>
      <c r="BS209" s="3"/>
      <c r="BT209" s="3"/>
      <c r="BU209" s="540"/>
      <c r="BV209" s="540"/>
      <c r="BW209" s="540"/>
      <c r="BX209" s="540"/>
      <c r="BY209" s="63"/>
      <c r="BZ209" s="55"/>
      <c r="CA209" s="55"/>
      <c r="CB209" s="63"/>
      <c r="CC209" s="3"/>
      <c r="CD209" s="3"/>
      <c r="CE209" s="63"/>
      <c r="CF209" s="3"/>
      <c r="CG209" s="3"/>
      <c r="CH209" s="3"/>
      <c r="CI209" s="3"/>
      <c r="CJ209" s="3"/>
      <c r="CK209" s="3"/>
    </row>
    <row r="210" spans="1:89" ht="16.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55"/>
      <c r="N210" s="3"/>
      <c r="O210" s="57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62"/>
      <c r="AP210" s="63"/>
      <c r="AQ210" s="63"/>
      <c r="AR210" s="63"/>
      <c r="AS210" s="6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540"/>
      <c r="BM210" s="540"/>
      <c r="BN210" s="540"/>
      <c r="BO210" s="540"/>
      <c r="BP210" s="540"/>
      <c r="BQ210" s="540"/>
      <c r="BR210" s="3"/>
      <c r="BS210" s="3"/>
      <c r="BT210" s="3"/>
      <c r="BU210" s="540"/>
      <c r="BV210" s="540"/>
      <c r="BW210" s="540"/>
      <c r="BX210" s="540"/>
      <c r="BY210" s="63"/>
      <c r="BZ210" s="55"/>
      <c r="CA210" s="55"/>
      <c r="CB210" s="63"/>
      <c r="CC210" s="3"/>
      <c r="CD210" s="3"/>
      <c r="CE210" s="63"/>
      <c r="CF210" s="3"/>
      <c r="CG210" s="3"/>
      <c r="CH210" s="3"/>
      <c r="CI210" s="3"/>
      <c r="CJ210" s="3"/>
      <c r="CK210" s="3"/>
    </row>
    <row r="211" spans="1:89" ht="16.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55"/>
      <c r="N211" s="3"/>
      <c r="O211" s="57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62"/>
      <c r="AP211" s="63"/>
      <c r="AQ211" s="63"/>
      <c r="AR211" s="63"/>
      <c r="AS211" s="6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540"/>
      <c r="BM211" s="540"/>
      <c r="BN211" s="540"/>
      <c r="BO211" s="540"/>
      <c r="BP211" s="540"/>
      <c r="BQ211" s="540"/>
      <c r="BR211" s="3"/>
      <c r="BS211" s="3"/>
      <c r="BT211" s="3"/>
      <c r="BU211" s="540"/>
      <c r="BV211" s="540"/>
      <c r="BW211" s="540"/>
      <c r="BX211" s="540"/>
      <c r="BY211" s="63"/>
      <c r="BZ211" s="55"/>
      <c r="CA211" s="55"/>
      <c r="CB211" s="63"/>
      <c r="CC211" s="3"/>
      <c r="CD211" s="3"/>
      <c r="CE211" s="63"/>
      <c r="CF211" s="3"/>
      <c r="CG211" s="3"/>
      <c r="CH211" s="3"/>
      <c r="CI211" s="3"/>
      <c r="CJ211" s="3"/>
      <c r="CK211" s="3"/>
    </row>
    <row r="212" spans="1:89" ht="16.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55"/>
      <c r="N212" s="3"/>
      <c r="O212" s="57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62"/>
      <c r="AP212" s="63"/>
      <c r="AQ212" s="63"/>
      <c r="AR212" s="63"/>
      <c r="AS212" s="6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540"/>
      <c r="BM212" s="540"/>
      <c r="BN212" s="540"/>
      <c r="BO212" s="540"/>
      <c r="BP212" s="540"/>
      <c r="BQ212" s="540"/>
      <c r="BR212" s="3"/>
      <c r="BS212" s="3"/>
      <c r="BT212" s="3"/>
      <c r="BU212" s="540"/>
      <c r="BV212" s="540"/>
      <c r="BW212" s="540"/>
      <c r="BX212" s="540"/>
      <c r="BY212" s="63"/>
      <c r="BZ212" s="55"/>
      <c r="CA212" s="55"/>
      <c r="CB212" s="63"/>
      <c r="CC212" s="3"/>
      <c r="CD212" s="3"/>
      <c r="CE212" s="63"/>
      <c r="CF212" s="3"/>
      <c r="CG212" s="3"/>
      <c r="CH212" s="3"/>
      <c r="CI212" s="3"/>
      <c r="CJ212" s="3"/>
      <c r="CK212" s="3"/>
    </row>
    <row r="213" spans="1:89" ht="16.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55"/>
      <c r="N213" s="3"/>
      <c r="O213" s="57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62"/>
      <c r="AP213" s="63"/>
      <c r="AQ213" s="63"/>
      <c r="AR213" s="63"/>
      <c r="AS213" s="6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540"/>
      <c r="BM213" s="540"/>
      <c r="BN213" s="540"/>
      <c r="BO213" s="540"/>
      <c r="BP213" s="540"/>
      <c r="BQ213" s="540"/>
      <c r="BR213" s="3"/>
      <c r="BS213" s="3"/>
      <c r="BT213" s="3"/>
      <c r="BU213" s="540"/>
      <c r="BV213" s="540"/>
      <c r="BW213" s="540"/>
      <c r="BX213" s="540"/>
      <c r="BY213" s="63"/>
      <c r="BZ213" s="55"/>
      <c r="CA213" s="55"/>
      <c r="CB213" s="63"/>
      <c r="CC213" s="3"/>
      <c r="CD213" s="3"/>
      <c r="CE213" s="63"/>
      <c r="CF213" s="3"/>
      <c r="CG213" s="3"/>
      <c r="CH213" s="3"/>
      <c r="CI213" s="3"/>
      <c r="CJ213" s="3"/>
      <c r="CK213" s="3"/>
    </row>
    <row r="214" spans="1:89" ht="16.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55"/>
      <c r="N214" s="3"/>
      <c r="O214" s="57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62"/>
      <c r="AP214" s="63"/>
      <c r="AQ214" s="63"/>
      <c r="AR214" s="63"/>
      <c r="AS214" s="6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540"/>
      <c r="BM214" s="540"/>
      <c r="BN214" s="540"/>
      <c r="BO214" s="540"/>
      <c r="BP214" s="540"/>
      <c r="BQ214" s="540"/>
      <c r="BR214" s="3"/>
      <c r="BS214" s="3"/>
      <c r="BT214" s="3"/>
      <c r="BU214" s="540"/>
      <c r="BV214" s="540"/>
      <c r="BW214" s="540"/>
      <c r="BX214" s="540"/>
      <c r="BY214" s="63"/>
      <c r="BZ214" s="55"/>
      <c r="CA214" s="55"/>
      <c r="CB214" s="63"/>
      <c r="CC214" s="3"/>
      <c r="CD214" s="3"/>
      <c r="CE214" s="63"/>
      <c r="CF214" s="3"/>
      <c r="CG214" s="3"/>
      <c r="CH214" s="3"/>
      <c r="CI214" s="3"/>
      <c r="CJ214" s="3"/>
      <c r="CK214" s="3"/>
    </row>
    <row r="215" spans="1:89" ht="16.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55"/>
      <c r="N215" s="3"/>
      <c r="O215" s="57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62"/>
      <c r="AP215" s="63"/>
      <c r="AQ215" s="63"/>
      <c r="AR215" s="63"/>
      <c r="AS215" s="6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540"/>
      <c r="BM215" s="540"/>
      <c r="BN215" s="540"/>
      <c r="BO215" s="540"/>
      <c r="BP215" s="540"/>
      <c r="BQ215" s="540"/>
      <c r="BR215" s="3"/>
      <c r="BS215" s="3"/>
      <c r="BT215" s="3"/>
      <c r="BU215" s="540"/>
      <c r="BV215" s="540"/>
      <c r="BW215" s="540"/>
      <c r="BX215" s="540"/>
      <c r="BY215" s="63"/>
      <c r="BZ215" s="55"/>
      <c r="CA215" s="55"/>
      <c r="CB215" s="63"/>
      <c r="CC215" s="3"/>
      <c r="CD215" s="3"/>
      <c r="CE215" s="63"/>
      <c r="CF215" s="3"/>
      <c r="CG215" s="3"/>
      <c r="CH215" s="3"/>
      <c r="CI215" s="3"/>
      <c r="CJ215" s="3"/>
      <c r="CK215" s="3"/>
    </row>
    <row r="216" spans="1:89" ht="16.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55"/>
      <c r="N216" s="3"/>
      <c r="O216" s="57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62"/>
      <c r="AP216" s="63"/>
      <c r="AQ216" s="63"/>
      <c r="AR216" s="63"/>
      <c r="AS216" s="6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540"/>
      <c r="BM216" s="540"/>
      <c r="BN216" s="540"/>
      <c r="BO216" s="540"/>
      <c r="BP216" s="540"/>
      <c r="BQ216" s="540"/>
      <c r="BR216" s="3"/>
      <c r="BS216" s="3"/>
      <c r="BT216" s="3"/>
      <c r="BU216" s="540"/>
      <c r="BV216" s="540"/>
      <c r="BW216" s="540"/>
      <c r="BX216" s="540"/>
      <c r="BY216" s="63"/>
      <c r="BZ216" s="55"/>
      <c r="CA216" s="55"/>
      <c r="CB216" s="63"/>
      <c r="CC216" s="3"/>
      <c r="CD216" s="3"/>
      <c r="CE216" s="63"/>
      <c r="CF216" s="3"/>
      <c r="CG216" s="3"/>
      <c r="CH216" s="3"/>
      <c r="CI216" s="3"/>
      <c r="CJ216" s="3"/>
      <c r="CK216" s="3"/>
    </row>
    <row r="217" spans="1:89" ht="16.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55"/>
      <c r="N217" s="3"/>
      <c r="O217" s="57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62"/>
      <c r="AP217" s="63"/>
      <c r="AQ217" s="63"/>
      <c r="AR217" s="63"/>
      <c r="AS217" s="6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540"/>
      <c r="BM217" s="540"/>
      <c r="BN217" s="540"/>
      <c r="BO217" s="540"/>
      <c r="BP217" s="540"/>
      <c r="BQ217" s="540"/>
      <c r="BR217" s="3"/>
      <c r="BS217" s="3"/>
      <c r="BT217" s="3"/>
      <c r="BU217" s="540"/>
      <c r="BV217" s="540"/>
      <c r="BW217" s="540"/>
      <c r="BX217" s="540"/>
      <c r="BY217" s="63"/>
      <c r="BZ217" s="55"/>
      <c r="CA217" s="55"/>
      <c r="CB217" s="63"/>
      <c r="CC217" s="3"/>
      <c r="CD217" s="3"/>
      <c r="CE217" s="63"/>
      <c r="CF217" s="3"/>
      <c r="CG217" s="3"/>
      <c r="CH217" s="3"/>
      <c r="CI217" s="3"/>
      <c r="CJ217" s="3"/>
      <c r="CK217" s="3"/>
    </row>
    <row r="218" spans="1:89" ht="16.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55"/>
      <c r="N218" s="3"/>
      <c r="O218" s="57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62"/>
      <c r="AP218" s="63"/>
      <c r="AQ218" s="63"/>
      <c r="AR218" s="63"/>
      <c r="AS218" s="6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540"/>
      <c r="BM218" s="540"/>
      <c r="BN218" s="540"/>
      <c r="BO218" s="540"/>
      <c r="BP218" s="540"/>
      <c r="BQ218" s="540"/>
      <c r="BR218" s="3"/>
      <c r="BS218" s="3"/>
      <c r="BT218" s="3"/>
      <c r="BU218" s="540"/>
      <c r="BV218" s="540"/>
      <c r="BW218" s="540"/>
      <c r="BX218" s="540"/>
      <c r="BY218" s="63"/>
      <c r="BZ218" s="55"/>
      <c r="CA218" s="55"/>
      <c r="CB218" s="63"/>
      <c r="CC218" s="3"/>
      <c r="CD218" s="3"/>
      <c r="CE218" s="63"/>
      <c r="CF218" s="3"/>
      <c r="CG218" s="3"/>
      <c r="CH218" s="3"/>
      <c r="CI218" s="3"/>
      <c r="CJ218" s="3"/>
      <c r="CK218" s="3"/>
    </row>
    <row r="219" spans="1:89" ht="16.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55"/>
      <c r="N219" s="3"/>
      <c r="O219" s="57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62"/>
      <c r="AP219" s="63"/>
      <c r="AQ219" s="63"/>
      <c r="AR219" s="63"/>
      <c r="AS219" s="6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540"/>
      <c r="BM219" s="540"/>
      <c r="BN219" s="540"/>
      <c r="BO219" s="540"/>
      <c r="BP219" s="540"/>
      <c r="BQ219" s="540"/>
      <c r="BR219" s="3"/>
      <c r="BS219" s="3"/>
      <c r="BT219" s="3"/>
      <c r="BU219" s="540"/>
      <c r="BV219" s="540"/>
      <c r="BW219" s="540"/>
      <c r="BX219" s="540"/>
      <c r="BY219" s="63"/>
      <c r="BZ219" s="55"/>
      <c r="CA219" s="55"/>
      <c r="CB219" s="63"/>
      <c r="CC219" s="3"/>
      <c r="CD219" s="3"/>
      <c r="CE219" s="63"/>
      <c r="CF219" s="3"/>
      <c r="CG219" s="3"/>
      <c r="CH219" s="3"/>
      <c r="CI219" s="3"/>
      <c r="CJ219" s="3"/>
      <c r="CK219" s="3"/>
    </row>
    <row r="220" spans="1:89" ht="16.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55"/>
      <c r="N220" s="3"/>
      <c r="O220" s="57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62"/>
      <c r="AP220" s="63"/>
      <c r="AQ220" s="63"/>
      <c r="AR220" s="63"/>
      <c r="AS220" s="6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540"/>
      <c r="BM220" s="540"/>
      <c r="BN220" s="540"/>
      <c r="BO220" s="540"/>
      <c r="BP220" s="540"/>
      <c r="BQ220" s="540"/>
      <c r="BR220" s="3"/>
      <c r="BS220" s="3"/>
      <c r="BT220" s="3"/>
      <c r="BU220" s="540"/>
      <c r="BV220" s="540"/>
      <c r="BW220" s="540"/>
      <c r="BX220" s="540"/>
      <c r="BY220" s="63"/>
      <c r="BZ220" s="55"/>
      <c r="CA220" s="55"/>
      <c r="CB220" s="63"/>
      <c r="CC220" s="3"/>
      <c r="CD220" s="3"/>
      <c r="CE220" s="63"/>
      <c r="CF220" s="3"/>
      <c r="CG220" s="3"/>
      <c r="CH220" s="3"/>
      <c r="CI220" s="3"/>
      <c r="CJ220" s="3"/>
      <c r="CK220" s="3"/>
    </row>
    <row r="221" spans="1:89" ht="16.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55"/>
      <c r="N221" s="3"/>
      <c r="O221" s="57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62"/>
      <c r="AP221" s="63"/>
      <c r="AQ221" s="63"/>
      <c r="AR221" s="63"/>
      <c r="AS221" s="6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540"/>
      <c r="BM221" s="540"/>
      <c r="BN221" s="540"/>
      <c r="BO221" s="540"/>
      <c r="BP221" s="540"/>
      <c r="BQ221" s="540"/>
      <c r="BR221" s="3"/>
      <c r="BS221" s="3"/>
      <c r="BT221" s="3"/>
      <c r="BU221" s="540"/>
      <c r="BV221" s="540"/>
      <c r="BW221" s="540"/>
      <c r="BX221" s="540"/>
      <c r="BY221" s="63"/>
      <c r="BZ221" s="55"/>
      <c r="CA221" s="55"/>
      <c r="CB221" s="63"/>
      <c r="CC221" s="3"/>
      <c r="CD221" s="3"/>
      <c r="CE221" s="63"/>
      <c r="CF221" s="3"/>
      <c r="CG221" s="3"/>
      <c r="CH221" s="3"/>
      <c r="CI221" s="3"/>
      <c r="CJ221" s="3"/>
      <c r="CK221" s="3"/>
    </row>
    <row r="222" spans="1:89" ht="16.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55"/>
      <c r="N222" s="3"/>
      <c r="O222" s="57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62"/>
      <c r="AP222" s="63"/>
      <c r="AQ222" s="63"/>
      <c r="AR222" s="63"/>
      <c r="AS222" s="6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540"/>
      <c r="BM222" s="540"/>
      <c r="BN222" s="540"/>
      <c r="BO222" s="540"/>
      <c r="BP222" s="540"/>
      <c r="BQ222" s="540"/>
      <c r="BR222" s="3"/>
      <c r="BS222" s="3"/>
      <c r="BT222" s="3"/>
      <c r="BU222" s="540"/>
      <c r="BV222" s="540"/>
      <c r="BW222" s="540"/>
      <c r="BX222" s="540"/>
      <c r="BY222" s="63"/>
      <c r="BZ222" s="55"/>
      <c r="CA222" s="55"/>
      <c r="CB222" s="63"/>
      <c r="CC222" s="3"/>
      <c r="CD222" s="3"/>
      <c r="CE222" s="63"/>
      <c r="CF222" s="3"/>
      <c r="CG222" s="3"/>
      <c r="CH222" s="3"/>
      <c r="CI222" s="3"/>
      <c r="CJ222" s="3"/>
      <c r="CK222" s="3"/>
    </row>
    <row r="223" spans="1:89" ht="16.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55"/>
      <c r="N223" s="3"/>
      <c r="O223" s="57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62"/>
      <c r="AP223" s="63"/>
      <c r="AQ223" s="63"/>
      <c r="AR223" s="63"/>
      <c r="AS223" s="6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540"/>
      <c r="BM223" s="540"/>
      <c r="BN223" s="540"/>
      <c r="BO223" s="540"/>
      <c r="BP223" s="540"/>
      <c r="BQ223" s="540"/>
      <c r="BR223" s="3"/>
      <c r="BS223" s="3"/>
      <c r="BT223" s="3"/>
      <c r="BU223" s="540"/>
      <c r="BV223" s="540"/>
      <c r="BW223" s="540"/>
      <c r="BX223" s="540"/>
      <c r="BY223" s="63"/>
      <c r="BZ223" s="55"/>
      <c r="CA223" s="55"/>
      <c r="CB223" s="63"/>
      <c r="CC223" s="3"/>
      <c r="CD223" s="3"/>
      <c r="CE223" s="63"/>
      <c r="CF223" s="3"/>
      <c r="CG223" s="3"/>
      <c r="CH223" s="3"/>
      <c r="CI223" s="3"/>
      <c r="CJ223" s="3"/>
      <c r="CK223" s="3"/>
    </row>
    <row r="224" spans="1:89" ht="16.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55"/>
      <c r="N224" s="3"/>
      <c r="O224" s="57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62"/>
      <c r="AP224" s="63"/>
      <c r="AQ224" s="63"/>
      <c r="AR224" s="63"/>
      <c r="AS224" s="6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540"/>
      <c r="BM224" s="540"/>
      <c r="BN224" s="540"/>
      <c r="BO224" s="540"/>
      <c r="BP224" s="540"/>
      <c r="BQ224" s="540"/>
      <c r="BR224" s="3"/>
      <c r="BS224" s="3"/>
      <c r="BT224" s="3"/>
      <c r="BU224" s="540"/>
      <c r="BV224" s="540"/>
      <c r="BW224" s="540"/>
      <c r="BX224" s="540"/>
      <c r="BY224" s="63"/>
      <c r="BZ224" s="55"/>
      <c r="CA224" s="55"/>
      <c r="CB224" s="63"/>
      <c r="CC224" s="3"/>
      <c r="CD224" s="3"/>
      <c r="CE224" s="63"/>
      <c r="CF224" s="3"/>
      <c r="CG224" s="3"/>
      <c r="CH224" s="3"/>
      <c r="CI224" s="3"/>
      <c r="CJ224" s="3"/>
      <c r="CK224" s="3"/>
    </row>
    <row r="225" spans="1:89" ht="16.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55"/>
      <c r="N225" s="3"/>
      <c r="O225" s="57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62"/>
      <c r="AP225" s="63"/>
      <c r="AQ225" s="63"/>
      <c r="AR225" s="63"/>
      <c r="AS225" s="6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540"/>
      <c r="BM225" s="540"/>
      <c r="BN225" s="540"/>
      <c r="BO225" s="540"/>
      <c r="BP225" s="540"/>
      <c r="BQ225" s="540"/>
      <c r="BR225" s="3"/>
      <c r="BS225" s="3"/>
      <c r="BT225" s="3"/>
      <c r="BU225" s="540"/>
      <c r="BV225" s="540"/>
      <c r="BW225" s="540"/>
      <c r="BX225" s="540"/>
      <c r="BY225" s="63"/>
      <c r="BZ225" s="55"/>
      <c r="CA225" s="55"/>
      <c r="CB225" s="63"/>
      <c r="CC225" s="3"/>
      <c r="CD225" s="3"/>
      <c r="CE225" s="63"/>
      <c r="CF225" s="3"/>
      <c r="CG225" s="3"/>
      <c r="CH225" s="3"/>
      <c r="CI225" s="3"/>
      <c r="CJ225" s="3"/>
      <c r="CK225" s="3"/>
    </row>
    <row r="226" spans="1:89" ht="16.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55"/>
      <c r="N226" s="3"/>
      <c r="O226" s="57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62"/>
      <c r="AP226" s="63"/>
      <c r="AQ226" s="63"/>
      <c r="AR226" s="63"/>
      <c r="AS226" s="6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540"/>
      <c r="BM226" s="540"/>
      <c r="BN226" s="540"/>
      <c r="BO226" s="540"/>
      <c r="BP226" s="540"/>
      <c r="BQ226" s="540"/>
      <c r="BR226" s="3"/>
      <c r="BS226" s="3"/>
      <c r="BT226" s="3"/>
      <c r="BU226" s="540"/>
      <c r="BV226" s="540"/>
      <c r="BW226" s="540"/>
      <c r="BX226" s="540"/>
      <c r="BY226" s="63"/>
      <c r="BZ226" s="55"/>
      <c r="CA226" s="55"/>
      <c r="CB226" s="63"/>
      <c r="CC226" s="3"/>
      <c r="CD226" s="3"/>
      <c r="CE226" s="63"/>
      <c r="CF226" s="3"/>
      <c r="CG226" s="3"/>
      <c r="CH226" s="3"/>
      <c r="CI226" s="3"/>
      <c r="CJ226" s="3"/>
      <c r="CK226" s="3"/>
    </row>
    <row r="227" spans="1:89" ht="16.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55"/>
      <c r="N227" s="3"/>
      <c r="O227" s="57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62"/>
      <c r="AP227" s="63"/>
      <c r="AQ227" s="63"/>
      <c r="AR227" s="63"/>
      <c r="AS227" s="6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540"/>
      <c r="BM227" s="540"/>
      <c r="BN227" s="540"/>
      <c r="BO227" s="540"/>
      <c r="BP227" s="540"/>
      <c r="BQ227" s="540"/>
      <c r="BR227" s="3"/>
      <c r="BS227" s="3"/>
      <c r="BT227" s="3"/>
      <c r="BU227" s="540"/>
      <c r="BV227" s="540"/>
      <c r="BW227" s="540"/>
      <c r="BX227" s="540"/>
      <c r="BY227" s="63"/>
      <c r="BZ227" s="55"/>
      <c r="CA227" s="55"/>
      <c r="CB227" s="63"/>
      <c r="CC227" s="3"/>
      <c r="CD227" s="3"/>
      <c r="CE227" s="63"/>
      <c r="CF227" s="3"/>
      <c r="CG227" s="3"/>
      <c r="CH227" s="3"/>
      <c r="CI227" s="3"/>
      <c r="CJ227" s="3"/>
      <c r="CK227" s="3"/>
    </row>
    <row r="228" spans="1:89" ht="16.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55"/>
      <c r="N228" s="3"/>
      <c r="O228" s="57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62"/>
      <c r="AP228" s="63"/>
      <c r="AQ228" s="63"/>
      <c r="AR228" s="63"/>
      <c r="AS228" s="6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540"/>
      <c r="BM228" s="540"/>
      <c r="BN228" s="540"/>
      <c r="BO228" s="540"/>
      <c r="BP228" s="540"/>
      <c r="BQ228" s="540"/>
      <c r="BR228" s="3"/>
      <c r="BS228" s="3"/>
      <c r="BT228" s="3"/>
      <c r="BU228" s="540"/>
      <c r="BV228" s="540"/>
      <c r="BW228" s="540"/>
      <c r="BX228" s="540"/>
      <c r="BY228" s="63"/>
      <c r="BZ228" s="55"/>
      <c r="CA228" s="55"/>
      <c r="CB228" s="63"/>
      <c r="CC228" s="3"/>
      <c r="CD228" s="3"/>
      <c r="CE228" s="63"/>
      <c r="CF228" s="3"/>
      <c r="CG228" s="3"/>
      <c r="CH228" s="3"/>
      <c r="CI228" s="3"/>
      <c r="CJ228" s="3"/>
      <c r="CK228" s="3"/>
    </row>
    <row r="229" spans="1:89" ht="16.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55"/>
      <c r="N229" s="3"/>
      <c r="O229" s="57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62"/>
      <c r="AP229" s="63"/>
      <c r="AQ229" s="63"/>
      <c r="AR229" s="63"/>
      <c r="AS229" s="6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540"/>
      <c r="BM229" s="540"/>
      <c r="BN229" s="540"/>
      <c r="BO229" s="540"/>
      <c r="BP229" s="540"/>
      <c r="BQ229" s="540"/>
      <c r="BR229" s="3"/>
      <c r="BS229" s="3"/>
      <c r="BT229" s="3"/>
      <c r="BU229" s="540"/>
      <c r="BV229" s="540"/>
      <c r="BW229" s="540"/>
      <c r="BX229" s="540"/>
      <c r="BY229" s="63"/>
      <c r="BZ229" s="55"/>
      <c r="CA229" s="55"/>
      <c r="CB229" s="63"/>
      <c r="CC229" s="3"/>
      <c r="CD229" s="3"/>
      <c r="CE229" s="63"/>
      <c r="CF229" s="3"/>
      <c r="CG229" s="3"/>
      <c r="CH229" s="3"/>
      <c r="CI229" s="3"/>
      <c r="CJ229" s="3"/>
      <c r="CK229" s="3"/>
    </row>
    <row r="230" spans="1:89" ht="16.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55"/>
      <c r="N230" s="3"/>
      <c r="O230" s="57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62"/>
      <c r="AP230" s="63"/>
      <c r="AQ230" s="63"/>
      <c r="AR230" s="63"/>
      <c r="AS230" s="6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540"/>
      <c r="BM230" s="540"/>
      <c r="BN230" s="540"/>
      <c r="BO230" s="540"/>
      <c r="BP230" s="540"/>
      <c r="BQ230" s="540"/>
      <c r="BR230" s="3"/>
      <c r="BS230" s="3"/>
      <c r="BT230" s="3"/>
      <c r="BU230" s="540"/>
      <c r="BV230" s="540"/>
      <c r="BW230" s="540"/>
      <c r="BX230" s="540"/>
      <c r="BY230" s="63"/>
      <c r="BZ230" s="55"/>
      <c r="CA230" s="55"/>
      <c r="CB230" s="63"/>
      <c r="CC230" s="3"/>
      <c r="CD230" s="3"/>
      <c r="CE230" s="63"/>
      <c r="CF230" s="3"/>
      <c r="CG230" s="3"/>
      <c r="CH230" s="3"/>
      <c r="CI230" s="3"/>
      <c r="CJ230" s="3"/>
      <c r="CK230" s="3"/>
    </row>
    <row r="231" spans="1:89" ht="16.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55"/>
      <c r="N231" s="3"/>
      <c r="O231" s="57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62"/>
      <c r="AP231" s="63"/>
      <c r="AQ231" s="63"/>
      <c r="AR231" s="63"/>
      <c r="AS231" s="6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540"/>
      <c r="BM231" s="540"/>
      <c r="BN231" s="540"/>
      <c r="BO231" s="540"/>
      <c r="BP231" s="540"/>
      <c r="BQ231" s="540"/>
      <c r="BR231" s="3"/>
      <c r="BS231" s="3"/>
      <c r="BT231" s="3"/>
      <c r="BU231" s="540"/>
      <c r="BV231" s="540"/>
      <c r="BW231" s="540"/>
      <c r="BX231" s="540"/>
      <c r="BY231" s="63"/>
      <c r="BZ231" s="55"/>
      <c r="CA231" s="55"/>
      <c r="CB231" s="63"/>
      <c r="CC231" s="3"/>
      <c r="CD231" s="3"/>
      <c r="CE231" s="63"/>
      <c r="CF231" s="3"/>
      <c r="CG231" s="3"/>
      <c r="CH231" s="3"/>
      <c r="CI231" s="3"/>
      <c r="CJ231" s="3"/>
      <c r="CK231" s="3"/>
    </row>
    <row r="232" spans="1:89" ht="16.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55"/>
      <c r="N232" s="3"/>
      <c r="O232" s="57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62"/>
      <c r="AP232" s="63"/>
      <c r="AQ232" s="63"/>
      <c r="AR232" s="63"/>
      <c r="AS232" s="6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540"/>
      <c r="BM232" s="540"/>
      <c r="BN232" s="540"/>
      <c r="BO232" s="540"/>
      <c r="BP232" s="540"/>
      <c r="BQ232" s="540"/>
      <c r="BR232" s="3"/>
      <c r="BS232" s="3"/>
      <c r="BT232" s="3"/>
      <c r="BU232" s="540"/>
      <c r="BV232" s="540"/>
      <c r="BW232" s="540"/>
      <c r="BX232" s="540"/>
      <c r="BY232" s="63"/>
      <c r="BZ232" s="55"/>
      <c r="CA232" s="55"/>
      <c r="CB232" s="63"/>
      <c r="CC232" s="3"/>
      <c r="CD232" s="3"/>
      <c r="CE232" s="63"/>
      <c r="CF232" s="3"/>
      <c r="CG232" s="3"/>
      <c r="CH232" s="3"/>
      <c r="CI232" s="3"/>
      <c r="CJ232" s="3"/>
      <c r="CK232" s="3"/>
    </row>
    <row r="233" spans="1:89" ht="16.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55"/>
      <c r="N233" s="3"/>
      <c r="O233" s="57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62"/>
      <c r="AP233" s="63"/>
      <c r="AQ233" s="63"/>
      <c r="AR233" s="63"/>
      <c r="AS233" s="6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540"/>
      <c r="BM233" s="540"/>
      <c r="BN233" s="540"/>
      <c r="BO233" s="540"/>
      <c r="BP233" s="540"/>
      <c r="BQ233" s="540"/>
      <c r="BR233" s="3"/>
      <c r="BS233" s="3"/>
      <c r="BT233" s="3"/>
      <c r="BU233" s="540"/>
      <c r="BV233" s="540"/>
      <c r="BW233" s="540"/>
      <c r="BX233" s="540"/>
      <c r="BY233" s="63"/>
      <c r="BZ233" s="55"/>
      <c r="CA233" s="55"/>
      <c r="CB233" s="63"/>
      <c r="CC233" s="3"/>
      <c r="CD233" s="3"/>
      <c r="CE233" s="63"/>
      <c r="CF233" s="3"/>
      <c r="CG233" s="3"/>
      <c r="CH233" s="3"/>
      <c r="CI233" s="3"/>
      <c r="CJ233" s="3"/>
      <c r="CK233" s="3"/>
    </row>
    <row r="234" spans="1:89" ht="16.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55"/>
      <c r="N234" s="3"/>
      <c r="O234" s="57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62"/>
      <c r="AP234" s="63"/>
      <c r="AQ234" s="63"/>
      <c r="AR234" s="63"/>
      <c r="AS234" s="6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540"/>
      <c r="BM234" s="540"/>
      <c r="BN234" s="540"/>
      <c r="BO234" s="540"/>
      <c r="BP234" s="540"/>
      <c r="BQ234" s="540"/>
      <c r="BR234" s="3"/>
      <c r="BS234" s="3"/>
      <c r="BT234" s="3"/>
      <c r="BU234" s="540"/>
      <c r="BV234" s="540"/>
      <c r="BW234" s="540"/>
      <c r="BX234" s="540"/>
      <c r="BY234" s="63"/>
      <c r="BZ234" s="55"/>
      <c r="CA234" s="55"/>
      <c r="CB234" s="63"/>
      <c r="CC234" s="3"/>
      <c r="CD234" s="3"/>
      <c r="CE234" s="63"/>
      <c r="CF234" s="3"/>
      <c r="CG234" s="3"/>
      <c r="CH234" s="3"/>
      <c r="CI234" s="3"/>
      <c r="CJ234" s="3"/>
      <c r="CK234" s="3"/>
    </row>
    <row r="235" spans="1:89" ht="16.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55"/>
      <c r="N235" s="3"/>
      <c r="O235" s="57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62"/>
      <c r="AP235" s="63"/>
      <c r="AQ235" s="63"/>
      <c r="AR235" s="63"/>
      <c r="AS235" s="6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540"/>
      <c r="BM235" s="540"/>
      <c r="BN235" s="540"/>
      <c r="BO235" s="540"/>
      <c r="BP235" s="540"/>
      <c r="BQ235" s="540"/>
      <c r="BR235" s="3"/>
      <c r="BS235" s="3"/>
      <c r="BT235" s="3"/>
      <c r="BU235" s="540"/>
      <c r="BV235" s="540"/>
      <c r="BW235" s="540"/>
      <c r="BX235" s="540"/>
      <c r="BY235" s="63"/>
      <c r="BZ235" s="55"/>
      <c r="CA235" s="55"/>
      <c r="CB235" s="63"/>
      <c r="CC235" s="3"/>
      <c r="CD235" s="3"/>
      <c r="CE235" s="63"/>
      <c r="CF235" s="3"/>
      <c r="CG235" s="3"/>
      <c r="CH235" s="3"/>
      <c r="CI235" s="3"/>
      <c r="CJ235" s="3"/>
      <c r="CK235" s="3"/>
    </row>
    <row r="236" spans="1:89" ht="16.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55"/>
      <c r="N236" s="3"/>
      <c r="O236" s="57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62"/>
      <c r="AP236" s="63"/>
      <c r="AQ236" s="63"/>
      <c r="AR236" s="63"/>
      <c r="AS236" s="6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540"/>
      <c r="BM236" s="540"/>
      <c r="BN236" s="540"/>
      <c r="BO236" s="540"/>
      <c r="BP236" s="540"/>
      <c r="BQ236" s="540"/>
      <c r="BR236" s="3"/>
      <c r="BS236" s="3"/>
      <c r="BT236" s="3"/>
      <c r="BU236" s="540"/>
      <c r="BV236" s="540"/>
      <c r="BW236" s="540"/>
      <c r="BX236" s="540"/>
      <c r="BY236" s="63"/>
      <c r="BZ236" s="55"/>
      <c r="CA236" s="55"/>
      <c r="CB236" s="63"/>
      <c r="CC236" s="3"/>
      <c r="CD236" s="3"/>
      <c r="CE236" s="63"/>
      <c r="CF236" s="3"/>
      <c r="CG236" s="3"/>
      <c r="CH236" s="3"/>
      <c r="CI236" s="3"/>
      <c r="CJ236" s="3"/>
      <c r="CK236" s="3"/>
    </row>
    <row r="237" spans="1:89" ht="16.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55"/>
      <c r="N237" s="3"/>
      <c r="O237" s="57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62"/>
      <c r="AP237" s="63"/>
      <c r="AQ237" s="63"/>
      <c r="AR237" s="63"/>
      <c r="AS237" s="6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540"/>
      <c r="BM237" s="540"/>
      <c r="BN237" s="540"/>
      <c r="BO237" s="540"/>
      <c r="BP237" s="540"/>
      <c r="BQ237" s="540"/>
      <c r="BR237" s="3"/>
      <c r="BS237" s="3"/>
      <c r="BT237" s="3"/>
      <c r="BU237" s="540"/>
      <c r="BV237" s="540"/>
      <c r="BW237" s="540"/>
      <c r="BX237" s="540"/>
      <c r="BY237" s="63"/>
      <c r="BZ237" s="55"/>
      <c r="CA237" s="55"/>
      <c r="CB237" s="63"/>
      <c r="CC237" s="3"/>
      <c r="CD237" s="3"/>
      <c r="CE237" s="63"/>
      <c r="CF237" s="3"/>
      <c r="CG237" s="3"/>
      <c r="CH237" s="3"/>
      <c r="CI237" s="3"/>
      <c r="CJ237" s="3"/>
      <c r="CK237" s="3"/>
    </row>
    <row r="238" spans="1:89" ht="16.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55"/>
      <c r="N238" s="3"/>
      <c r="O238" s="57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62"/>
      <c r="AP238" s="63"/>
      <c r="AQ238" s="63"/>
      <c r="AR238" s="63"/>
      <c r="AS238" s="6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540"/>
      <c r="BM238" s="540"/>
      <c r="BN238" s="540"/>
      <c r="BO238" s="540"/>
      <c r="BP238" s="540"/>
      <c r="BQ238" s="540"/>
      <c r="BR238" s="3"/>
      <c r="BS238" s="3"/>
      <c r="BT238" s="3"/>
      <c r="BU238" s="540"/>
      <c r="BV238" s="540"/>
      <c r="BW238" s="540"/>
      <c r="BX238" s="540"/>
      <c r="BY238" s="63"/>
      <c r="BZ238" s="55"/>
      <c r="CA238" s="55"/>
      <c r="CB238" s="63"/>
      <c r="CC238" s="3"/>
      <c r="CD238" s="3"/>
      <c r="CE238" s="63"/>
      <c r="CF238" s="3"/>
      <c r="CG238" s="3"/>
      <c r="CH238" s="3"/>
      <c r="CI238" s="3"/>
      <c r="CJ238" s="3"/>
      <c r="CK238" s="3"/>
    </row>
    <row r="239" spans="1:89" ht="16.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55"/>
      <c r="N239" s="3"/>
      <c r="O239" s="57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62"/>
      <c r="AP239" s="63"/>
      <c r="AQ239" s="63"/>
      <c r="AR239" s="63"/>
      <c r="AS239" s="6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540"/>
      <c r="BM239" s="540"/>
      <c r="BN239" s="540"/>
      <c r="BO239" s="540"/>
      <c r="BP239" s="540"/>
      <c r="BQ239" s="540"/>
      <c r="BR239" s="3"/>
      <c r="BS239" s="3"/>
      <c r="BT239" s="3"/>
      <c r="BU239" s="540"/>
      <c r="BV239" s="540"/>
      <c r="BW239" s="540"/>
      <c r="BX239" s="540"/>
      <c r="BY239" s="63"/>
      <c r="BZ239" s="55"/>
      <c r="CA239" s="55"/>
      <c r="CB239" s="63"/>
      <c r="CC239" s="3"/>
      <c r="CD239" s="3"/>
      <c r="CE239" s="63"/>
      <c r="CF239" s="3"/>
      <c r="CG239" s="3"/>
      <c r="CH239" s="3"/>
      <c r="CI239" s="3"/>
      <c r="CJ239" s="3"/>
      <c r="CK239" s="3"/>
    </row>
    <row r="240" spans="1:89" ht="16.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55"/>
      <c r="N240" s="3"/>
      <c r="O240" s="57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62"/>
      <c r="AP240" s="63"/>
      <c r="AQ240" s="63"/>
      <c r="AR240" s="63"/>
      <c r="AS240" s="6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540"/>
      <c r="BM240" s="540"/>
      <c r="BN240" s="540"/>
      <c r="BO240" s="540"/>
      <c r="BP240" s="540"/>
      <c r="BQ240" s="540"/>
      <c r="BR240" s="3"/>
      <c r="BS240" s="3"/>
      <c r="BT240" s="3"/>
      <c r="BU240" s="540"/>
      <c r="BV240" s="540"/>
      <c r="BW240" s="540"/>
      <c r="BX240" s="540"/>
      <c r="BY240" s="63"/>
      <c r="BZ240" s="55"/>
      <c r="CA240" s="55"/>
      <c r="CB240" s="63"/>
      <c r="CC240" s="3"/>
      <c r="CD240" s="3"/>
      <c r="CE240" s="63"/>
      <c r="CF240" s="3"/>
      <c r="CG240" s="3"/>
      <c r="CH240" s="3"/>
      <c r="CI240" s="3"/>
      <c r="CJ240" s="3"/>
      <c r="CK240" s="3"/>
    </row>
    <row r="241" spans="1:89" ht="16.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55"/>
      <c r="N241" s="3"/>
      <c r="O241" s="57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62"/>
      <c r="AP241" s="63"/>
      <c r="AQ241" s="63"/>
      <c r="AR241" s="63"/>
      <c r="AS241" s="6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540"/>
      <c r="BM241" s="540"/>
      <c r="BN241" s="540"/>
      <c r="BO241" s="540"/>
      <c r="BP241" s="540"/>
      <c r="BQ241" s="540"/>
      <c r="BR241" s="3"/>
      <c r="BS241" s="3"/>
      <c r="BT241" s="3"/>
      <c r="BU241" s="540"/>
      <c r="BV241" s="540"/>
      <c r="BW241" s="540"/>
      <c r="BX241" s="540"/>
      <c r="BY241" s="63"/>
      <c r="BZ241" s="55"/>
      <c r="CA241" s="55"/>
      <c r="CB241" s="63"/>
      <c r="CC241" s="3"/>
      <c r="CD241" s="3"/>
      <c r="CE241" s="63"/>
      <c r="CF241" s="3"/>
      <c r="CG241" s="3"/>
      <c r="CH241" s="3"/>
      <c r="CI241" s="3"/>
      <c r="CJ241" s="3"/>
      <c r="CK241" s="3"/>
    </row>
    <row r="242" spans="1:89" ht="16.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55"/>
      <c r="N242" s="3"/>
      <c r="O242" s="57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62"/>
      <c r="AP242" s="63"/>
      <c r="AQ242" s="63"/>
      <c r="AR242" s="63"/>
      <c r="AS242" s="6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540"/>
      <c r="BM242" s="540"/>
      <c r="BN242" s="540"/>
      <c r="BO242" s="540"/>
      <c r="BP242" s="540"/>
      <c r="BQ242" s="540"/>
      <c r="BR242" s="3"/>
      <c r="BS242" s="3"/>
      <c r="BT242" s="3"/>
      <c r="BU242" s="540"/>
      <c r="BV242" s="540"/>
      <c r="BW242" s="540"/>
      <c r="BX242" s="540"/>
      <c r="BY242" s="63"/>
      <c r="BZ242" s="55"/>
      <c r="CA242" s="55"/>
      <c r="CB242" s="63"/>
      <c r="CC242" s="3"/>
      <c r="CD242" s="3"/>
      <c r="CE242" s="63"/>
      <c r="CF242" s="3"/>
      <c r="CG242" s="3"/>
      <c r="CH242" s="3"/>
      <c r="CI242" s="3"/>
      <c r="CJ242" s="3"/>
      <c r="CK242" s="3"/>
    </row>
    <row r="243" spans="1:89" ht="16.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55"/>
      <c r="N243" s="3"/>
      <c r="O243" s="57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62"/>
      <c r="AP243" s="63"/>
      <c r="AQ243" s="63"/>
      <c r="AR243" s="63"/>
      <c r="AS243" s="6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540"/>
      <c r="BM243" s="540"/>
      <c r="BN243" s="540"/>
      <c r="BO243" s="540"/>
      <c r="BP243" s="540"/>
      <c r="BQ243" s="540"/>
      <c r="BR243" s="3"/>
      <c r="BS243" s="3"/>
      <c r="BT243" s="3"/>
      <c r="BU243" s="540"/>
      <c r="BV243" s="540"/>
      <c r="BW243" s="540"/>
      <c r="BX243" s="540"/>
      <c r="BY243" s="63"/>
      <c r="BZ243" s="55"/>
      <c r="CA243" s="55"/>
      <c r="CB243" s="63"/>
      <c r="CC243" s="3"/>
      <c r="CD243" s="3"/>
      <c r="CE243" s="63"/>
      <c r="CF243" s="3"/>
      <c r="CG243" s="3"/>
      <c r="CH243" s="3"/>
      <c r="CI243" s="3"/>
      <c r="CJ243" s="3"/>
      <c r="CK243" s="3"/>
    </row>
    <row r="244" spans="1:89" ht="16.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55"/>
      <c r="N244" s="3"/>
      <c r="O244" s="57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62"/>
      <c r="AP244" s="63"/>
      <c r="AQ244" s="63"/>
      <c r="AR244" s="63"/>
      <c r="AS244" s="6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540"/>
      <c r="BM244" s="540"/>
      <c r="BN244" s="540"/>
      <c r="BO244" s="540"/>
      <c r="BP244" s="540"/>
      <c r="BQ244" s="540"/>
      <c r="BR244" s="3"/>
      <c r="BS244" s="3"/>
      <c r="BT244" s="3"/>
      <c r="BU244" s="540"/>
      <c r="BV244" s="540"/>
      <c r="BW244" s="540"/>
      <c r="BX244" s="540"/>
      <c r="BY244" s="63"/>
      <c r="BZ244" s="55"/>
      <c r="CA244" s="55"/>
      <c r="CB244" s="63"/>
      <c r="CC244" s="3"/>
      <c r="CD244" s="3"/>
      <c r="CE244" s="63"/>
      <c r="CF244" s="3"/>
      <c r="CG244" s="3"/>
      <c r="CH244" s="3"/>
      <c r="CI244" s="3"/>
      <c r="CJ244" s="3"/>
      <c r="CK244" s="3"/>
    </row>
    <row r="245" spans="1:89" ht="16.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55"/>
      <c r="N245" s="3"/>
      <c r="O245" s="57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62"/>
      <c r="AP245" s="63"/>
      <c r="AQ245" s="63"/>
      <c r="AR245" s="63"/>
      <c r="AS245" s="6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540"/>
      <c r="BM245" s="540"/>
      <c r="BN245" s="540"/>
      <c r="BO245" s="540"/>
      <c r="BP245" s="540"/>
      <c r="BQ245" s="540"/>
      <c r="BR245" s="3"/>
      <c r="BS245" s="3"/>
      <c r="BT245" s="3"/>
      <c r="BU245" s="540"/>
      <c r="BV245" s="540"/>
      <c r="BW245" s="540"/>
      <c r="BX245" s="540"/>
      <c r="BY245" s="63"/>
      <c r="BZ245" s="55"/>
      <c r="CA245" s="55"/>
      <c r="CB245" s="63"/>
      <c r="CC245" s="3"/>
      <c r="CD245" s="3"/>
      <c r="CE245" s="63"/>
      <c r="CF245" s="3"/>
      <c r="CG245" s="3"/>
      <c r="CH245" s="3"/>
      <c r="CI245" s="3"/>
      <c r="CJ245" s="3"/>
      <c r="CK245" s="3"/>
    </row>
    <row r="246" spans="1:89" ht="16.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55"/>
      <c r="N246" s="3"/>
      <c r="O246" s="57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62"/>
      <c r="AP246" s="63"/>
      <c r="AQ246" s="63"/>
      <c r="AR246" s="63"/>
      <c r="AS246" s="6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540"/>
      <c r="BM246" s="540"/>
      <c r="BN246" s="540"/>
      <c r="BO246" s="540"/>
      <c r="BP246" s="540"/>
      <c r="BQ246" s="540"/>
      <c r="BR246" s="3"/>
      <c r="BS246" s="3"/>
      <c r="BT246" s="3"/>
      <c r="BU246" s="540"/>
      <c r="BV246" s="540"/>
      <c r="BW246" s="540"/>
      <c r="BX246" s="540"/>
      <c r="BY246" s="63"/>
      <c r="BZ246" s="55"/>
      <c r="CA246" s="55"/>
      <c r="CB246" s="63"/>
      <c r="CC246" s="3"/>
      <c r="CD246" s="3"/>
      <c r="CE246" s="63"/>
      <c r="CF246" s="3"/>
      <c r="CG246" s="3"/>
      <c r="CH246" s="3"/>
      <c r="CI246" s="3"/>
      <c r="CJ246" s="3"/>
      <c r="CK246" s="3"/>
    </row>
    <row r="247" spans="1:89" ht="16.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55"/>
      <c r="N247" s="3"/>
      <c r="O247" s="57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62"/>
      <c r="AP247" s="63"/>
      <c r="AQ247" s="63"/>
      <c r="AR247" s="63"/>
      <c r="AS247" s="6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540"/>
      <c r="BM247" s="540"/>
      <c r="BN247" s="540"/>
      <c r="BO247" s="540"/>
      <c r="BP247" s="540"/>
      <c r="BQ247" s="540"/>
      <c r="BR247" s="3"/>
      <c r="BS247" s="3"/>
      <c r="BT247" s="3"/>
      <c r="BU247" s="540"/>
      <c r="BV247" s="540"/>
      <c r="BW247" s="540"/>
      <c r="BX247" s="540"/>
      <c r="BY247" s="63"/>
      <c r="BZ247" s="55"/>
      <c r="CA247" s="55"/>
      <c r="CB247" s="63"/>
      <c r="CC247" s="3"/>
      <c r="CD247" s="3"/>
      <c r="CE247" s="63"/>
      <c r="CF247" s="3"/>
      <c r="CG247" s="3"/>
      <c r="CH247" s="3"/>
      <c r="CI247" s="3"/>
      <c r="CJ247" s="3"/>
      <c r="CK247" s="3"/>
    </row>
    <row r="248" spans="1:89" ht="16.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55"/>
      <c r="N248" s="3"/>
      <c r="O248" s="57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62"/>
      <c r="AP248" s="63"/>
      <c r="AQ248" s="63"/>
      <c r="AR248" s="63"/>
      <c r="AS248" s="6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540"/>
      <c r="BM248" s="540"/>
      <c r="BN248" s="540"/>
      <c r="BO248" s="540"/>
      <c r="BP248" s="540"/>
      <c r="BQ248" s="540"/>
      <c r="BR248" s="3"/>
      <c r="BS248" s="3"/>
      <c r="BT248" s="3"/>
      <c r="BU248" s="540"/>
      <c r="BV248" s="540"/>
      <c r="BW248" s="540"/>
      <c r="BX248" s="540"/>
      <c r="BY248" s="63"/>
      <c r="BZ248" s="55"/>
      <c r="CA248" s="55"/>
      <c r="CB248" s="63"/>
      <c r="CC248" s="3"/>
      <c r="CD248" s="3"/>
      <c r="CE248" s="63"/>
      <c r="CF248" s="3"/>
      <c r="CG248" s="3"/>
      <c r="CH248" s="3"/>
      <c r="CI248" s="3"/>
      <c r="CJ248" s="3"/>
      <c r="CK248" s="3"/>
    </row>
    <row r="249" spans="1:89" ht="16.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55"/>
      <c r="N249" s="3"/>
      <c r="O249" s="57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62"/>
      <c r="AP249" s="63"/>
      <c r="AQ249" s="63"/>
      <c r="AR249" s="63"/>
      <c r="AS249" s="6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540"/>
      <c r="BM249" s="540"/>
      <c r="BN249" s="540"/>
      <c r="BO249" s="540"/>
      <c r="BP249" s="540"/>
      <c r="BQ249" s="540"/>
      <c r="BR249" s="3"/>
      <c r="BS249" s="3"/>
      <c r="BT249" s="3"/>
      <c r="BU249" s="540"/>
      <c r="BV249" s="540"/>
      <c r="BW249" s="540"/>
      <c r="BX249" s="540"/>
      <c r="BY249" s="63"/>
      <c r="BZ249" s="55"/>
      <c r="CA249" s="55"/>
      <c r="CB249" s="63"/>
      <c r="CC249" s="3"/>
      <c r="CD249" s="3"/>
      <c r="CE249" s="63"/>
      <c r="CF249" s="3"/>
      <c r="CG249" s="3"/>
      <c r="CH249" s="3"/>
      <c r="CI249" s="3"/>
      <c r="CJ249" s="3"/>
      <c r="CK249" s="3"/>
    </row>
    <row r="250" spans="1:89" ht="16.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55"/>
      <c r="N250" s="3"/>
      <c r="O250" s="57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62"/>
      <c r="AP250" s="63"/>
      <c r="AQ250" s="63"/>
      <c r="AR250" s="63"/>
      <c r="AS250" s="6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540"/>
      <c r="BM250" s="540"/>
      <c r="BN250" s="540"/>
      <c r="BO250" s="540"/>
      <c r="BP250" s="540"/>
      <c r="BQ250" s="540"/>
      <c r="BR250" s="3"/>
      <c r="BS250" s="3"/>
      <c r="BT250" s="3"/>
      <c r="BU250" s="540"/>
      <c r="BV250" s="540"/>
      <c r="BW250" s="540"/>
      <c r="BX250" s="540"/>
      <c r="BY250" s="63"/>
      <c r="BZ250" s="55"/>
      <c r="CA250" s="55"/>
      <c r="CB250" s="63"/>
      <c r="CC250" s="3"/>
      <c r="CD250" s="3"/>
      <c r="CE250" s="63"/>
      <c r="CF250" s="3"/>
      <c r="CG250" s="3"/>
      <c r="CH250" s="3"/>
      <c r="CI250" s="3"/>
      <c r="CJ250" s="3"/>
      <c r="CK250" s="3"/>
    </row>
    <row r="251" spans="1:89" ht="16.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55"/>
      <c r="N251" s="3"/>
      <c r="O251" s="57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62"/>
      <c r="AP251" s="63"/>
      <c r="AQ251" s="63"/>
      <c r="AR251" s="63"/>
      <c r="AS251" s="6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540"/>
      <c r="BM251" s="540"/>
      <c r="BN251" s="540"/>
      <c r="BO251" s="540"/>
      <c r="BP251" s="540"/>
      <c r="BQ251" s="540"/>
      <c r="BR251" s="3"/>
      <c r="BS251" s="3"/>
      <c r="BT251" s="3"/>
      <c r="BU251" s="540"/>
      <c r="BV251" s="540"/>
      <c r="BW251" s="540"/>
      <c r="BX251" s="540"/>
      <c r="BY251" s="63"/>
      <c r="BZ251" s="55"/>
      <c r="CA251" s="55"/>
      <c r="CB251" s="63"/>
      <c r="CC251" s="3"/>
      <c r="CD251" s="3"/>
      <c r="CE251" s="63"/>
      <c r="CF251" s="3"/>
      <c r="CG251" s="3"/>
      <c r="CH251" s="3"/>
      <c r="CI251" s="3"/>
      <c r="CJ251" s="3"/>
      <c r="CK251" s="3"/>
    </row>
    <row r="252" spans="1:89" ht="16.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55"/>
      <c r="N252" s="3"/>
      <c r="O252" s="57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62"/>
      <c r="AP252" s="63"/>
      <c r="AQ252" s="63"/>
      <c r="AR252" s="63"/>
      <c r="AS252" s="6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540"/>
      <c r="BM252" s="540"/>
      <c r="BN252" s="540"/>
      <c r="BO252" s="540"/>
      <c r="BP252" s="540"/>
      <c r="BQ252" s="540"/>
      <c r="BR252" s="3"/>
      <c r="BS252" s="3"/>
      <c r="BT252" s="3"/>
      <c r="BU252" s="540"/>
      <c r="BV252" s="540"/>
      <c r="BW252" s="540"/>
      <c r="BX252" s="540"/>
      <c r="BY252" s="63"/>
      <c r="BZ252" s="55"/>
      <c r="CA252" s="55"/>
      <c r="CB252" s="63"/>
      <c r="CC252" s="3"/>
      <c r="CD252" s="3"/>
      <c r="CE252" s="63"/>
      <c r="CF252" s="3"/>
      <c r="CG252" s="3"/>
      <c r="CH252" s="3"/>
      <c r="CI252" s="3"/>
      <c r="CJ252" s="3"/>
      <c r="CK252" s="3"/>
    </row>
    <row r="253" spans="1:89" ht="16.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55"/>
      <c r="N253" s="3"/>
      <c r="O253" s="57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62"/>
      <c r="AP253" s="63"/>
      <c r="AQ253" s="63"/>
      <c r="AR253" s="63"/>
      <c r="AS253" s="6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540"/>
      <c r="BM253" s="540"/>
      <c r="BN253" s="540"/>
      <c r="BO253" s="540"/>
      <c r="BP253" s="540"/>
      <c r="BQ253" s="540"/>
      <c r="BR253" s="3"/>
      <c r="BS253" s="3"/>
      <c r="BT253" s="3"/>
      <c r="BU253" s="540"/>
      <c r="BV253" s="540"/>
      <c r="BW253" s="540"/>
      <c r="BX253" s="540"/>
      <c r="BY253" s="63"/>
      <c r="BZ253" s="55"/>
      <c r="CA253" s="55"/>
      <c r="CB253" s="63"/>
      <c r="CC253" s="3"/>
      <c r="CD253" s="3"/>
      <c r="CE253" s="63"/>
      <c r="CF253" s="3"/>
      <c r="CG253" s="3"/>
      <c r="CH253" s="3"/>
      <c r="CI253" s="3"/>
      <c r="CJ253" s="3"/>
      <c r="CK253" s="3"/>
    </row>
    <row r="254" spans="1:89" ht="16.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55"/>
      <c r="N254" s="3"/>
      <c r="O254" s="57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62"/>
      <c r="AP254" s="63"/>
      <c r="AQ254" s="63"/>
      <c r="AR254" s="63"/>
      <c r="AS254" s="6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540"/>
      <c r="BM254" s="540"/>
      <c r="BN254" s="540"/>
      <c r="BO254" s="540"/>
      <c r="BP254" s="540"/>
      <c r="BQ254" s="540"/>
      <c r="BR254" s="3"/>
      <c r="BS254" s="3"/>
      <c r="BT254" s="3"/>
      <c r="BU254" s="540"/>
      <c r="BV254" s="540"/>
      <c r="BW254" s="540"/>
      <c r="BX254" s="540"/>
      <c r="BY254" s="63"/>
      <c r="BZ254" s="55"/>
      <c r="CA254" s="55"/>
      <c r="CB254" s="63"/>
      <c r="CC254" s="3"/>
      <c r="CD254" s="3"/>
      <c r="CE254" s="63"/>
      <c r="CF254" s="3"/>
      <c r="CG254" s="3"/>
      <c r="CH254" s="3"/>
      <c r="CI254" s="3"/>
      <c r="CJ254" s="3"/>
      <c r="CK254" s="3"/>
    </row>
    <row r="255" spans="1:89" ht="16.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55"/>
      <c r="N255" s="3"/>
      <c r="O255" s="57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62"/>
      <c r="AP255" s="63"/>
      <c r="AQ255" s="63"/>
      <c r="AR255" s="63"/>
      <c r="AS255" s="6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540"/>
      <c r="BM255" s="540"/>
      <c r="BN255" s="540"/>
      <c r="BO255" s="540"/>
      <c r="BP255" s="540"/>
      <c r="BQ255" s="540"/>
      <c r="BR255" s="3"/>
      <c r="BS255" s="3"/>
      <c r="BT255" s="3"/>
      <c r="BU255" s="540"/>
      <c r="BV255" s="540"/>
      <c r="BW255" s="540"/>
      <c r="BX255" s="540"/>
      <c r="BY255" s="63"/>
      <c r="BZ255" s="55"/>
      <c r="CA255" s="55"/>
      <c r="CB255" s="63"/>
      <c r="CC255" s="3"/>
      <c r="CD255" s="3"/>
      <c r="CE255" s="63"/>
      <c r="CF255" s="3"/>
      <c r="CG255" s="3"/>
      <c r="CH255" s="3"/>
      <c r="CI255" s="3"/>
      <c r="CJ255" s="3"/>
      <c r="CK255" s="3"/>
    </row>
    <row r="256" spans="1:89" ht="16.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55"/>
      <c r="N256" s="3"/>
      <c r="O256" s="57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62"/>
      <c r="AP256" s="63"/>
      <c r="AQ256" s="63"/>
      <c r="AR256" s="63"/>
      <c r="AS256" s="6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540"/>
      <c r="BM256" s="540"/>
      <c r="BN256" s="540"/>
      <c r="BO256" s="540"/>
      <c r="BP256" s="540"/>
      <c r="BQ256" s="540"/>
      <c r="BR256" s="3"/>
      <c r="BS256" s="3"/>
      <c r="BT256" s="3"/>
      <c r="BU256" s="540"/>
      <c r="BV256" s="540"/>
      <c r="BW256" s="540"/>
      <c r="BX256" s="540"/>
      <c r="BY256" s="63"/>
      <c r="BZ256" s="55"/>
      <c r="CA256" s="55"/>
      <c r="CB256" s="63"/>
      <c r="CC256" s="3"/>
      <c r="CD256" s="3"/>
      <c r="CE256" s="63"/>
      <c r="CF256" s="3"/>
      <c r="CG256" s="3"/>
      <c r="CH256" s="3"/>
      <c r="CI256" s="3"/>
      <c r="CJ256" s="3"/>
      <c r="CK256" s="3"/>
    </row>
    <row r="257" spans="1:89" ht="16.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55"/>
      <c r="N257" s="3"/>
      <c r="O257" s="57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62"/>
      <c r="AP257" s="63"/>
      <c r="AQ257" s="63"/>
      <c r="AR257" s="63"/>
      <c r="AS257" s="6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540"/>
      <c r="BM257" s="540"/>
      <c r="BN257" s="540"/>
      <c r="BO257" s="540"/>
      <c r="BP257" s="540"/>
      <c r="BQ257" s="540"/>
      <c r="BR257" s="3"/>
      <c r="BS257" s="3"/>
      <c r="BT257" s="3"/>
      <c r="BU257" s="540"/>
      <c r="BV257" s="540"/>
      <c r="BW257" s="540"/>
      <c r="BX257" s="540"/>
      <c r="BY257" s="63"/>
      <c r="BZ257" s="55"/>
      <c r="CA257" s="55"/>
      <c r="CB257" s="63"/>
      <c r="CC257" s="3"/>
      <c r="CD257" s="3"/>
      <c r="CE257" s="63"/>
      <c r="CF257" s="3"/>
      <c r="CG257" s="3"/>
      <c r="CH257" s="3"/>
      <c r="CI257" s="3"/>
      <c r="CJ257" s="3"/>
      <c r="CK257" s="3"/>
    </row>
    <row r="258" spans="1:89" ht="16.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55"/>
      <c r="N258" s="3"/>
      <c r="O258" s="57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62"/>
      <c r="AP258" s="63"/>
      <c r="AQ258" s="63"/>
      <c r="AR258" s="63"/>
      <c r="AS258" s="6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540"/>
      <c r="BM258" s="540"/>
      <c r="BN258" s="540"/>
      <c r="BO258" s="540"/>
      <c r="BP258" s="540"/>
      <c r="BQ258" s="540"/>
      <c r="BR258" s="3"/>
      <c r="BS258" s="3"/>
      <c r="BT258" s="3"/>
      <c r="BU258" s="540"/>
      <c r="BV258" s="540"/>
      <c r="BW258" s="540"/>
      <c r="BX258" s="540"/>
      <c r="BY258" s="63"/>
      <c r="BZ258" s="55"/>
      <c r="CA258" s="55"/>
      <c r="CB258" s="63"/>
      <c r="CC258" s="3"/>
      <c r="CD258" s="3"/>
      <c r="CE258" s="63"/>
      <c r="CF258" s="3"/>
      <c r="CG258" s="3"/>
      <c r="CH258" s="3"/>
      <c r="CI258" s="3"/>
      <c r="CJ258" s="3"/>
      <c r="CK258" s="3"/>
    </row>
    <row r="259" spans="1:89" ht="16.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55"/>
      <c r="N259" s="3"/>
      <c r="O259" s="57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62"/>
      <c r="AP259" s="63"/>
      <c r="AQ259" s="63"/>
      <c r="AR259" s="63"/>
      <c r="AS259" s="6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540"/>
      <c r="BM259" s="540"/>
      <c r="BN259" s="540"/>
      <c r="BO259" s="540"/>
      <c r="BP259" s="540"/>
      <c r="BQ259" s="540"/>
      <c r="BR259" s="3"/>
      <c r="BS259" s="3"/>
      <c r="BT259" s="3"/>
      <c r="BU259" s="540"/>
      <c r="BV259" s="540"/>
      <c r="BW259" s="540"/>
      <c r="BX259" s="540"/>
      <c r="BY259" s="63"/>
      <c r="BZ259" s="55"/>
      <c r="CA259" s="55"/>
      <c r="CB259" s="63"/>
      <c r="CC259" s="3"/>
      <c r="CD259" s="3"/>
      <c r="CE259" s="63"/>
      <c r="CF259" s="3"/>
      <c r="CG259" s="3"/>
      <c r="CH259" s="3"/>
      <c r="CI259" s="3"/>
      <c r="CJ259" s="3"/>
      <c r="CK259" s="3"/>
    </row>
    <row r="260" spans="1:89" ht="16.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55"/>
      <c r="N260" s="3"/>
      <c r="O260" s="57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62"/>
      <c r="AP260" s="63"/>
      <c r="AQ260" s="63"/>
      <c r="AR260" s="63"/>
      <c r="AS260" s="6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540"/>
      <c r="BM260" s="540"/>
      <c r="BN260" s="540"/>
      <c r="BO260" s="540"/>
      <c r="BP260" s="540"/>
      <c r="BQ260" s="540"/>
      <c r="BR260" s="3"/>
      <c r="BS260" s="3"/>
      <c r="BT260" s="3"/>
      <c r="BU260" s="540"/>
      <c r="BV260" s="540"/>
      <c r="BW260" s="540"/>
      <c r="BX260" s="540"/>
      <c r="BY260" s="63"/>
      <c r="BZ260" s="55"/>
      <c r="CA260" s="55"/>
      <c r="CB260" s="63"/>
      <c r="CC260" s="3"/>
      <c r="CD260" s="3"/>
      <c r="CE260" s="63"/>
      <c r="CF260" s="3"/>
      <c r="CG260" s="3"/>
      <c r="CH260" s="3"/>
      <c r="CI260" s="3"/>
      <c r="CJ260" s="3"/>
      <c r="CK260" s="3"/>
    </row>
    <row r="261" spans="1:89" ht="16.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55"/>
      <c r="N261" s="3"/>
      <c r="O261" s="57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62"/>
      <c r="AP261" s="63"/>
      <c r="AQ261" s="63"/>
      <c r="AR261" s="63"/>
      <c r="AS261" s="6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540"/>
      <c r="BM261" s="540"/>
      <c r="BN261" s="540"/>
      <c r="BO261" s="540"/>
      <c r="BP261" s="540"/>
      <c r="BQ261" s="540"/>
      <c r="BR261" s="3"/>
      <c r="BS261" s="3"/>
      <c r="BT261" s="3"/>
      <c r="BU261" s="540"/>
      <c r="BV261" s="540"/>
      <c r="BW261" s="540"/>
      <c r="BX261" s="540"/>
      <c r="BY261" s="63"/>
      <c r="BZ261" s="55"/>
      <c r="CA261" s="55"/>
      <c r="CB261" s="63"/>
      <c r="CC261" s="3"/>
      <c r="CD261" s="3"/>
      <c r="CE261" s="63"/>
      <c r="CF261" s="3"/>
      <c r="CG261" s="3"/>
      <c r="CH261" s="3"/>
      <c r="CI261" s="3"/>
      <c r="CJ261" s="3"/>
      <c r="CK261" s="3"/>
    </row>
    <row r="262" spans="1:89" ht="16.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55"/>
      <c r="N262" s="3"/>
      <c r="O262" s="57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62"/>
      <c r="AP262" s="63"/>
      <c r="AQ262" s="63"/>
      <c r="AR262" s="63"/>
      <c r="AS262" s="6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540"/>
      <c r="BM262" s="540"/>
      <c r="BN262" s="540"/>
      <c r="BO262" s="540"/>
      <c r="BP262" s="540"/>
      <c r="BQ262" s="540"/>
      <c r="BR262" s="3"/>
      <c r="BS262" s="3"/>
      <c r="BT262" s="3"/>
      <c r="BU262" s="540"/>
      <c r="BV262" s="540"/>
      <c r="BW262" s="540"/>
      <c r="BX262" s="540"/>
      <c r="BY262" s="63"/>
      <c r="BZ262" s="55"/>
      <c r="CA262" s="55"/>
      <c r="CB262" s="63"/>
      <c r="CC262" s="3"/>
      <c r="CD262" s="3"/>
      <c r="CE262" s="63"/>
      <c r="CF262" s="3"/>
      <c r="CG262" s="3"/>
      <c r="CH262" s="3"/>
      <c r="CI262" s="3"/>
      <c r="CJ262" s="3"/>
      <c r="CK262" s="3"/>
    </row>
    <row r="263" spans="1:89" ht="16.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55"/>
      <c r="N263" s="3"/>
      <c r="O263" s="57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62"/>
      <c r="AP263" s="63"/>
      <c r="AQ263" s="63"/>
      <c r="AR263" s="63"/>
      <c r="AS263" s="6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540"/>
      <c r="BM263" s="540"/>
      <c r="BN263" s="540"/>
      <c r="BO263" s="540"/>
      <c r="BP263" s="540"/>
      <c r="BQ263" s="540"/>
      <c r="BR263" s="3"/>
      <c r="BS263" s="3"/>
      <c r="BT263" s="3"/>
      <c r="BU263" s="540"/>
      <c r="BV263" s="540"/>
      <c r="BW263" s="540"/>
      <c r="BX263" s="540"/>
      <c r="BY263" s="63"/>
      <c r="BZ263" s="55"/>
      <c r="CA263" s="55"/>
      <c r="CB263" s="63"/>
      <c r="CC263" s="3"/>
      <c r="CD263" s="3"/>
      <c r="CE263" s="63"/>
      <c r="CF263" s="3"/>
      <c r="CG263" s="3"/>
      <c r="CH263" s="3"/>
      <c r="CI263" s="3"/>
      <c r="CJ263" s="3"/>
      <c r="CK263" s="3"/>
    </row>
    <row r="264" spans="1:89" ht="16.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55"/>
      <c r="N264" s="3"/>
      <c r="O264" s="57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62"/>
      <c r="AP264" s="63"/>
      <c r="AQ264" s="63"/>
      <c r="AR264" s="63"/>
      <c r="AS264" s="6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540"/>
      <c r="BM264" s="540"/>
      <c r="BN264" s="540"/>
      <c r="BO264" s="540"/>
      <c r="BP264" s="540"/>
      <c r="BQ264" s="540"/>
      <c r="BR264" s="3"/>
      <c r="BS264" s="3"/>
      <c r="BT264" s="3"/>
      <c r="BU264" s="540"/>
      <c r="BV264" s="540"/>
      <c r="BW264" s="540"/>
      <c r="BX264" s="540"/>
      <c r="BY264" s="63"/>
      <c r="BZ264" s="55"/>
      <c r="CA264" s="55"/>
      <c r="CB264" s="63"/>
      <c r="CC264" s="3"/>
      <c r="CD264" s="3"/>
      <c r="CE264" s="63"/>
      <c r="CF264" s="3"/>
      <c r="CG264" s="3"/>
      <c r="CH264" s="3"/>
      <c r="CI264" s="3"/>
      <c r="CJ264" s="3"/>
      <c r="CK264" s="3"/>
    </row>
    <row r="265" spans="1:89" ht="16.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55"/>
      <c r="N265" s="3"/>
      <c r="O265" s="57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62"/>
      <c r="AP265" s="63"/>
      <c r="AQ265" s="63"/>
      <c r="AR265" s="63"/>
      <c r="AS265" s="6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540"/>
      <c r="BM265" s="540"/>
      <c r="BN265" s="540"/>
      <c r="BO265" s="540"/>
      <c r="BP265" s="540"/>
      <c r="BQ265" s="540"/>
      <c r="BR265" s="3"/>
      <c r="BS265" s="3"/>
      <c r="BT265" s="3"/>
      <c r="BU265" s="540"/>
      <c r="BV265" s="540"/>
      <c r="BW265" s="540"/>
      <c r="BX265" s="540"/>
      <c r="BY265" s="63"/>
      <c r="BZ265" s="55"/>
      <c r="CA265" s="55"/>
      <c r="CB265" s="63"/>
      <c r="CC265" s="3"/>
      <c r="CD265" s="3"/>
      <c r="CE265" s="63"/>
      <c r="CF265" s="3"/>
      <c r="CG265" s="3"/>
      <c r="CH265" s="3"/>
      <c r="CI265" s="3"/>
      <c r="CJ265" s="3"/>
      <c r="CK265" s="3"/>
    </row>
    <row r="266" spans="1:89" ht="16.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55"/>
      <c r="N266" s="3"/>
      <c r="O266" s="57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62"/>
      <c r="AP266" s="63"/>
      <c r="AQ266" s="63"/>
      <c r="AR266" s="63"/>
      <c r="AS266" s="6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540"/>
      <c r="BM266" s="540"/>
      <c r="BN266" s="540"/>
      <c r="BO266" s="540"/>
      <c r="BP266" s="540"/>
      <c r="BQ266" s="540"/>
      <c r="BR266" s="3"/>
      <c r="BS266" s="3"/>
      <c r="BT266" s="3"/>
      <c r="BU266" s="540"/>
      <c r="BV266" s="540"/>
      <c r="BW266" s="540"/>
      <c r="BX266" s="540"/>
      <c r="BY266" s="63"/>
      <c r="BZ266" s="55"/>
      <c r="CA266" s="55"/>
      <c r="CB266" s="63"/>
      <c r="CC266" s="3"/>
      <c r="CD266" s="3"/>
      <c r="CE266" s="63"/>
      <c r="CF266" s="3"/>
      <c r="CG266" s="3"/>
      <c r="CH266" s="3"/>
      <c r="CI266" s="3"/>
      <c r="CJ266" s="3"/>
      <c r="CK266" s="3"/>
    </row>
    <row r="267" spans="1:89" ht="16.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55"/>
      <c r="N267" s="3"/>
      <c r="O267" s="57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62"/>
      <c r="AP267" s="63"/>
      <c r="AQ267" s="63"/>
      <c r="AR267" s="63"/>
      <c r="AS267" s="6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540"/>
      <c r="BM267" s="540"/>
      <c r="BN267" s="540"/>
      <c r="BO267" s="540"/>
      <c r="BP267" s="540"/>
      <c r="BQ267" s="540"/>
      <c r="BR267" s="3"/>
      <c r="BS267" s="3"/>
      <c r="BT267" s="3"/>
      <c r="BU267" s="540"/>
      <c r="BV267" s="540"/>
      <c r="BW267" s="540"/>
      <c r="BX267" s="540"/>
      <c r="BY267" s="63"/>
      <c r="BZ267" s="55"/>
      <c r="CA267" s="55"/>
      <c r="CB267" s="63"/>
      <c r="CC267" s="3"/>
      <c r="CD267" s="3"/>
      <c r="CE267" s="63"/>
      <c r="CF267" s="3"/>
      <c r="CG267" s="3"/>
      <c r="CH267" s="3"/>
      <c r="CI267" s="3"/>
      <c r="CJ267" s="3"/>
      <c r="CK267" s="3"/>
    </row>
    <row r="268" spans="1:89" ht="16.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55"/>
      <c r="N268" s="3"/>
      <c r="O268" s="57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62"/>
      <c r="AP268" s="63"/>
      <c r="AQ268" s="63"/>
      <c r="AR268" s="63"/>
      <c r="AS268" s="6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540"/>
      <c r="BM268" s="540"/>
      <c r="BN268" s="540"/>
      <c r="BO268" s="540"/>
      <c r="BP268" s="540"/>
      <c r="BQ268" s="540"/>
      <c r="BR268" s="3"/>
      <c r="BS268" s="3"/>
      <c r="BT268" s="3"/>
      <c r="BU268" s="540"/>
      <c r="BV268" s="540"/>
      <c r="BW268" s="540"/>
      <c r="BX268" s="540"/>
      <c r="BY268" s="63"/>
      <c r="BZ268" s="55"/>
      <c r="CA268" s="55"/>
      <c r="CB268" s="63"/>
      <c r="CC268" s="3"/>
      <c r="CD268" s="3"/>
      <c r="CE268" s="63"/>
      <c r="CF268" s="3"/>
      <c r="CG268" s="3"/>
      <c r="CH268" s="3"/>
      <c r="CI268" s="3"/>
      <c r="CJ268" s="3"/>
      <c r="CK268" s="3"/>
    </row>
    <row r="269" spans="1:89" ht="16.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55"/>
      <c r="N269" s="3"/>
      <c r="O269" s="57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62"/>
      <c r="AP269" s="63"/>
      <c r="AQ269" s="63"/>
      <c r="AR269" s="63"/>
      <c r="AS269" s="6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540"/>
      <c r="BM269" s="540"/>
      <c r="BN269" s="540"/>
      <c r="BO269" s="540"/>
      <c r="BP269" s="540"/>
      <c r="BQ269" s="540"/>
      <c r="BR269" s="3"/>
      <c r="BS269" s="3"/>
      <c r="BT269" s="3"/>
      <c r="BU269" s="540"/>
      <c r="BV269" s="540"/>
      <c r="BW269" s="540"/>
      <c r="BX269" s="540"/>
      <c r="BY269" s="63"/>
      <c r="BZ269" s="55"/>
      <c r="CA269" s="55"/>
      <c r="CB269" s="63"/>
      <c r="CC269" s="3"/>
      <c r="CD269" s="3"/>
      <c r="CE269" s="63"/>
      <c r="CF269" s="3"/>
      <c r="CG269" s="3"/>
      <c r="CH269" s="3"/>
      <c r="CI269" s="3"/>
      <c r="CJ269" s="3"/>
      <c r="CK269" s="3"/>
    </row>
    <row r="270" spans="1:89" ht="16.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55"/>
      <c r="N270" s="3"/>
      <c r="O270" s="57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62"/>
      <c r="AP270" s="63"/>
      <c r="AQ270" s="63"/>
      <c r="AR270" s="63"/>
      <c r="AS270" s="6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540"/>
      <c r="BM270" s="540"/>
      <c r="BN270" s="540"/>
      <c r="BO270" s="540"/>
      <c r="BP270" s="540"/>
      <c r="BQ270" s="540"/>
      <c r="BR270" s="3"/>
      <c r="BS270" s="3"/>
      <c r="BT270" s="3"/>
      <c r="BU270" s="540"/>
      <c r="BV270" s="540"/>
      <c r="BW270" s="540"/>
      <c r="BX270" s="540"/>
      <c r="BY270" s="63"/>
      <c r="BZ270" s="55"/>
      <c r="CA270" s="55"/>
      <c r="CB270" s="63"/>
      <c r="CC270" s="3"/>
      <c r="CD270" s="3"/>
      <c r="CE270" s="63"/>
      <c r="CF270" s="3"/>
      <c r="CG270" s="3"/>
      <c r="CH270" s="3"/>
      <c r="CI270" s="3"/>
      <c r="CJ270" s="3"/>
      <c r="CK270" s="3"/>
    </row>
    <row r="271" spans="1:89" ht="16.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55"/>
      <c r="N271" s="3"/>
      <c r="O271" s="57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62"/>
      <c r="AP271" s="63"/>
      <c r="AQ271" s="63"/>
      <c r="AR271" s="63"/>
      <c r="AS271" s="6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540"/>
      <c r="BM271" s="540"/>
      <c r="BN271" s="540"/>
      <c r="BO271" s="540"/>
      <c r="BP271" s="540"/>
      <c r="BQ271" s="540"/>
      <c r="BR271" s="3"/>
      <c r="BS271" s="3"/>
      <c r="BT271" s="3"/>
      <c r="BU271" s="540"/>
      <c r="BV271" s="540"/>
      <c r="BW271" s="540"/>
      <c r="BX271" s="540"/>
      <c r="BY271" s="63"/>
      <c r="BZ271" s="55"/>
      <c r="CA271" s="55"/>
      <c r="CB271" s="63"/>
      <c r="CC271" s="3"/>
      <c r="CD271" s="3"/>
      <c r="CE271" s="63"/>
      <c r="CF271" s="3"/>
      <c r="CG271" s="3"/>
      <c r="CH271" s="3"/>
      <c r="CI271" s="3"/>
      <c r="CJ271" s="3"/>
      <c r="CK271" s="3"/>
    </row>
    <row r="272" spans="1:89" ht="16.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55"/>
      <c r="N272" s="3"/>
      <c r="O272" s="57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62"/>
      <c r="AP272" s="63"/>
      <c r="AQ272" s="63"/>
      <c r="AR272" s="63"/>
      <c r="AS272" s="6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540"/>
      <c r="BM272" s="540"/>
      <c r="BN272" s="540"/>
      <c r="BO272" s="540"/>
      <c r="BP272" s="540"/>
      <c r="BQ272" s="540"/>
      <c r="BR272" s="3"/>
      <c r="BS272" s="3"/>
      <c r="BT272" s="3"/>
      <c r="BU272" s="540"/>
      <c r="BV272" s="540"/>
      <c r="BW272" s="540"/>
      <c r="BX272" s="540"/>
      <c r="BY272" s="63"/>
      <c r="BZ272" s="55"/>
      <c r="CA272" s="55"/>
      <c r="CB272" s="63"/>
      <c r="CC272" s="3"/>
      <c r="CD272" s="3"/>
      <c r="CE272" s="63"/>
      <c r="CF272" s="3"/>
      <c r="CG272" s="3"/>
      <c r="CH272" s="3"/>
      <c r="CI272" s="3"/>
      <c r="CJ272" s="3"/>
      <c r="CK272" s="3"/>
    </row>
    <row r="273" spans="1:89" ht="16.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55"/>
      <c r="N273" s="3"/>
      <c r="O273" s="57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62"/>
      <c r="AP273" s="63"/>
      <c r="AQ273" s="63"/>
      <c r="AR273" s="63"/>
      <c r="AS273" s="6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540"/>
      <c r="BM273" s="540"/>
      <c r="BN273" s="540"/>
      <c r="BO273" s="540"/>
      <c r="BP273" s="540"/>
      <c r="BQ273" s="540"/>
      <c r="BR273" s="3"/>
      <c r="BS273" s="3"/>
      <c r="BT273" s="3"/>
      <c r="BU273" s="540"/>
      <c r="BV273" s="540"/>
      <c r="BW273" s="540"/>
      <c r="BX273" s="540"/>
      <c r="BY273" s="63"/>
      <c r="BZ273" s="55"/>
      <c r="CA273" s="55"/>
      <c r="CB273" s="63"/>
      <c r="CC273" s="3"/>
      <c r="CD273" s="3"/>
      <c r="CE273" s="63"/>
      <c r="CF273" s="3"/>
      <c r="CG273" s="3"/>
      <c r="CH273" s="3"/>
      <c r="CI273" s="3"/>
      <c r="CJ273" s="3"/>
      <c r="CK273" s="3"/>
    </row>
    <row r="274" spans="1:89" ht="16.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55"/>
      <c r="N274" s="3"/>
      <c r="O274" s="57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62"/>
      <c r="AP274" s="63"/>
      <c r="AQ274" s="63"/>
      <c r="AR274" s="63"/>
      <c r="AS274" s="6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540"/>
      <c r="BM274" s="540"/>
      <c r="BN274" s="540"/>
      <c r="BO274" s="540"/>
      <c r="BP274" s="540"/>
      <c r="BQ274" s="540"/>
      <c r="BR274" s="3"/>
      <c r="BS274" s="3"/>
      <c r="BT274" s="3"/>
      <c r="BU274" s="540"/>
      <c r="BV274" s="540"/>
      <c r="BW274" s="540"/>
      <c r="BX274" s="540"/>
      <c r="BY274" s="63"/>
      <c r="BZ274" s="55"/>
      <c r="CA274" s="55"/>
      <c r="CB274" s="63"/>
      <c r="CC274" s="3"/>
      <c r="CD274" s="3"/>
      <c r="CE274" s="63"/>
      <c r="CF274" s="3"/>
      <c r="CG274" s="3"/>
      <c r="CH274" s="3"/>
      <c r="CI274" s="3"/>
      <c r="CJ274" s="3"/>
      <c r="CK274" s="3"/>
    </row>
    <row r="275" spans="1:89" ht="16.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55"/>
      <c r="N275" s="3"/>
      <c r="O275" s="57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62"/>
      <c r="AP275" s="63"/>
      <c r="AQ275" s="63"/>
      <c r="AR275" s="63"/>
      <c r="AS275" s="6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540"/>
      <c r="BM275" s="540"/>
      <c r="BN275" s="540"/>
      <c r="BO275" s="540"/>
      <c r="BP275" s="540"/>
      <c r="BQ275" s="540"/>
      <c r="BR275" s="3"/>
      <c r="BS275" s="3"/>
      <c r="BT275" s="3"/>
      <c r="BU275" s="540"/>
      <c r="BV275" s="540"/>
      <c r="BW275" s="540"/>
      <c r="BX275" s="540"/>
      <c r="BY275" s="63"/>
      <c r="BZ275" s="55"/>
      <c r="CA275" s="55"/>
      <c r="CB275" s="63"/>
      <c r="CC275" s="3"/>
      <c r="CD275" s="3"/>
      <c r="CE275" s="63"/>
      <c r="CF275" s="3"/>
      <c r="CG275" s="3"/>
      <c r="CH275" s="3"/>
      <c r="CI275" s="3"/>
      <c r="CJ275" s="3"/>
      <c r="CK275" s="3"/>
    </row>
    <row r="276" spans="1:89" ht="16.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55"/>
      <c r="N276" s="3"/>
      <c r="O276" s="57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62"/>
      <c r="AP276" s="63"/>
      <c r="AQ276" s="63"/>
      <c r="AR276" s="63"/>
      <c r="AS276" s="6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540"/>
      <c r="BM276" s="540"/>
      <c r="BN276" s="540"/>
      <c r="BO276" s="540"/>
      <c r="BP276" s="540"/>
      <c r="BQ276" s="540"/>
      <c r="BR276" s="3"/>
      <c r="BS276" s="3"/>
      <c r="BT276" s="3"/>
      <c r="BU276" s="540"/>
      <c r="BV276" s="540"/>
      <c r="BW276" s="540"/>
      <c r="BX276" s="540"/>
      <c r="BY276" s="63"/>
      <c r="BZ276" s="55"/>
      <c r="CA276" s="55"/>
      <c r="CB276" s="63"/>
      <c r="CC276" s="3"/>
      <c r="CD276" s="3"/>
      <c r="CE276" s="63"/>
      <c r="CF276" s="3"/>
      <c r="CG276" s="3"/>
      <c r="CH276" s="3"/>
      <c r="CI276" s="3"/>
      <c r="CJ276" s="3"/>
      <c r="CK276" s="3"/>
    </row>
    <row r="277" spans="1:89" ht="16.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55"/>
      <c r="N277" s="3"/>
      <c r="O277" s="57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62"/>
      <c r="AP277" s="63"/>
      <c r="AQ277" s="63"/>
      <c r="AR277" s="63"/>
      <c r="AS277" s="6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540"/>
      <c r="BM277" s="540"/>
      <c r="BN277" s="540"/>
      <c r="BO277" s="540"/>
      <c r="BP277" s="540"/>
      <c r="BQ277" s="540"/>
      <c r="BR277" s="3"/>
      <c r="BS277" s="3"/>
      <c r="BT277" s="3"/>
      <c r="BU277" s="540"/>
      <c r="BV277" s="540"/>
      <c r="BW277" s="540"/>
      <c r="BX277" s="540"/>
      <c r="BY277" s="63"/>
      <c r="BZ277" s="55"/>
      <c r="CA277" s="55"/>
      <c r="CB277" s="63"/>
      <c r="CC277" s="3"/>
      <c r="CD277" s="3"/>
      <c r="CE277" s="63"/>
      <c r="CF277" s="3"/>
      <c r="CG277" s="3"/>
      <c r="CH277" s="3"/>
      <c r="CI277" s="3"/>
      <c r="CJ277" s="3"/>
      <c r="CK277" s="3"/>
    </row>
    <row r="278" spans="1:89" ht="16.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55"/>
      <c r="N278" s="3"/>
      <c r="O278" s="57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62"/>
      <c r="AP278" s="63"/>
      <c r="AQ278" s="63"/>
      <c r="AR278" s="63"/>
      <c r="AS278" s="6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540"/>
      <c r="BM278" s="540"/>
      <c r="BN278" s="540"/>
      <c r="BO278" s="540"/>
      <c r="BP278" s="540"/>
      <c r="BQ278" s="540"/>
      <c r="BR278" s="3"/>
      <c r="BS278" s="3"/>
      <c r="BT278" s="3"/>
      <c r="BU278" s="540"/>
      <c r="BV278" s="540"/>
      <c r="BW278" s="540"/>
      <c r="BX278" s="540"/>
      <c r="BY278" s="63"/>
      <c r="BZ278" s="55"/>
      <c r="CA278" s="55"/>
      <c r="CB278" s="63"/>
      <c r="CC278" s="3"/>
      <c r="CD278" s="3"/>
      <c r="CE278" s="63"/>
      <c r="CF278" s="3"/>
      <c r="CG278" s="3"/>
      <c r="CH278" s="3"/>
      <c r="CI278" s="3"/>
      <c r="CJ278" s="3"/>
      <c r="CK278" s="3"/>
    </row>
    <row r="279" spans="1:89" ht="16.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55"/>
      <c r="N279" s="3"/>
      <c r="O279" s="57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62"/>
      <c r="AP279" s="63"/>
      <c r="AQ279" s="63"/>
      <c r="AR279" s="63"/>
      <c r="AS279" s="6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540"/>
      <c r="BM279" s="540"/>
      <c r="BN279" s="540"/>
      <c r="BO279" s="540"/>
      <c r="BP279" s="540"/>
      <c r="BQ279" s="540"/>
      <c r="BR279" s="3"/>
      <c r="BS279" s="3"/>
      <c r="BT279" s="3"/>
      <c r="BU279" s="540"/>
      <c r="BV279" s="540"/>
      <c r="BW279" s="540"/>
      <c r="BX279" s="540"/>
      <c r="BY279" s="63"/>
      <c r="BZ279" s="55"/>
      <c r="CA279" s="55"/>
      <c r="CB279" s="63"/>
      <c r="CC279" s="3"/>
      <c r="CD279" s="3"/>
      <c r="CE279" s="63"/>
      <c r="CF279" s="3"/>
      <c r="CG279" s="3"/>
      <c r="CH279" s="3"/>
      <c r="CI279" s="3"/>
      <c r="CJ279" s="3"/>
      <c r="CK279" s="3"/>
    </row>
    <row r="280" spans="1:89" ht="16.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55"/>
      <c r="N280" s="3"/>
      <c r="O280" s="57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62"/>
      <c r="AP280" s="63"/>
      <c r="AQ280" s="63"/>
      <c r="AR280" s="63"/>
      <c r="AS280" s="6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540"/>
      <c r="BM280" s="540"/>
      <c r="BN280" s="540"/>
      <c r="BO280" s="540"/>
      <c r="BP280" s="540"/>
      <c r="BQ280" s="540"/>
      <c r="BR280" s="3"/>
      <c r="BS280" s="3"/>
      <c r="BT280" s="3"/>
      <c r="BU280" s="540"/>
      <c r="BV280" s="540"/>
      <c r="BW280" s="540"/>
      <c r="BX280" s="540"/>
      <c r="BY280" s="63"/>
      <c r="BZ280" s="55"/>
      <c r="CA280" s="55"/>
      <c r="CB280" s="63"/>
      <c r="CC280" s="3"/>
      <c r="CD280" s="3"/>
      <c r="CE280" s="63"/>
      <c r="CF280" s="3"/>
      <c r="CG280" s="3"/>
      <c r="CH280" s="3"/>
      <c r="CI280" s="3"/>
      <c r="CJ280" s="3"/>
      <c r="CK280" s="3"/>
    </row>
    <row r="281" spans="1:89" ht="16.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55"/>
      <c r="N281" s="3"/>
      <c r="O281" s="57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62"/>
      <c r="AP281" s="63"/>
      <c r="AQ281" s="63"/>
      <c r="AR281" s="63"/>
      <c r="AS281" s="6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540"/>
      <c r="BM281" s="540"/>
      <c r="BN281" s="540"/>
      <c r="BO281" s="540"/>
      <c r="BP281" s="540"/>
      <c r="BQ281" s="540"/>
      <c r="BR281" s="3"/>
      <c r="BS281" s="3"/>
      <c r="BT281" s="3"/>
      <c r="BU281" s="540"/>
      <c r="BV281" s="540"/>
      <c r="BW281" s="540"/>
      <c r="BX281" s="540"/>
      <c r="BY281" s="63"/>
      <c r="BZ281" s="55"/>
      <c r="CA281" s="55"/>
      <c r="CB281" s="63"/>
      <c r="CC281" s="3"/>
      <c r="CD281" s="3"/>
      <c r="CE281" s="63"/>
      <c r="CF281" s="3"/>
      <c r="CG281" s="3"/>
      <c r="CH281" s="3"/>
      <c r="CI281" s="3"/>
      <c r="CJ281" s="3"/>
      <c r="CK281" s="3"/>
    </row>
    <row r="282" spans="1:89" ht="16.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55"/>
      <c r="N282" s="3"/>
      <c r="O282" s="57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62"/>
      <c r="AP282" s="63"/>
      <c r="AQ282" s="63"/>
      <c r="AR282" s="63"/>
      <c r="AS282" s="6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540"/>
      <c r="BM282" s="540"/>
      <c r="BN282" s="540"/>
      <c r="BO282" s="540"/>
      <c r="BP282" s="540"/>
      <c r="BQ282" s="540"/>
      <c r="BR282" s="3"/>
      <c r="BS282" s="3"/>
      <c r="BT282" s="3"/>
      <c r="BU282" s="540"/>
      <c r="BV282" s="540"/>
      <c r="BW282" s="540"/>
      <c r="BX282" s="540"/>
      <c r="BY282" s="63"/>
      <c r="BZ282" s="55"/>
      <c r="CA282" s="55"/>
      <c r="CB282" s="63"/>
      <c r="CC282" s="3"/>
      <c r="CD282" s="3"/>
      <c r="CE282" s="63"/>
      <c r="CF282" s="3"/>
      <c r="CG282" s="3"/>
      <c r="CH282" s="3"/>
      <c r="CI282" s="3"/>
      <c r="CJ282" s="3"/>
      <c r="CK282" s="3"/>
    </row>
    <row r="283" spans="1:89" ht="16.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55"/>
      <c r="N283" s="3"/>
      <c r="O283" s="57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62"/>
      <c r="AP283" s="63"/>
      <c r="AQ283" s="63"/>
      <c r="AR283" s="63"/>
      <c r="AS283" s="6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540"/>
      <c r="BM283" s="540"/>
      <c r="BN283" s="540"/>
      <c r="BO283" s="540"/>
      <c r="BP283" s="540"/>
      <c r="BQ283" s="540"/>
      <c r="BR283" s="3"/>
      <c r="BS283" s="3"/>
      <c r="BT283" s="3"/>
      <c r="BU283" s="540"/>
      <c r="BV283" s="540"/>
      <c r="BW283" s="540"/>
      <c r="BX283" s="540"/>
      <c r="BY283" s="63"/>
      <c r="BZ283" s="55"/>
      <c r="CA283" s="55"/>
      <c r="CB283" s="63"/>
      <c r="CC283" s="3"/>
      <c r="CD283" s="3"/>
      <c r="CE283" s="63"/>
      <c r="CF283" s="3"/>
      <c r="CG283" s="3"/>
      <c r="CH283" s="3"/>
      <c r="CI283" s="3"/>
      <c r="CJ283" s="3"/>
      <c r="CK283" s="3"/>
    </row>
    <row r="284" spans="1:89" ht="16.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55"/>
      <c r="N284" s="3"/>
      <c r="O284" s="57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62"/>
      <c r="AP284" s="63"/>
      <c r="AQ284" s="63"/>
      <c r="AR284" s="63"/>
      <c r="AS284" s="6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540"/>
      <c r="BM284" s="540"/>
      <c r="BN284" s="540"/>
      <c r="BO284" s="540"/>
      <c r="BP284" s="540"/>
      <c r="BQ284" s="540"/>
      <c r="BR284" s="3"/>
      <c r="BS284" s="3"/>
      <c r="BT284" s="3"/>
      <c r="BU284" s="540"/>
      <c r="BV284" s="540"/>
      <c r="BW284" s="540"/>
      <c r="BX284" s="540"/>
      <c r="BY284" s="63"/>
      <c r="BZ284" s="55"/>
      <c r="CA284" s="55"/>
      <c r="CB284" s="63"/>
      <c r="CC284" s="3"/>
      <c r="CD284" s="3"/>
      <c r="CE284" s="63"/>
      <c r="CF284" s="3"/>
      <c r="CG284" s="3"/>
      <c r="CH284" s="3"/>
      <c r="CI284" s="3"/>
      <c r="CJ284" s="3"/>
      <c r="CK284" s="3"/>
    </row>
    <row r="285" spans="1:89" ht="16.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55"/>
      <c r="N285" s="3"/>
      <c r="O285" s="57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62"/>
      <c r="AP285" s="63"/>
      <c r="AQ285" s="63"/>
      <c r="AR285" s="63"/>
      <c r="AS285" s="6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540"/>
      <c r="BM285" s="540"/>
      <c r="BN285" s="540"/>
      <c r="BO285" s="540"/>
      <c r="BP285" s="540"/>
      <c r="BQ285" s="540"/>
      <c r="BR285" s="3"/>
      <c r="BS285" s="3"/>
      <c r="BT285" s="3"/>
      <c r="BU285" s="540"/>
      <c r="BV285" s="540"/>
      <c r="BW285" s="540"/>
      <c r="BX285" s="540"/>
      <c r="BY285" s="63"/>
      <c r="BZ285" s="55"/>
      <c r="CA285" s="55"/>
      <c r="CB285" s="63"/>
      <c r="CC285" s="3"/>
      <c r="CD285" s="3"/>
      <c r="CE285" s="63"/>
      <c r="CF285" s="3"/>
      <c r="CG285" s="3"/>
      <c r="CH285" s="3"/>
      <c r="CI285" s="3"/>
      <c r="CJ285" s="3"/>
      <c r="CK285" s="3"/>
    </row>
    <row r="286" spans="1:89" ht="16.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55"/>
      <c r="N286" s="3"/>
      <c r="O286" s="57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62"/>
      <c r="AP286" s="63"/>
      <c r="AQ286" s="63"/>
      <c r="AR286" s="63"/>
      <c r="AS286" s="6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540"/>
      <c r="BM286" s="540"/>
      <c r="BN286" s="540"/>
      <c r="BO286" s="540"/>
      <c r="BP286" s="540"/>
      <c r="BQ286" s="540"/>
      <c r="BR286" s="3"/>
      <c r="BS286" s="3"/>
      <c r="BT286" s="3"/>
      <c r="BU286" s="540"/>
      <c r="BV286" s="540"/>
      <c r="BW286" s="540"/>
      <c r="BX286" s="540"/>
      <c r="BY286" s="63"/>
      <c r="BZ286" s="55"/>
      <c r="CA286" s="55"/>
      <c r="CB286" s="63"/>
      <c r="CC286" s="3"/>
      <c r="CD286" s="3"/>
      <c r="CE286" s="63"/>
      <c r="CF286" s="3"/>
      <c r="CG286" s="3"/>
      <c r="CH286" s="3"/>
      <c r="CI286" s="3"/>
      <c r="CJ286" s="3"/>
      <c r="CK286" s="3"/>
    </row>
    <row r="287" spans="1:89" ht="16.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55"/>
      <c r="N287" s="3"/>
      <c r="O287" s="57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62"/>
      <c r="AP287" s="63"/>
      <c r="AQ287" s="63"/>
      <c r="AR287" s="63"/>
      <c r="AS287" s="6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540"/>
      <c r="BM287" s="540"/>
      <c r="BN287" s="540"/>
      <c r="BO287" s="540"/>
      <c r="BP287" s="540"/>
      <c r="BQ287" s="540"/>
      <c r="BR287" s="3"/>
      <c r="BS287" s="3"/>
      <c r="BT287" s="3"/>
      <c r="BU287" s="540"/>
      <c r="BV287" s="540"/>
      <c r="BW287" s="540"/>
      <c r="BX287" s="540"/>
      <c r="BY287" s="63"/>
      <c r="BZ287" s="55"/>
      <c r="CA287" s="55"/>
      <c r="CB287" s="63"/>
      <c r="CC287" s="3"/>
      <c r="CD287" s="3"/>
      <c r="CE287" s="63"/>
      <c r="CF287" s="3"/>
      <c r="CG287" s="3"/>
      <c r="CH287" s="3"/>
      <c r="CI287" s="3"/>
      <c r="CJ287" s="3"/>
      <c r="CK287" s="3"/>
    </row>
    <row r="288" spans="1:89" ht="16.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55"/>
      <c r="N288" s="3"/>
      <c r="O288" s="57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62"/>
      <c r="AP288" s="63"/>
      <c r="AQ288" s="63"/>
      <c r="AR288" s="63"/>
      <c r="AS288" s="6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540"/>
      <c r="BM288" s="540"/>
      <c r="BN288" s="540"/>
      <c r="BO288" s="540"/>
      <c r="BP288" s="540"/>
      <c r="BQ288" s="540"/>
      <c r="BR288" s="3"/>
      <c r="BS288" s="3"/>
      <c r="BT288" s="3"/>
      <c r="BU288" s="540"/>
      <c r="BV288" s="540"/>
      <c r="BW288" s="540"/>
      <c r="BX288" s="540"/>
      <c r="BY288" s="63"/>
      <c r="BZ288" s="55"/>
      <c r="CA288" s="55"/>
      <c r="CB288" s="63"/>
      <c r="CC288" s="3"/>
      <c r="CD288" s="3"/>
      <c r="CE288" s="63"/>
      <c r="CF288" s="3"/>
      <c r="CG288" s="3"/>
      <c r="CH288" s="3"/>
      <c r="CI288" s="3"/>
      <c r="CJ288" s="3"/>
      <c r="CK288" s="3"/>
    </row>
    <row r="289" spans="1:89" ht="16.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55"/>
      <c r="N289" s="3"/>
      <c r="O289" s="57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62"/>
      <c r="AP289" s="63"/>
      <c r="AQ289" s="63"/>
      <c r="AR289" s="63"/>
      <c r="AS289" s="6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540"/>
      <c r="BM289" s="540"/>
      <c r="BN289" s="540"/>
      <c r="BO289" s="540"/>
      <c r="BP289" s="540"/>
      <c r="BQ289" s="540"/>
      <c r="BR289" s="3"/>
      <c r="BS289" s="3"/>
      <c r="BT289" s="3"/>
      <c r="BU289" s="540"/>
      <c r="BV289" s="540"/>
      <c r="BW289" s="540"/>
      <c r="BX289" s="540"/>
      <c r="BY289" s="63"/>
      <c r="BZ289" s="55"/>
      <c r="CA289" s="55"/>
      <c r="CB289" s="63"/>
      <c r="CC289" s="3"/>
      <c r="CD289" s="3"/>
      <c r="CE289" s="63"/>
      <c r="CF289" s="3"/>
      <c r="CG289" s="3"/>
      <c r="CH289" s="3"/>
      <c r="CI289" s="3"/>
      <c r="CJ289" s="3"/>
      <c r="CK289" s="3"/>
    </row>
    <row r="290" spans="1:89" ht="16.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55"/>
      <c r="N290" s="3"/>
      <c r="O290" s="57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62"/>
      <c r="AP290" s="63"/>
      <c r="AQ290" s="63"/>
      <c r="AR290" s="63"/>
      <c r="AS290" s="6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540"/>
      <c r="BM290" s="540"/>
      <c r="BN290" s="540"/>
      <c r="BO290" s="540"/>
      <c r="BP290" s="540"/>
      <c r="BQ290" s="540"/>
      <c r="BR290" s="3"/>
      <c r="BS290" s="3"/>
      <c r="BT290" s="3"/>
      <c r="BU290" s="540"/>
      <c r="BV290" s="540"/>
      <c r="BW290" s="540"/>
      <c r="BX290" s="540"/>
      <c r="BY290" s="63"/>
      <c r="BZ290" s="55"/>
      <c r="CA290" s="55"/>
      <c r="CB290" s="63"/>
      <c r="CC290" s="3"/>
      <c r="CD290" s="3"/>
      <c r="CE290" s="63"/>
      <c r="CF290" s="3"/>
      <c r="CG290" s="3"/>
      <c r="CH290" s="3"/>
      <c r="CI290" s="3"/>
      <c r="CJ290" s="3"/>
      <c r="CK290" s="3"/>
    </row>
    <row r="291" spans="1:89" ht="16.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55"/>
      <c r="N291" s="3"/>
      <c r="O291" s="57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62"/>
      <c r="AP291" s="63"/>
      <c r="AQ291" s="63"/>
      <c r="AR291" s="63"/>
      <c r="AS291" s="6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540"/>
      <c r="BM291" s="540"/>
      <c r="BN291" s="540"/>
      <c r="BO291" s="540"/>
      <c r="BP291" s="540"/>
      <c r="BQ291" s="540"/>
      <c r="BR291" s="3"/>
      <c r="BS291" s="3"/>
      <c r="BT291" s="3"/>
      <c r="BU291" s="540"/>
      <c r="BV291" s="540"/>
      <c r="BW291" s="540"/>
      <c r="BX291" s="540"/>
      <c r="BY291" s="63"/>
      <c r="BZ291" s="55"/>
      <c r="CA291" s="55"/>
      <c r="CB291" s="63"/>
      <c r="CC291" s="3"/>
      <c r="CD291" s="3"/>
      <c r="CE291" s="63"/>
      <c r="CF291" s="3"/>
      <c r="CG291" s="3"/>
      <c r="CH291" s="3"/>
      <c r="CI291" s="3"/>
      <c r="CJ291" s="3"/>
      <c r="CK291" s="3"/>
    </row>
    <row r="292" spans="1:89" ht="16.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55"/>
      <c r="N292" s="3"/>
      <c r="O292" s="57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62"/>
      <c r="AP292" s="63"/>
      <c r="AQ292" s="63"/>
      <c r="AR292" s="63"/>
      <c r="AS292" s="6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540"/>
      <c r="BM292" s="540"/>
      <c r="BN292" s="540"/>
      <c r="BO292" s="540"/>
      <c r="BP292" s="540"/>
      <c r="BQ292" s="540"/>
      <c r="BR292" s="3"/>
      <c r="BS292" s="3"/>
      <c r="BT292" s="3"/>
      <c r="BU292" s="540"/>
      <c r="BV292" s="540"/>
      <c r="BW292" s="540"/>
      <c r="BX292" s="540"/>
      <c r="BY292" s="63"/>
      <c r="BZ292" s="55"/>
      <c r="CA292" s="55"/>
      <c r="CB292" s="63"/>
      <c r="CC292" s="3"/>
      <c r="CD292" s="3"/>
      <c r="CE292" s="63"/>
      <c r="CF292" s="3"/>
      <c r="CG292" s="3"/>
      <c r="CH292" s="3"/>
      <c r="CI292" s="3"/>
      <c r="CJ292" s="3"/>
      <c r="CK292" s="3"/>
    </row>
    <row r="293" spans="1:89" ht="16.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55"/>
      <c r="N293" s="3"/>
      <c r="O293" s="57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62"/>
      <c r="AP293" s="63"/>
      <c r="AQ293" s="63"/>
      <c r="AR293" s="63"/>
      <c r="AS293" s="6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540"/>
      <c r="BM293" s="540"/>
      <c r="BN293" s="540"/>
      <c r="BO293" s="540"/>
      <c r="BP293" s="540"/>
      <c r="BQ293" s="540"/>
      <c r="BR293" s="3"/>
      <c r="BS293" s="3"/>
      <c r="BT293" s="3"/>
      <c r="BU293" s="540"/>
      <c r="BV293" s="540"/>
      <c r="BW293" s="540"/>
      <c r="BX293" s="540"/>
      <c r="BY293" s="63"/>
      <c r="BZ293" s="55"/>
      <c r="CA293" s="55"/>
      <c r="CB293" s="63"/>
      <c r="CC293" s="3"/>
      <c r="CD293" s="3"/>
      <c r="CE293" s="63"/>
      <c r="CF293" s="3"/>
      <c r="CG293" s="3"/>
      <c r="CH293" s="3"/>
      <c r="CI293" s="3"/>
      <c r="CJ293" s="3"/>
      <c r="CK293" s="3"/>
    </row>
    <row r="294" spans="1:89" ht="16.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55"/>
      <c r="N294" s="3"/>
      <c r="O294" s="57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62"/>
      <c r="AP294" s="63"/>
      <c r="AQ294" s="63"/>
      <c r="AR294" s="63"/>
      <c r="AS294" s="6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540"/>
      <c r="BM294" s="540"/>
      <c r="BN294" s="540"/>
      <c r="BO294" s="540"/>
      <c r="BP294" s="540"/>
      <c r="BQ294" s="540"/>
      <c r="BR294" s="3"/>
      <c r="BS294" s="3"/>
      <c r="BT294" s="3"/>
      <c r="BU294" s="540"/>
      <c r="BV294" s="540"/>
      <c r="BW294" s="540"/>
      <c r="BX294" s="540"/>
      <c r="BY294" s="63"/>
      <c r="BZ294" s="55"/>
      <c r="CA294" s="55"/>
      <c r="CB294" s="63"/>
      <c r="CC294" s="3"/>
      <c r="CD294" s="3"/>
      <c r="CE294" s="63"/>
      <c r="CF294" s="3"/>
      <c r="CG294" s="3"/>
      <c r="CH294" s="3"/>
      <c r="CI294" s="3"/>
      <c r="CJ294" s="3"/>
      <c r="CK294" s="3"/>
    </row>
    <row r="295" spans="1:89" ht="16.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55"/>
      <c r="N295" s="3"/>
      <c r="O295" s="57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62"/>
      <c r="AP295" s="63"/>
      <c r="AQ295" s="63"/>
      <c r="AR295" s="63"/>
      <c r="AS295" s="6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540"/>
      <c r="BM295" s="540"/>
      <c r="BN295" s="540"/>
      <c r="BO295" s="540"/>
      <c r="BP295" s="540"/>
      <c r="BQ295" s="540"/>
      <c r="BR295" s="3"/>
      <c r="BS295" s="3"/>
      <c r="BT295" s="3"/>
      <c r="BU295" s="540"/>
      <c r="BV295" s="540"/>
      <c r="BW295" s="540"/>
      <c r="BX295" s="540"/>
      <c r="BY295" s="63"/>
      <c r="BZ295" s="55"/>
      <c r="CA295" s="55"/>
      <c r="CB295" s="63"/>
      <c r="CC295" s="3"/>
      <c r="CD295" s="3"/>
      <c r="CE295" s="63"/>
      <c r="CF295" s="3"/>
      <c r="CG295" s="3"/>
      <c r="CH295" s="3"/>
      <c r="CI295" s="3"/>
      <c r="CJ295" s="3"/>
      <c r="CK295" s="3"/>
    </row>
    <row r="296" spans="1:89" ht="16.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55"/>
      <c r="N296" s="3"/>
      <c r="O296" s="57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62"/>
      <c r="AP296" s="63"/>
      <c r="AQ296" s="63"/>
      <c r="AR296" s="63"/>
      <c r="AS296" s="6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540"/>
      <c r="BM296" s="540"/>
      <c r="BN296" s="540"/>
      <c r="BO296" s="540"/>
      <c r="BP296" s="540"/>
      <c r="BQ296" s="540"/>
      <c r="BR296" s="3"/>
      <c r="BS296" s="3"/>
      <c r="BT296" s="3"/>
      <c r="BU296" s="540"/>
      <c r="BV296" s="540"/>
      <c r="BW296" s="540"/>
      <c r="BX296" s="540"/>
      <c r="BY296" s="63"/>
      <c r="BZ296" s="55"/>
      <c r="CA296" s="55"/>
      <c r="CB296" s="63"/>
      <c r="CC296" s="3"/>
      <c r="CD296" s="3"/>
      <c r="CE296" s="63"/>
      <c r="CF296" s="3"/>
      <c r="CG296" s="3"/>
      <c r="CH296" s="3"/>
      <c r="CI296" s="3"/>
      <c r="CJ296" s="3"/>
      <c r="CK296" s="3"/>
    </row>
    <row r="297" spans="1:89" ht="16.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55"/>
      <c r="N297" s="3"/>
      <c r="O297" s="57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62"/>
      <c r="AP297" s="63"/>
      <c r="AQ297" s="63"/>
      <c r="AR297" s="63"/>
      <c r="AS297" s="6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540"/>
      <c r="BM297" s="540"/>
      <c r="BN297" s="540"/>
      <c r="BO297" s="540"/>
      <c r="BP297" s="540"/>
      <c r="BQ297" s="540"/>
      <c r="BR297" s="3"/>
      <c r="BS297" s="3"/>
      <c r="BT297" s="3"/>
      <c r="BU297" s="540"/>
      <c r="BV297" s="540"/>
      <c r="BW297" s="540"/>
      <c r="BX297" s="540"/>
      <c r="BY297" s="63"/>
      <c r="BZ297" s="55"/>
      <c r="CA297" s="55"/>
      <c r="CB297" s="63"/>
      <c r="CC297" s="3"/>
      <c r="CD297" s="3"/>
      <c r="CE297" s="63"/>
      <c r="CF297" s="3"/>
      <c r="CG297" s="3"/>
      <c r="CH297" s="3"/>
      <c r="CI297" s="3"/>
      <c r="CJ297" s="3"/>
      <c r="CK297" s="3"/>
    </row>
    <row r="298" spans="1:89" ht="16.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55"/>
      <c r="N298" s="3"/>
      <c r="O298" s="57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62"/>
      <c r="AP298" s="63"/>
      <c r="AQ298" s="63"/>
      <c r="AR298" s="63"/>
      <c r="AS298" s="6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540"/>
      <c r="BM298" s="540"/>
      <c r="BN298" s="540"/>
      <c r="BO298" s="540"/>
      <c r="BP298" s="540"/>
      <c r="BQ298" s="540"/>
      <c r="BR298" s="3"/>
      <c r="BS298" s="3"/>
      <c r="BT298" s="3"/>
      <c r="BU298" s="540"/>
      <c r="BV298" s="540"/>
      <c r="BW298" s="540"/>
      <c r="BX298" s="540"/>
      <c r="BY298" s="63"/>
      <c r="BZ298" s="55"/>
      <c r="CA298" s="55"/>
      <c r="CB298" s="63"/>
      <c r="CC298" s="3"/>
      <c r="CD298" s="3"/>
      <c r="CE298" s="63"/>
      <c r="CF298" s="3"/>
      <c r="CG298" s="3"/>
      <c r="CH298" s="3"/>
      <c r="CI298" s="3"/>
      <c r="CJ298" s="3"/>
      <c r="CK298" s="3"/>
    </row>
    <row r="299" spans="1:89" ht="16.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55"/>
      <c r="N299" s="3"/>
      <c r="O299" s="57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62"/>
      <c r="AP299" s="63"/>
      <c r="AQ299" s="63"/>
      <c r="AR299" s="63"/>
      <c r="AS299" s="6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540"/>
      <c r="BM299" s="540"/>
      <c r="BN299" s="540"/>
      <c r="BO299" s="540"/>
      <c r="BP299" s="540"/>
      <c r="BQ299" s="540"/>
      <c r="BR299" s="3"/>
      <c r="BS299" s="3"/>
      <c r="BT299" s="3"/>
      <c r="BU299" s="540"/>
      <c r="BV299" s="540"/>
      <c r="BW299" s="540"/>
      <c r="BX299" s="540"/>
      <c r="BY299" s="63"/>
      <c r="BZ299" s="55"/>
      <c r="CA299" s="55"/>
      <c r="CB299" s="63"/>
      <c r="CC299" s="3"/>
      <c r="CD299" s="3"/>
      <c r="CE299" s="63"/>
      <c r="CF299" s="3"/>
      <c r="CG299" s="3"/>
      <c r="CH299" s="3"/>
      <c r="CI299" s="3"/>
      <c r="CJ299" s="3"/>
      <c r="CK299" s="3"/>
    </row>
    <row r="300" spans="1:89" ht="16.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55"/>
      <c r="N300" s="3"/>
      <c r="O300" s="57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62"/>
      <c r="AP300" s="63"/>
      <c r="AQ300" s="63"/>
      <c r="AR300" s="63"/>
      <c r="AS300" s="6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3"/>
      <c r="BI300" s="3"/>
      <c r="BJ300" s="3"/>
      <c r="BK300" s="3"/>
      <c r="BL300" s="540"/>
      <c r="BM300" s="540"/>
      <c r="BN300" s="540"/>
      <c r="BO300" s="540"/>
      <c r="BP300" s="540"/>
      <c r="BQ300" s="540"/>
      <c r="BR300" s="3"/>
      <c r="BS300" s="3"/>
      <c r="BT300" s="3"/>
      <c r="BU300" s="540"/>
      <c r="BV300" s="540"/>
      <c r="BW300" s="540"/>
      <c r="BX300" s="540"/>
      <c r="BY300" s="63"/>
      <c r="BZ300" s="55"/>
      <c r="CA300" s="55"/>
      <c r="CB300" s="63"/>
      <c r="CC300" s="3"/>
      <c r="CD300" s="3"/>
      <c r="CE300" s="63"/>
      <c r="CF300" s="3"/>
      <c r="CG300" s="3"/>
      <c r="CH300" s="3"/>
      <c r="CI300" s="3"/>
      <c r="CJ300" s="3"/>
      <c r="CK300" s="3"/>
    </row>
    <row r="301" spans="1:89" ht="16.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55"/>
      <c r="N301" s="3"/>
      <c r="O301" s="57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62"/>
      <c r="AP301" s="63"/>
      <c r="AQ301" s="63"/>
      <c r="AR301" s="63"/>
      <c r="AS301" s="6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540"/>
      <c r="BM301" s="540"/>
      <c r="BN301" s="540"/>
      <c r="BO301" s="540"/>
      <c r="BP301" s="540"/>
      <c r="BQ301" s="540"/>
      <c r="BR301" s="3"/>
      <c r="BS301" s="3"/>
      <c r="BT301" s="3"/>
      <c r="BU301" s="540"/>
      <c r="BV301" s="540"/>
      <c r="BW301" s="540"/>
      <c r="BX301" s="540"/>
      <c r="BY301" s="63"/>
      <c r="BZ301" s="55"/>
      <c r="CA301" s="55"/>
      <c r="CB301" s="63"/>
      <c r="CC301" s="3"/>
      <c r="CD301" s="3"/>
      <c r="CE301" s="63"/>
      <c r="CF301" s="3"/>
      <c r="CG301" s="3"/>
      <c r="CH301" s="3"/>
      <c r="CI301" s="3"/>
      <c r="CJ301" s="3"/>
      <c r="CK301" s="3"/>
    </row>
    <row r="302" spans="1:89" ht="16.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55"/>
      <c r="N302" s="3"/>
      <c r="O302" s="57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62"/>
      <c r="AP302" s="63"/>
      <c r="AQ302" s="63"/>
      <c r="AR302" s="63"/>
      <c r="AS302" s="6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540"/>
      <c r="BM302" s="540"/>
      <c r="BN302" s="540"/>
      <c r="BO302" s="540"/>
      <c r="BP302" s="540"/>
      <c r="BQ302" s="540"/>
      <c r="BR302" s="3"/>
      <c r="BS302" s="3"/>
      <c r="BT302" s="3"/>
      <c r="BU302" s="540"/>
      <c r="BV302" s="540"/>
      <c r="BW302" s="540"/>
      <c r="BX302" s="540"/>
      <c r="BY302" s="63"/>
      <c r="BZ302" s="55"/>
      <c r="CA302" s="55"/>
      <c r="CB302" s="63"/>
      <c r="CC302" s="3"/>
      <c r="CD302" s="3"/>
      <c r="CE302" s="63"/>
      <c r="CF302" s="3"/>
      <c r="CG302" s="3"/>
      <c r="CH302" s="3"/>
      <c r="CI302" s="3"/>
      <c r="CJ302" s="3"/>
      <c r="CK302" s="3"/>
    </row>
    <row r="303" spans="1:89" ht="16.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55"/>
      <c r="N303" s="3"/>
      <c r="O303" s="57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62"/>
      <c r="AP303" s="63"/>
      <c r="AQ303" s="63"/>
      <c r="AR303" s="63"/>
      <c r="AS303" s="6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540"/>
      <c r="BM303" s="540"/>
      <c r="BN303" s="540"/>
      <c r="BO303" s="540"/>
      <c r="BP303" s="540"/>
      <c r="BQ303" s="540"/>
      <c r="BR303" s="3"/>
      <c r="BS303" s="3"/>
      <c r="BT303" s="3"/>
      <c r="BU303" s="540"/>
      <c r="BV303" s="540"/>
      <c r="BW303" s="540"/>
      <c r="BX303" s="540"/>
      <c r="BY303" s="63"/>
      <c r="BZ303" s="55"/>
      <c r="CA303" s="55"/>
      <c r="CB303" s="63"/>
      <c r="CC303" s="3"/>
      <c r="CD303" s="3"/>
      <c r="CE303" s="63"/>
      <c r="CF303" s="3"/>
      <c r="CG303" s="3"/>
      <c r="CH303" s="3"/>
      <c r="CI303" s="3"/>
      <c r="CJ303" s="3"/>
      <c r="CK303" s="3"/>
    </row>
    <row r="304" spans="1:89" ht="16.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55"/>
      <c r="N304" s="3"/>
      <c r="O304" s="57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62"/>
      <c r="AP304" s="63"/>
      <c r="AQ304" s="63"/>
      <c r="AR304" s="63"/>
      <c r="AS304" s="6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3"/>
      <c r="BI304" s="3"/>
      <c r="BJ304" s="3"/>
      <c r="BK304" s="3"/>
      <c r="BL304" s="540"/>
      <c r="BM304" s="540"/>
      <c r="BN304" s="540"/>
      <c r="BO304" s="540"/>
      <c r="BP304" s="540"/>
      <c r="BQ304" s="540"/>
      <c r="BR304" s="3"/>
      <c r="BS304" s="3"/>
      <c r="BT304" s="3"/>
      <c r="BU304" s="540"/>
      <c r="BV304" s="540"/>
      <c r="BW304" s="540"/>
      <c r="BX304" s="540"/>
      <c r="BY304" s="63"/>
      <c r="BZ304" s="55"/>
      <c r="CA304" s="55"/>
      <c r="CB304" s="63"/>
      <c r="CC304" s="3"/>
      <c r="CD304" s="3"/>
      <c r="CE304" s="63"/>
      <c r="CF304" s="3"/>
      <c r="CG304" s="3"/>
      <c r="CH304" s="3"/>
      <c r="CI304" s="3"/>
      <c r="CJ304" s="3"/>
      <c r="CK304" s="3"/>
    </row>
    <row r="305" spans="1:89" ht="16.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55"/>
      <c r="N305" s="3"/>
      <c r="O305" s="57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62"/>
      <c r="AP305" s="63"/>
      <c r="AQ305" s="63"/>
      <c r="AR305" s="63"/>
      <c r="AS305" s="6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540"/>
      <c r="BM305" s="540"/>
      <c r="BN305" s="540"/>
      <c r="BO305" s="540"/>
      <c r="BP305" s="540"/>
      <c r="BQ305" s="540"/>
      <c r="BR305" s="3"/>
      <c r="BS305" s="3"/>
      <c r="BT305" s="3"/>
      <c r="BU305" s="540"/>
      <c r="BV305" s="540"/>
      <c r="BW305" s="540"/>
      <c r="BX305" s="540"/>
      <c r="BY305" s="63"/>
      <c r="BZ305" s="55"/>
      <c r="CA305" s="55"/>
      <c r="CB305" s="63"/>
      <c r="CC305" s="3"/>
      <c r="CD305" s="3"/>
      <c r="CE305" s="63"/>
      <c r="CF305" s="3"/>
      <c r="CG305" s="3"/>
      <c r="CH305" s="3"/>
      <c r="CI305" s="3"/>
      <c r="CJ305" s="3"/>
      <c r="CK305" s="3"/>
    </row>
    <row r="306" spans="1:89" ht="16.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55"/>
      <c r="N306" s="3"/>
      <c r="O306" s="57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62"/>
      <c r="AP306" s="63"/>
      <c r="AQ306" s="63"/>
      <c r="AR306" s="63"/>
      <c r="AS306" s="6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3"/>
      <c r="BI306" s="3"/>
      <c r="BJ306" s="3"/>
      <c r="BK306" s="3"/>
      <c r="BL306" s="540"/>
      <c r="BM306" s="540"/>
      <c r="BN306" s="540"/>
      <c r="BO306" s="540"/>
      <c r="BP306" s="540"/>
      <c r="BQ306" s="540"/>
      <c r="BR306" s="3"/>
      <c r="BS306" s="3"/>
      <c r="BT306" s="3"/>
      <c r="BU306" s="540"/>
      <c r="BV306" s="540"/>
      <c r="BW306" s="540"/>
      <c r="BX306" s="540"/>
      <c r="BY306" s="63"/>
      <c r="BZ306" s="55"/>
      <c r="CA306" s="55"/>
      <c r="CB306" s="63"/>
      <c r="CC306" s="3"/>
      <c r="CD306" s="3"/>
      <c r="CE306" s="63"/>
      <c r="CF306" s="3"/>
      <c r="CG306" s="3"/>
      <c r="CH306" s="3"/>
      <c r="CI306" s="3"/>
      <c r="CJ306" s="3"/>
      <c r="CK306" s="3"/>
    </row>
    <row r="307" spans="1:89" ht="16.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55"/>
      <c r="N307" s="3"/>
      <c r="O307" s="57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62"/>
      <c r="AP307" s="63"/>
      <c r="AQ307" s="63"/>
      <c r="AR307" s="63"/>
      <c r="AS307" s="6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  <c r="BG307" s="3"/>
      <c r="BH307" s="3"/>
      <c r="BI307" s="3"/>
      <c r="BJ307" s="3"/>
      <c r="BK307" s="3"/>
      <c r="BL307" s="540"/>
      <c r="BM307" s="540"/>
      <c r="BN307" s="540"/>
      <c r="BO307" s="540"/>
      <c r="BP307" s="540"/>
      <c r="BQ307" s="540"/>
      <c r="BR307" s="3"/>
      <c r="BS307" s="3"/>
      <c r="BT307" s="3"/>
      <c r="BU307" s="540"/>
      <c r="BV307" s="540"/>
      <c r="BW307" s="540"/>
      <c r="BX307" s="540"/>
      <c r="BY307" s="63"/>
      <c r="BZ307" s="55"/>
      <c r="CA307" s="55"/>
      <c r="CB307" s="63"/>
      <c r="CC307" s="3"/>
      <c r="CD307" s="3"/>
      <c r="CE307" s="63"/>
      <c r="CF307" s="3"/>
      <c r="CG307" s="3"/>
      <c r="CH307" s="3"/>
      <c r="CI307" s="3"/>
      <c r="CJ307" s="3"/>
      <c r="CK307" s="3"/>
    </row>
    <row r="308" spans="1:89" ht="16.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55"/>
      <c r="N308" s="3"/>
      <c r="O308" s="57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62"/>
      <c r="AP308" s="63"/>
      <c r="AQ308" s="63"/>
      <c r="AR308" s="63"/>
      <c r="AS308" s="6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  <c r="BI308" s="3"/>
      <c r="BJ308" s="3"/>
      <c r="BK308" s="3"/>
      <c r="BL308" s="540"/>
      <c r="BM308" s="540"/>
      <c r="BN308" s="540"/>
      <c r="BO308" s="540"/>
      <c r="BP308" s="540"/>
      <c r="BQ308" s="540"/>
      <c r="BR308" s="3"/>
      <c r="BS308" s="3"/>
      <c r="BT308" s="3"/>
      <c r="BU308" s="540"/>
      <c r="BV308" s="540"/>
      <c r="BW308" s="540"/>
      <c r="BX308" s="540"/>
      <c r="BY308" s="63"/>
      <c r="BZ308" s="55"/>
      <c r="CA308" s="55"/>
      <c r="CB308" s="63"/>
      <c r="CC308" s="3"/>
      <c r="CD308" s="3"/>
      <c r="CE308" s="63"/>
      <c r="CF308" s="3"/>
      <c r="CG308" s="3"/>
      <c r="CH308" s="3"/>
      <c r="CI308" s="3"/>
      <c r="CJ308" s="3"/>
      <c r="CK308" s="3"/>
    </row>
    <row r="309" spans="1:89" ht="16.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55"/>
      <c r="N309" s="3"/>
      <c r="O309" s="57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62"/>
      <c r="AP309" s="63"/>
      <c r="AQ309" s="63"/>
      <c r="AR309" s="63"/>
      <c r="AS309" s="6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3"/>
      <c r="BI309" s="3"/>
      <c r="BJ309" s="3"/>
      <c r="BK309" s="3"/>
      <c r="BL309" s="540"/>
      <c r="BM309" s="540"/>
      <c r="BN309" s="540"/>
      <c r="BO309" s="540"/>
      <c r="BP309" s="540"/>
      <c r="BQ309" s="540"/>
      <c r="BR309" s="3"/>
      <c r="BS309" s="3"/>
      <c r="BT309" s="3"/>
      <c r="BU309" s="540"/>
      <c r="BV309" s="540"/>
      <c r="BW309" s="540"/>
      <c r="BX309" s="540"/>
      <c r="BY309" s="63"/>
      <c r="BZ309" s="55"/>
      <c r="CA309" s="55"/>
      <c r="CB309" s="63"/>
      <c r="CC309" s="3"/>
      <c r="CD309" s="3"/>
      <c r="CE309" s="63"/>
      <c r="CF309" s="3"/>
      <c r="CG309" s="3"/>
      <c r="CH309" s="3"/>
      <c r="CI309" s="3"/>
      <c r="CJ309" s="3"/>
      <c r="CK309" s="3"/>
    </row>
    <row r="310" spans="1:89" ht="16.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55"/>
      <c r="N310" s="3"/>
      <c r="O310" s="57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62"/>
      <c r="AP310" s="63"/>
      <c r="AQ310" s="63"/>
      <c r="AR310" s="63"/>
      <c r="AS310" s="6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  <c r="BI310" s="3"/>
      <c r="BJ310" s="3"/>
      <c r="BK310" s="3"/>
      <c r="BL310" s="540"/>
      <c r="BM310" s="540"/>
      <c r="BN310" s="540"/>
      <c r="BO310" s="540"/>
      <c r="BP310" s="540"/>
      <c r="BQ310" s="540"/>
      <c r="BR310" s="3"/>
      <c r="BS310" s="3"/>
      <c r="BT310" s="3"/>
      <c r="BU310" s="540"/>
      <c r="BV310" s="540"/>
      <c r="BW310" s="540"/>
      <c r="BX310" s="540"/>
      <c r="BY310" s="63"/>
      <c r="BZ310" s="55"/>
      <c r="CA310" s="55"/>
      <c r="CB310" s="63"/>
      <c r="CC310" s="3"/>
      <c r="CD310" s="3"/>
      <c r="CE310" s="63"/>
      <c r="CF310" s="3"/>
      <c r="CG310" s="3"/>
      <c r="CH310" s="3"/>
      <c r="CI310" s="3"/>
      <c r="CJ310" s="3"/>
      <c r="CK310" s="3"/>
    </row>
    <row r="311" spans="1:89" ht="16.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55"/>
      <c r="N311" s="3"/>
      <c r="O311" s="57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62"/>
      <c r="AP311" s="63"/>
      <c r="AQ311" s="63"/>
      <c r="AR311" s="63"/>
      <c r="AS311" s="6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3"/>
      <c r="BI311" s="3"/>
      <c r="BJ311" s="3"/>
      <c r="BK311" s="3"/>
      <c r="BL311" s="540"/>
      <c r="BM311" s="540"/>
      <c r="BN311" s="540"/>
      <c r="BO311" s="540"/>
      <c r="BP311" s="540"/>
      <c r="BQ311" s="540"/>
      <c r="BR311" s="3"/>
      <c r="BS311" s="3"/>
      <c r="BT311" s="3"/>
      <c r="BU311" s="540"/>
      <c r="BV311" s="540"/>
      <c r="BW311" s="540"/>
      <c r="BX311" s="540"/>
      <c r="BY311" s="63"/>
      <c r="BZ311" s="55"/>
      <c r="CA311" s="55"/>
      <c r="CB311" s="63"/>
      <c r="CC311" s="3"/>
      <c r="CD311" s="3"/>
      <c r="CE311" s="63"/>
      <c r="CF311" s="3"/>
      <c r="CG311" s="3"/>
      <c r="CH311" s="3"/>
      <c r="CI311" s="3"/>
      <c r="CJ311" s="3"/>
      <c r="CK311" s="3"/>
    </row>
    <row r="312" spans="1:89" ht="16.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55"/>
      <c r="N312" s="3"/>
      <c r="O312" s="57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62"/>
      <c r="AP312" s="63"/>
      <c r="AQ312" s="63"/>
      <c r="AR312" s="63"/>
      <c r="AS312" s="6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  <c r="BI312" s="3"/>
      <c r="BJ312" s="3"/>
      <c r="BK312" s="3"/>
      <c r="BL312" s="540"/>
      <c r="BM312" s="540"/>
      <c r="BN312" s="540"/>
      <c r="BO312" s="540"/>
      <c r="BP312" s="540"/>
      <c r="BQ312" s="540"/>
      <c r="BR312" s="3"/>
      <c r="BS312" s="3"/>
      <c r="BT312" s="3"/>
      <c r="BU312" s="540"/>
      <c r="BV312" s="540"/>
      <c r="BW312" s="540"/>
      <c r="BX312" s="540"/>
      <c r="BY312" s="63"/>
      <c r="BZ312" s="55"/>
      <c r="CA312" s="55"/>
      <c r="CB312" s="63"/>
      <c r="CC312" s="3"/>
      <c r="CD312" s="3"/>
      <c r="CE312" s="63"/>
      <c r="CF312" s="3"/>
      <c r="CG312" s="3"/>
      <c r="CH312" s="3"/>
      <c r="CI312" s="3"/>
      <c r="CJ312" s="3"/>
      <c r="CK312" s="3"/>
    </row>
    <row r="313" spans="1:89" ht="16.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55"/>
      <c r="N313" s="3"/>
      <c r="O313" s="57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62"/>
      <c r="AP313" s="63"/>
      <c r="AQ313" s="63"/>
      <c r="AR313" s="63"/>
      <c r="AS313" s="6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540"/>
      <c r="BM313" s="540"/>
      <c r="BN313" s="540"/>
      <c r="BO313" s="540"/>
      <c r="BP313" s="540"/>
      <c r="BQ313" s="540"/>
      <c r="BR313" s="3"/>
      <c r="BS313" s="3"/>
      <c r="BT313" s="3"/>
      <c r="BU313" s="540"/>
      <c r="BV313" s="540"/>
      <c r="BW313" s="540"/>
      <c r="BX313" s="540"/>
      <c r="BY313" s="63"/>
      <c r="BZ313" s="55"/>
      <c r="CA313" s="55"/>
      <c r="CB313" s="63"/>
      <c r="CC313" s="3"/>
      <c r="CD313" s="3"/>
      <c r="CE313" s="63"/>
      <c r="CF313" s="3"/>
      <c r="CG313" s="3"/>
      <c r="CH313" s="3"/>
      <c r="CI313" s="3"/>
      <c r="CJ313" s="3"/>
      <c r="CK313" s="3"/>
    </row>
    <row r="314" spans="1:89" ht="16.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55"/>
      <c r="N314" s="3"/>
      <c r="O314" s="57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62"/>
      <c r="AP314" s="63"/>
      <c r="AQ314" s="63"/>
      <c r="AR314" s="63"/>
      <c r="AS314" s="6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540"/>
      <c r="BM314" s="540"/>
      <c r="BN314" s="540"/>
      <c r="BO314" s="540"/>
      <c r="BP314" s="540"/>
      <c r="BQ314" s="540"/>
      <c r="BR314" s="3"/>
      <c r="BS314" s="3"/>
      <c r="BT314" s="3"/>
      <c r="BU314" s="540"/>
      <c r="BV314" s="540"/>
      <c r="BW314" s="540"/>
      <c r="BX314" s="540"/>
      <c r="BY314" s="63"/>
      <c r="BZ314" s="55"/>
      <c r="CA314" s="55"/>
      <c r="CB314" s="63"/>
      <c r="CC314" s="3"/>
      <c r="CD314" s="3"/>
      <c r="CE314" s="63"/>
      <c r="CF314" s="3"/>
      <c r="CG314" s="3"/>
      <c r="CH314" s="3"/>
      <c r="CI314" s="3"/>
      <c r="CJ314" s="3"/>
      <c r="CK314" s="3"/>
    </row>
    <row r="315" spans="1:89" ht="16.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55"/>
      <c r="N315" s="3"/>
      <c r="O315" s="57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62"/>
      <c r="AP315" s="63"/>
      <c r="AQ315" s="63"/>
      <c r="AR315" s="63"/>
      <c r="AS315" s="6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  <c r="BI315" s="3"/>
      <c r="BJ315" s="3"/>
      <c r="BK315" s="3"/>
      <c r="BL315" s="540"/>
      <c r="BM315" s="540"/>
      <c r="BN315" s="540"/>
      <c r="BO315" s="540"/>
      <c r="BP315" s="540"/>
      <c r="BQ315" s="540"/>
      <c r="BR315" s="3"/>
      <c r="BS315" s="3"/>
      <c r="BT315" s="3"/>
      <c r="BU315" s="540"/>
      <c r="BV315" s="540"/>
      <c r="BW315" s="540"/>
      <c r="BX315" s="540"/>
      <c r="BY315" s="63"/>
      <c r="BZ315" s="55"/>
      <c r="CA315" s="55"/>
      <c r="CB315" s="63"/>
      <c r="CC315" s="3"/>
      <c r="CD315" s="3"/>
      <c r="CE315" s="63"/>
      <c r="CF315" s="3"/>
      <c r="CG315" s="3"/>
      <c r="CH315" s="3"/>
      <c r="CI315" s="3"/>
      <c r="CJ315" s="3"/>
      <c r="CK315" s="3"/>
    </row>
    <row r="316" spans="1:89" ht="16.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55"/>
      <c r="N316" s="3"/>
      <c r="O316" s="57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62"/>
      <c r="AP316" s="63"/>
      <c r="AQ316" s="63"/>
      <c r="AR316" s="63"/>
      <c r="AS316" s="6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  <c r="BI316" s="3"/>
      <c r="BJ316" s="3"/>
      <c r="BK316" s="3"/>
      <c r="BL316" s="540"/>
      <c r="BM316" s="540"/>
      <c r="BN316" s="540"/>
      <c r="BO316" s="540"/>
      <c r="BP316" s="540"/>
      <c r="BQ316" s="540"/>
      <c r="BR316" s="3"/>
      <c r="BS316" s="3"/>
      <c r="BT316" s="3"/>
      <c r="BU316" s="540"/>
      <c r="BV316" s="540"/>
      <c r="BW316" s="540"/>
      <c r="BX316" s="540"/>
      <c r="BY316" s="63"/>
      <c r="BZ316" s="55"/>
      <c r="CA316" s="55"/>
      <c r="CB316" s="63"/>
      <c r="CC316" s="3"/>
      <c r="CD316" s="3"/>
      <c r="CE316" s="63"/>
      <c r="CF316" s="3"/>
      <c r="CG316" s="3"/>
      <c r="CH316" s="3"/>
      <c r="CI316" s="3"/>
      <c r="CJ316" s="3"/>
      <c r="CK316" s="3"/>
    </row>
    <row r="317" spans="1:89" ht="16.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55"/>
      <c r="N317" s="3"/>
      <c r="O317" s="57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62"/>
      <c r="AP317" s="63"/>
      <c r="AQ317" s="63"/>
      <c r="AR317" s="63"/>
      <c r="AS317" s="6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/>
      <c r="BK317" s="3"/>
      <c r="BL317" s="540"/>
      <c r="BM317" s="540"/>
      <c r="BN317" s="540"/>
      <c r="BO317" s="540"/>
      <c r="BP317" s="540"/>
      <c r="BQ317" s="540"/>
      <c r="BR317" s="3"/>
      <c r="BS317" s="3"/>
      <c r="BT317" s="3"/>
      <c r="BU317" s="540"/>
      <c r="BV317" s="540"/>
      <c r="BW317" s="540"/>
      <c r="BX317" s="540"/>
      <c r="BY317" s="63"/>
      <c r="BZ317" s="55"/>
      <c r="CA317" s="55"/>
      <c r="CB317" s="63"/>
      <c r="CC317" s="3"/>
      <c r="CD317" s="3"/>
      <c r="CE317" s="63"/>
      <c r="CF317" s="3"/>
      <c r="CG317" s="3"/>
      <c r="CH317" s="3"/>
      <c r="CI317" s="3"/>
      <c r="CJ317" s="3"/>
      <c r="CK317" s="3"/>
    </row>
    <row r="318" spans="1:89" ht="16.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55"/>
      <c r="N318" s="3"/>
      <c r="O318" s="57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62"/>
      <c r="AP318" s="63"/>
      <c r="AQ318" s="63"/>
      <c r="AR318" s="63"/>
      <c r="AS318" s="6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/>
      <c r="BK318" s="3"/>
      <c r="BL318" s="540"/>
      <c r="BM318" s="540"/>
      <c r="BN318" s="540"/>
      <c r="BO318" s="540"/>
      <c r="BP318" s="540"/>
      <c r="BQ318" s="540"/>
      <c r="BR318" s="3"/>
      <c r="BS318" s="3"/>
      <c r="BT318" s="3"/>
      <c r="BU318" s="540"/>
      <c r="BV318" s="540"/>
      <c r="BW318" s="540"/>
      <c r="BX318" s="540"/>
      <c r="BY318" s="63"/>
      <c r="BZ318" s="55"/>
      <c r="CA318" s="55"/>
      <c r="CB318" s="63"/>
      <c r="CC318" s="3"/>
      <c r="CD318" s="3"/>
      <c r="CE318" s="63"/>
      <c r="CF318" s="3"/>
      <c r="CG318" s="3"/>
      <c r="CH318" s="3"/>
      <c r="CI318" s="3"/>
      <c r="CJ318" s="3"/>
      <c r="CK318" s="3"/>
    </row>
    <row r="319" spans="1:89" ht="16.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55"/>
      <c r="N319" s="3"/>
      <c r="O319" s="57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62"/>
      <c r="AP319" s="63"/>
      <c r="AQ319" s="63"/>
      <c r="AR319" s="63"/>
      <c r="AS319" s="6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540"/>
      <c r="BM319" s="540"/>
      <c r="BN319" s="540"/>
      <c r="BO319" s="540"/>
      <c r="BP319" s="540"/>
      <c r="BQ319" s="540"/>
      <c r="BR319" s="3"/>
      <c r="BS319" s="3"/>
      <c r="BT319" s="3"/>
      <c r="BU319" s="540"/>
      <c r="BV319" s="540"/>
      <c r="BW319" s="540"/>
      <c r="BX319" s="540"/>
      <c r="BY319" s="63"/>
      <c r="BZ319" s="55"/>
      <c r="CA319" s="55"/>
      <c r="CB319" s="63"/>
      <c r="CC319" s="3"/>
      <c r="CD319" s="3"/>
      <c r="CE319" s="63"/>
      <c r="CF319" s="3"/>
      <c r="CG319" s="3"/>
      <c r="CH319" s="3"/>
      <c r="CI319" s="3"/>
      <c r="CJ319" s="3"/>
      <c r="CK319" s="3"/>
    </row>
    <row r="320" spans="1:89" ht="16.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55"/>
      <c r="N320" s="3"/>
      <c r="O320" s="57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62"/>
      <c r="AP320" s="63"/>
      <c r="AQ320" s="63"/>
      <c r="AR320" s="63"/>
      <c r="AS320" s="6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  <c r="BI320" s="3"/>
      <c r="BJ320" s="3"/>
      <c r="BK320" s="3"/>
      <c r="BL320" s="540"/>
      <c r="BM320" s="540"/>
      <c r="BN320" s="540"/>
      <c r="BO320" s="540"/>
      <c r="BP320" s="540"/>
      <c r="BQ320" s="540"/>
      <c r="BR320" s="3"/>
      <c r="BS320" s="3"/>
      <c r="BT320" s="3"/>
      <c r="BU320" s="540"/>
      <c r="BV320" s="540"/>
      <c r="BW320" s="540"/>
      <c r="BX320" s="540"/>
      <c r="BY320" s="63"/>
      <c r="BZ320" s="55"/>
      <c r="CA320" s="55"/>
      <c r="CB320" s="63"/>
      <c r="CC320" s="3"/>
      <c r="CD320" s="3"/>
      <c r="CE320" s="63"/>
      <c r="CF320" s="3"/>
      <c r="CG320" s="3"/>
      <c r="CH320" s="3"/>
      <c r="CI320" s="3"/>
      <c r="CJ320" s="3"/>
      <c r="CK320" s="3"/>
    </row>
    <row r="321" spans="1:89" ht="16.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55"/>
      <c r="N321" s="3"/>
      <c r="O321" s="57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62"/>
      <c r="AP321" s="63"/>
      <c r="AQ321" s="63"/>
      <c r="AR321" s="63"/>
      <c r="AS321" s="6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540"/>
      <c r="BM321" s="540"/>
      <c r="BN321" s="540"/>
      <c r="BO321" s="540"/>
      <c r="BP321" s="540"/>
      <c r="BQ321" s="540"/>
      <c r="BR321" s="3"/>
      <c r="BS321" s="3"/>
      <c r="BT321" s="3"/>
      <c r="BU321" s="540"/>
      <c r="BV321" s="540"/>
      <c r="BW321" s="540"/>
      <c r="BX321" s="540"/>
      <c r="BY321" s="63"/>
      <c r="BZ321" s="55"/>
      <c r="CA321" s="55"/>
      <c r="CB321" s="63"/>
      <c r="CC321" s="3"/>
      <c r="CD321" s="3"/>
      <c r="CE321" s="63"/>
      <c r="CF321" s="3"/>
      <c r="CG321" s="3"/>
      <c r="CH321" s="3"/>
      <c r="CI321" s="3"/>
      <c r="CJ321" s="3"/>
      <c r="CK321" s="3"/>
    </row>
    <row r="322" spans="1:89" ht="16.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55"/>
      <c r="N322" s="3"/>
      <c r="O322" s="57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62"/>
      <c r="AP322" s="63"/>
      <c r="AQ322" s="63"/>
      <c r="AR322" s="63"/>
      <c r="AS322" s="6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/>
      <c r="BJ322" s="3"/>
      <c r="BK322" s="3"/>
      <c r="BL322" s="540"/>
      <c r="BM322" s="540"/>
      <c r="BN322" s="540"/>
      <c r="BO322" s="540"/>
      <c r="BP322" s="540"/>
      <c r="BQ322" s="540"/>
      <c r="BR322" s="3"/>
      <c r="BS322" s="3"/>
      <c r="BT322" s="3"/>
      <c r="BU322" s="540"/>
      <c r="BV322" s="540"/>
      <c r="BW322" s="540"/>
      <c r="BX322" s="540"/>
      <c r="BY322" s="63"/>
      <c r="BZ322" s="55"/>
      <c r="CA322" s="55"/>
      <c r="CB322" s="63"/>
      <c r="CC322" s="3"/>
      <c r="CD322" s="3"/>
      <c r="CE322" s="63"/>
      <c r="CF322" s="3"/>
      <c r="CG322" s="3"/>
      <c r="CH322" s="3"/>
      <c r="CI322" s="3"/>
      <c r="CJ322" s="3"/>
      <c r="CK322" s="3"/>
    </row>
    <row r="323" spans="1:89" ht="16.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55"/>
      <c r="N323" s="3"/>
      <c r="O323" s="57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62"/>
      <c r="AP323" s="63"/>
      <c r="AQ323" s="63"/>
      <c r="AR323" s="63"/>
      <c r="AS323" s="6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540"/>
      <c r="BM323" s="540"/>
      <c r="BN323" s="540"/>
      <c r="BO323" s="540"/>
      <c r="BP323" s="540"/>
      <c r="BQ323" s="540"/>
      <c r="BR323" s="3"/>
      <c r="BS323" s="3"/>
      <c r="BT323" s="3"/>
      <c r="BU323" s="540"/>
      <c r="BV323" s="540"/>
      <c r="BW323" s="540"/>
      <c r="BX323" s="540"/>
      <c r="BY323" s="63"/>
      <c r="BZ323" s="55"/>
      <c r="CA323" s="55"/>
      <c r="CB323" s="63"/>
      <c r="CC323" s="3"/>
      <c r="CD323" s="3"/>
      <c r="CE323" s="63"/>
      <c r="CF323" s="3"/>
      <c r="CG323" s="3"/>
      <c r="CH323" s="3"/>
      <c r="CI323" s="3"/>
      <c r="CJ323" s="3"/>
      <c r="CK323" s="3"/>
    </row>
    <row r="324" spans="1:89" ht="16.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55"/>
      <c r="N324" s="3"/>
      <c r="O324" s="57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62"/>
      <c r="AP324" s="63"/>
      <c r="AQ324" s="63"/>
      <c r="AR324" s="63"/>
      <c r="AS324" s="6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/>
      <c r="BK324" s="3"/>
      <c r="BL324" s="540"/>
      <c r="BM324" s="540"/>
      <c r="BN324" s="540"/>
      <c r="BO324" s="540"/>
      <c r="BP324" s="540"/>
      <c r="BQ324" s="540"/>
      <c r="BR324" s="3"/>
      <c r="BS324" s="3"/>
      <c r="BT324" s="3"/>
      <c r="BU324" s="540"/>
      <c r="BV324" s="540"/>
      <c r="BW324" s="540"/>
      <c r="BX324" s="540"/>
      <c r="BY324" s="63"/>
      <c r="BZ324" s="55"/>
      <c r="CA324" s="55"/>
      <c r="CB324" s="63"/>
      <c r="CC324" s="3"/>
      <c r="CD324" s="3"/>
      <c r="CE324" s="63"/>
      <c r="CF324" s="3"/>
      <c r="CG324" s="3"/>
      <c r="CH324" s="3"/>
      <c r="CI324" s="3"/>
      <c r="CJ324" s="3"/>
      <c r="CK324" s="3"/>
    </row>
    <row r="325" spans="1:89" ht="16.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55"/>
      <c r="N325" s="3"/>
      <c r="O325" s="57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62"/>
      <c r="AP325" s="63"/>
      <c r="AQ325" s="63"/>
      <c r="AR325" s="63"/>
      <c r="AS325" s="6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540"/>
      <c r="BM325" s="540"/>
      <c r="BN325" s="540"/>
      <c r="BO325" s="540"/>
      <c r="BP325" s="540"/>
      <c r="BQ325" s="540"/>
      <c r="BR325" s="3"/>
      <c r="BS325" s="3"/>
      <c r="BT325" s="3"/>
      <c r="BU325" s="540"/>
      <c r="BV325" s="540"/>
      <c r="BW325" s="540"/>
      <c r="BX325" s="540"/>
      <c r="BY325" s="63"/>
      <c r="BZ325" s="55"/>
      <c r="CA325" s="55"/>
      <c r="CB325" s="63"/>
      <c r="CC325" s="3"/>
      <c r="CD325" s="3"/>
      <c r="CE325" s="63"/>
      <c r="CF325" s="3"/>
      <c r="CG325" s="3"/>
      <c r="CH325" s="3"/>
      <c r="CI325" s="3"/>
      <c r="CJ325" s="3"/>
      <c r="CK325" s="3"/>
    </row>
    <row r="326" spans="1:89" ht="16.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55"/>
      <c r="N326" s="3"/>
      <c r="O326" s="57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62"/>
      <c r="AP326" s="63"/>
      <c r="AQ326" s="63"/>
      <c r="AR326" s="63"/>
      <c r="AS326" s="6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540"/>
      <c r="BM326" s="540"/>
      <c r="BN326" s="540"/>
      <c r="BO326" s="540"/>
      <c r="BP326" s="540"/>
      <c r="BQ326" s="540"/>
      <c r="BR326" s="3"/>
      <c r="BS326" s="3"/>
      <c r="BT326" s="3"/>
      <c r="BU326" s="540"/>
      <c r="BV326" s="540"/>
      <c r="BW326" s="540"/>
      <c r="BX326" s="540"/>
      <c r="BY326" s="63"/>
      <c r="BZ326" s="55"/>
      <c r="CA326" s="55"/>
      <c r="CB326" s="63"/>
      <c r="CC326" s="3"/>
      <c r="CD326" s="3"/>
      <c r="CE326" s="63"/>
      <c r="CF326" s="3"/>
      <c r="CG326" s="3"/>
      <c r="CH326" s="3"/>
      <c r="CI326" s="3"/>
      <c r="CJ326" s="3"/>
      <c r="CK326" s="3"/>
    </row>
    <row r="327" spans="1:89" ht="16.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55"/>
      <c r="N327" s="3"/>
      <c r="O327" s="57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62"/>
      <c r="AP327" s="63"/>
      <c r="AQ327" s="63"/>
      <c r="AR327" s="63"/>
      <c r="AS327" s="6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540"/>
      <c r="BM327" s="540"/>
      <c r="BN327" s="540"/>
      <c r="BO327" s="540"/>
      <c r="BP327" s="540"/>
      <c r="BQ327" s="540"/>
      <c r="BR327" s="3"/>
      <c r="BS327" s="3"/>
      <c r="BT327" s="3"/>
      <c r="BU327" s="540"/>
      <c r="BV327" s="540"/>
      <c r="BW327" s="540"/>
      <c r="BX327" s="540"/>
      <c r="BY327" s="63"/>
      <c r="BZ327" s="55"/>
      <c r="CA327" s="55"/>
      <c r="CB327" s="63"/>
      <c r="CC327" s="3"/>
      <c r="CD327" s="3"/>
      <c r="CE327" s="63"/>
      <c r="CF327" s="3"/>
      <c r="CG327" s="3"/>
      <c r="CH327" s="3"/>
      <c r="CI327" s="3"/>
      <c r="CJ327" s="3"/>
      <c r="CK327" s="3"/>
    </row>
    <row r="328" spans="1:89" ht="16.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55"/>
      <c r="N328" s="3"/>
      <c r="O328" s="57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62"/>
      <c r="AP328" s="63"/>
      <c r="AQ328" s="63"/>
      <c r="AR328" s="63"/>
      <c r="AS328" s="6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540"/>
      <c r="BM328" s="540"/>
      <c r="BN328" s="540"/>
      <c r="BO328" s="540"/>
      <c r="BP328" s="540"/>
      <c r="BQ328" s="540"/>
      <c r="BR328" s="3"/>
      <c r="BS328" s="3"/>
      <c r="BT328" s="3"/>
      <c r="BU328" s="540"/>
      <c r="BV328" s="540"/>
      <c r="BW328" s="540"/>
      <c r="BX328" s="540"/>
      <c r="BY328" s="63"/>
      <c r="BZ328" s="55"/>
      <c r="CA328" s="55"/>
      <c r="CB328" s="63"/>
      <c r="CC328" s="3"/>
      <c r="CD328" s="3"/>
      <c r="CE328" s="63"/>
      <c r="CF328" s="3"/>
      <c r="CG328" s="3"/>
      <c r="CH328" s="3"/>
      <c r="CI328" s="3"/>
      <c r="CJ328" s="3"/>
      <c r="CK328" s="3"/>
    </row>
    <row r="329" spans="1:89" ht="16.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55"/>
      <c r="N329" s="3"/>
      <c r="O329" s="57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62"/>
      <c r="AP329" s="63"/>
      <c r="AQ329" s="63"/>
      <c r="AR329" s="63"/>
      <c r="AS329" s="6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540"/>
      <c r="BM329" s="540"/>
      <c r="BN329" s="540"/>
      <c r="BO329" s="540"/>
      <c r="BP329" s="540"/>
      <c r="BQ329" s="540"/>
      <c r="BR329" s="3"/>
      <c r="BS329" s="3"/>
      <c r="BT329" s="3"/>
      <c r="BU329" s="540"/>
      <c r="BV329" s="540"/>
      <c r="BW329" s="540"/>
      <c r="BX329" s="540"/>
      <c r="BY329" s="63"/>
      <c r="BZ329" s="55"/>
      <c r="CA329" s="55"/>
      <c r="CB329" s="63"/>
      <c r="CC329" s="3"/>
      <c r="CD329" s="3"/>
      <c r="CE329" s="63"/>
      <c r="CF329" s="3"/>
      <c r="CG329" s="3"/>
      <c r="CH329" s="3"/>
      <c r="CI329" s="3"/>
      <c r="CJ329" s="3"/>
      <c r="CK329" s="3"/>
    </row>
    <row r="330" spans="1:89" ht="16.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55"/>
      <c r="N330" s="3"/>
      <c r="O330" s="57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62"/>
      <c r="AP330" s="63"/>
      <c r="AQ330" s="63"/>
      <c r="AR330" s="63"/>
      <c r="AS330" s="6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/>
      <c r="BK330" s="3"/>
      <c r="BL330" s="540"/>
      <c r="BM330" s="540"/>
      <c r="BN330" s="540"/>
      <c r="BO330" s="540"/>
      <c r="BP330" s="540"/>
      <c r="BQ330" s="540"/>
      <c r="BR330" s="3"/>
      <c r="BS330" s="3"/>
      <c r="BT330" s="3"/>
      <c r="BU330" s="540"/>
      <c r="BV330" s="540"/>
      <c r="BW330" s="540"/>
      <c r="BX330" s="540"/>
      <c r="BY330" s="63"/>
      <c r="BZ330" s="55"/>
      <c r="CA330" s="55"/>
      <c r="CB330" s="63"/>
      <c r="CC330" s="3"/>
      <c r="CD330" s="3"/>
      <c r="CE330" s="63"/>
      <c r="CF330" s="3"/>
      <c r="CG330" s="3"/>
      <c r="CH330" s="3"/>
      <c r="CI330" s="3"/>
      <c r="CJ330" s="3"/>
      <c r="CK330" s="3"/>
    </row>
    <row r="331" spans="1:89" ht="16.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55"/>
      <c r="N331" s="3"/>
      <c r="O331" s="57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62"/>
      <c r="AP331" s="63"/>
      <c r="AQ331" s="63"/>
      <c r="AR331" s="63"/>
      <c r="AS331" s="6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540"/>
      <c r="BM331" s="540"/>
      <c r="BN331" s="540"/>
      <c r="BO331" s="540"/>
      <c r="BP331" s="540"/>
      <c r="BQ331" s="540"/>
      <c r="BR331" s="3"/>
      <c r="BS331" s="3"/>
      <c r="BT331" s="3"/>
      <c r="BU331" s="540"/>
      <c r="BV331" s="540"/>
      <c r="BW331" s="540"/>
      <c r="BX331" s="540"/>
      <c r="BY331" s="63"/>
      <c r="BZ331" s="55"/>
      <c r="CA331" s="55"/>
      <c r="CB331" s="63"/>
      <c r="CC331" s="3"/>
      <c r="CD331" s="3"/>
      <c r="CE331" s="63"/>
      <c r="CF331" s="3"/>
      <c r="CG331" s="3"/>
      <c r="CH331" s="3"/>
      <c r="CI331" s="3"/>
      <c r="CJ331" s="3"/>
      <c r="CK331" s="3"/>
    </row>
    <row r="332" spans="1:89" ht="16.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55"/>
      <c r="N332" s="3"/>
      <c r="O332" s="57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62"/>
      <c r="AP332" s="63"/>
      <c r="AQ332" s="63"/>
      <c r="AR332" s="63"/>
      <c r="AS332" s="6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  <c r="BI332" s="3"/>
      <c r="BJ332" s="3"/>
      <c r="BK332" s="3"/>
      <c r="BL332" s="540"/>
      <c r="BM332" s="540"/>
      <c r="BN332" s="540"/>
      <c r="BO332" s="540"/>
      <c r="BP332" s="540"/>
      <c r="BQ332" s="540"/>
      <c r="BR332" s="3"/>
      <c r="BS332" s="3"/>
      <c r="BT332" s="3"/>
      <c r="BU332" s="540"/>
      <c r="BV332" s="540"/>
      <c r="BW332" s="540"/>
      <c r="BX332" s="540"/>
      <c r="BY332" s="63"/>
      <c r="BZ332" s="55"/>
      <c r="CA332" s="55"/>
      <c r="CB332" s="63"/>
      <c r="CC332" s="3"/>
      <c r="CD332" s="3"/>
      <c r="CE332" s="63"/>
      <c r="CF332" s="3"/>
      <c r="CG332" s="3"/>
      <c r="CH332" s="3"/>
      <c r="CI332" s="3"/>
      <c r="CJ332" s="3"/>
      <c r="CK332" s="3"/>
    </row>
    <row r="333" spans="1:89" ht="16.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55"/>
      <c r="N333" s="3"/>
      <c r="O333" s="57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62"/>
      <c r="AP333" s="63"/>
      <c r="AQ333" s="63"/>
      <c r="AR333" s="63"/>
      <c r="AS333" s="6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K333" s="3"/>
      <c r="BL333" s="540"/>
      <c r="BM333" s="540"/>
      <c r="BN333" s="540"/>
      <c r="BO333" s="540"/>
      <c r="BP333" s="540"/>
      <c r="BQ333" s="540"/>
      <c r="BR333" s="3"/>
      <c r="BS333" s="3"/>
      <c r="BT333" s="3"/>
      <c r="BU333" s="540"/>
      <c r="BV333" s="540"/>
      <c r="BW333" s="540"/>
      <c r="BX333" s="540"/>
      <c r="BY333" s="63"/>
      <c r="BZ333" s="55"/>
      <c r="CA333" s="55"/>
      <c r="CB333" s="63"/>
      <c r="CC333" s="3"/>
      <c r="CD333" s="3"/>
      <c r="CE333" s="63"/>
      <c r="CF333" s="3"/>
      <c r="CG333" s="3"/>
      <c r="CH333" s="3"/>
      <c r="CI333" s="3"/>
      <c r="CJ333" s="3"/>
      <c r="CK333" s="3"/>
    </row>
    <row r="334" spans="1:89" ht="16.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55"/>
      <c r="N334" s="3"/>
      <c r="O334" s="57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62"/>
      <c r="AP334" s="63"/>
      <c r="AQ334" s="63"/>
      <c r="AR334" s="63"/>
      <c r="AS334" s="6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K334" s="3"/>
      <c r="BL334" s="540"/>
      <c r="BM334" s="540"/>
      <c r="BN334" s="540"/>
      <c r="BO334" s="540"/>
      <c r="BP334" s="540"/>
      <c r="BQ334" s="540"/>
      <c r="BR334" s="3"/>
      <c r="BS334" s="3"/>
      <c r="BT334" s="3"/>
      <c r="BU334" s="540"/>
      <c r="BV334" s="540"/>
      <c r="BW334" s="540"/>
      <c r="BX334" s="540"/>
      <c r="BY334" s="63"/>
      <c r="BZ334" s="55"/>
      <c r="CA334" s="55"/>
      <c r="CB334" s="63"/>
      <c r="CC334" s="3"/>
      <c r="CD334" s="3"/>
      <c r="CE334" s="63"/>
      <c r="CF334" s="3"/>
      <c r="CG334" s="3"/>
      <c r="CH334" s="3"/>
      <c r="CI334" s="3"/>
      <c r="CJ334" s="3"/>
      <c r="CK334" s="3"/>
    </row>
    <row r="335" spans="1:89" ht="16.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55"/>
      <c r="N335" s="3"/>
      <c r="O335" s="57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62"/>
      <c r="AP335" s="63"/>
      <c r="AQ335" s="63"/>
      <c r="AR335" s="63"/>
      <c r="AS335" s="6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540"/>
      <c r="BM335" s="540"/>
      <c r="BN335" s="540"/>
      <c r="BO335" s="540"/>
      <c r="BP335" s="540"/>
      <c r="BQ335" s="540"/>
      <c r="BR335" s="3"/>
      <c r="BS335" s="3"/>
      <c r="BT335" s="3"/>
      <c r="BU335" s="540"/>
      <c r="BV335" s="540"/>
      <c r="BW335" s="540"/>
      <c r="BX335" s="540"/>
      <c r="BY335" s="63"/>
      <c r="BZ335" s="55"/>
      <c r="CA335" s="55"/>
      <c r="CB335" s="63"/>
      <c r="CC335" s="3"/>
      <c r="CD335" s="3"/>
      <c r="CE335" s="63"/>
      <c r="CF335" s="3"/>
      <c r="CG335" s="3"/>
      <c r="CH335" s="3"/>
      <c r="CI335" s="3"/>
      <c r="CJ335" s="3"/>
      <c r="CK335" s="3"/>
    </row>
    <row r="336" spans="1:89" ht="16.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55"/>
      <c r="N336" s="3"/>
      <c r="O336" s="57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62"/>
      <c r="AP336" s="63"/>
      <c r="AQ336" s="63"/>
      <c r="AR336" s="63"/>
      <c r="AS336" s="6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K336" s="3"/>
      <c r="BL336" s="540"/>
      <c r="BM336" s="540"/>
      <c r="BN336" s="540"/>
      <c r="BO336" s="540"/>
      <c r="BP336" s="540"/>
      <c r="BQ336" s="540"/>
      <c r="BR336" s="3"/>
      <c r="BS336" s="3"/>
      <c r="BT336" s="3"/>
      <c r="BU336" s="540"/>
      <c r="BV336" s="540"/>
      <c r="BW336" s="540"/>
      <c r="BX336" s="540"/>
      <c r="BY336" s="63"/>
      <c r="BZ336" s="55"/>
      <c r="CA336" s="55"/>
      <c r="CB336" s="63"/>
      <c r="CC336" s="3"/>
      <c r="CD336" s="3"/>
      <c r="CE336" s="63"/>
      <c r="CF336" s="3"/>
      <c r="CG336" s="3"/>
      <c r="CH336" s="3"/>
      <c r="CI336" s="3"/>
      <c r="CJ336" s="3"/>
      <c r="CK336" s="3"/>
    </row>
    <row r="337" spans="1:89" ht="16.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55"/>
      <c r="N337" s="3"/>
      <c r="O337" s="57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62"/>
      <c r="AP337" s="63"/>
      <c r="AQ337" s="63"/>
      <c r="AR337" s="63"/>
      <c r="AS337" s="6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540"/>
      <c r="BM337" s="540"/>
      <c r="BN337" s="540"/>
      <c r="BO337" s="540"/>
      <c r="BP337" s="540"/>
      <c r="BQ337" s="540"/>
      <c r="BR337" s="3"/>
      <c r="BS337" s="3"/>
      <c r="BT337" s="3"/>
      <c r="BU337" s="540"/>
      <c r="BV337" s="540"/>
      <c r="BW337" s="540"/>
      <c r="BX337" s="540"/>
      <c r="BY337" s="63"/>
      <c r="BZ337" s="55"/>
      <c r="CA337" s="55"/>
      <c r="CB337" s="63"/>
      <c r="CC337" s="3"/>
      <c r="CD337" s="3"/>
      <c r="CE337" s="63"/>
      <c r="CF337" s="3"/>
      <c r="CG337" s="3"/>
      <c r="CH337" s="3"/>
      <c r="CI337" s="3"/>
      <c r="CJ337" s="3"/>
      <c r="CK337" s="3"/>
    </row>
    <row r="338" spans="1:89" ht="16.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55"/>
      <c r="N338" s="3"/>
      <c r="O338" s="57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62"/>
      <c r="AP338" s="63"/>
      <c r="AQ338" s="63"/>
      <c r="AR338" s="63"/>
      <c r="AS338" s="6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K338" s="3"/>
      <c r="BL338" s="540"/>
      <c r="BM338" s="540"/>
      <c r="BN338" s="540"/>
      <c r="BO338" s="540"/>
      <c r="BP338" s="540"/>
      <c r="BQ338" s="540"/>
      <c r="BR338" s="3"/>
      <c r="BS338" s="3"/>
      <c r="BT338" s="3"/>
      <c r="BU338" s="540"/>
      <c r="BV338" s="540"/>
      <c r="BW338" s="540"/>
      <c r="BX338" s="540"/>
      <c r="BY338" s="63"/>
      <c r="BZ338" s="55"/>
      <c r="CA338" s="55"/>
      <c r="CB338" s="63"/>
      <c r="CC338" s="3"/>
      <c r="CD338" s="3"/>
      <c r="CE338" s="63"/>
      <c r="CF338" s="3"/>
      <c r="CG338" s="3"/>
      <c r="CH338" s="3"/>
      <c r="CI338" s="3"/>
      <c r="CJ338" s="3"/>
      <c r="CK338" s="3"/>
    </row>
    <row r="339" spans="1:89" ht="16.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55"/>
      <c r="N339" s="3"/>
      <c r="O339" s="57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62"/>
      <c r="AP339" s="63"/>
      <c r="AQ339" s="63"/>
      <c r="AR339" s="63"/>
      <c r="AS339" s="6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K339" s="3"/>
      <c r="BL339" s="540"/>
      <c r="BM339" s="540"/>
      <c r="BN339" s="540"/>
      <c r="BO339" s="540"/>
      <c r="BP339" s="540"/>
      <c r="BQ339" s="540"/>
      <c r="BR339" s="3"/>
      <c r="BS339" s="3"/>
      <c r="BT339" s="3"/>
      <c r="BU339" s="540"/>
      <c r="BV339" s="540"/>
      <c r="BW339" s="540"/>
      <c r="BX339" s="540"/>
      <c r="BY339" s="63"/>
      <c r="BZ339" s="55"/>
      <c r="CA339" s="55"/>
      <c r="CB339" s="63"/>
      <c r="CC339" s="3"/>
      <c r="CD339" s="3"/>
      <c r="CE339" s="63"/>
      <c r="CF339" s="3"/>
      <c r="CG339" s="3"/>
      <c r="CH339" s="3"/>
      <c r="CI339" s="3"/>
      <c r="CJ339" s="3"/>
      <c r="CK339" s="3"/>
    </row>
    <row r="340" spans="1:89" ht="16.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55"/>
      <c r="N340" s="3"/>
      <c r="O340" s="57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62"/>
      <c r="AP340" s="63"/>
      <c r="AQ340" s="63"/>
      <c r="AR340" s="63"/>
      <c r="AS340" s="6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K340" s="3"/>
      <c r="BL340" s="540"/>
      <c r="BM340" s="540"/>
      <c r="BN340" s="540"/>
      <c r="BO340" s="540"/>
      <c r="BP340" s="540"/>
      <c r="BQ340" s="540"/>
      <c r="BR340" s="3"/>
      <c r="BS340" s="3"/>
      <c r="BT340" s="3"/>
      <c r="BU340" s="540"/>
      <c r="BV340" s="540"/>
      <c r="BW340" s="540"/>
      <c r="BX340" s="540"/>
      <c r="BY340" s="63"/>
      <c r="BZ340" s="55"/>
      <c r="CA340" s="55"/>
      <c r="CB340" s="63"/>
      <c r="CC340" s="3"/>
      <c r="CD340" s="3"/>
      <c r="CE340" s="63"/>
      <c r="CF340" s="3"/>
      <c r="CG340" s="3"/>
      <c r="CH340" s="3"/>
      <c r="CI340" s="3"/>
      <c r="CJ340" s="3"/>
      <c r="CK340" s="3"/>
    </row>
    <row r="341" spans="1:89" ht="16.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55"/>
      <c r="N341" s="3"/>
      <c r="O341" s="57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62"/>
      <c r="AP341" s="63"/>
      <c r="AQ341" s="63"/>
      <c r="AR341" s="63"/>
      <c r="AS341" s="6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540"/>
      <c r="BM341" s="540"/>
      <c r="BN341" s="540"/>
      <c r="BO341" s="540"/>
      <c r="BP341" s="540"/>
      <c r="BQ341" s="540"/>
      <c r="BR341" s="3"/>
      <c r="BS341" s="3"/>
      <c r="BT341" s="3"/>
      <c r="BU341" s="540"/>
      <c r="BV341" s="540"/>
      <c r="BW341" s="540"/>
      <c r="BX341" s="540"/>
      <c r="BY341" s="63"/>
      <c r="BZ341" s="55"/>
      <c r="CA341" s="55"/>
      <c r="CB341" s="63"/>
      <c r="CC341" s="3"/>
      <c r="CD341" s="3"/>
      <c r="CE341" s="63"/>
      <c r="CF341" s="3"/>
      <c r="CG341" s="3"/>
      <c r="CH341" s="3"/>
      <c r="CI341" s="3"/>
      <c r="CJ341" s="3"/>
      <c r="CK341" s="3"/>
    </row>
    <row r="342" spans="1:89" ht="16.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55"/>
      <c r="N342" s="3"/>
      <c r="O342" s="57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62"/>
      <c r="AP342" s="63"/>
      <c r="AQ342" s="63"/>
      <c r="AR342" s="63"/>
      <c r="AS342" s="6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/>
      <c r="BK342" s="3"/>
      <c r="BL342" s="540"/>
      <c r="BM342" s="540"/>
      <c r="BN342" s="540"/>
      <c r="BO342" s="540"/>
      <c r="BP342" s="540"/>
      <c r="BQ342" s="540"/>
      <c r="BR342" s="3"/>
      <c r="BS342" s="3"/>
      <c r="BT342" s="3"/>
      <c r="BU342" s="540"/>
      <c r="BV342" s="540"/>
      <c r="BW342" s="540"/>
      <c r="BX342" s="540"/>
      <c r="BY342" s="63"/>
      <c r="BZ342" s="55"/>
      <c r="CA342" s="55"/>
      <c r="CB342" s="63"/>
      <c r="CC342" s="3"/>
      <c r="CD342" s="3"/>
      <c r="CE342" s="63"/>
      <c r="CF342" s="3"/>
      <c r="CG342" s="3"/>
      <c r="CH342" s="3"/>
      <c r="CI342" s="3"/>
      <c r="CJ342" s="3"/>
      <c r="CK342" s="3"/>
    </row>
    <row r="343" spans="1:89" ht="16.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55"/>
      <c r="N343" s="3"/>
      <c r="O343" s="57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62"/>
      <c r="AP343" s="63"/>
      <c r="AQ343" s="63"/>
      <c r="AR343" s="63"/>
      <c r="AS343" s="6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540"/>
      <c r="BM343" s="540"/>
      <c r="BN343" s="540"/>
      <c r="BO343" s="540"/>
      <c r="BP343" s="540"/>
      <c r="BQ343" s="540"/>
      <c r="BR343" s="3"/>
      <c r="BS343" s="3"/>
      <c r="BT343" s="3"/>
      <c r="BU343" s="540"/>
      <c r="BV343" s="540"/>
      <c r="BW343" s="540"/>
      <c r="BX343" s="540"/>
      <c r="BY343" s="63"/>
      <c r="BZ343" s="55"/>
      <c r="CA343" s="55"/>
      <c r="CB343" s="63"/>
      <c r="CC343" s="3"/>
      <c r="CD343" s="3"/>
      <c r="CE343" s="63"/>
      <c r="CF343" s="3"/>
      <c r="CG343" s="3"/>
      <c r="CH343" s="3"/>
      <c r="CI343" s="3"/>
      <c r="CJ343" s="3"/>
      <c r="CK343" s="3"/>
    </row>
    <row r="344" spans="1:89" ht="16.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55"/>
      <c r="N344" s="3"/>
      <c r="O344" s="57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62"/>
      <c r="AP344" s="63"/>
      <c r="AQ344" s="63"/>
      <c r="AR344" s="63"/>
      <c r="AS344" s="6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K344" s="3"/>
      <c r="BL344" s="540"/>
      <c r="BM344" s="540"/>
      <c r="BN344" s="540"/>
      <c r="BO344" s="540"/>
      <c r="BP344" s="540"/>
      <c r="BQ344" s="540"/>
      <c r="BR344" s="3"/>
      <c r="BS344" s="3"/>
      <c r="BT344" s="3"/>
      <c r="BU344" s="540"/>
      <c r="BV344" s="540"/>
      <c r="BW344" s="540"/>
      <c r="BX344" s="540"/>
      <c r="BY344" s="63"/>
      <c r="BZ344" s="55"/>
      <c r="CA344" s="55"/>
      <c r="CB344" s="63"/>
      <c r="CC344" s="3"/>
      <c r="CD344" s="3"/>
      <c r="CE344" s="63"/>
      <c r="CF344" s="3"/>
      <c r="CG344" s="3"/>
      <c r="CH344" s="3"/>
      <c r="CI344" s="3"/>
      <c r="CJ344" s="3"/>
      <c r="CK344" s="3"/>
    </row>
    <row r="345" spans="1:89" ht="16.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55"/>
      <c r="N345" s="3"/>
      <c r="O345" s="57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62"/>
      <c r="AP345" s="63"/>
      <c r="AQ345" s="63"/>
      <c r="AR345" s="63"/>
      <c r="AS345" s="6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/>
      <c r="BK345" s="3"/>
      <c r="BL345" s="540"/>
      <c r="BM345" s="540"/>
      <c r="BN345" s="540"/>
      <c r="BO345" s="540"/>
      <c r="BP345" s="540"/>
      <c r="BQ345" s="540"/>
      <c r="BR345" s="3"/>
      <c r="BS345" s="3"/>
      <c r="BT345" s="3"/>
      <c r="BU345" s="540"/>
      <c r="BV345" s="540"/>
      <c r="BW345" s="540"/>
      <c r="BX345" s="540"/>
      <c r="BY345" s="63"/>
      <c r="BZ345" s="55"/>
      <c r="CA345" s="55"/>
      <c r="CB345" s="63"/>
      <c r="CC345" s="3"/>
      <c r="CD345" s="3"/>
      <c r="CE345" s="63"/>
      <c r="CF345" s="3"/>
      <c r="CG345" s="3"/>
      <c r="CH345" s="3"/>
      <c r="CI345" s="3"/>
      <c r="CJ345" s="3"/>
      <c r="CK345" s="3"/>
    </row>
    <row r="346" spans="1:89" ht="16.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55"/>
      <c r="N346" s="3"/>
      <c r="O346" s="57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62"/>
      <c r="AP346" s="63"/>
      <c r="AQ346" s="63"/>
      <c r="AR346" s="63"/>
      <c r="AS346" s="6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/>
      <c r="BK346" s="3"/>
      <c r="BL346" s="540"/>
      <c r="BM346" s="540"/>
      <c r="BN346" s="540"/>
      <c r="BO346" s="540"/>
      <c r="BP346" s="540"/>
      <c r="BQ346" s="540"/>
      <c r="BR346" s="3"/>
      <c r="BS346" s="3"/>
      <c r="BT346" s="3"/>
      <c r="BU346" s="540"/>
      <c r="BV346" s="540"/>
      <c r="BW346" s="540"/>
      <c r="BX346" s="540"/>
      <c r="BY346" s="63"/>
      <c r="BZ346" s="55"/>
      <c r="CA346" s="55"/>
      <c r="CB346" s="63"/>
      <c r="CC346" s="3"/>
      <c r="CD346" s="3"/>
      <c r="CE346" s="63"/>
      <c r="CF346" s="3"/>
      <c r="CG346" s="3"/>
      <c r="CH346" s="3"/>
      <c r="CI346" s="3"/>
      <c r="CJ346" s="3"/>
      <c r="CK346" s="3"/>
    </row>
    <row r="347" spans="1:89" ht="16.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55"/>
      <c r="N347" s="3"/>
      <c r="O347" s="57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62"/>
      <c r="AP347" s="63"/>
      <c r="AQ347" s="63"/>
      <c r="AR347" s="63"/>
      <c r="AS347" s="6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540"/>
      <c r="BM347" s="540"/>
      <c r="BN347" s="540"/>
      <c r="BO347" s="540"/>
      <c r="BP347" s="540"/>
      <c r="BQ347" s="540"/>
      <c r="BR347" s="3"/>
      <c r="BS347" s="3"/>
      <c r="BT347" s="3"/>
      <c r="BU347" s="540"/>
      <c r="BV347" s="540"/>
      <c r="BW347" s="540"/>
      <c r="BX347" s="540"/>
      <c r="BY347" s="63"/>
      <c r="BZ347" s="55"/>
      <c r="CA347" s="55"/>
      <c r="CB347" s="63"/>
      <c r="CC347" s="3"/>
      <c r="CD347" s="3"/>
      <c r="CE347" s="63"/>
      <c r="CF347" s="3"/>
      <c r="CG347" s="3"/>
      <c r="CH347" s="3"/>
      <c r="CI347" s="3"/>
      <c r="CJ347" s="3"/>
      <c r="CK347" s="3"/>
    </row>
    <row r="348" spans="1:89" ht="16.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55"/>
      <c r="N348" s="3"/>
      <c r="O348" s="57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62"/>
      <c r="AP348" s="63"/>
      <c r="AQ348" s="63"/>
      <c r="AR348" s="63"/>
      <c r="AS348" s="6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K348" s="3"/>
      <c r="BL348" s="540"/>
      <c r="BM348" s="540"/>
      <c r="BN348" s="540"/>
      <c r="BO348" s="540"/>
      <c r="BP348" s="540"/>
      <c r="BQ348" s="540"/>
      <c r="BR348" s="3"/>
      <c r="BS348" s="3"/>
      <c r="BT348" s="3"/>
      <c r="BU348" s="540"/>
      <c r="BV348" s="540"/>
      <c r="BW348" s="540"/>
      <c r="BX348" s="540"/>
      <c r="BY348" s="63"/>
      <c r="BZ348" s="55"/>
      <c r="CA348" s="55"/>
      <c r="CB348" s="63"/>
      <c r="CC348" s="3"/>
      <c r="CD348" s="3"/>
      <c r="CE348" s="63"/>
      <c r="CF348" s="3"/>
      <c r="CG348" s="3"/>
      <c r="CH348" s="3"/>
      <c r="CI348" s="3"/>
      <c r="CJ348" s="3"/>
      <c r="CK348" s="3"/>
    </row>
    <row r="349" spans="1:89" ht="16.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55"/>
      <c r="N349" s="3"/>
      <c r="O349" s="57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62"/>
      <c r="AP349" s="63"/>
      <c r="AQ349" s="63"/>
      <c r="AR349" s="63"/>
      <c r="AS349" s="6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/>
      <c r="BK349" s="3"/>
      <c r="BL349" s="540"/>
      <c r="BM349" s="540"/>
      <c r="BN349" s="540"/>
      <c r="BO349" s="540"/>
      <c r="BP349" s="540"/>
      <c r="BQ349" s="540"/>
      <c r="BR349" s="3"/>
      <c r="BS349" s="3"/>
      <c r="BT349" s="3"/>
      <c r="BU349" s="540"/>
      <c r="BV349" s="540"/>
      <c r="BW349" s="540"/>
      <c r="BX349" s="540"/>
      <c r="BY349" s="63"/>
      <c r="BZ349" s="55"/>
      <c r="CA349" s="55"/>
      <c r="CB349" s="63"/>
      <c r="CC349" s="3"/>
      <c r="CD349" s="3"/>
      <c r="CE349" s="63"/>
      <c r="CF349" s="3"/>
      <c r="CG349" s="3"/>
      <c r="CH349" s="3"/>
      <c r="CI349" s="3"/>
      <c r="CJ349" s="3"/>
      <c r="CK349" s="3"/>
    </row>
    <row r="350" spans="1:89" ht="16.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55"/>
      <c r="N350" s="3"/>
      <c r="O350" s="57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62"/>
      <c r="AP350" s="63"/>
      <c r="AQ350" s="63"/>
      <c r="AR350" s="63"/>
      <c r="AS350" s="6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3"/>
      <c r="BI350" s="3"/>
      <c r="BJ350" s="3"/>
      <c r="BK350" s="3"/>
      <c r="BL350" s="540"/>
      <c r="BM350" s="540"/>
      <c r="BN350" s="540"/>
      <c r="BO350" s="540"/>
      <c r="BP350" s="540"/>
      <c r="BQ350" s="540"/>
      <c r="BR350" s="3"/>
      <c r="BS350" s="3"/>
      <c r="BT350" s="3"/>
      <c r="BU350" s="540"/>
      <c r="BV350" s="540"/>
      <c r="BW350" s="540"/>
      <c r="BX350" s="540"/>
      <c r="BY350" s="63"/>
      <c r="BZ350" s="55"/>
      <c r="CA350" s="55"/>
      <c r="CB350" s="63"/>
      <c r="CC350" s="3"/>
      <c r="CD350" s="3"/>
      <c r="CE350" s="63"/>
      <c r="CF350" s="3"/>
      <c r="CG350" s="3"/>
      <c r="CH350" s="3"/>
      <c r="CI350" s="3"/>
      <c r="CJ350" s="3"/>
      <c r="CK350" s="3"/>
    </row>
    <row r="351" spans="1:89" ht="16.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55"/>
      <c r="N351" s="3"/>
      <c r="O351" s="57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62"/>
      <c r="AP351" s="63"/>
      <c r="AQ351" s="63"/>
      <c r="AR351" s="63"/>
      <c r="AS351" s="6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  <c r="BI351" s="3"/>
      <c r="BJ351" s="3"/>
      <c r="BK351" s="3"/>
      <c r="BL351" s="540"/>
      <c r="BM351" s="540"/>
      <c r="BN351" s="540"/>
      <c r="BO351" s="540"/>
      <c r="BP351" s="540"/>
      <c r="BQ351" s="540"/>
      <c r="BR351" s="3"/>
      <c r="BS351" s="3"/>
      <c r="BT351" s="3"/>
      <c r="BU351" s="540"/>
      <c r="BV351" s="540"/>
      <c r="BW351" s="540"/>
      <c r="BX351" s="540"/>
      <c r="BY351" s="63"/>
      <c r="BZ351" s="55"/>
      <c r="CA351" s="55"/>
      <c r="CB351" s="63"/>
      <c r="CC351" s="3"/>
      <c r="CD351" s="3"/>
      <c r="CE351" s="63"/>
      <c r="CF351" s="3"/>
      <c r="CG351" s="3"/>
      <c r="CH351" s="3"/>
      <c r="CI351" s="3"/>
      <c r="CJ351" s="3"/>
      <c r="CK351" s="3"/>
    </row>
    <row r="352" spans="1:89" ht="16.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55"/>
      <c r="N352" s="3"/>
      <c r="O352" s="57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62"/>
      <c r="AP352" s="63"/>
      <c r="AQ352" s="63"/>
      <c r="AR352" s="63"/>
      <c r="AS352" s="6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/>
      <c r="BK352" s="3"/>
      <c r="BL352" s="540"/>
      <c r="BM352" s="540"/>
      <c r="BN352" s="540"/>
      <c r="BO352" s="540"/>
      <c r="BP352" s="540"/>
      <c r="BQ352" s="540"/>
      <c r="BR352" s="3"/>
      <c r="BS352" s="3"/>
      <c r="BT352" s="3"/>
      <c r="BU352" s="540"/>
      <c r="BV352" s="540"/>
      <c r="BW352" s="540"/>
      <c r="BX352" s="540"/>
      <c r="BY352" s="63"/>
      <c r="BZ352" s="55"/>
      <c r="CA352" s="55"/>
      <c r="CB352" s="63"/>
      <c r="CC352" s="3"/>
      <c r="CD352" s="3"/>
      <c r="CE352" s="63"/>
      <c r="CF352" s="3"/>
      <c r="CG352" s="3"/>
      <c r="CH352" s="3"/>
      <c r="CI352" s="3"/>
      <c r="CJ352" s="3"/>
      <c r="CK352" s="3"/>
    </row>
    <row r="353" spans="1:89" ht="16.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55"/>
      <c r="N353" s="3"/>
      <c r="O353" s="57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62"/>
      <c r="AP353" s="63"/>
      <c r="AQ353" s="63"/>
      <c r="AR353" s="63"/>
      <c r="AS353" s="6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/>
      <c r="BK353" s="3"/>
      <c r="BL353" s="540"/>
      <c r="BM353" s="540"/>
      <c r="BN353" s="540"/>
      <c r="BO353" s="540"/>
      <c r="BP353" s="540"/>
      <c r="BQ353" s="540"/>
      <c r="BR353" s="3"/>
      <c r="BS353" s="3"/>
      <c r="BT353" s="3"/>
      <c r="BU353" s="540"/>
      <c r="BV353" s="540"/>
      <c r="BW353" s="540"/>
      <c r="BX353" s="540"/>
      <c r="BY353" s="63"/>
      <c r="BZ353" s="55"/>
      <c r="CA353" s="55"/>
      <c r="CB353" s="63"/>
      <c r="CC353" s="3"/>
      <c r="CD353" s="3"/>
      <c r="CE353" s="63"/>
      <c r="CF353" s="3"/>
      <c r="CG353" s="3"/>
      <c r="CH353" s="3"/>
      <c r="CI353" s="3"/>
      <c r="CJ353" s="3"/>
      <c r="CK353" s="3"/>
    </row>
    <row r="354" spans="1:89" ht="16.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55"/>
      <c r="N354" s="3"/>
      <c r="O354" s="57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62"/>
      <c r="AP354" s="63"/>
      <c r="AQ354" s="63"/>
      <c r="AR354" s="63"/>
      <c r="AS354" s="6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3"/>
      <c r="BI354" s="3"/>
      <c r="BJ354" s="3"/>
      <c r="BK354" s="3"/>
      <c r="BL354" s="540"/>
      <c r="BM354" s="540"/>
      <c r="BN354" s="540"/>
      <c r="BO354" s="540"/>
      <c r="BP354" s="540"/>
      <c r="BQ354" s="540"/>
      <c r="BR354" s="3"/>
      <c r="BS354" s="3"/>
      <c r="BT354" s="3"/>
      <c r="BU354" s="540"/>
      <c r="BV354" s="540"/>
      <c r="BW354" s="540"/>
      <c r="BX354" s="540"/>
      <c r="BY354" s="63"/>
      <c r="BZ354" s="55"/>
      <c r="CA354" s="55"/>
      <c r="CB354" s="63"/>
      <c r="CC354" s="3"/>
      <c r="CD354" s="3"/>
      <c r="CE354" s="63"/>
      <c r="CF354" s="3"/>
      <c r="CG354" s="3"/>
      <c r="CH354" s="3"/>
      <c r="CI354" s="3"/>
      <c r="CJ354" s="3"/>
      <c r="CK354" s="3"/>
    </row>
    <row r="355" spans="1:89" ht="16.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55"/>
      <c r="N355" s="3"/>
      <c r="O355" s="57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62"/>
      <c r="AP355" s="63"/>
      <c r="AQ355" s="63"/>
      <c r="AR355" s="63"/>
      <c r="AS355" s="6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3"/>
      <c r="BF355" s="3"/>
      <c r="BG355" s="3"/>
      <c r="BH355" s="3"/>
      <c r="BI355" s="3"/>
      <c r="BJ355" s="3"/>
      <c r="BK355" s="3"/>
      <c r="BL355" s="540"/>
      <c r="BM355" s="540"/>
      <c r="BN355" s="540"/>
      <c r="BO355" s="540"/>
      <c r="BP355" s="540"/>
      <c r="BQ355" s="540"/>
      <c r="BR355" s="3"/>
      <c r="BS355" s="3"/>
      <c r="BT355" s="3"/>
      <c r="BU355" s="540"/>
      <c r="BV355" s="540"/>
      <c r="BW355" s="540"/>
      <c r="BX355" s="540"/>
      <c r="BY355" s="63"/>
      <c r="BZ355" s="55"/>
      <c r="CA355" s="55"/>
      <c r="CB355" s="63"/>
      <c r="CC355" s="3"/>
      <c r="CD355" s="3"/>
      <c r="CE355" s="63"/>
      <c r="CF355" s="3"/>
      <c r="CG355" s="3"/>
      <c r="CH355" s="3"/>
      <c r="CI355" s="3"/>
      <c r="CJ355" s="3"/>
      <c r="CK355" s="3"/>
    </row>
  </sheetData>
  <mergeCells count="26">
    <mergeCell ref="BZ2:BZ3"/>
    <mergeCell ref="CA2:CA3"/>
    <mergeCell ref="CB2:CB3"/>
    <mergeCell ref="CC2:CC3"/>
    <mergeCell ref="A156:CI157"/>
    <mergeCell ref="BL2:BQ2"/>
    <mergeCell ref="C1:CJ1"/>
    <mergeCell ref="A2:B2"/>
    <mergeCell ref="C2:G2"/>
    <mergeCell ref="H2:J2"/>
    <mergeCell ref="L2:O2"/>
    <mergeCell ref="P2:W2"/>
    <mergeCell ref="X2:Z2"/>
    <mergeCell ref="CH2:CJ2"/>
    <mergeCell ref="CD2:CD3"/>
    <mergeCell ref="CE2:CE3"/>
    <mergeCell ref="CF2:CF3"/>
    <mergeCell ref="CG2:CG3"/>
    <mergeCell ref="BR2:BU2"/>
    <mergeCell ref="BV2:BX2"/>
    <mergeCell ref="BY2:BY3"/>
    <mergeCell ref="AB2:AH2"/>
    <mergeCell ref="AI2:AN2"/>
    <mergeCell ref="AO2:AS2"/>
    <mergeCell ref="AT2:AY2"/>
    <mergeCell ref="AZ2:BJ2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Sem 43 2020</vt:lpstr>
      <vt:lpstr>Sem 38 2020</vt:lpstr>
      <vt:lpstr>Sem 34 2020</vt:lpstr>
      <vt:lpstr>Sem 30 2020</vt:lpstr>
      <vt:lpstr>Sem 26 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Utilisateur</cp:lastModifiedBy>
  <dcterms:created xsi:type="dcterms:W3CDTF">2016-05-10T16:33:03Z</dcterms:created>
  <dcterms:modified xsi:type="dcterms:W3CDTF">2020-11-06T11:17:27Z</dcterms:modified>
</cp:coreProperties>
</file>