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ortalc34r\Desktop\ANIM BIO\"/>
    </mc:Choice>
  </mc:AlternateContent>
  <bookViews>
    <workbookView xWindow="-108" yWindow="-108" windowWidth="19416" windowHeight="10416"/>
  </bookViews>
  <sheets>
    <sheet name="Bilan" sheetId="1" r:id="rId1"/>
    <sheet name="Synthèse région" sheetId="4" r:id="rId2"/>
    <sheet name="synthèse dep" sheetId="5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Q8" i="1" l="1"/>
  <c r="BP8" i="1"/>
  <c r="BO8" i="1"/>
  <c r="BN8" i="1"/>
  <c r="BM8" i="1"/>
  <c r="BL8" i="1"/>
  <c r="K176" i="4" l="1"/>
  <c r="J176" i="4"/>
  <c r="I176" i="4"/>
  <c r="H176" i="4"/>
  <c r="G176" i="4"/>
  <c r="F176" i="4"/>
  <c r="E176" i="4"/>
  <c r="D176" i="4"/>
  <c r="C176" i="4"/>
  <c r="K175" i="4"/>
  <c r="J175" i="4"/>
  <c r="I175" i="4"/>
  <c r="H175" i="4"/>
  <c r="G175" i="4"/>
  <c r="F175" i="4"/>
  <c r="E175" i="4"/>
  <c r="D175" i="4"/>
  <c r="C175" i="4"/>
  <c r="K174" i="4"/>
  <c r="J174" i="4"/>
  <c r="I174" i="4"/>
  <c r="H174" i="4"/>
  <c r="G174" i="4"/>
  <c r="F174" i="4"/>
  <c r="E174" i="4"/>
  <c r="D174" i="4"/>
  <c r="C174" i="4"/>
  <c r="K173" i="4"/>
  <c r="J173" i="4"/>
  <c r="I173" i="4"/>
  <c r="H173" i="4"/>
  <c r="G173" i="4"/>
  <c r="F173" i="4"/>
  <c r="E173" i="4"/>
  <c r="D173" i="4"/>
  <c r="C173" i="4"/>
  <c r="H172" i="4"/>
  <c r="G172" i="4"/>
  <c r="F172" i="4"/>
  <c r="E172" i="4"/>
  <c r="D172" i="4"/>
  <c r="C172" i="4"/>
  <c r="H171" i="4"/>
  <c r="G171" i="4"/>
  <c r="F171" i="4"/>
  <c r="E171" i="4"/>
  <c r="D171" i="4"/>
  <c r="C171" i="4"/>
  <c r="H169" i="4"/>
  <c r="G169" i="4"/>
  <c r="F169" i="4"/>
  <c r="E169" i="4"/>
  <c r="D169" i="4"/>
  <c r="C169" i="4"/>
  <c r="H168" i="4"/>
  <c r="G168" i="4"/>
  <c r="F168" i="4"/>
  <c r="E168" i="4"/>
  <c r="D168" i="4"/>
  <c r="C168" i="4"/>
  <c r="H167" i="4"/>
  <c r="G167" i="4"/>
  <c r="F167" i="4"/>
  <c r="E167" i="4"/>
  <c r="D167" i="4"/>
  <c r="C167" i="4"/>
  <c r="H166" i="4"/>
  <c r="G166" i="4"/>
  <c r="F166" i="4"/>
  <c r="E166" i="4"/>
  <c r="D166" i="4"/>
  <c r="C166" i="4"/>
  <c r="H165" i="4"/>
  <c r="G165" i="4"/>
  <c r="F165" i="4"/>
  <c r="E165" i="4"/>
  <c r="D165" i="4"/>
  <c r="C165" i="4"/>
  <c r="BR174" i="1"/>
  <c r="BX174" i="1"/>
  <c r="BS174" i="1" s="1"/>
  <c r="BY174" i="1"/>
  <c r="BZ174" i="1"/>
  <c r="CA174" i="1"/>
  <c r="CB174" i="1"/>
  <c r="CC174" i="1"/>
  <c r="CD174" i="1"/>
  <c r="CE174" i="1"/>
  <c r="CI174" i="1"/>
  <c r="BY139" i="1"/>
  <c r="BZ139" i="1"/>
  <c r="CA139" i="1"/>
  <c r="CB139" i="1"/>
  <c r="CC139" i="1"/>
  <c r="CD139" i="1"/>
  <c r="CE139" i="1"/>
  <c r="CG139" i="1"/>
  <c r="CH139" i="1"/>
  <c r="CI139" i="1"/>
  <c r="CK139" i="1"/>
  <c r="CL139" i="1"/>
  <c r="CM139" i="1"/>
  <c r="CN139" i="1"/>
  <c r="CO139" i="1"/>
  <c r="CP139" i="1"/>
  <c r="BL160" i="1"/>
  <c r="BM160" i="1"/>
  <c r="BN160" i="1"/>
  <c r="BO160" i="1"/>
  <c r="BP160" i="1"/>
  <c r="BQ160" i="1"/>
  <c r="BL161" i="1"/>
  <c r="BM161" i="1"/>
  <c r="BN161" i="1"/>
  <c r="BO161" i="1"/>
  <c r="BP161" i="1"/>
  <c r="BQ161" i="1"/>
  <c r="BL162" i="1"/>
  <c r="BM162" i="1"/>
  <c r="BN162" i="1"/>
  <c r="BO162" i="1"/>
  <c r="BP162" i="1"/>
  <c r="BQ162" i="1"/>
  <c r="BL163" i="1"/>
  <c r="BM163" i="1"/>
  <c r="BN163" i="1"/>
  <c r="BO163" i="1"/>
  <c r="BP163" i="1"/>
  <c r="BQ163" i="1"/>
  <c r="BL164" i="1"/>
  <c r="BM164" i="1"/>
  <c r="BN164" i="1"/>
  <c r="BO164" i="1"/>
  <c r="BP164" i="1"/>
  <c r="BQ164" i="1"/>
  <c r="BL165" i="1"/>
  <c r="BM165" i="1"/>
  <c r="BN165" i="1"/>
  <c r="BO165" i="1"/>
  <c r="BP165" i="1"/>
  <c r="BQ165" i="1"/>
  <c r="BL166" i="1"/>
  <c r="BM166" i="1"/>
  <c r="BN166" i="1"/>
  <c r="BO166" i="1"/>
  <c r="BP166" i="1"/>
  <c r="BQ166" i="1"/>
  <c r="BL167" i="1"/>
  <c r="BM167" i="1"/>
  <c r="BN167" i="1"/>
  <c r="BO167" i="1"/>
  <c r="BP167" i="1"/>
  <c r="BQ167" i="1"/>
  <c r="BL168" i="1"/>
  <c r="BM168" i="1"/>
  <c r="BN168" i="1"/>
  <c r="BO168" i="1"/>
  <c r="BP168" i="1"/>
  <c r="BQ168" i="1"/>
  <c r="BL169" i="1"/>
  <c r="BM169" i="1"/>
  <c r="BN169" i="1"/>
  <c r="BO169" i="1"/>
  <c r="BP169" i="1"/>
  <c r="BQ169" i="1"/>
  <c r="BL170" i="1"/>
  <c r="BM170" i="1"/>
  <c r="BN170" i="1"/>
  <c r="BO170" i="1"/>
  <c r="BP170" i="1"/>
  <c r="BQ170" i="1"/>
  <c r="BL171" i="1"/>
  <c r="BO171" i="1"/>
  <c r="BL172" i="1"/>
  <c r="BO172" i="1"/>
  <c r="BL173" i="1"/>
  <c r="BO173" i="1"/>
  <c r="BL174" i="1"/>
  <c r="BN174" i="1"/>
  <c r="BO174" i="1"/>
  <c r="BQ174" i="1"/>
  <c r="BP174" i="1" l="1"/>
  <c r="BM174" i="1"/>
  <c r="BT174" i="1"/>
  <c r="BM7" i="1"/>
  <c r="BQ7" i="1"/>
  <c r="BP7" i="1"/>
  <c r="BN7" i="1"/>
  <c r="CP7" i="1"/>
  <c r="CP8" i="1"/>
  <c r="CP9" i="1"/>
  <c r="CP10" i="1"/>
  <c r="CP11" i="1"/>
  <c r="CP12" i="1"/>
  <c r="CP13" i="1"/>
  <c r="CP14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34" i="1"/>
  <c r="CP35" i="1"/>
  <c r="CP36" i="1"/>
  <c r="CP37" i="1"/>
  <c r="CP38" i="1"/>
  <c r="CP39" i="1"/>
  <c r="CP40" i="1"/>
  <c r="CP41" i="1"/>
  <c r="CP42" i="1"/>
  <c r="CP43" i="1"/>
  <c r="CP44" i="1"/>
  <c r="CP45" i="1"/>
  <c r="CP46" i="1"/>
  <c r="CP47" i="1"/>
  <c r="CP48" i="1"/>
  <c r="CP49" i="1"/>
  <c r="CP50" i="1"/>
  <c r="CP51" i="1"/>
  <c r="CP52" i="1"/>
  <c r="CP53" i="1"/>
  <c r="CP54" i="1"/>
  <c r="CP55" i="1"/>
  <c r="CP56" i="1"/>
  <c r="CP57" i="1"/>
  <c r="CP58" i="1"/>
  <c r="CP59" i="1"/>
  <c r="CP60" i="1"/>
  <c r="CP61" i="1"/>
  <c r="CP62" i="1"/>
  <c r="CP63" i="1"/>
  <c r="CP64" i="1"/>
  <c r="CP65" i="1"/>
  <c r="CP66" i="1"/>
  <c r="CP67" i="1"/>
  <c r="CP68" i="1"/>
  <c r="CP69" i="1"/>
  <c r="CP70" i="1"/>
  <c r="CP71" i="1"/>
  <c r="CP72" i="1"/>
  <c r="CP73" i="1"/>
  <c r="CP74" i="1"/>
  <c r="CP75" i="1"/>
  <c r="CP76" i="1"/>
  <c r="CP77" i="1"/>
  <c r="CP78" i="1"/>
  <c r="CP79" i="1"/>
  <c r="CP80" i="1"/>
  <c r="CP81" i="1"/>
  <c r="CP82" i="1"/>
  <c r="CP83" i="1"/>
  <c r="CP84" i="1"/>
  <c r="CP85" i="1"/>
  <c r="CP86" i="1"/>
  <c r="CP87" i="1"/>
  <c r="CP88" i="1"/>
  <c r="CP89" i="1"/>
  <c r="CP90" i="1"/>
  <c r="CP91" i="1"/>
  <c r="CP92" i="1"/>
  <c r="CP93" i="1"/>
  <c r="CP94" i="1"/>
  <c r="CP95" i="1"/>
  <c r="CP96" i="1"/>
  <c r="CP97" i="1"/>
  <c r="CP98" i="1"/>
  <c r="CP99" i="1"/>
  <c r="CP100" i="1"/>
  <c r="CP101" i="1"/>
  <c r="CP102" i="1"/>
  <c r="CP103" i="1"/>
  <c r="CP104" i="1"/>
  <c r="CP105" i="1"/>
  <c r="CP106" i="1"/>
  <c r="CP107" i="1"/>
  <c r="CP108" i="1"/>
  <c r="CP109" i="1"/>
  <c r="CP110" i="1"/>
  <c r="CP111" i="1"/>
  <c r="CP112" i="1"/>
  <c r="CP113" i="1"/>
  <c r="CP114" i="1"/>
  <c r="CP115" i="1"/>
  <c r="CP116" i="1"/>
  <c r="CP117" i="1"/>
  <c r="CP118" i="1"/>
  <c r="CP119" i="1"/>
  <c r="CP120" i="1"/>
  <c r="CP121" i="1"/>
  <c r="CP122" i="1"/>
  <c r="CP123" i="1"/>
  <c r="CP124" i="1"/>
  <c r="CP125" i="1"/>
  <c r="CP126" i="1"/>
  <c r="CP127" i="1"/>
  <c r="CP128" i="1"/>
  <c r="CP129" i="1"/>
  <c r="CP130" i="1"/>
  <c r="CP131" i="1"/>
  <c r="CP132" i="1"/>
  <c r="CP133" i="1"/>
  <c r="CP134" i="1"/>
  <c r="CP135" i="1"/>
  <c r="CP136" i="1"/>
  <c r="CP137" i="1"/>
  <c r="CP138" i="1"/>
  <c r="CP141" i="1"/>
  <c r="CP142" i="1"/>
  <c r="CP143" i="1"/>
  <c r="CP144" i="1"/>
  <c r="CP145" i="1"/>
  <c r="CP146" i="1"/>
  <c r="CP147" i="1"/>
  <c r="CP148" i="1"/>
  <c r="CP149" i="1"/>
  <c r="CP150" i="1"/>
  <c r="CP151" i="1"/>
  <c r="CP152" i="1"/>
  <c r="CP153" i="1"/>
  <c r="CP154" i="1"/>
  <c r="CP155" i="1"/>
  <c r="CP156" i="1"/>
  <c r="CP157" i="1"/>
  <c r="CP158" i="1"/>
  <c r="CP159" i="1"/>
  <c r="CP160" i="1"/>
  <c r="CP161" i="1"/>
  <c r="CP162" i="1"/>
  <c r="CP163" i="1"/>
  <c r="CP164" i="1"/>
  <c r="CP165" i="1"/>
  <c r="CP166" i="1"/>
  <c r="CP167" i="1"/>
  <c r="CP168" i="1"/>
  <c r="CP169" i="1"/>
  <c r="CP170" i="1"/>
  <c r="CP171" i="1"/>
  <c r="CP172" i="1"/>
  <c r="CP6" i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8" i="1"/>
  <c r="CO169" i="1"/>
  <c r="CO170" i="1"/>
  <c r="CO171" i="1"/>
  <c r="CO172" i="1"/>
  <c r="CO6" i="1"/>
  <c r="CN7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2" i="1"/>
  <c r="CN23" i="1"/>
  <c r="CN24" i="1"/>
  <c r="CN25" i="1"/>
  <c r="CN26" i="1"/>
  <c r="CN27" i="1"/>
  <c r="CN28" i="1"/>
  <c r="CN29" i="1"/>
  <c r="CN30" i="1"/>
  <c r="CN31" i="1"/>
  <c r="CN32" i="1"/>
  <c r="CN33" i="1"/>
  <c r="CN34" i="1"/>
  <c r="CN35" i="1"/>
  <c r="CN36" i="1"/>
  <c r="CN37" i="1"/>
  <c r="CN38" i="1"/>
  <c r="CN39" i="1"/>
  <c r="CN40" i="1"/>
  <c r="CN41" i="1"/>
  <c r="CN42" i="1"/>
  <c r="CN43" i="1"/>
  <c r="CN44" i="1"/>
  <c r="CN45" i="1"/>
  <c r="CN46" i="1"/>
  <c r="CN47" i="1"/>
  <c r="CN48" i="1"/>
  <c r="CN49" i="1"/>
  <c r="CN50" i="1"/>
  <c r="CN51" i="1"/>
  <c r="CN52" i="1"/>
  <c r="CN53" i="1"/>
  <c r="CN54" i="1"/>
  <c r="CN55" i="1"/>
  <c r="CN56" i="1"/>
  <c r="CN57" i="1"/>
  <c r="CN58" i="1"/>
  <c r="CN59" i="1"/>
  <c r="CN60" i="1"/>
  <c r="CN61" i="1"/>
  <c r="CN62" i="1"/>
  <c r="CN63" i="1"/>
  <c r="CN64" i="1"/>
  <c r="CN65" i="1"/>
  <c r="CN66" i="1"/>
  <c r="CN67" i="1"/>
  <c r="CN68" i="1"/>
  <c r="CN69" i="1"/>
  <c r="CN70" i="1"/>
  <c r="CN71" i="1"/>
  <c r="CN72" i="1"/>
  <c r="CN73" i="1"/>
  <c r="CN74" i="1"/>
  <c r="CN75" i="1"/>
  <c r="CN76" i="1"/>
  <c r="CN77" i="1"/>
  <c r="CN78" i="1"/>
  <c r="CN79" i="1"/>
  <c r="CN80" i="1"/>
  <c r="CN81" i="1"/>
  <c r="CN82" i="1"/>
  <c r="CN83" i="1"/>
  <c r="CN84" i="1"/>
  <c r="CN85" i="1"/>
  <c r="CN86" i="1"/>
  <c r="CN87" i="1"/>
  <c r="CN88" i="1"/>
  <c r="CN89" i="1"/>
  <c r="CN90" i="1"/>
  <c r="CN91" i="1"/>
  <c r="CN92" i="1"/>
  <c r="CN93" i="1"/>
  <c r="CN94" i="1"/>
  <c r="CN95" i="1"/>
  <c r="CN96" i="1"/>
  <c r="CN97" i="1"/>
  <c r="CN98" i="1"/>
  <c r="CN99" i="1"/>
  <c r="CN100" i="1"/>
  <c r="CN101" i="1"/>
  <c r="CN102" i="1"/>
  <c r="CN103" i="1"/>
  <c r="CN104" i="1"/>
  <c r="CN105" i="1"/>
  <c r="CN106" i="1"/>
  <c r="CN107" i="1"/>
  <c r="CN108" i="1"/>
  <c r="CN109" i="1"/>
  <c r="CN110" i="1"/>
  <c r="CN111" i="1"/>
  <c r="CN112" i="1"/>
  <c r="CN113" i="1"/>
  <c r="CN114" i="1"/>
  <c r="CN115" i="1"/>
  <c r="CN116" i="1"/>
  <c r="CN117" i="1"/>
  <c r="CN118" i="1"/>
  <c r="CN119" i="1"/>
  <c r="CN120" i="1"/>
  <c r="CN121" i="1"/>
  <c r="CN122" i="1"/>
  <c r="CN123" i="1"/>
  <c r="CN124" i="1"/>
  <c r="CN125" i="1"/>
  <c r="CN126" i="1"/>
  <c r="CN127" i="1"/>
  <c r="CN128" i="1"/>
  <c r="CN129" i="1"/>
  <c r="CN130" i="1"/>
  <c r="CN131" i="1"/>
  <c r="CN132" i="1"/>
  <c r="CN133" i="1"/>
  <c r="CN134" i="1"/>
  <c r="CN135" i="1"/>
  <c r="CN136" i="1"/>
  <c r="CN137" i="1"/>
  <c r="CN138" i="1"/>
  <c r="CN141" i="1"/>
  <c r="CN142" i="1"/>
  <c r="CN143" i="1"/>
  <c r="CN144" i="1"/>
  <c r="CN145" i="1"/>
  <c r="CN146" i="1"/>
  <c r="CN147" i="1"/>
  <c r="CN148" i="1"/>
  <c r="CN149" i="1"/>
  <c r="CN150" i="1"/>
  <c r="CN151" i="1"/>
  <c r="CN152" i="1"/>
  <c r="CN153" i="1"/>
  <c r="CN154" i="1"/>
  <c r="CN155" i="1"/>
  <c r="CN156" i="1"/>
  <c r="CN157" i="1"/>
  <c r="CN158" i="1"/>
  <c r="CN159" i="1"/>
  <c r="CN160" i="1"/>
  <c r="CN161" i="1"/>
  <c r="CN162" i="1"/>
  <c r="CN163" i="1"/>
  <c r="CN164" i="1"/>
  <c r="CN165" i="1"/>
  <c r="CN166" i="1"/>
  <c r="CN167" i="1"/>
  <c r="CN168" i="1"/>
  <c r="CN169" i="1"/>
  <c r="CN170" i="1"/>
  <c r="CN171" i="1"/>
  <c r="CN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  <c r="CM59" i="1"/>
  <c r="CM60" i="1"/>
  <c r="CM61" i="1"/>
  <c r="CM62" i="1"/>
  <c r="CM63" i="1"/>
  <c r="CM64" i="1"/>
  <c r="CM65" i="1"/>
  <c r="CM66" i="1"/>
  <c r="CM67" i="1"/>
  <c r="CM68" i="1"/>
  <c r="CM69" i="1"/>
  <c r="CM70" i="1"/>
  <c r="CM71" i="1"/>
  <c r="CM72" i="1"/>
  <c r="CM73" i="1"/>
  <c r="CM74" i="1"/>
  <c r="CM75" i="1"/>
  <c r="CM76" i="1"/>
  <c r="CM77" i="1"/>
  <c r="CM78" i="1"/>
  <c r="CM79" i="1"/>
  <c r="CM80" i="1"/>
  <c r="CM81" i="1"/>
  <c r="CM82" i="1"/>
  <c r="CM83" i="1"/>
  <c r="CM84" i="1"/>
  <c r="CM85" i="1"/>
  <c r="CM86" i="1"/>
  <c r="CM87" i="1"/>
  <c r="CM88" i="1"/>
  <c r="CM89" i="1"/>
  <c r="CM90" i="1"/>
  <c r="CM91" i="1"/>
  <c r="CM92" i="1"/>
  <c r="CM93" i="1"/>
  <c r="CM94" i="1"/>
  <c r="CM95" i="1"/>
  <c r="CM96" i="1"/>
  <c r="CM97" i="1"/>
  <c r="CM98" i="1"/>
  <c r="CM99" i="1"/>
  <c r="CM100" i="1"/>
  <c r="CM101" i="1"/>
  <c r="CM102" i="1"/>
  <c r="CM103" i="1"/>
  <c r="CM104" i="1"/>
  <c r="CM105" i="1"/>
  <c r="CM106" i="1"/>
  <c r="CM107" i="1"/>
  <c r="CM108" i="1"/>
  <c r="CM109" i="1"/>
  <c r="CM110" i="1"/>
  <c r="CM111" i="1"/>
  <c r="CM112" i="1"/>
  <c r="CM113" i="1"/>
  <c r="CM114" i="1"/>
  <c r="CM115" i="1"/>
  <c r="CM116" i="1"/>
  <c r="CM117" i="1"/>
  <c r="CM118" i="1"/>
  <c r="CM119" i="1"/>
  <c r="CM120" i="1"/>
  <c r="CM121" i="1"/>
  <c r="CM122" i="1"/>
  <c r="CM123" i="1"/>
  <c r="CM124" i="1"/>
  <c r="CM125" i="1"/>
  <c r="CM126" i="1"/>
  <c r="CM127" i="1"/>
  <c r="CM128" i="1"/>
  <c r="CM129" i="1"/>
  <c r="CM130" i="1"/>
  <c r="CM131" i="1"/>
  <c r="CM132" i="1"/>
  <c r="CM133" i="1"/>
  <c r="CM134" i="1"/>
  <c r="CM135" i="1"/>
  <c r="CM136" i="1"/>
  <c r="CM137" i="1"/>
  <c r="CM138" i="1"/>
  <c r="CM141" i="1"/>
  <c r="CM142" i="1"/>
  <c r="CM143" i="1"/>
  <c r="CM144" i="1"/>
  <c r="CM145" i="1"/>
  <c r="CM146" i="1"/>
  <c r="CM147" i="1"/>
  <c r="CM148" i="1"/>
  <c r="CM149" i="1"/>
  <c r="CM150" i="1"/>
  <c r="CM151" i="1"/>
  <c r="CM152" i="1"/>
  <c r="CM153" i="1"/>
  <c r="CM154" i="1"/>
  <c r="CM155" i="1"/>
  <c r="CM156" i="1"/>
  <c r="CM157" i="1"/>
  <c r="CM158" i="1"/>
  <c r="CM159" i="1"/>
  <c r="CM160" i="1"/>
  <c r="CM161" i="1"/>
  <c r="CM162" i="1"/>
  <c r="CM163" i="1"/>
  <c r="CM164" i="1"/>
  <c r="CM165" i="1"/>
  <c r="CM166" i="1"/>
  <c r="CM167" i="1"/>
  <c r="CM168" i="1"/>
  <c r="CM169" i="1"/>
  <c r="CM170" i="1"/>
  <c r="CM171" i="1"/>
  <c r="CM172" i="1"/>
  <c r="CM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136" i="1"/>
  <c r="CL137" i="1"/>
  <c r="CL138" i="1"/>
  <c r="CL141" i="1"/>
  <c r="CL142" i="1"/>
  <c r="CL143" i="1"/>
  <c r="CL144" i="1"/>
  <c r="CL145" i="1"/>
  <c r="CL146" i="1"/>
  <c r="CL147" i="1"/>
  <c r="CL148" i="1"/>
  <c r="CL149" i="1"/>
  <c r="CL150" i="1"/>
  <c r="CL151" i="1"/>
  <c r="CL152" i="1"/>
  <c r="CL153" i="1"/>
  <c r="CL154" i="1"/>
  <c r="CL155" i="1"/>
  <c r="CL156" i="1"/>
  <c r="CL157" i="1"/>
  <c r="CL158" i="1"/>
  <c r="CL159" i="1"/>
  <c r="CL160" i="1"/>
  <c r="CL161" i="1"/>
  <c r="CL162" i="1"/>
  <c r="CL163" i="1"/>
  <c r="CL164" i="1"/>
  <c r="CL165" i="1"/>
  <c r="CL166" i="1"/>
  <c r="CL167" i="1"/>
  <c r="CL168" i="1"/>
  <c r="CL169" i="1"/>
  <c r="CL170" i="1"/>
  <c r="CL171" i="1"/>
  <c r="CL172" i="1"/>
  <c r="CL6" i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0" i="1"/>
  <c r="CK41" i="1"/>
  <c r="CK42" i="1"/>
  <c r="CK43" i="1"/>
  <c r="CK44" i="1"/>
  <c r="CK45" i="1"/>
  <c r="CK46" i="1"/>
  <c r="CK47" i="1"/>
  <c r="CK48" i="1"/>
  <c r="CK49" i="1"/>
  <c r="CK50" i="1"/>
  <c r="CK51" i="1"/>
  <c r="CK52" i="1"/>
  <c r="CK53" i="1"/>
  <c r="CK54" i="1"/>
  <c r="CK55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69" i="1"/>
  <c r="CK70" i="1"/>
  <c r="CK71" i="1"/>
  <c r="CK72" i="1"/>
  <c r="CK73" i="1"/>
  <c r="CK74" i="1"/>
  <c r="CK75" i="1"/>
  <c r="CK76" i="1"/>
  <c r="CK77" i="1"/>
  <c r="CK78" i="1"/>
  <c r="CK79" i="1"/>
  <c r="CK80" i="1"/>
  <c r="CK81" i="1"/>
  <c r="CK82" i="1"/>
  <c r="CK83" i="1"/>
  <c r="CK84" i="1"/>
  <c r="CK85" i="1"/>
  <c r="CK86" i="1"/>
  <c r="CK87" i="1"/>
  <c r="CK88" i="1"/>
  <c r="CK89" i="1"/>
  <c r="CK90" i="1"/>
  <c r="CK91" i="1"/>
  <c r="CK92" i="1"/>
  <c r="CK93" i="1"/>
  <c r="CK94" i="1"/>
  <c r="CK95" i="1"/>
  <c r="CK96" i="1"/>
  <c r="CK97" i="1"/>
  <c r="CK98" i="1"/>
  <c r="CK99" i="1"/>
  <c r="CK100" i="1"/>
  <c r="CK101" i="1"/>
  <c r="CK102" i="1"/>
  <c r="CK103" i="1"/>
  <c r="CK104" i="1"/>
  <c r="CK105" i="1"/>
  <c r="CK106" i="1"/>
  <c r="CK107" i="1"/>
  <c r="CK108" i="1"/>
  <c r="CK109" i="1"/>
  <c r="CK110" i="1"/>
  <c r="CK111" i="1"/>
  <c r="CK112" i="1"/>
  <c r="CK113" i="1"/>
  <c r="CK114" i="1"/>
  <c r="CK115" i="1"/>
  <c r="CK116" i="1"/>
  <c r="CK117" i="1"/>
  <c r="CK118" i="1"/>
  <c r="CK119" i="1"/>
  <c r="CK120" i="1"/>
  <c r="CK121" i="1"/>
  <c r="CK122" i="1"/>
  <c r="CK123" i="1"/>
  <c r="CK124" i="1"/>
  <c r="CK125" i="1"/>
  <c r="CK126" i="1"/>
  <c r="CK127" i="1"/>
  <c r="CK128" i="1"/>
  <c r="CK129" i="1"/>
  <c r="CK130" i="1"/>
  <c r="CK131" i="1"/>
  <c r="CK132" i="1"/>
  <c r="CK133" i="1"/>
  <c r="CK134" i="1"/>
  <c r="CK135" i="1"/>
  <c r="CK136" i="1"/>
  <c r="CK137" i="1"/>
  <c r="CK138" i="1"/>
  <c r="CK141" i="1"/>
  <c r="CK142" i="1"/>
  <c r="CK143" i="1"/>
  <c r="CK144" i="1"/>
  <c r="CK145" i="1"/>
  <c r="CK146" i="1"/>
  <c r="CK147" i="1"/>
  <c r="CK148" i="1"/>
  <c r="CK149" i="1"/>
  <c r="CK150" i="1"/>
  <c r="CK151" i="1"/>
  <c r="CK152" i="1"/>
  <c r="CK153" i="1"/>
  <c r="CK154" i="1"/>
  <c r="CK155" i="1"/>
  <c r="CK156" i="1"/>
  <c r="CK157" i="1"/>
  <c r="CK158" i="1"/>
  <c r="CK159" i="1"/>
  <c r="CK160" i="1"/>
  <c r="CK161" i="1"/>
  <c r="CK162" i="1"/>
  <c r="CK163" i="1"/>
  <c r="CK164" i="1"/>
  <c r="CK165" i="1"/>
  <c r="CK166" i="1"/>
  <c r="CK167" i="1"/>
  <c r="CK168" i="1"/>
  <c r="CK169" i="1"/>
  <c r="CK170" i="1"/>
  <c r="CK171" i="1"/>
  <c r="CK172" i="1"/>
  <c r="CK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71" i="1"/>
  <c r="CI172" i="1"/>
  <c r="CI173" i="1"/>
  <c r="CI6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26" i="1"/>
  <c r="CH27" i="1"/>
  <c r="CH28" i="1"/>
  <c r="CH29" i="1"/>
  <c r="CH30" i="1"/>
  <c r="CH31" i="1"/>
  <c r="CH32" i="1"/>
  <c r="CH33" i="1"/>
  <c r="CH34" i="1"/>
  <c r="CH35" i="1"/>
  <c r="CH36" i="1"/>
  <c r="CH37" i="1"/>
  <c r="CH38" i="1"/>
  <c r="CH39" i="1"/>
  <c r="CH40" i="1"/>
  <c r="CH41" i="1"/>
  <c r="CH42" i="1"/>
  <c r="CH43" i="1"/>
  <c r="CH44" i="1"/>
  <c r="CH45" i="1"/>
  <c r="CH46" i="1"/>
  <c r="CH47" i="1"/>
  <c r="CH48" i="1"/>
  <c r="CH49" i="1"/>
  <c r="CH50" i="1"/>
  <c r="CH51" i="1"/>
  <c r="CH52" i="1"/>
  <c r="CH53" i="1"/>
  <c r="CH54" i="1"/>
  <c r="CH55" i="1"/>
  <c r="CH56" i="1"/>
  <c r="CH57" i="1"/>
  <c r="CH58" i="1"/>
  <c r="CH59" i="1"/>
  <c r="CH60" i="1"/>
  <c r="CH61" i="1"/>
  <c r="CH62" i="1"/>
  <c r="CH63" i="1"/>
  <c r="CH64" i="1"/>
  <c r="CH65" i="1"/>
  <c r="CH66" i="1"/>
  <c r="CH67" i="1"/>
  <c r="CH68" i="1"/>
  <c r="CH69" i="1"/>
  <c r="CH70" i="1"/>
  <c r="CH71" i="1"/>
  <c r="CH72" i="1"/>
  <c r="CH73" i="1"/>
  <c r="CH74" i="1"/>
  <c r="CH75" i="1"/>
  <c r="CH76" i="1"/>
  <c r="CH77" i="1"/>
  <c r="CH78" i="1"/>
  <c r="CH79" i="1"/>
  <c r="CH80" i="1"/>
  <c r="CH81" i="1"/>
  <c r="CH82" i="1"/>
  <c r="CH83" i="1"/>
  <c r="CH84" i="1"/>
  <c r="CH85" i="1"/>
  <c r="CH86" i="1"/>
  <c r="CH87" i="1"/>
  <c r="CH88" i="1"/>
  <c r="CH89" i="1"/>
  <c r="CH90" i="1"/>
  <c r="CH91" i="1"/>
  <c r="CH92" i="1"/>
  <c r="CH93" i="1"/>
  <c r="CH94" i="1"/>
  <c r="CH95" i="1"/>
  <c r="CH96" i="1"/>
  <c r="CH97" i="1"/>
  <c r="CH98" i="1"/>
  <c r="CH99" i="1"/>
  <c r="CH100" i="1"/>
  <c r="CH101" i="1"/>
  <c r="CH102" i="1"/>
  <c r="CH103" i="1"/>
  <c r="CH104" i="1"/>
  <c r="CH105" i="1"/>
  <c r="CH106" i="1"/>
  <c r="CH107" i="1"/>
  <c r="CH108" i="1"/>
  <c r="CH109" i="1"/>
  <c r="CH110" i="1"/>
  <c r="CH111" i="1"/>
  <c r="CH112" i="1"/>
  <c r="CH113" i="1"/>
  <c r="CH114" i="1"/>
  <c r="CH115" i="1"/>
  <c r="CH116" i="1"/>
  <c r="CH117" i="1"/>
  <c r="CH118" i="1"/>
  <c r="CH119" i="1"/>
  <c r="CH120" i="1"/>
  <c r="CH121" i="1"/>
  <c r="CH122" i="1"/>
  <c r="CH123" i="1"/>
  <c r="CH124" i="1"/>
  <c r="CH125" i="1"/>
  <c r="CH126" i="1"/>
  <c r="CH127" i="1"/>
  <c r="CH128" i="1"/>
  <c r="CH129" i="1"/>
  <c r="CH130" i="1"/>
  <c r="CH131" i="1"/>
  <c r="CH132" i="1"/>
  <c r="CH133" i="1"/>
  <c r="CH134" i="1"/>
  <c r="CH135" i="1"/>
  <c r="CH136" i="1"/>
  <c r="CH137" i="1"/>
  <c r="CH138" i="1"/>
  <c r="CH141" i="1"/>
  <c r="CH142" i="1"/>
  <c r="CH143" i="1"/>
  <c r="CH144" i="1"/>
  <c r="CH145" i="1"/>
  <c r="CH146" i="1"/>
  <c r="CH147" i="1"/>
  <c r="CH148" i="1"/>
  <c r="CH149" i="1"/>
  <c r="CH150" i="1"/>
  <c r="CH151" i="1"/>
  <c r="CH152" i="1"/>
  <c r="CH153" i="1"/>
  <c r="CH154" i="1"/>
  <c r="CH155" i="1"/>
  <c r="CH156" i="1"/>
  <c r="CH157" i="1"/>
  <c r="CH158" i="1"/>
  <c r="CH159" i="1"/>
  <c r="CH160" i="1"/>
  <c r="CH161" i="1"/>
  <c r="CH162" i="1"/>
  <c r="CH163" i="1"/>
  <c r="CH164" i="1"/>
  <c r="CH165" i="1"/>
  <c r="CH166" i="1"/>
  <c r="CH167" i="1"/>
  <c r="CH168" i="1"/>
  <c r="CH169" i="1"/>
  <c r="CH170" i="1"/>
  <c r="CH171" i="1"/>
  <c r="CH6" i="1"/>
  <c r="CG7" i="1"/>
  <c r="CG8" i="1"/>
  <c r="CG9" i="1"/>
  <c r="CG10" i="1"/>
  <c r="CG11" i="1"/>
  <c r="CG12" i="1"/>
  <c r="CG13" i="1"/>
  <c r="CG14" i="1"/>
  <c r="CG15" i="1"/>
  <c r="CG16" i="1"/>
  <c r="CG17" i="1"/>
  <c r="CG18" i="1"/>
  <c r="CG19" i="1"/>
  <c r="CG20" i="1"/>
  <c r="CG21" i="1"/>
  <c r="CG22" i="1"/>
  <c r="CG23" i="1"/>
  <c r="CG24" i="1"/>
  <c r="CG25" i="1"/>
  <c r="CG26" i="1"/>
  <c r="CG27" i="1"/>
  <c r="CG28" i="1"/>
  <c r="CG29" i="1"/>
  <c r="CG30" i="1"/>
  <c r="CG31" i="1"/>
  <c r="CG32" i="1"/>
  <c r="CG33" i="1"/>
  <c r="CG34" i="1"/>
  <c r="CG35" i="1"/>
  <c r="CG36" i="1"/>
  <c r="CG37" i="1"/>
  <c r="CG38" i="1"/>
  <c r="CG39" i="1"/>
  <c r="CG40" i="1"/>
  <c r="CG41" i="1"/>
  <c r="CG42" i="1"/>
  <c r="CG43" i="1"/>
  <c r="CG44" i="1"/>
  <c r="CG45" i="1"/>
  <c r="CG46" i="1"/>
  <c r="CG47" i="1"/>
  <c r="CG48" i="1"/>
  <c r="CG49" i="1"/>
  <c r="CG50" i="1"/>
  <c r="CG51" i="1"/>
  <c r="CG52" i="1"/>
  <c r="CG53" i="1"/>
  <c r="CG54" i="1"/>
  <c r="CG55" i="1"/>
  <c r="CG56" i="1"/>
  <c r="CG57" i="1"/>
  <c r="CG58" i="1"/>
  <c r="CG59" i="1"/>
  <c r="CG60" i="1"/>
  <c r="CG61" i="1"/>
  <c r="CG62" i="1"/>
  <c r="CG63" i="1"/>
  <c r="CG64" i="1"/>
  <c r="CG65" i="1"/>
  <c r="CG66" i="1"/>
  <c r="CG67" i="1"/>
  <c r="CG68" i="1"/>
  <c r="CG69" i="1"/>
  <c r="CG70" i="1"/>
  <c r="CG71" i="1"/>
  <c r="CG72" i="1"/>
  <c r="CG73" i="1"/>
  <c r="CG74" i="1"/>
  <c r="CG75" i="1"/>
  <c r="CG76" i="1"/>
  <c r="CG77" i="1"/>
  <c r="CG78" i="1"/>
  <c r="CG79" i="1"/>
  <c r="CG80" i="1"/>
  <c r="CG81" i="1"/>
  <c r="CG82" i="1"/>
  <c r="CG83" i="1"/>
  <c r="CG84" i="1"/>
  <c r="CG85" i="1"/>
  <c r="CG86" i="1"/>
  <c r="CG87" i="1"/>
  <c r="CG88" i="1"/>
  <c r="CG89" i="1"/>
  <c r="CG90" i="1"/>
  <c r="CG91" i="1"/>
  <c r="CG92" i="1"/>
  <c r="CG93" i="1"/>
  <c r="CG94" i="1"/>
  <c r="CG95" i="1"/>
  <c r="CG96" i="1"/>
  <c r="CG97" i="1"/>
  <c r="CG98" i="1"/>
  <c r="CG99" i="1"/>
  <c r="CG100" i="1"/>
  <c r="CG101" i="1"/>
  <c r="CG102" i="1"/>
  <c r="CG103" i="1"/>
  <c r="CG104" i="1"/>
  <c r="CG105" i="1"/>
  <c r="CG106" i="1"/>
  <c r="CG107" i="1"/>
  <c r="CG108" i="1"/>
  <c r="CG109" i="1"/>
  <c r="CG110" i="1"/>
  <c r="CG111" i="1"/>
  <c r="CG112" i="1"/>
  <c r="CG113" i="1"/>
  <c r="CG114" i="1"/>
  <c r="CG115" i="1"/>
  <c r="CG116" i="1"/>
  <c r="CG117" i="1"/>
  <c r="CG118" i="1"/>
  <c r="CG119" i="1"/>
  <c r="CG120" i="1"/>
  <c r="CG121" i="1"/>
  <c r="CG122" i="1"/>
  <c r="CG123" i="1"/>
  <c r="CG124" i="1"/>
  <c r="CG125" i="1"/>
  <c r="CG126" i="1"/>
  <c r="CG127" i="1"/>
  <c r="CG128" i="1"/>
  <c r="CG129" i="1"/>
  <c r="CG130" i="1"/>
  <c r="CG131" i="1"/>
  <c r="CG132" i="1"/>
  <c r="CG133" i="1"/>
  <c r="CG134" i="1"/>
  <c r="CG135" i="1"/>
  <c r="CG136" i="1"/>
  <c r="CG137" i="1"/>
  <c r="CG138" i="1"/>
  <c r="CG141" i="1"/>
  <c r="CG142" i="1"/>
  <c r="CG143" i="1"/>
  <c r="CG144" i="1"/>
  <c r="CG145" i="1"/>
  <c r="CG146" i="1"/>
  <c r="CG147" i="1"/>
  <c r="CG148" i="1"/>
  <c r="CG149" i="1"/>
  <c r="CG150" i="1"/>
  <c r="CG151" i="1"/>
  <c r="CG152" i="1"/>
  <c r="CG153" i="1"/>
  <c r="CG154" i="1"/>
  <c r="CG155" i="1"/>
  <c r="CG156" i="1"/>
  <c r="CG157" i="1"/>
  <c r="CG158" i="1"/>
  <c r="CG159" i="1"/>
  <c r="CG160" i="1"/>
  <c r="CG161" i="1"/>
  <c r="CG162" i="1"/>
  <c r="CG163" i="1"/>
  <c r="CG164" i="1"/>
  <c r="CG165" i="1"/>
  <c r="CG166" i="1"/>
  <c r="CG167" i="1"/>
  <c r="CG168" i="1"/>
  <c r="CG169" i="1"/>
  <c r="CG170" i="1"/>
  <c r="CG171" i="1"/>
  <c r="CG172" i="1"/>
  <c r="CG6" i="1"/>
  <c r="CE7" i="1"/>
  <c r="CE8" i="1"/>
  <c r="CE9" i="1"/>
  <c r="CE10" i="1"/>
  <c r="CE11" i="1"/>
  <c r="CE12" i="1"/>
  <c r="CE13" i="1"/>
  <c r="CE14" i="1"/>
  <c r="CE15" i="1"/>
  <c r="CE16" i="1"/>
  <c r="CE17" i="1"/>
  <c r="CE18" i="1"/>
  <c r="CE19" i="1"/>
  <c r="CE20" i="1"/>
  <c r="CE21" i="1"/>
  <c r="CE22" i="1"/>
  <c r="CE23" i="1"/>
  <c r="CE24" i="1"/>
  <c r="CE25" i="1"/>
  <c r="CE26" i="1"/>
  <c r="CE27" i="1"/>
  <c r="CE28" i="1"/>
  <c r="CE29" i="1"/>
  <c r="CE30" i="1"/>
  <c r="CE31" i="1"/>
  <c r="CE32" i="1"/>
  <c r="CE33" i="1"/>
  <c r="CE34" i="1"/>
  <c r="CE35" i="1"/>
  <c r="CE36" i="1"/>
  <c r="CE37" i="1"/>
  <c r="CE38" i="1"/>
  <c r="CE39" i="1"/>
  <c r="CE40" i="1"/>
  <c r="CE41" i="1"/>
  <c r="CE42" i="1"/>
  <c r="CE43" i="1"/>
  <c r="CE44" i="1"/>
  <c r="CE45" i="1"/>
  <c r="CE46" i="1"/>
  <c r="CE47" i="1"/>
  <c r="CE48" i="1"/>
  <c r="CE49" i="1"/>
  <c r="CE50" i="1"/>
  <c r="CE51" i="1"/>
  <c r="CE52" i="1"/>
  <c r="CE53" i="1"/>
  <c r="CE54" i="1"/>
  <c r="CE55" i="1"/>
  <c r="CE56" i="1"/>
  <c r="CE57" i="1"/>
  <c r="CE58" i="1"/>
  <c r="CE59" i="1"/>
  <c r="CE60" i="1"/>
  <c r="CE61" i="1"/>
  <c r="CE62" i="1"/>
  <c r="CE63" i="1"/>
  <c r="CE64" i="1"/>
  <c r="CE65" i="1"/>
  <c r="CE66" i="1"/>
  <c r="CE67" i="1"/>
  <c r="CE68" i="1"/>
  <c r="CE69" i="1"/>
  <c r="CE70" i="1"/>
  <c r="CE71" i="1"/>
  <c r="CE72" i="1"/>
  <c r="CE73" i="1"/>
  <c r="CE74" i="1"/>
  <c r="CE75" i="1"/>
  <c r="CE76" i="1"/>
  <c r="CE77" i="1"/>
  <c r="CE78" i="1"/>
  <c r="CE79" i="1"/>
  <c r="CE80" i="1"/>
  <c r="CE81" i="1"/>
  <c r="CE82" i="1"/>
  <c r="CE83" i="1"/>
  <c r="CE84" i="1"/>
  <c r="CE85" i="1"/>
  <c r="CE86" i="1"/>
  <c r="CE87" i="1"/>
  <c r="CE88" i="1"/>
  <c r="CE89" i="1"/>
  <c r="CE90" i="1"/>
  <c r="CE91" i="1"/>
  <c r="CE92" i="1"/>
  <c r="CE93" i="1"/>
  <c r="CE94" i="1"/>
  <c r="CE95" i="1"/>
  <c r="CE96" i="1"/>
  <c r="CE97" i="1"/>
  <c r="CE98" i="1"/>
  <c r="CE99" i="1"/>
  <c r="CE100" i="1"/>
  <c r="CE101" i="1"/>
  <c r="CE102" i="1"/>
  <c r="CE103" i="1"/>
  <c r="CE104" i="1"/>
  <c r="CE105" i="1"/>
  <c r="CE106" i="1"/>
  <c r="CE107" i="1"/>
  <c r="CE108" i="1"/>
  <c r="CE109" i="1"/>
  <c r="CE110" i="1"/>
  <c r="CE111" i="1"/>
  <c r="CE112" i="1"/>
  <c r="CE113" i="1"/>
  <c r="CE114" i="1"/>
  <c r="CE115" i="1"/>
  <c r="CE116" i="1"/>
  <c r="CE117" i="1"/>
  <c r="CE118" i="1"/>
  <c r="CE119" i="1"/>
  <c r="CE120" i="1"/>
  <c r="CE121" i="1"/>
  <c r="CE122" i="1"/>
  <c r="CE123" i="1"/>
  <c r="CE124" i="1"/>
  <c r="CE125" i="1"/>
  <c r="CE126" i="1"/>
  <c r="CE127" i="1"/>
  <c r="CE128" i="1"/>
  <c r="CE129" i="1"/>
  <c r="CE130" i="1"/>
  <c r="CE131" i="1"/>
  <c r="CE132" i="1"/>
  <c r="CE133" i="1"/>
  <c r="CE134" i="1"/>
  <c r="CE135" i="1"/>
  <c r="CE136" i="1"/>
  <c r="CE137" i="1"/>
  <c r="CE138" i="1"/>
  <c r="CE141" i="1"/>
  <c r="CE142" i="1"/>
  <c r="CE143" i="1"/>
  <c r="CE144" i="1"/>
  <c r="CE145" i="1"/>
  <c r="CE146" i="1"/>
  <c r="CE147" i="1"/>
  <c r="CE148" i="1"/>
  <c r="CE149" i="1"/>
  <c r="CE150" i="1"/>
  <c r="CE151" i="1"/>
  <c r="CE152" i="1"/>
  <c r="CE153" i="1"/>
  <c r="CE154" i="1"/>
  <c r="CE155" i="1"/>
  <c r="CE156" i="1"/>
  <c r="CE157" i="1"/>
  <c r="CE158" i="1"/>
  <c r="CE159" i="1"/>
  <c r="CE160" i="1"/>
  <c r="CE161" i="1"/>
  <c r="CE162" i="1"/>
  <c r="CE163" i="1"/>
  <c r="CE164" i="1"/>
  <c r="CE165" i="1"/>
  <c r="CE166" i="1"/>
  <c r="CE167" i="1"/>
  <c r="CE168" i="1"/>
  <c r="CE169" i="1"/>
  <c r="CE170" i="1"/>
  <c r="CE171" i="1"/>
  <c r="CE172" i="1"/>
  <c r="CE173" i="1"/>
  <c r="CE6" i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8" i="1"/>
  <c r="CD169" i="1"/>
  <c r="CD170" i="1"/>
  <c r="CD171" i="1"/>
  <c r="CD172" i="1"/>
  <c r="CD173" i="1"/>
  <c r="CD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0" i="1"/>
  <c r="CC171" i="1"/>
  <c r="CC172" i="1"/>
  <c r="CC173" i="1"/>
  <c r="CC6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9" i="1"/>
  <c r="CB40" i="1"/>
  <c r="CB41" i="1"/>
  <c r="CB42" i="1"/>
  <c r="CB43" i="1"/>
  <c r="CB44" i="1"/>
  <c r="CB45" i="1"/>
  <c r="CB46" i="1"/>
  <c r="CB47" i="1"/>
  <c r="CB48" i="1"/>
  <c r="CB49" i="1"/>
  <c r="CB50" i="1"/>
  <c r="CB51" i="1"/>
  <c r="CB52" i="1"/>
  <c r="CB53" i="1"/>
  <c r="CB54" i="1"/>
  <c r="CB55" i="1"/>
  <c r="CB56" i="1"/>
  <c r="CB57" i="1"/>
  <c r="CB58" i="1"/>
  <c r="CB59" i="1"/>
  <c r="CB60" i="1"/>
  <c r="CB61" i="1"/>
  <c r="CB62" i="1"/>
  <c r="CB63" i="1"/>
  <c r="CB64" i="1"/>
  <c r="CB65" i="1"/>
  <c r="CB66" i="1"/>
  <c r="CB67" i="1"/>
  <c r="CB68" i="1"/>
  <c r="CB69" i="1"/>
  <c r="CB70" i="1"/>
  <c r="CB71" i="1"/>
  <c r="CB72" i="1"/>
  <c r="CB73" i="1"/>
  <c r="CB74" i="1"/>
  <c r="CB75" i="1"/>
  <c r="CB76" i="1"/>
  <c r="CB77" i="1"/>
  <c r="CB78" i="1"/>
  <c r="CB79" i="1"/>
  <c r="CB80" i="1"/>
  <c r="CB81" i="1"/>
  <c r="CB82" i="1"/>
  <c r="CB83" i="1"/>
  <c r="CB84" i="1"/>
  <c r="CB85" i="1"/>
  <c r="CB86" i="1"/>
  <c r="CB87" i="1"/>
  <c r="CB88" i="1"/>
  <c r="CB89" i="1"/>
  <c r="CB90" i="1"/>
  <c r="CB91" i="1"/>
  <c r="CB92" i="1"/>
  <c r="CB93" i="1"/>
  <c r="CB94" i="1"/>
  <c r="CB95" i="1"/>
  <c r="CB96" i="1"/>
  <c r="CB97" i="1"/>
  <c r="CB98" i="1"/>
  <c r="CB99" i="1"/>
  <c r="CB100" i="1"/>
  <c r="CB101" i="1"/>
  <c r="CB102" i="1"/>
  <c r="CB103" i="1"/>
  <c r="CB104" i="1"/>
  <c r="CB105" i="1"/>
  <c r="CB106" i="1"/>
  <c r="CB107" i="1"/>
  <c r="CB108" i="1"/>
  <c r="CB109" i="1"/>
  <c r="CB110" i="1"/>
  <c r="CB111" i="1"/>
  <c r="CB112" i="1"/>
  <c r="CB113" i="1"/>
  <c r="CB114" i="1"/>
  <c r="CB115" i="1"/>
  <c r="CB116" i="1"/>
  <c r="CB117" i="1"/>
  <c r="CB118" i="1"/>
  <c r="CB119" i="1"/>
  <c r="CB120" i="1"/>
  <c r="CB121" i="1"/>
  <c r="CB122" i="1"/>
  <c r="CB123" i="1"/>
  <c r="CB124" i="1"/>
  <c r="CB125" i="1"/>
  <c r="CB126" i="1"/>
  <c r="CB127" i="1"/>
  <c r="CB128" i="1"/>
  <c r="CB129" i="1"/>
  <c r="CB130" i="1"/>
  <c r="CB131" i="1"/>
  <c r="CB132" i="1"/>
  <c r="CB133" i="1"/>
  <c r="CB134" i="1"/>
  <c r="CB135" i="1"/>
  <c r="CB136" i="1"/>
  <c r="CB137" i="1"/>
  <c r="CB138" i="1"/>
  <c r="CB141" i="1"/>
  <c r="CB142" i="1"/>
  <c r="CB143" i="1"/>
  <c r="CB144" i="1"/>
  <c r="CB145" i="1"/>
  <c r="CB146" i="1"/>
  <c r="CB147" i="1"/>
  <c r="CB148" i="1"/>
  <c r="CB149" i="1"/>
  <c r="CB150" i="1"/>
  <c r="CB151" i="1"/>
  <c r="CB152" i="1"/>
  <c r="CB153" i="1"/>
  <c r="CB154" i="1"/>
  <c r="CB155" i="1"/>
  <c r="CB156" i="1"/>
  <c r="CB157" i="1"/>
  <c r="CB158" i="1"/>
  <c r="CB159" i="1"/>
  <c r="CB160" i="1"/>
  <c r="CB161" i="1"/>
  <c r="CB162" i="1"/>
  <c r="CB163" i="1"/>
  <c r="CB164" i="1"/>
  <c r="CB165" i="1"/>
  <c r="CB166" i="1"/>
  <c r="CB167" i="1"/>
  <c r="CB168" i="1"/>
  <c r="CB169" i="1"/>
  <c r="CB170" i="1"/>
  <c r="CB171" i="1"/>
  <c r="CB172" i="1"/>
  <c r="CB173" i="1"/>
  <c r="CB6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67" i="1"/>
  <c r="CA68" i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CA82" i="1"/>
  <c r="CA83" i="1"/>
  <c r="CA84" i="1"/>
  <c r="CA85" i="1"/>
  <c r="CA86" i="1"/>
  <c r="CA87" i="1"/>
  <c r="CA88" i="1"/>
  <c r="CA89" i="1"/>
  <c r="CA90" i="1"/>
  <c r="CA91" i="1"/>
  <c r="CA92" i="1"/>
  <c r="CA93" i="1"/>
  <c r="CA94" i="1"/>
  <c r="CA95" i="1"/>
  <c r="CA96" i="1"/>
  <c r="CA97" i="1"/>
  <c r="CA98" i="1"/>
  <c r="CA99" i="1"/>
  <c r="CA100" i="1"/>
  <c r="CA101" i="1"/>
  <c r="CA102" i="1"/>
  <c r="CA103" i="1"/>
  <c r="CA104" i="1"/>
  <c r="CA105" i="1"/>
  <c r="CA106" i="1"/>
  <c r="CA107" i="1"/>
  <c r="CA108" i="1"/>
  <c r="CA109" i="1"/>
  <c r="CA110" i="1"/>
  <c r="CA111" i="1"/>
  <c r="CA112" i="1"/>
  <c r="CA113" i="1"/>
  <c r="CA114" i="1"/>
  <c r="CA115" i="1"/>
  <c r="CA116" i="1"/>
  <c r="CA117" i="1"/>
  <c r="CA118" i="1"/>
  <c r="CA119" i="1"/>
  <c r="CA120" i="1"/>
  <c r="CA121" i="1"/>
  <c r="CA122" i="1"/>
  <c r="CA123" i="1"/>
  <c r="CA124" i="1"/>
  <c r="CA125" i="1"/>
  <c r="CA126" i="1"/>
  <c r="CA127" i="1"/>
  <c r="CA128" i="1"/>
  <c r="CA129" i="1"/>
  <c r="CA130" i="1"/>
  <c r="CA131" i="1"/>
  <c r="CA132" i="1"/>
  <c r="CA133" i="1"/>
  <c r="CA134" i="1"/>
  <c r="CA135" i="1"/>
  <c r="CA136" i="1"/>
  <c r="CA137" i="1"/>
  <c r="CA138" i="1"/>
  <c r="CA141" i="1"/>
  <c r="CA142" i="1"/>
  <c r="CA143" i="1"/>
  <c r="CA144" i="1"/>
  <c r="CA145" i="1"/>
  <c r="CA146" i="1"/>
  <c r="CA147" i="1"/>
  <c r="CA148" i="1"/>
  <c r="CA149" i="1"/>
  <c r="CA150" i="1"/>
  <c r="CA151" i="1"/>
  <c r="CA152" i="1"/>
  <c r="CA153" i="1"/>
  <c r="CA154" i="1"/>
  <c r="CA155" i="1"/>
  <c r="CA156" i="1"/>
  <c r="CA157" i="1"/>
  <c r="CA158" i="1"/>
  <c r="CA159" i="1"/>
  <c r="CA160" i="1"/>
  <c r="CA161" i="1"/>
  <c r="CA162" i="1"/>
  <c r="CA163" i="1"/>
  <c r="CA164" i="1"/>
  <c r="CA165" i="1"/>
  <c r="CA166" i="1"/>
  <c r="CA167" i="1"/>
  <c r="CA168" i="1"/>
  <c r="CA169" i="1"/>
  <c r="CA170" i="1"/>
  <c r="CA171" i="1"/>
  <c r="CA172" i="1"/>
  <c r="CA173" i="1"/>
  <c r="CA6" i="1"/>
  <c r="BZ7" i="1"/>
  <c r="BZ8" i="1"/>
  <c r="BZ9" i="1"/>
  <c r="BZ10" i="1"/>
  <c r="BZ11" i="1"/>
  <c r="BZ12" i="1"/>
  <c r="BZ13" i="1"/>
  <c r="BZ14" i="1"/>
  <c r="BZ15" i="1"/>
  <c r="BZ16" i="1"/>
  <c r="BZ17" i="1"/>
  <c r="BZ18" i="1"/>
  <c r="BZ19" i="1"/>
  <c r="BZ20" i="1"/>
  <c r="BZ21" i="1"/>
  <c r="BZ22" i="1"/>
  <c r="BZ23" i="1"/>
  <c r="BZ24" i="1"/>
  <c r="BZ25" i="1"/>
  <c r="BZ26" i="1"/>
  <c r="BZ27" i="1"/>
  <c r="BZ28" i="1"/>
  <c r="BZ29" i="1"/>
  <c r="BZ30" i="1"/>
  <c r="BZ31" i="1"/>
  <c r="BZ32" i="1"/>
  <c r="BZ33" i="1"/>
  <c r="BZ34" i="1"/>
  <c r="BZ35" i="1"/>
  <c r="BZ36" i="1"/>
  <c r="BZ37" i="1"/>
  <c r="BZ38" i="1"/>
  <c r="BZ39" i="1"/>
  <c r="BZ40" i="1"/>
  <c r="BZ41" i="1"/>
  <c r="BZ42" i="1"/>
  <c r="BZ43" i="1"/>
  <c r="BZ44" i="1"/>
  <c r="BZ45" i="1"/>
  <c r="BZ46" i="1"/>
  <c r="BZ47" i="1"/>
  <c r="BZ48" i="1"/>
  <c r="BZ49" i="1"/>
  <c r="BZ50" i="1"/>
  <c r="BZ51" i="1"/>
  <c r="BZ52" i="1"/>
  <c r="BZ53" i="1"/>
  <c r="BZ54" i="1"/>
  <c r="BZ55" i="1"/>
  <c r="BZ56" i="1"/>
  <c r="BZ57" i="1"/>
  <c r="BZ58" i="1"/>
  <c r="BZ59" i="1"/>
  <c r="BZ60" i="1"/>
  <c r="BZ61" i="1"/>
  <c r="BZ62" i="1"/>
  <c r="BZ63" i="1"/>
  <c r="BZ64" i="1"/>
  <c r="BZ65" i="1"/>
  <c r="BZ66" i="1"/>
  <c r="BZ67" i="1"/>
  <c r="BZ68" i="1"/>
  <c r="BZ69" i="1"/>
  <c r="BZ70" i="1"/>
  <c r="BZ71" i="1"/>
  <c r="BZ72" i="1"/>
  <c r="BZ73" i="1"/>
  <c r="BZ74" i="1"/>
  <c r="BZ75" i="1"/>
  <c r="BZ76" i="1"/>
  <c r="BZ77" i="1"/>
  <c r="BZ78" i="1"/>
  <c r="BZ79" i="1"/>
  <c r="BZ80" i="1"/>
  <c r="BZ81" i="1"/>
  <c r="BZ82" i="1"/>
  <c r="BZ83" i="1"/>
  <c r="BZ84" i="1"/>
  <c r="BZ85" i="1"/>
  <c r="BZ86" i="1"/>
  <c r="BZ87" i="1"/>
  <c r="BZ88" i="1"/>
  <c r="BZ89" i="1"/>
  <c r="BZ90" i="1"/>
  <c r="BZ91" i="1"/>
  <c r="BZ92" i="1"/>
  <c r="BZ93" i="1"/>
  <c r="BZ94" i="1"/>
  <c r="BZ95" i="1"/>
  <c r="BZ96" i="1"/>
  <c r="BZ97" i="1"/>
  <c r="BZ98" i="1"/>
  <c r="BZ99" i="1"/>
  <c r="BZ100" i="1"/>
  <c r="BZ101" i="1"/>
  <c r="BZ102" i="1"/>
  <c r="BZ103" i="1"/>
  <c r="BZ104" i="1"/>
  <c r="BZ105" i="1"/>
  <c r="BZ106" i="1"/>
  <c r="BZ107" i="1"/>
  <c r="BZ108" i="1"/>
  <c r="BZ109" i="1"/>
  <c r="BZ110" i="1"/>
  <c r="BZ111" i="1"/>
  <c r="BZ112" i="1"/>
  <c r="BZ113" i="1"/>
  <c r="BZ114" i="1"/>
  <c r="BZ115" i="1"/>
  <c r="BZ116" i="1"/>
  <c r="BZ117" i="1"/>
  <c r="BZ118" i="1"/>
  <c r="BZ119" i="1"/>
  <c r="BZ120" i="1"/>
  <c r="BZ121" i="1"/>
  <c r="BZ122" i="1"/>
  <c r="BZ123" i="1"/>
  <c r="BZ124" i="1"/>
  <c r="BZ125" i="1"/>
  <c r="BZ126" i="1"/>
  <c r="BZ127" i="1"/>
  <c r="BZ128" i="1"/>
  <c r="BZ129" i="1"/>
  <c r="BZ130" i="1"/>
  <c r="BZ131" i="1"/>
  <c r="BZ132" i="1"/>
  <c r="BZ133" i="1"/>
  <c r="BZ134" i="1"/>
  <c r="BZ135" i="1"/>
  <c r="BZ136" i="1"/>
  <c r="BZ137" i="1"/>
  <c r="BZ138" i="1"/>
  <c r="BZ141" i="1"/>
  <c r="BZ142" i="1"/>
  <c r="BZ143" i="1"/>
  <c r="BZ144" i="1"/>
  <c r="BZ145" i="1"/>
  <c r="BZ146" i="1"/>
  <c r="BZ147" i="1"/>
  <c r="BZ148" i="1"/>
  <c r="BZ149" i="1"/>
  <c r="BZ150" i="1"/>
  <c r="BZ151" i="1"/>
  <c r="BZ152" i="1"/>
  <c r="BZ153" i="1"/>
  <c r="BZ154" i="1"/>
  <c r="BZ155" i="1"/>
  <c r="BZ156" i="1"/>
  <c r="BZ157" i="1"/>
  <c r="BZ158" i="1"/>
  <c r="BZ159" i="1"/>
  <c r="BZ160" i="1"/>
  <c r="BZ161" i="1"/>
  <c r="BZ162" i="1"/>
  <c r="BZ163" i="1"/>
  <c r="BZ164" i="1"/>
  <c r="BZ165" i="1"/>
  <c r="BZ166" i="1"/>
  <c r="BZ167" i="1"/>
  <c r="BZ168" i="1"/>
  <c r="BZ169" i="1"/>
  <c r="BZ170" i="1"/>
  <c r="BZ171" i="1"/>
  <c r="BZ172" i="1"/>
  <c r="BZ173" i="1"/>
  <c r="BZ6" i="1"/>
  <c r="BY7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2" i="1"/>
  <c r="BY23" i="1"/>
  <c r="BY24" i="1"/>
  <c r="BY25" i="1"/>
  <c r="BY26" i="1"/>
  <c r="BY27" i="1"/>
  <c r="BY28" i="1"/>
  <c r="BY29" i="1"/>
  <c r="BY30" i="1"/>
  <c r="BY31" i="1"/>
  <c r="BY32" i="1"/>
  <c r="BY33" i="1"/>
  <c r="BY34" i="1"/>
  <c r="BY35" i="1"/>
  <c r="BY36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Y56" i="1"/>
  <c r="BY57" i="1"/>
  <c r="BY58" i="1"/>
  <c r="BY59" i="1"/>
  <c r="BY60" i="1"/>
  <c r="BY61" i="1"/>
  <c r="BY62" i="1"/>
  <c r="BY63" i="1"/>
  <c r="BY64" i="1"/>
  <c r="BY65" i="1"/>
  <c r="BY66" i="1"/>
  <c r="BY67" i="1"/>
  <c r="BY68" i="1"/>
  <c r="BY69" i="1"/>
  <c r="BY70" i="1"/>
  <c r="BY71" i="1"/>
  <c r="BY72" i="1"/>
  <c r="BY73" i="1"/>
  <c r="BY74" i="1"/>
  <c r="BY75" i="1"/>
  <c r="BY76" i="1"/>
  <c r="BY77" i="1"/>
  <c r="BY78" i="1"/>
  <c r="BY79" i="1"/>
  <c r="BY80" i="1"/>
  <c r="BY81" i="1"/>
  <c r="BY82" i="1"/>
  <c r="BY83" i="1"/>
  <c r="BY84" i="1"/>
  <c r="BY85" i="1"/>
  <c r="BY86" i="1"/>
  <c r="BY87" i="1"/>
  <c r="BY88" i="1"/>
  <c r="BY89" i="1"/>
  <c r="BY90" i="1"/>
  <c r="BY91" i="1"/>
  <c r="BY92" i="1"/>
  <c r="BY93" i="1"/>
  <c r="BY94" i="1"/>
  <c r="BY95" i="1"/>
  <c r="BY96" i="1"/>
  <c r="BY97" i="1"/>
  <c r="BY98" i="1"/>
  <c r="BY99" i="1"/>
  <c r="BY100" i="1"/>
  <c r="BY101" i="1"/>
  <c r="BY102" i="1"/>
  <c r="BY103" i="1"/>
  <c r="BY104" i="1"/>
  <c r="BY105" i="1"/>
  <c r="BY106" i="1"/>
  <c r="BY107" i="1"/>
  <c r="BY108" i="1"/>
  <c r="BY109" i="1"/>
  <c r="BY110" i="1"/>
  <c r="BY111" i="1"/>
  <c r="BY112" i="1"/>
  <c r="BY113" i="1"/>
  <c r="BY114" i="1"/>
  <c r="BY115" i="1"/>
  <c r="BY116" i="1"/>
  <c r="BY117" i="1"/>
  <c r="BY118" i="1"/>
  <c r="BY119" i="1"/>
  <c r="BY120" i="1"/>
  <c r="BY121" i="1"/>
  <c r="BY122" i="1"/>
  <c r="BY123" i="1"/>
  <c r="BY124" i="1"/>
  <c r="BY125" i="1"/>
  <c r="BY126" i="1"/>
  <c r="BY127" i="1"/>
  <c r="BY128" i="1"/>
  <c r="BY129" i="1"/>
  <c r="BY130" i="1"/>
  <c r="BY131" i="1"/>
  <c r="BY132" i="1"/>
  <c r="BY133" i="1"/>
  <c r="BY134" i="1"/>
  <c r="BY135" i="1"/>
  <c r="BY136" i="1"/>
  <c r="BY137" i="1"/>
  <c r="BY138" i="1"/>
  <c r="BY141" i="1"/>
  <c r="BY142" i="1"/>
  <c r="BY143" i="1"/>
  <c r="BY144" i="1"/>
  <c r="BY145" i="1"/>
  <c r="BY146" i="1"/>
  <c r="BY147" i="1"/>
  <c r="BY148" i="1"/>
  <c r="BY149" i="1"/>
  <c r="BY150" i="1"/>
  <c r="BY151" i="1"/>
  <c r="BY152" i="1"/>
  <c r="BY153" i="1"/>
  <c r="BY154" i="1"/>
  <c r="BY155" i="1"/>
  <c r="BY156" i="1"/>
  <c r="BY157" i="1"/>
  <c r="BY158" i="1"/>
  <c r="BY159" i="1"/>
  <c r="BY160" i="1"/>
  <c r="BY161" i="1"/>
  <c r="BY162" i="1"/>
  <c r="BY163" i="1"/>
  <c r="BY164" i="1"/>
  <c r="BY165" i="1"/>
  <c r="BY166" i="1"/>
  <c r="BY167" i="1"/>
  <c r="BY168" i="1"/>
  <c r="BY169" i="1"/>
  <c r="BY170" i="1"/>
  <c r="BY171" i="1"/>
  <c r="BY172" i="1"/>
  <c r="BY173" i="1"/>
  <c r="BY6" i="1"/>
  <c r="BO7" i="1"/>
  <c r="BO6" i="1"/>
  <c r="BL6" i="1"/>
  <c r="BL7" i="1"/>
  <c r="BX6" i="1"/>
  <c r="BQ6" i="1" s="1"/>
  <c r="BM6" i="1" l="1"/>
  <c r="BN6" i="1"/>
  <c r="BP6" i="1"/>
  <c r="BX173" i="1" l="1"/>
  <c r="BR173" i="1"/>
  <c r="BX172" i="1"/>
  <c r="BR172" i="1"/>
  <c r="BX171" i="1"/>
  <c r="BR171" i="1"/>
  <c r="BM173" i="1" l="1"/>
  <c r="BN173" i="1"/>
  <c r="BP173" i="1"/>
  <c r="BQ173" i="1"/>
  <c r="BN171" i="1"/>
  <c r="BP171" i="1"/>
  <c r="BQ171" i="1"/>
  <c r="BM171" i="1"/>
  <c r="BP172" i="1"/>
  <c r="BM172" i="1"/>
  <c r="BN172" i="1"/>
  <c r="BQ172" i="1"/>
  <c r="BT171" i="1"/>
  <c r="BS171" i="1"/>
  <c r="BT172" i="1"/>
  <c r="BS172" i="1"/>
  <c r="BT173" i="1"/>
  <c r="BS173" i="1"/>
</calcChain>
</file>

<file path=xl/comments1.xml><?xml version="1.0" encoding="utf-8"?>
<comments xmlns="http://schemas.openxmlformats.org/spreadsheetml/2006/main">
  <authors>
    <author/>
  </authors>
  <commentList>
    <comment ref="AP3" authorId="0" shapeId="0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<sst xmlns="http://schemas.openxmlformats.org/spreadsheetml/2006/main" count="4703" uniqueCount="283">
  <si>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</si>
  <si>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</si>
  <si>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</si>
  <si>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</si>
  <si>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</si>
  <si>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</si>
  <si>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</si>
  <si>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</si>
  <si>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</si>
  <si>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</si>
  <si>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</si>
  <si>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</si>
  <si>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</si>
  <si>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</si>
  <si>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</si>
  <si>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</si>
  <si>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</si>
  <si>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</si>
  <si>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</si>
  <si>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</si>
  <si>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</si>
  <si>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</si>
  <si>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</si>
  <si>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</si>
  <si>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</si>
  <si>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</si>
  <si>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</si>
  <si>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</si>
  <si>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</si>
  <si>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</si>
  <si>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</si>
  <si>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</si>
  <si>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</si>
  <si>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</si>
  <si>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</si>
  <si>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</si>
  <si>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</si>
  <si>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</si>
  <si>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</si>
  <si>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</si>
  <si>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</si>
  <si>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</si>
  <si>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</si>
  <si>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</si>
  <si>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</si>
  <si>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</si>
  <si>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</si>
  <si>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</si>
  <si>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</si>
  <si>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</si>
  <si>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</si>
  <si>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</si>
  <si>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</si>
  <si>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</si>
  <si>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</si>
  <si>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</si>
  <si>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</si>
  <si>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</si>
  <si>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</si>
  <si>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</si>
  <si>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</si>
  <si>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</si>
  <si>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</si>
  <si>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</si>
  <si>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</si>
  <si>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</si>
  <si>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</si>
  <si>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</si>
  <si>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</si>
  <si>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</si>
  <si>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</si>
  <si>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</si>
  <si>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</si>
  <si>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</si>
  <si>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</si>
  <si>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</si>
  <si>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</si>
  <si>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</si>
  <si>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</si>
  <si>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</si>
  <si>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</si>
  <si>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</si>
  <si>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</si>
  <si>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</si>
  <si>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</si>
  <si>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</si>
  <si>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</si>
  <si>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</si>
  <si>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</si>
  <si>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</si>
  <si>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</si>
  <si>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</si>
  <si>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</si>
  <si>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</si>
  <si>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</si>
  <si>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</si>
  <si>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</si>
  <si>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</si>
  <si>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</si>
  <si>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</si>
  <si>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</si>
  <si>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</si>
  <si>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</si>
  <si>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</si>
  <si>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</si>
  <si>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</si>
  <si>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</si>
  <si>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</si>
  <si>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</si>
  <si>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</si>
  <si>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</si>
  <si>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</si>
  <si>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</si>
  <si>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</si>
  <si>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</si>
  <si>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</si>
  <si>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</si>
  <si>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</si>
  <si>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</si>
  <si>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</si>
  <si>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</si>
  <si>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</si>
  <si>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</si>
  <si>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</si>
  <si>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</si>
  <si>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</si>
  <si>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</si>
  <si>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</si>
  <si>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</si>
  <si>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</si>
  <si>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</si>
  <si>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</si>
  <si>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</si>
  <si>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</si>
  <si>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</si>
  <si>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</si>
  <si>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</si>
  <si>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</si>
  <si>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</si>
  <si>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</si>
  <si>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</si>
  <si>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</si>
  <si>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</si>
  <si>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</si>
  <si>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</si>
  <si>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</si>
  <si>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</si>
  <si>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</si>
  <si>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</si>
  <si>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</si>
  <si>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</si>
  <si>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</si>
  <si>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</si>
  <si>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</si>
  <si>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</si>
  <si>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</si>
  <si>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</si>
  <si>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</si>
  <si>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</si>
  <si>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</si>
  <si>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Poireaux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</si>
  <si>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</si>
  <si>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</si>
  <si>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</si>
  <si>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</si>
  <si>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</si>
  <si>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</si>
  <si>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</si>
  <si>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</si>
  <si>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</si>
  <si>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</si>
  <si>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</si>
  <si>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</si>
  <si>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</si>
  <si>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</si>
  <si>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</si>
  <si>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</si>
  <si>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</si>
  <si>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</si>
  <si>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</si>
  <si>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</si>
  <si>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</si>
  <si>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</si>
  <si>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</si>
  <si>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</si>
  <si>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</si>
  <si>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</si>
  <si>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</si>
  <si>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</si>
  <si>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</si>
  <si>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</si>
  <si>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</si>
  <si>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</si>
  <si>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</si>
  <si>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</si>
  <si>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</si>
  <si>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</si>
  <si>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</si>
  <si>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Grossiste 1 Toulouse</t>
  </si>
  <si>
    <t>botte 300gr</t>
  </si>
  <si>
    <t>pc</t>
  </si>
  <si>
    <t>pleurotes</t>
  </si>
  <si>
    <t>Références Grossistes HT</t>
  </si>
  <si>
    <t/>
  </si>
  <si>
    <t>Moyenne magasins, grossistes</t>
  </si>
  <si>
    <t>Producteur 7 : VD Lisle sur Tarn</t>
  </si>
  <si>
    <t>Producteur 7 : magasin bio Lisle sur Tarn</t>
  </si>
  <si>
    <t>MAG</t>
  </si>
  <si>
    <t>VD</t>
  </si>
  <si>
    <t>GRO?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</si>
  <si>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</si>
  <si>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</si>
  <si>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</si>
  <si>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</si>
  <si>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</si>
  <si>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</si>
  <si>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</si>
  <si>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</si>
  <si>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</si>
  <si>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</si>
  <si>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</si>
  <si>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</si>
  <si>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</si>
  <si>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</si>
  <si>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</si>
  <si>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</si>
  <si>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</si>
  <si>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Grossiste 3  Montpellier</t>
  </si>
  <si>
    <t>Collecte des données : APABA, Civambio 34, Civambio 66, Biocivam 11, Bios du Gers, Bio Ariège-Garonne, CDA du Tarn, CDA du Gard</t>
  </si>
  <si>
    <t>Producteur 5 : Foix, magasin producteurs</t>
  </si>
  <si>
    <t>Producteur 3 : Nîmes, vente directe</t>
  </si>
  <si>
    <t>rhubarbe 500 g</t>
  </si>
  <si>
    <t>producteur 13 : restaurateur</t>
  </si>
  <si>
    <t>??</t>
  </si>
  <si>
    <t>Producteur 1 : ville, amap</t>
  </si>
  <si>
    <t>Producteur 1 : ville, boutique producteur</t>
  </si>
  <si>
    <t>Producteur 2 : ville, marché</t>
  </si>
  <si>
    <t>Producteur 5 : magasin</t>
  </si>
  <si>
    <t>Producteur 8 : marché, paniers</t>
  </si>
  <si>
    <t>Producteur 8 : magasin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</si>
  <si>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</si>
  <si>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</si>
  <si>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</si>
  <si>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</si>
  <si>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</t>
  </si>
  <si>
    <t>Producteur 1 : Nord Toulouse, VD</t>
  </si>
  <si>
    <r>
      <t xml:space="preserve">Producteur 2 : Sud Toulouse, VD </t>
    </r>
    <r>
      <rPr>
        <b/>
        <sz val="11"/>
        <color rgb="FFFF0000"/>
        <rFont val="Arial Narrow"/>
        <family val="2"/>
      </rPr>
      <t>à partir de mars</t>
    </r>
  </si>
  <si>
    <t>Producteur 4 : L'union (Anaïs)</t>
  </si>
  <si>
    <r>
      <t xml:space="preserve">Producteur 5 :
Sud Toulouse
VD paniers et marché </t>
    </r>
    <r>
      <rPr>
        <b/>
        <sz val="10"/>
        <color rgb="FFFF0000"/>
        <rFont val="Arial Narrow"/>
        <family val="2"/>
      </rPr>
      <t xml:space="preserve">à partir de fin avril
</t>
    </r>
  </si>
  <si>
    <t>Producteur 1 : MONTFERRAND PLAVES - Magasin bio</t>
  </si>
  <si>
    <t>Producteur 2 : MONTESTRUC SUR GERS - vente direct marché</t>
  </si>
  <si>
    <t>Producteur 1 : Montpellier, Vente directe marché</t>
  </si>
  <si>
    <t>Producteur 2 : Est Montpellier</t>
  </si>
  <si>
    <t>Producteur 1 : ville, type de vente</t>
  </si>
  <si>
    <t xml:space="preserve"> OCCITANIE 2022 - Semaine 16 (18 au 24 avril 2022)</t>
  </si>
  <si>
    <t>Semaine 16 (18 au 24 avril 2022)</t>
  </si>
  <si>
    <t>Pas de données</t>
  </si>
  <si>
    <t>aubergine blanche</t>
  </si>
  <si>
    <t>Betterave crue</t>
  </si>
  <si>
    <t>Betterave cuite</t>
  </si>
  <si>
    <t>Chou pointu</t>
  </si>
  <si>
    <t>Fraise</t>
  </si>
  <si>
    <t>Melon ovale canari</t>
  </si>
  <si>
    <t>Navet</t>
  </si>
  <si>
    <t>oignon doux</t>
  </si>
  <si>
    <t>salades au poids</t>
  </si>
  <si>
    <t>Rougette,sucrine</t>
  </si>
  <si>
    <t>pomme de terre (sac)</t>
  </si>
  <si>
    <t>namenia, mizuna,</t>
  </si>
  <si>
    <t>radis daikon</t>
  </si>
  <si>
    <t>Orties</t>
  </si>
  <si>
    <t>Yacon</t>
  </si>
  <si>
    <t>courge sucrine du berry</t>
  </si>
  <si>
    <t>celeri brance</t>
  </si>
  <si>
    <t>kiwano</t>
  </si>
  <si>
    <t>mange tout</t>
  </si>
  <si>
    <t>jaônais</t>
  </si>
  <si>
    <t>noisette</t>
  </si>
  <si>
    <t>COTATION LEGUMES ET FRUITS BIO VENTE DIRECTE et DEMI-GROS - OCCITANIE 222 - Semaine 16 (18 au 24 avril 222)</t>
  </si>
  <si>
    <t>Ariège (9)</t>
  </si>
  <si>
    <t>Gard (3)</t>
  </si>
  <si>
    <t>Producteur 5 : Foix, La Bastide de Sérou et Cadarcet (9), à la ferme, marché et drive fermier</t>
  </si>
  <si>
    <t>Producteur 1 : amap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</si>
</sst>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0.0"/>
  </numFmts>
  <fonts count="3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9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4" borderId="16" xfId="1" applyFont="1" applyFill="1" applyBorder="1" applyAlignment="1">
      <alignment horizontal="center" vertical="center" wrapText="1"/>
    </xf>
    <xf numFmtId="0" fontId="4" fillId="24" borderId="17" xfId="1" applyFont="1" applyFill="1" applyBorder="1" applyAlignment="1">
      <alignment horizontal="center" vertical="center" wrapText="1"/>
    </xf>
    <xf numFmtId="0" fontId="7" fillId="22" borderId="23" xfId="1" applyFont="1" applyFill="1" applyBorder="1" applyAlignment="1">
      <alignment horizontal="center" vertical="center" wrapText="1"/>
    </xf>
    <xf numFmtId="0" fontId="7" fillId="22" borderId="24" xfId="1" applyFont="1" applyFill="1" applyBorder="1" applyAlignment="1">
      <alignment horizontal="center" vertical="center" wrapText="1"/>
    </xf>
    <xf numFmtId="0" fontId="7" fillId="23" borderId="24" xfId="1" applyFont="1" applyFill="1" applyBorder="1" applyAlignment="1">
      <alignment horizontal="center" vertical="center" wrapText="1"/>
    </xf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6" xfId="0" applyFont="1" applyFill="1" applyBorder="1" applyAlignment="1">
      <alignment horizontal="center" vertical="center" wrapText="1"/>
    </xf>
    <xf numFmtId="0" fontId="4" fillId="24" borderId="17" xfId="0" applyFont="1" applyFill="1" applyBorder="1" applyAlignment="1">
      <alignment horizontal="center" vertical="center" wrapText="1"/>
    </xf>
    <xf numFmtId="0" fontId="9" fillId="26" borderId="50" xfId="0" applyFont="1" applyFill="1" applyBorder="1" applyAlignment="1">
      <alignment horizontal="center" vertical="center" wrapText="1"/>
    </xf>
    <xf numFmtId="0" fontId="9" fillId="26" borderId="51" xfId="0" applyFont="1" applyFill="1" applyBorder="1" applyAlignment="1">
      <alignment horizontal="center" vertical="center" wrapText="1"/>
    </xf>
    <xf numFmtId="0" fontId="10" fillId="27" borderId="41" xfId="1" applyFont="1" applyFill="1" applyBorder="1"/>
    <xf numFmtId="0" fontId="8" fillId="0" borderId="0" xfId="0" applyFont="1"/>
    <xf numFmtId="0" fontId="8" fillId="0" borderId="52" xfId="0" applyFont="1" applyBorder="1"/>
    <xf numFmtId="0" fontId="11" fillId="0" borderId="52" xfId="0" applyFont="1" applyBorder="1" applyAlignment="1">
      <alignment horizontal="center"/>
    </xf>
    <xf numFmtId="0" fontId="0" fillId="0" borderId="43" xfId="0" applyBorder="1"/>
    <xf numFmtId="0" fontId="0" fillId="0" borderId="54" xfId="0" applyBorder="1"/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55" xfId="1" applyFont="1" applyFill="1" applyBorder="1"/>
    <xf numFmtId="0" fontId="11" fillId="0" borderId="55" xfId="1" applyFont="1" applyFill="1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164" fontId="16" fillId="0" borderId="36" xfId="1" applyNumberFormat="1" applyFont="1" applyBorder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29" xfId="1" applyNumberFormat="1" applyFont="1" applyBorder="1"/>
    <xf numFmtId="0" fontId="18" fillId="0" borderId="0" xfId="0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2" xfId="1" applyNumberFormat="1" applyFont="1" applyFill="1" applyBorder="1" applyAlignment="1">
      <alignment horizontal="center" vertical="center" wrapText="1"/>
    </xf>
    <xf numFmtId="164" fontId="9" fillId="26" borderId="18" xfId="1" applyNumberFormat="1" applyFont="1" applyFill="1" applyBorder="1" applyAlignment="1">
      <alignment horizontal="center" vertical="center" wrapText="1"/>
    </xf>
    <xf numFmtId="164" fontId="7" fillId="22" borderId="23" xfId="1" applyNumberFormat="1" applyFont="1" applyFill="1" applyBorder="1" applyAlignment="1">
      <alignment horizontal="center" vertical="center" wrapText="1"/>
    </xf>
    <xf numFmtId="164" fontId="7" fillId="22" borderId="24" xfId="1" applyNumberFormat="1" applyFont="1" applyFill="1" applyBorder="1" applyAlignment="1">
      <alignment horizontal="center" vertical="center" wrapText="1"/>
    </xf>
    <xf numFmtId="164" fontId="7" fillId="23" borderId="24" xfId="1" applyNumberFormat="1" applyFont="1" applyFill="1" applyBorder="1" applyAlignment="1">
      <alignment horizontal="center" vertical="center" wrapText="1"/>
    </xf>
    <xf numFmtId="164" fontId="7" fillId="23" borderId="25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/>
    <xf numFmtId="164" fontId="0" fillId="0" borderId="0" xfId="0" applyNumberFormat="1" applyFont="1" applyAlignment="1"/>
    <xf numFmtId="164" fontId="8" fillId="10" borderId="31" xfId="1" applyNumberFormat="1" applyFont="1" applyFill="1" applyBorder="1" applyAlignment="1">
      <alignment horizontal="center" wrapText="1"/>
    </xf>
    <xf numFmtId="164" fontId="8" fillId="11" borderId="32" xfId="1" applyNumberFormat="1" applyFont="1" applyFill="1" applyBorder="1" applyAlignment="1">
      <alignment horizontal="center" wrapText="1"/>
    </xf>
    <xf numFmtId="164" fontId="8" fillId="12" borderId="33" xfId="1" applyNumberFormat="1" applyFont="1" applyFill="1" applyBorder="1" applyAlignment="1">
      <alignment horizontal="center" wrapText="1"/>
    </xf>
    <xf numFmtId="164" fontId="8" fillId="29" borderId="34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26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8" fillId="17" borderId="29" xfId="1" applyNumberFormat="1" applyFont="1" applyFill="1" applyBorder="1" applyAlignment="1">
      <alignment horizontal="center" wrapText="1"/>
    </xf>
    <xf numFmtId="164" fontId="8" fillId="18" borderId="36" xfId="1" applyNumberFormat="1" applyFont="1" applyFill="1" applyBorder="1" applyAlignment="1">
      <alignment horizontal="center" wrapText="1"/>
    </xf>
    <xf numFmtId="164" fontId="11" fillId="0" borderId="37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0" borderId="24" xfId="0" applyNumberFormat="1" applyBorder="1"/>
    <xf numFmtId="164" fontId="11" fillId="0" borderId="39" xfId="1" applyNumberFormat="1" applyFont="1" applyBorder="1"/>
    <xf numFmtId="164" fontId="11" fillId="0" borderId="35" xfId="1" applyNumberFormat="1" applyFont="1" applyBorder="1" applyAlignment="1">
      <alignment wrapText="1"/>
    </xf>
    <xf numFmtId="164" fontId="8" fillId="16" borderId="31" xfId="1" applyNumberFormat="1" applyFont="1" applyFill="1" applyBorder="1" applyAlignment="1">
      <alignment horizontal="center" wrapText="1"/>
    </xf>
    <xf numFmtId="164" fontId="8" fillId="17" borderId="32" xfId="1" applyNumberFormat="1" applyFont="1" applyFill="1" applyBorder="1" applyAlignment="1">
      <alignment horizontal="center" wrapText="1"/>
    </xf>
    <xf numFmtId="164" fontId="11" fillId="0" borderId="31" xfId="1" applyNumberFormat="1" applyFont="1" applyBorder="1" applyAlignment="1">
      <alignment wrapText="1"/>
    </xf>
    <xf numFmtId="164" fontId="14" fillId="0" borderId="24" xfId="1" applyNumberFormat="1" applyFont="1" applyBorder="1" applyAlignment="1">
      <alignment horizontal="center"/>
    </xf>
    <xf numFmtId="164" fontId="8" fillId="16" borderId="42" xfId="1" applyNumberFormat="1" applyFont="1" applyFill="1" applyBorder="1" applyAlignment="1">
      <alignment horizontal="center" wrapText="1"/>
    </xf>
    <xf numFmtId="164" fontId="8" fillId="17" borderId="27" xfId="1" applyNumberFormat="1" applyFont="1" applyFill="1" applyBorder="1" applyAlignment="1">
      <alignment horizontal="center" wrapText="1"/>
    </xf>
    <xf numFmtId="164" fontId="11" fillId="0" borderId="42" xfId="1" applyNumberFormat="1" applyFont="1" applyBorder="1" applyAlignment="1">
      <alignment wrapText="1"/>
    </xf>
    <xf numFmtId="164" fontId="0" fillId="30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25" fillId="31" borderId="67" xfId="0" applyFont="1" applyFill="1" applyBorder="1" applyAlignment="1">
      <alignment horizontal="center" vertical="center" wrapText="1"/>
    </xf>
    <xf numFmtId="0" fontId="0" fillId="0" borderId="66" xfId="0" applyBorder="1" applyAlignment="1">
      <alignment wrapText="1"/>
    </xf>
    <xf numFmtId="0" fontId="25" fillId="33" borderId="62" xfId="0" applyFont="1" applyFill="1" applyBorder="1" applyAlignment="1">
      <alignment horizontal="center" vertical="center" wrapText="1"/>
    </xf>
    <xf numFmtId="0" fontId="25" fillId="33" borderId="71" xfId="0" applyFont="1" applyFill="1" applyBorder="1" applyAlignment="1">
      <alignment horizontal="center" vertical="center" wrapText="1"/>
    </xf>
    <xf numFmtId="0" fontId="24" fillId="34" borderId="71" xfId="0" applyFont="1" applyFill="1" applyBorder="1" applyAlignment="1">
      <alignment horizontal="center" vertical="center" wrapText="1"/>
    </xf>
    <xf numFmtId="0" fontId="24" fillId="34" borderId="74" xfId="0" applyFont="1" applyFill="1" applyBorder="1" applyAlignment="1">
      <alignment horizontal="center" vertical="center" wrapText="1"/>
    </xf>
    <xf numFmtId="0" fontId="24" fillId="35" borderId="71" xfId="0" applyFont="1" applyFill="1" applyBorder="1" applyAlignment="1">
      <alignment horizontal="center" vertical="center" wrapText="1"/>
    </xf>
    <xf numFmtId="0" fontId="24" fillId="37" borderId="71" xfId="0" applyFont="1" applyFill="1" applyBorder="1" applyAlignment="1">
      <alignment horizontal="center" vertical="center" wrapText="1"/>
    </xf>
    <xf numFmtId="0" fontId="24" fillId="33" borderId="71" xfId="0" applyFont="1" applyFill="1" applyBorder="1" applyAlignment="1">
      <alignment horizontal="center" vertical="center" wrapText="1"/>
    </xf>
    <xf numFmtId="0" fontId="23" fillId="35" borderId="71" xfId="0" applyFont="1" applyFill="1" applyBorder="1" applyAlignment="1">
      <alignment horizontal="center" vertical="center" wrapText="1"/>
    </xf>
    <xf numFmtId="0" fontId="24" fillId="37" borderId="62" xfId="0" applyFont="1" applyFill="1" applyBorder="1" applyAlignment="1">
      <alignment horizontal="center" vertical="center" wrapText="1"/>
    </xf>
    <xf numFmtId="0" fontId="7" fillId="23" borderId="53" xfId="1" applyFont="1" applyFill="1" applyBorder="1" applyAlignment="1">
      <alignment horizontal="center" vertical="center" wrapText="1"/>
    </xf>
    <xf numFmtId="164" fontId="7" fillId="22" borderId="25" xfId="1" applyNumberFormat="1" applyFont="1" applyFill="1" applyBorder="1" applyAlignment="1">
      <alignment horizontal="center" vertical="center" wrapText="1"/>
    </xf>
    <xf numFmtId="164" fontId="0" fillId="0" borderId="24" xfId="0" applyNumberFormat="1" applyFont="1" applyBorder="1" applyAlignment="1"/>
    <xf numFmtId="164" fontId="0" fillId="0" borderId="25" xfId="0" applyNumberFormat="1" applyFont="1" applyBorder="1" applyAlignment="1"/>
    <xf numFmtId="0" fontId="0" fillId="33" borderId="67" xfId="0" applyFill="1" applyBorder="1" applyAlignment="1">
      <alignment wrapText="1"/>
    </xf>
    <xf numFmtId="0" fontId="0" fillId="35" borderId="67" xfId="0" applyFill="1" applyBorder="1" applyAlignment="1">
      <alignment wrapText="1"/>
    </xf>
    <xf numFmtId="0" fontId="0" fillId="36" borderId="67" xfId="0" applyFill="1" applyBorder="1" applyAlignment="1">
      <alignment wrapText="1"/>
    </xf>
    <xf numFmtId="0" fontId="0" fillId="37" borderId="67" xfId="0" applyFill="1" applyBorder="1" applyAlignment="1">
      <alignment wrapText="1"/>
    </xf>
    <xf numFmtId="0" fontId="0" fillId="37" borderId="81" xfId="0" applyFill="1" applyBorder="1" applyAlignment="1">
      <alignment wrapText="1"/>
    </xf>
    <xf numFmtId="0" fontId="0" fillId="31" borderId="82" xfId="0" applyFill="1" applyBorder="1" applyAlignment="1">
      <alignment wrapText="1"/>
    </xf>
    <xf numFmtId="164" fontId="0" fillId="22" borderId="23" xfId="0" applyNumberFormat="1" applyFill="1" applyBorder="1" applyProtection="1">
      <protection locked="0"/>
    </xf>
    <xf numFmtId="164" fontId="0" fillId="22" borderId="24" xfId="0" applyNumberFormat="1" applyFill="1" applyBorder="1" applyProtection="1">
      <protection locked="0"/>
    </xf>
    <xf numFmtId="164" fontId="0" fillId="23" borderId="24" xfId="0" applyNumberFormat="1" applyFill="1" applyBorder="1" applyProtection="1">
      <protection locked="0"/>
    </xf>
    <xf numFmtId="164" fontId="2" fillId="23" borderId="24" xfId="0" applyNumberFormat="1" applyFont="1" applyFill="1" applyBorder="1" applyProtection="1">
      <protection locked="0"/>
    </xf>
    <xf numFmtId="164" fontId="1" fillId="22" borderId="24" xfId="0" applyNumberFormat="1" applyFont="1" applyFill="1" applyBorder="1" applyProtection="1">
      <protection locked="0"/>
    </xf>
    <xf numFmtId="164" fontId="1" fillId="23" borderId="24" xfId="0" applyNumberFormat="1" applyFont="1" applyFill="1" applyBorder="1" applyProtection="1">
      <protection locked="0"/>
    </xf>
    <xf numFmtId="164" fontId="1" fillId="23" borderId="25" xfId="0" applyNumberFormat="1" applyFont="1" applyFill="1" applyBorder="1" applyProtection="1">
      <protection locked="0"/>
    </xf>
    <xf numFmtId="164" fontId="0" fillId="23" borderId="25" xfId="0" applyNumberFormat="1" applyFill="1" applyBorder="1" applyProtection="1">
      <protection locked="0"/>
    </xf>
    <xf numFmtId="164" fontId="0" fillId="23" borderId="43" xfId="0" applyNumberFormat="1" applyFill="1" applyBorder="1" applyProtection="1">
      <protection locked="0"/>
    </xf>
    <xf numFmtId="164" fontId="0" fillId="22" borderId="43" xfId="0" applyNumberFormat="1" applyFill="1" applyBorder="1" applyProtection="1">
      <protection locked="0"/>
    </xf>
    <xf numFmtId="164" fontId="0" fillId="23" borderId="44" xfId="0" applyNumberFormat="1" applyFill="1" applyBorder="1" applyProtection="1">
      <protection locked="0"/>
    </xf>
    <xf numFmtId="164" fontId="11" fillId="0" borderId="28" xfId="1" applyNumberFormat="1" applyFont="1" applyBorder="1" applyAlignment="1">
      <alignment horizontal="center" wrapText="1"/>
    </xf>
    <xf numFmtId="164" fontId="11" fillId="0" borderId="38" xfId="1" applyNumberFormat="1" applyFon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11" fillId="0" borderId="39" xfId="1" applyNumberFormat="1" applyFont="1" applyBorder="1" applyAlignment="1">
      <alignment horizontal="center"/>
    </xf>
    <xf numFmtId="164" fontId="11" fillId="0" borderId="33" xfId="1" applyNumberFormat="1" applyFont="1" applyBorder="1" applyAlignment="1">
      <alignment horizontal="center"/>
    </xf>
    <xf numFmtId="164" fontId="11" fillId="0" borderId="40" xfId="1" applyNumberFormat="1" applyFont="1" applyBorder="1" applyAlignment="1">
      <alignment horizontal="center"/>
    </xf>
    <xf numFmtId="164" fontId="18" fillId="0" borderId="30" xfId="1" applyNumberFormat="1" applyFont="1" applyBorder="1" applyAlignment="1">
      <alignment horizontal="center" wrapText="1"/>
    </xf>
    <xf numFmtId="0" fontId="0" fillId="0" borderId="78" xfId="0" applyBorder="1" applyAlignment="1">
      <alignment wrapText="1"/>
    </xf>
    <xf numFmtId="0" fontId="0" fillId="34" borderId="67" xfId="0" applyFill="1" applyBorder="1" applyAlignment="1">
      <alignment wrapText="1"/>
    </xf>
    <xf numFmtId="0" fontId="0" fillId="35" borderId="81" xfId="0" applyFill="1" applyBorder="1" applyAlignment="1">
      <alignment wrapText="1"/>
    </xf>
    <xf numFmtId="0" fontId="0" fillId="31" borderId="81" xfId="0" applyFill="1" applyBorder="1" applyAlignment="1">
      <alignment wrapText="1"/>
    </xf>
    <xf numFmtId="0" fontId="0" fillId="31" borderId="67" xfId="0" applyFill="1" applyBorder="1" applyAlignment="1">
      <alignment wrapText="1"/>
    </xf>
    <xf numFmtId="0" fontId="0" fillId="36" borderId="67" xfId="0" applyFill="1" applyBorder="1" applyAlignment="1">
      <alignment horizontal="right" wrapText="1"/>
    </xf>
    <xf numFmtId="0" fontId="0" fillId="37" borderId="67" xfId="0" applyFill="1" applyBorder="1" applyAlignment="1">
      <alignment horizontal="right" wrapText="1"/>
    </xf>
    <xf numFmtId="0" fontId="22" fillId="37" borderId="67" xfId="0" applyFont="1" applyFill="1" applyBorder="1" applyAlignment="1">
      <alignment horizontal="right" wrapText="1"/>
    </xf>
    <xf numFmtId="0" fontId="0" fillId="33" borderId="67" xfId="0" applyFill="1" applyBorder="1" applyAlignment="1">
      <alignment horizontal="right" wrapText="1"/>
    </xf>
    <xf numFmtId="0" fontId="22" fillId="34" borderId="67" xfId="0" applyFont="1" applyFill="1" applyBorder="1" applyAlignment="1">
      <alignment horizontal="right" wrapText="1"/>
    </xf>
    <xf numFmtId="0" fontId="26" fillId="35" borderId="67" xfId="0" applyFont="1" applyFill="1" applyBorder="1" applyAlignment="1">
      <alignment horizontal="right" wrapText="1"/>
    </xf>
    <xf numFmtId="0" fontId="0" fillId="31" borderId="67" xfId="0" applyFill="1" applyBorder="1" applyAlignment="1">
      <alignment horizontal="right" wrapText="1"/>
    </xf>
    <xf numFmtId="0" fontId="25" fillId="37" borderId="67" xfId="0" applyFont="1" applyFill="1" applyBorder="1" applyAlignment="1">
      <alignment horizontal="right" wrapText="1"/>
    </xf>
    <xf numFmtId="0" fontId="22" fillId="33" borderId="67" xfId="0" applyFont="1" applyFill="1" applyBorder="1" applyAlignment="1">
      <alignment horizontal="right" wrapText="1"/>
    </xf>
    <xf numFmtId="0" fontId="22" fillId="36" borderId="67" xfId="0" applyFont="1" applyFill="1" applyBorder="1" applyAlignment="1">
      <alignment horizontal="right" wrapText="1"/>
    </xf>
    <xf numFmtId="0" fontId="26" fillId="36" borderId="67" xfId="0" applyFont="1" applyFill="1" applyBorder="1" applyAlignment="1">
      <alignment horizontal="right" wrapText="1"/>
    </xf>
    <xf numFmtId="0" fontId="0" fillId="34" borderId="82" xfId="0" applyFill="1" applyBorder="1" applyAlignment="1">
      <alignment wrapText="1"/>
    </xf>
    <xf numFmtId="0" fontId="26" fillId="31" borderId="67" xfId="0" applyFont="1" applyFill="1" applyBorder="1" applyAlignment="1">
      <alignment horizontal="right" wrapText="1"/>
    </xf>
    <xf numFmtId="0" fontId="0" fillId="0" borderId="67" xfId="0" applyBorder="1" applyAlignment="1">
      <alignment wrapText="1"/>
    </xf>
    <xf numFmtId="0" fontId="0" fillId="0" borderId="81" xfId="0" applyBorder="1" applyAlignment="1">
      <alignment wrapText="1"/>
    </xf>
    <xf numFmtId="0" fontId="22" fillId="35" borderId="67" xfId="0" applyFont="1" applyFill="1" applyBorder="1" applyAlignment="1">
      <alignment horizontal="right" wrapText="1"/>
    </xf>
    <xf numFmtId="0" fontId="0" fillId="35" borderId="82" xfId="0" applyFill="1" applyBorder="1" applyAlignment="1">
      <alignment wrapText="1"/>
    </xf>
    <xf numFmtId="0" fontId="0" fillId="32" borderId="81" xfId="0" applyFill="1" applyBorder="1" applyAlignment="1">
      <alignment wrapText="1"/>
    </xf>
    <xf numFmtId="0" fontId="25" fillId="38" borderId="71" xfId="0" applyFont="1" applyFill="1" applyBorder="1" applyAlignment="1">
      <alignment horizontal="center" vertical="center" wrapText="1"/>
    </xf>
    <xf numFmtId="0" fontId="24" fillId="38" borderId="71" xfId="0" applyFont="1" applyFill="1" applyBorder="1" applyAlignment="1">
      <alignment horizontal="center" vertical="center" wrapText="1"/>
    </xf>
    <xf numFmtId="164" fontId="0" fillId="22" borderId="23" xfId="0" applyNumberFormat="1" applyFill="1" applyBorder="1" applyProtection="1"/>
    <xf numFmtId="164" fontId="0" fillId="22" borderId="24" xfId="0" applyNumberFormat="1" applyFill="1" applyBorder="1" applyProtection="1"/>
    <xf numFmtId="164" fontId="0" fillId="23" borderId="24" xfId="0" applyNumberFormat="1" applyFill="1" applyBorder="1" applyProtection="1"/>
    <xf numFmtId="164" fontId="1" fillId="22" borderId="24" xfId="0" applyNumberFormat="1" applyFont="1" applyFill="1" applyBorder="1" applyProtection="1"/>
    <xf numFmtId="164" fontId="1" fillId="23" borderId="25" xfId="0" applyNumberFormat="1" applyFont="1" applyFill="1" applyBorder="1" applyProtection="1"/>
    <xf numFmtId="8" fontId="0" fillId="36" borderId="67" xfId="0" applyNumberFormat="1" applyFill="1" applyBorder="1" applyAlignment="1">
      <alignment horizontal="right" wrapText="1"/>
    </xf>
    <xf numFmtId="0" fontId="22" fillId="38" borderId="85" xfId="0" applyFont="1" applyFill="1" applyBorder="1" applyAlignment="1">
      <alignment wrapText="1"/>
    </xf>
    <xf numFmtId="0" fontId="22" fillId="38" borderId="86" xfId="0" applyFont="1" applyFill="1" applyBorder="1" applyAlignment="1">
      <alignment wrapText="1"/>
    </xf>
    <xf numFmtId="0" fontId="27" fillId="38" borderId="81" xfId="0" applyFont="1" applyFill="1" applyBorder="1" applyAlignment="1">
      <alignment wrapText="1"/>
    </xf>
    <xf numFmtId="0" fontId="29" fillId="38" borderId="82" xfId="0" applyFont="1" applyFill="1" applyBorder="1" applyAlignment="1">
      <alignment wrapText="1"/>
    </xf>
    <xf numFmtId="0" fontId="29" fillId="38" borderId="66" xfId="0" applyFont="1" applyFill="1" applyBorder="1" applyAlignment="1">
      <alignment wrapText="1"/>
    </xf>
    <xf numFmtId="0" fontId="29" fillId="38" borderId="81" xfId="0" applyFont="1" applyFill="1" applyBorder="1" applyAlignment="1">
      <alignment wrapText="1"/>
    </xf>
    <xf numFmtId="0" fontId="27" fillId="38" borderId="77" xfId="0" applyFont="1" applyFill="1" applyBorder="1" applyAlignment="1">
      <alignment wrapText="1"/>
    </xf>
    <xf numFmtId="0" fontId="12" fillId="0" borderId="78" xfId="0" applyFont="1" applyBorder="1" applyAlignment="1">
      <alignment wrapText="1"/>
    </xf>
    <xf numFmtId="0" fontId="12" fillId="0" borderId="71" xfId="0" applyFont="1" applyBorder="1" applyAlignment="1">
      <alignment horizontal="right" wrapText="1"/>
    </xf>
    <xf numFmtId="0" fontId="18" fillId="0" borderId="71" xfId="0" applyFont="1" applyBorder="1" applyAlignment="1">
      <alignment horizontal="right" wrapText="1"/>
    </xf>
    <xf numFmtId="0" fontId="12" fillId="0" borderId="71" xfId="0" applyFont="1" applyBorder="1" applyAlignment="1">
      <alignment wrapText="1"/>
    </xf>
    <xf numFmtId="0" fontId="12" fillId="0" borderId="87" xfId="0" applyFont="1" applyBorder="1" applyAlignment="1">
      <alignment wrapText="1"/>
    </xf>
    <xf numFmtId="0" fontId="22" fillId="0" borderId="78" xfId="0" applyFont="1" applyBorder="1" applyAlignment="1">
      <alignment wrapText="1"/>
    </xf>
    <xf numFmtId="0" fontId="12" fillId="32" borderId="78" xfId="0" applyFont="1" applyFill="1" applyBorder="1" applyAlignment="1">
      <alignment wrapText="1"/>
    </xf>
    <xf numFmtId="0" fontId="12" fillId="32" borderId="71" xfId="0" applyFont="1" applyFill="1" applyBorder="1" applyAlignment="1">
      <alignment wrapText="1"/>
    </xf>
    <xf numFmtId="0" fontId="13" fillId="0" borderId="78" xfId="0" applyFont="1" applyBorder="1" applyAlignment="1">
      <alignment wrapText="1"/>
    </xf>
    <xf numFmtId="0" fontId="28" fillId="0" borderId="78" xfId="0" applyFont="1" applyBorder="1" applyAlignment="1">
      <alignment wrapText="1"/>
    </xf>
    <xf numFmtId="0" fontId="22" fillId="38" borderId="67" xfId="0" applyFont="1" applyFill="1" applyBorder="1" applyAlignment="1">
      <alignment wrapText="1"/>
    </xf>
    <xf numFmtId="0" fontId="26" fillId="38" borderId="67" xfId="0" applyFont="1" applyFill="1" applyBorder="1" applyAlignment="1">
      <alignment wrapText="1"/>
    </xf>
    <xf numFmtId="0" fontId="27" fillId="0" borderId="81" xfId="0" applyFont="1" applyFill="1" applyBorder="1" applyAlignment="1">
      <alignment wrapText="1"/>
    </xf>
    <xf numFmtId="0" fontId="27" fillId="0" borderId="78" xfId="0" applyFont="1" applyFill="1" applyBorder="1" applyAlignment="1">
      <alignment wrapText="1"/>
    </xf>
    <xf numFmtId="164" fontId="0" fillId="22" borderId="23" xfId="0" applyNumberFormat="1" applyFill="1" applyBorder="1" applyAlignment="1" applyProtection="1">
      <alignment horizontal="center" vertical="center"/>
    </xf>
    <xf numFmtId="164" fontId="0" fillId="22" borderId="24" xfId="0" applyNumberFormat="1" applyFill="1" applyBorder="1" applyAlignment="1" applyProtection="1">
      <alignment horizontal="center" vertical="center"/>
    </xf>
    <xf numFmtId="164" fontId="0" fillId="23" borderId="24" xfId="0" applyNumberFormat="1" applyFill="1" applyBorder="1" applyAlignment="1" applyProtection="1">
      <alignment horizontal="center" vertical="center"/>
    </xf>
    <xf numFmtId="164" fontId="1" fillId="22" borderId="24" xfId="0" applyNumberFormat="1" applyFont="1" applyFill="1" applyBorder="1" applyAlignment="1" applyProtection="1">
      <alignment horizontal="center" vertical="center"/>
    </xf>
    <xf numFmtId="164" fontId="1" fillId="23" borderId="25" xfId="0" applyNumberFormat="1" applyFont="1" applyFill="1" applyBorder="1" applyAlignment="1" applyProtection="1">
      <alignment horizontal="center" vertical="center"/>
    </xf>
    <xf numFmtId="0" fontId="0" fillId="0" borderId="67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164" fontId="0" fillId="23" borderId="24" xfId="0" applyNumberFormat="1" applyFill="1" applyBorder="1" applyAlignment="1" applyProtection="1">
      <alignment horizontal="center" vertical="center"/>
      <protection locked="0"/>
    </xf>
    <xf numFmtId="164" fontId="0" fillId="22" borderId="24" xfId="0" applyNumberFormat="1" applyFill="1" applyBorder="1" applyAlignment="1" applyProtection="1">
      <alignment horizontal="center" vertical="center"/>
      <protection locked="0"/>
    </xf>
    <xf numFmtId="164" fontId="0" fillId="23" borderId="25" xfId="0" applyNumberFormat="1" applyFill="1" applyBorder="1" applyAlignment="1" applyProtection="1">
      <alignment horizontal="center" vertical="center"/>
      <protection locked="0"/>
    </xf>
    <xf numFmtId="164" fontId="0" fillId="23" borderId="43" xfId="0" applyNumberFormat="1" applyFill="1" applyBorder="1" applyAlignment="1" applyProtection="1">
      <alignment horizontal="center" vertical="center"/>
      <protection locked="0"/>
    </xf>
    <xf numFmtId="164" fontId="0" fillId="22" borderId="43" xfId="0" applyNumberFormat="1" applyFill="1" applyBorder="1" applyAlignment="1" applyProtection="1">
      <alignment horizontal="center" vertical="center"/>
      <protection locked="0"/>
    </xf>
    <xf numFmtId="164" fontId="0" fillId="23" borderId="44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89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88" xfId="0" applyBorder="1" applyAlignment="1">
      <alignment wrapText="1"/>
    </xf>
    <xf numFmtId="0" fontId="0" fillId="0" borderId="7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83" xfId="0" applyBorder="1" applyAlignment="1">
      <alignment wrapText="1"/>
    </xf>
    <xf numFmtId="0" fontId="4" fillId="8" borderId="73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83" xfId="1" applyFont="1" applyFill="1" applyBorder="1" applyAlignment="1">
      <alignment horizontal="center" vertical="center"/>
    </xf>
    <xf numFmtId="0" fontId="4" fillId="7" borderId="73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83" xfId="1" applyFont="1" applyFill="1" applyBorder="1" applyAlignment="1">
      <alignment horizontal="center" vertical="center"/>
    </xf>
    <xf numFmtId="164" fontId="4" fillId="17" borderId="8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1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5" borderId="19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4" fillId="18" borderId="9" xfId="1" applyNumberFormat="1" applyFont="1" applyFill="1" applyBorder="1" applyAlignment="1">
      <alignment horizontal="center" vertical="center" wrapText="1"/>
    </xf>
    <xf numFmtId="164" fontId="6" fillId="19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20" borderId="11" xfId="0" applyNumberFormat="1" applyFont="1" applyFill="1" applyBorder="1" applyAlignment="1">
      <alignment horizontal="center"/>
    </xf>
    <xf numFmtId="164" fontId="7" fillId="20" borderId="12" xfId="0" applyNumberFormat="1" applyFont="1" applyFill="1" applyBorder="1" applyAlignment="1">
      <alignment horizontal="center"/>
    </xf>
    <xf numFmtId="164" fontId="7" fillId="21" borderId="12" xfId="0" applyNumberFormat="1" applyFont="1" applyFill="1" applyBorder="1" applyAlignment="1">
      <alignment horizont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73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72" xfId="1" applyFont="1" applyFill="1" applyBorder="1" applyAlignment="1">
      <alignment horizontal="center" vertical="center"/>
    </xf>
    <xf numFmtId="0" fontId="0" fillId="3" borderId="63" xfId="0" applyFill="1" applyBorder="1" applyAlignment="1">
      <alignment vertical="center" wrapText="1"/>
    </xf>
    <xf numFmtId="0" fontId="0" fillId="3" borderId="64" xfId="0" applyFill="1" applyBorder="1" applyAlignment="1">
      <alignment vertical="center" wrapText="1"/>
    </xf>
    <xf numFmtId="0" fontId="0" fillId="3" borderId="65" xfId="0" applyFill="1" applyBorder="1" applyAlignment="1">
      <alignment vertical="center" wrapText="1"/>
    </xf>
    <xf numFmtId="0" fontId="24" fillId="31" borderId="68" xfId="0" applyFont="1" applyFill="1" applyBorder="1" applyAlignment="1">
      <alignment horizontal="center" vertical="center" wrapText="1"/>
    </xf>
    <xf numFmtId="0" fontId="24" fillId="31" borderId="69" xfId="0" applyFont="1" applyFill="1" applyBorder="1" applyAlignment="1">
      <alignment horizontal="center" vertical="center" wrapText="1"/>
    </xf>
    <xf numFmtId="0" fontId="24" fillId="31" borderId="70" xfId="0" applyFont="1" applyFill="1" applyBorder="1" applyAlignment="1">
      <alignment horizontal="center" vertical="center" wrapText="1"/>
    </xf>
    <xf numFmtId="0" fontId="4" fillId="5" borderId="75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76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0" fillId="0" borderId="8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72" xfId="0" applyBorder="1" applyAlignment="1">
      <alignment horizontal="center" wrapText="1"/>
    </xf>
    <xf numFmtId="164" fontId="7" fillId="22" borderId="13" xfId="0" applyNumberFormat="1" applyFont="1" applyFill="1" applyBorder="1" applyAlignment="1">
      <alignment horizontal="center"/>
    </xf>
    <xf numFmtId="164" fontId="7" fillId="22" borderId="14" xfId="0" applyNumberFormat="1" applyFont="1" applyFill="1" applyBorder="1" applyAlignment="1">
      <alignment horizontal="center"/>
    </xf>
    <xf numFmtId="164" fontId="7" fillId="23" borderId="12" xfId="0" applyNumberFormat="1" applyFont="1" applyFill="1" applyBorder="1" applyAlignment="1">
      <alignment horizontal="center"/>
    </xf>
    <xf numFmtId="164" fontId="7" fillId="23" borderId="15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0" fontId="8" fillId="0" borderId="80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2" fontId="21" fillId="15" borderId="9" xfId="0" applyNumberFormat="1" applyFont="1" applyFill="1" applyBorder="1" applyAlignment="1">
      <alignment horizontal="center" vertical="center" wrapText="1"/>
    </xf>
    <xf numFmtId="2" fontId="21" fillId="15" borderId="49" xfId="0" applyNumberFormat="1" applyFont="1" applyFill="1" applyBorder="1" applyAlignment="1">
      <alignment horizontal="center" vertical="center" wrapText="1"/>
    </xf>
    <xf numFmtId="2" fontId="21" fillId="16" borderId="7" xfId="0" applyNumberFormat="1" applyFont="1" applyFill="1" applyBorder="1" applyAlignment="1">
      <alignment horizontal="center" vertical="center" wrapText="1"/>
    </xf>
    <xf numFmtId="2" fontId="21" fillId="16" borderId="46" xfId="0" applyNumberFormat="1" applyFont="1" applyFill="1" applyBorder="1" applyAlignment="1">
      <alignment horizontal="center" vertical="center" wrapText="1"/>
    </xf>
    <xf numFmtId="2" fontId="21" fillId="17" borderId="8" xfId="0" applyNumberFormat="1" applyFont="1" applyFill="1" applyBorder="1" applyAlignment="1">
      <alignment horizontal="center" vertical="center" wrapText="1"/>
    </xf>
    <xf numFmtId="2" fontId="21" fillId="17" borderId="20" xfId="0" applyNumberFormat="1" applyFont="1" applyFill="1" applyBorder="1" applyAlignment="1">
      <alignment horizontal="center" vertical="center" wrapText="1"/>
    </xf>
    <xf numFmtId="0" fontId="6" fillId="19" borderId="79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57" xfId="0" applyNumberFormat="1" applyFont="1" applyFill="1" applyBorder="1" applyAlignment="1">
      <alignment horizontal="center" vertical="center" wrapText="1"/>
    </xf>
    <xf numFmtId="2" fontId="21" fillId="18" borderId="58" xfId="0" applyNumberFormat="1" applyFont="1" applyFill="1" applyBorder="1" applyAlignment="1">
      <alignment horizontal="center" vertical="center" wrapText="1"/>
    </xf>
    <xf numFmtId="2" fontId="21" fillId="14" borderId="60" xfId="0" applyNumberFormat="1" applyFont="1" applyFill="1" applyBorder="1" applyAlignment="1">
      <alignment horizontal="center" vertical="center" wrapText="1"/>
    </xf>
    <xf numFmtId="2" fontId="21" fillId="14" borderId="6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2" fontId="21" fillId="10" borderId="7" xfId="0" applyNumberFormat="1" applyFont="1" applyFill="1" applyBorder="1" applyAlignment="1">
      <alignment horizontal="center" vertical="center" wrapText="1"/>
    </xf>
    <xf numFmtId="2" fontId="21" fillId="10" borderId="46" xfId="0" applyNumberFormat="1" applyFont="1" applyFill="1" applyBorder="1" applyAlignment="1">
      <alignment horizontal="center" vertical="center" wrapText="1"/>
    </xf>
    <xf numFmtId="2" fontId="21" fillId="11" borderId="8" xfId="0" applyNumberFormat="1" applyFont="1" applyFill="1" applyBorder="1" applyAlignment="1">
      <alignment horizontal="center" vertical="center" wrapText="1"/>
    </xf>
    <xf numFmtId="2" fontId="21" fillId="11" borderId="47" xfId="0" applyNumberFormat="1" applyFont="1" applyFill="1" applyBorder="1" applyAlignment="1">
      <alignment horizontal="center" vertical="center" wrapText="1"/>
    </xf>
    <xf numFmtId="2" fontId="21" fillId="12" borderId="57" xfId="0" applyNumberFormat="1" applyFont="1" applyFill="1" applyBorder="1" applyAlignment="1">
      <alignment horizontal="center" vertical="center" wrapText="1"/>
    </xf>
    <xf numFmtId="2" fontId="21" fillId="12" borderId="59" xfId="0" applyNumberFormat="1" applyFont="1" applyFill="1" applyBorder="1" applyAlignment="1">
      <alignment horizontal="center" vertical="center" wrapText="1"/>
    </xf>
    <xf numFmtId="2" fontId="21" fillId="29" borderId="45" xfId="0" applyNumberFormat="1" applyFont="1" applyFill="1" applyBorder="1" applyAlignment="1">
      <alignment horizontal="center" vertical="center" wrapText="1"/>
    </xf>
    <xf numFmtId="2" fontId="21" fillId="29" borderId="48" xfId="0" applyNumberFormat="1" applyFont="1" applyFill="1" applyBorder="1" applyAlignment="1">
      <alignment horizontal="center" vertical="center" wrapText="1"/>
    </xf>
    <xf numFmtId="164" fontId="7" fillId="22" borderId="12" xfId="0" applyNumberFormat="1" applyFont="1" applyFill="1" applyBorder="1" applyAlignment="1">
      <alignment horizontal="center"/>
    </xf>
    <xf numFmtId="164" fontId="7" fillId="22" borderId="15" xfId="0" applyNumberFormat="1" applyFont="1" applyFill="1" applyBorder="1" applyAlignment="1">
      <alignment horizontal="center"/>
    </xf>
    <xf numFmtId="0" fontId="7" fillId="21" borderId="12" xfId="0" applyFont="1" applyFill="1" applyBorder="1" applyAlignment="1">
      <alignment horizontal="center"/>
    </xf>
    <xf numFmtId="0" fontId="7" fillId="22" borderId="13" xfId="0" applyFont="1" applyFill="1" applyBorder="1" applyAlignment="1">
      <alignment horizontal="center"/>
    </xf>
    <xf numFmtId="0" fontId="7" fillId="22" borderId="14" xfId="0" applyFont="1" applyFill="1" applyBorder="1" applyAlignment="1">
      <alignment horizontal="center"/>
    </xf>
    <xf numFmtId="0" fontId="7" fillId="23" borderId="12" xfId="0" applyFont="1" applyFill="1" applyBorder="1" applyAlignment="1">
      <alignment horizontal="center"/>
    </xf>
    <xf numFmtId="0" fontId="7" fillId="23" borderId="13" xfId="0" applyFont="1" applyFill="1" applyBorder="1" applyAlignment="1">
      <alignment horizontal="center"/>
    </xf>
    <xf numFmtId="0" fontId="7" fillId="20" borderId="11" xfId="0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/>
    </xf>
    <xf numFmtId="0" fontId="0" fillId="33" borderId="62" xfId="0" applyFill="1" applyBorder="1" applyAlignment="1">
      <alignment wrapText="1"/>
    </xf>
    <xf numFmtId="0" fontId="0" fillId="33" borderId="71" xfId="0" applyFill="1" applyBorder="1" applyAlignment="1">
      <alignment wrapText="1"/>
    </xf>
    <xf numFmtId="0" fontId="0" fillId="34" borderId="71" xfId="0" applyFill="1" applyBorder="1" applyAlignment="1">
      <alignment wrapText="1"/>
    </xf>
    <xf numFmtId="0" fontId="0" fillId="35" borderId="71" xfId="0" applyFill="1" applyBorder="1" applyAlignment="1">
      <alignment wrapText="1"/>
    </xf>
    <xf numFmtId="0" fontId="0" fillId="31" borderId="71" xfId="0" applyFill="1" applyBorder="1" applyAlignment="1">
      <alignment wrapText="1"/>
    </xf>
    <xf numFmtId="0" fontId="0" fillId="36" borderId="71" xfId="0" applyFill="1" applyBorder="1" applyAlignment="1">
      <alignment wrapText="1"/>
    </xf>
    <xf numFmtId="0" fontId="0" fillId="37" borderId="71" xfId="0" applyFill="1" applyBorder="1" applyAlignment="1">
      <alignment wrapText="1"/>
    </xf>
    <xf numFmtId="0" fontId="0" fillId="33" borderId="77" xfId="0" applyFill="1" applyBorder="1" applyAlignment="1">
      <alignment wrapText="1"/>
    </xf>
    <xf numFmtId="0" fontId="0" fillId="33" borderId="77" xfId="0" applyFill="1" applyBorder="1" applyAlignment="1">
      <alignment horizontal="right" wrapText="1"/>
    </xf>
    <xf numFmtId="0" fontId="22" fillId="33" borderId="77" xfId="0" applyFont="1" applyFill="1" applyBorder="1" applyAlignment="1">
      <alignment horizontal="right" wrapText="1"/>
    </xf>
    <xf numFmtId="0" fontId="0" fillId="0" borderId="77" xfId="0" applyBorder="1" applyAlignment="1">
      <alignment wrapText="1"/>
    </xf>
    <xf numFmtId="0" fontId="0" fillId="0" borderId="63" xfId="0" applyBorder="1" applyAlignment="1">
      <alignment wrapText="1"/>
    </xf>
    <xf numFmtId="0" fontId="22" fillId="38" borderId="85" xfId="0" applyFont="1" applyFill="1" applyBorder="1" applyAlignment="1">
      <alignment vertical="top" wrapText="1"/>
    </xf>
    <xf numFmtId="164" fontId="16" fillId="0" borderId="26" xfId="1" applyNumberFormat="1" applyFont="1" applyBorder="1"/>
    <xf numFmtId="164" fontId="0" fillId="0" borderId="90" xfId="0" applyNumberFormat="1" applyBorder="1" applyAlignment="1">
      <alignment horizontal="center"/>
    </xf>
    <xf numFmtId="164" fontId="14" fillId="0" borderId="91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P1016"/>
  <sheetViews>
    <sheetView tabSelected="1" zoomScale="85" zoomScaleNormal="85" workbookViewId="0">
      <pane xSplit="1" topLeftCell="B1" activePane="topRight" state="frozen"/>
      <selection pane="topRight" activeCell="H10" sqref="H10"/>
    </sheetView>
  </sheetViews>
  <sheetFormatPr baseColWidth="10" defaultColWidth="11.5546875" defaultRowHeight="14.4"/>
  <cols>
    <col min="1" max="1" width="14.44140625" customWidth="1"/>
    <col min="64" max="94" width="11.5546875" style="47"/>
  </cols>
  <sheetData>
    <row r="1" spans="1:94" ht="70.2" customHeight="1" thickBot="1">
      <c r="A1" s="240" t="s">
        <v>278</v>
      </c>
      <c r="B1" s="240"/>
      <c r="C1" s="240"/>
      <c r="D1" s="240"/>
      <c r="E1" s="240"/>
      <c r="F1" s="240"/>
      <c r="G1" s="240"/>
      <c r="H1" s="24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31"/>
      <c r="AA1" s="232"/>
      <c r="AB1" s="232"/>
      <c r="AC1" s="232"/>
      <c r="AD1" s="233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Y1" s="48" t="s">
        <v>0</v>
      </c>
      <c r="BZ1" s="49"/>
    </row>
    <row r="2" spans="1:94" ht="15" customHeight="1" thickBot="1">
      <c r="A2" s="205" t="s">
        <v>1</v>
      </c>
      <c r="B2" s="226"/>
      <c r="C2" s="227" t="s">
        <v>279</v>
      </c>
      <c r="D2" s="227"/>
      <c r="E2" s="227"/>
      <c r="F2" s="227"/>
      <c r="G2" s="227"/>
      <c r="H2" s="2"/>
      <c r="I2" s="2"/>
      <c r="J2" s="237" t="s">
        <v>2</v>
      </c>
      <c r="K2" s="238"/>
      <c r="L2" s="238"/>
      <c r="M2" s="238"/>
      <c r="N2" s="238"/>
      <c r="O2" s="238"/>
      <c r="P2" s="238"/>
      <c r="Q2" s="238"/>
      <c r="R2" s="239"/>
      <c r="S2" s="228" t="s">
        <v>3</v>
      </c>
      <c r="T2" s="229"/>
      <c r="U2" s="229"/>
      <c r="V2" s="229"/>
      <c r="W2" s="229"/>
      <c r="X2" s="229"/>
      <c r="Y2" s="230"/>
      <c r="Z2" s="234" t="s">
        <v>280</v>
      </c>
      <c r="AA2" s="235"/>
      <c r="AB2" s="235"/>
      <c r="AC2" s="235"/>
      <c r="AD2" s="236"/>
      <c r="AE2" s="197" t="s">
        <v>4</v>
      </c>
      <c r="AF2" s="198"/>
      <c r="AG2" s="198"/>
      <c r="AH2" s="198"/>
      <c r="AI2" s="199"/>
      <c r="AJ2" s="202" t="s">
        <v>5</v>
      </c>
      <c r="AK2" s="203"/>
      <c r="AL2" s="204"/>
      <c r="AM2" s="205" t="s">
        <v>6</v>
      </c>
      <c r="AN2" s="206"/>
      <c r="AO2" s="206"/>
      <c r="AP2" s="207" t="s">
        <v>7</v>
      </c>
      <c r="AQ2" s="207"/>
      <c r="AR2" s="207"/>
      <c r="AS2" s="207"/>
      <c r="AT2" s="207"/>
      <c r="AU2" s="208"/>
      <c r="AV2" s="194" t="s">
        <v>8</v>
      </c>
      <c r="AW2" s="195"/>
      <c r="AX2" s="195"/>
      <c r="AY2" s="195"/>
      <c r="AZ2" s="195"/>
      <c r="BA2" s="195"/>
      <c r="BB2" s="195"/>
      <c r="BC2" s="195"/>
      <c r="BD2" s="195"/>
      <c r="BE2" s="195"/>
      <c r="BF2" s="195"/>
      <c r="BG2" s="195"/>
      <c r="BH2" s="195"/>
      <c r="BI2" s="195"/>
      <c r="BJ2" s="195"/>
      <c r="BK2" s="196"/>
      <c r="BL2" s="209" t="s">
        <v>9</v>
      </c>
      <c r="BM2" s="211" t="s">
        <v>10</v>
      </c>
      <c r="BN2" s="212" t="s">
        <v>11</v>
      </c>
      <c r="BO2" s="214" t="s">
        <v>12</v>
      </c>
      <c r="BP2" s="216" t="s">
        <v>13</v>
      </c>
      <c r="BQ2" s="217" t="s">
        <v>14</v>
      </c>
      <c r="BR2" s="218" t="s">
        <v>15</v>
      </c>
      <c r="BS2" s="200" t="s">
        <v>16</v>
      </c>
      <c r="BT2" s="219" t="s">
        <v>17</v>
      </c>
      <c r="BU2" s="220" t="s">
        <v>18</v>
      </c>
      <c r="BV2" s="221"/>
      <c r="BW2" s="222"/>
      <c r="BY2" s="223" t="s">
        <v>19</v>
      </c>
      <c r="BZ2" s="224"/>
      <c r="CA2" s="225" t="s">
        <v>20</v>
      </c>
      <c r="CB2" s="225"/>
      <c r="CC2" s="224" t="s">
        <v>21</v>
      </c>
      <c r="CD2" s="224"/>
      <c r="CE2" s="225" t="s">
        <v>22</v>
      </c>
      <c r="CF2" s="225"/>
      <c r="CG2" s="224" t="s">
        <v>23</v>
      </c>
      <c r="CH2" s="224"/>
      <c r="CI2" s="225" t="s">
        <v>24</v>
      </c>
      <c r="CJ2" s="225"/>
      <c r="CK2" s="244" t="s">
        <v>25</v>
      </c>
      <c r="CL2" s="245"/>
      <c r="CM2" s="246" t="s">
        <v>26</v>
      </c>
      <c r="CN2" s="247"/>
      <c r="CO2" s="244" t="s">
        <v>225</v>
      </c>
      <c r="CP2" s="245"/>
    </row>
    <row r="3" spans="1:94" ht="111.6" thickTop="1" thickBot="1">
      <c r="A3" s="3" t="s">
        <v>27</v>
      </c>
      <c r="B3" s="4" t="s">
        <v>28</v>
      </c>
      <c r="C3" s="85" t="s">
        <v>240</v>
      </c>
      <c r="D3" s="86" t="s">
        <v>241</v>
      </c>
      <c r="E3" s="86" t="s">
        <v>29</v>
      </c>
      <c r="F3" s="86" t="s">
        <v>30</v>
      </c>
      <c r="G3" s="86" t="s">
        <v>31</v>
      </c>
      <c r="H3" s="86" t="s">
        <v>281</v>
      </c>
      <c r="I3" s="86" t="s">
        <v>229</v>
      </c>
      <c r="J3" s="87" t="s">
        <v>242</v>
      </c>
      <c r="K3" s="87" t="s">
        <v>243</v>
      </c>
      <c r="L3" s="87" t="s">
        <v>32</v>
      </c>
      <c r="M3" s="87" t="s">
        <v>33</v>
      </c>
      <c r="N3" s="87" t="s">
        <v>34</v>
      </c>
      <c r="O3" s="87" t="s">
        <v>215</v>
      </c>
      <c r="P3" s="87" t="s">
        <v>35</v>
      </c>
      <c r="Q3" s="88" t="s">
        <v>36</v>
      </c>
      <c r="R3" s="87" t="s">
        <v>217</v>
      </c>
      <c r="S3" s="89" t="s">
        <v>244</v>
      </c>
      <c r="T3" s="89" t="s">
        <v>37</v>
      </c>
      <c r="U3" s="89" t="s">
        <v>38</v>
      </c>
      <c r="V3" s="89" t="s">
        <v>39</v>
      </c>
      <c r="W3" s="89" t="s">
        <v>40</v>
      </c>
      <c r="X3" s="89" t="s">
        <v>41</v>
      </c>
      <c r="Y3" s="89" t="s">
        <v>216</v>
      </c>
      <c r="Z3" s="83" t="s">
        <v>218</v>
      </c>
      <c r="AA3" s="83" t="s">
        <v>219</v>
      </c>
      <c r="AB3" s="83" t="s">
        <v>220</v>
      </c>
      <c r="AC3" s="83" t="s">
        <v>230</v>
      </c>
      <c r="AD3" s="83" t="s">
        <v>221</v>
      </c>
      <c r="AE3" s="145" t="s">
        <v>245</v>
      </c>
      <c r="AF3" s="145" t="s">
        <v>246</v>
      </c>
      <c r="AG3" s="146" t="s">
        <v>42</v>
      </c>
      <c r="AH3" s="146" t="s">
        <v>247</v>
      </c>
      <c r="AI3" s="146" t="s">
        <v>248</v>
      </c>
      <c r="AJ3" s="90" t="s">
        <v>249</v>
      </c>
      <c r="AK3" s="90" t="s">
        <v>250</v>
      </c>
      <c r="AL3" s="90" t="s">
        <v>43</v>
      </c>
      <c r="AM3" s="91" t="s">
        <v>251</v>
      </c>
      <c r="AN3" s="91" t="s">
        <v>252</v>
      </c>
      <c r="AO3" s="91" t="s">
        <v>44</v>
      </c>
      <c r="AP3" s="92" t="s">
        <v>253</v>
      </c>
      <c r="AQ3" s="92" t="s">
        <v>253</v>
      </c>
      <c r="AR3" s="92" t="s">
        <v>213</v>
      </c>
      <c r="AS3" s="92" t="s">
        <v>213</v>
      </c>
      <c r="AT3" s="92" t="s">
        <v>214</v>
      </c>
      <c r="AU3" s="92" t="s">
        <v>214</v>
      </c>
      <c r="AV3" s="93" t="s">
        <v>234</v>
      </c>
      <c r="AW3" s="90" t="s">
        <v>235</v>
      </c>
      <c r="AX3" s="90" t="s">
        <v>236</v>
      </c>
      <c r="AY3" s="90" t="s">
        <v>45</v>
      </c>
      <c r="AZ3" s="90" t="s">
        <v>46</v>
      </c>
      <c r="BA3" s="90" t="s">
        <v>237</v>
      </c>
      <c r="BB3" s="90" t="s">
        <v>205</v>
      </c>
      <c r="BC3" s="90" t="s">
        <v>206</v>
      </c>
      <c r="BD3" s="90" t="s">
        <v>238</v>
      </c>
      <c r="BE3" s="90" t="s">
        <v>239</v>
      </c>
      <c r="BF3" s="90" t="s">
        <v>222</v>
      </c>
      <c r="BG3" s="90" t="s">
        <v>223</v>
      </c>
      <c r="BH3" s="90" t="s">
        <v>282</v>
      </c>
      <c r="BI3" s="90" t="s">
        <v>224</v>
      </c>
      <c r="BJ3" s="90" t="s">
        <v>226</v>
      </c>
      <c r="BK3" s="90" t="s">
        <v>232</v>
      </c>
      <c r="BL3" s="210"/>
      <c r="BM3" s="201"/>
      <c r="BN3" s="213"/>
      <c r="BO3" s="215"/>
      <c r="BP3" s="201"/>
      <c r="BQ3" s="213"/>
      <c r="BR3" s="210"/>
      <c r="BS3" s="201"/>
      <c r="BT3" s="213"/>
      <c r="BU3" s="50" t="s">
        <v>198</v>
      </c>
      <c r="BV3" s="51" t="s">
        <v>47</v>
      </c>
      <c r="BW3" s="51" t="s">
        <v>227</v>
      </c>
      <c r="BY3" s="52" t="s">
        <v>48</v>
      </c>
      <c r="BZ3" s="53" t="s">
        <v>49</v>
      </c>
      <c r="CA3" s="54" t="s">
        <v>48</v>
      </c>
      <c r="CB3" s="54" t="s">
        <v>49</v>
      </c>
      <c r="CC3" s="53" t="s">
        <v>48</v>
      </c>
      <c r="CD3" s="53" t="s">
        <v>49</v>
      </c>
      <c r="CE3" s="54" t="s">
        <v>48</v>
      </c>
      <c r="CF3" s="54" t="s">
        <v>49</v>
      </c>
      <c r="CG3" s="53" t="s">
        <v>48</v>
      </c>
      <c r="CH3" s="53" t="s">
        <v>49</v>
      </c>
      <c r="CI3" s="54" t="s">
        <v>48</v>
      </c>
      <c r="CJ3" s="54" t="s">
        <v>49</v>
      </c>
      <c r="CK3" s="53" t="s">
        <v>48</v>
      </c>
      <c r="CL3" s="53" t="s">
        <v>49</v>
      </c>
      <c r="CM3" s="54" t="s">
        <v>48</v>
      </c>
      <c r="CN3" s="55" t="s">
        <v>49</v>
      </c>
      <c r="CO3" s="53" t="s">
        <v>48</v>
      </c>
      <c r="CP3" s="53" t="s">
        <v>49</v>
      </c>
    </row>
    <row r="4" spans="1:94" s="37" customFormat="1" ht="18.75" customHeight="1" thickTop="1" thickBot="1">
      <c r="A4" s="173" t="s">
        <v>50</v>
      </c>
      <c r="B4" s="122"/>
      <c r="C4" s="160" t="s">
        <v>208</v>
      </c>
      <c r="D4" s="161" t="s">
        <v>208</v>
      </c>
      <c r="E4" s="161" t="s">
        <v>208</v>
      </c>
      <c r="F4" s="161" t="s">
        <v>208</v>
      </c>
      <c r="G4" s="162" t="s">
        <v>209</v>
      </c>
      <c r="H4" s="163" t="s">
        <v>208</v>
      </c>
      <c r="I4" s="163" t="s">
        <v>207</v>
      </c>
      <c r="J4" s="160" t="s">
        <v>208</v>
      </c>
      <c r="K4" s="160" t="s">
        <v>207</v>
      </c>
      <c r="L4" s="160" t="s">
        <v>208</v>
      </c>
      <c r="M4" s="160" t="s">
        <v>207</v>
      </c>
      <c r="N4" s="163" t="s">
        <v>208</v>
      </c>
      <c r="O4" s="163" t="s">
        <v>207</v>
      </c>
      <c r="P4" s="160" t="s">
        <v>208</v>
      </c>
      <c r="Q4" s="164" t="s">
        <v>207</v>
      </c>
      <c r="R4" s="160" t="s">
        <v>208</v>
      </c>
      <c r="S4" s="160" t="s">
        <v>208</v>
      </c>
      <c r="T4" s="160" t="s">
        <v>207</v>
      </c>
      <c r="U4" s="160" t="s">
        <v>208</v>
      </c>
      <c r="V4" s="160" t="s">
        <v>207</v>
      </c>
      <c r="W4" s="160" t="s">
        <v>208</v>
      </c>
      <c r="X4" s="165" t="s">
        <v>207</v>
      </c>
      <c r="Y4" s="160" t="s">
        <v>208</v>
      </c>
      <c r="Z4" s="166" t="s">
        <v>208</v>
      </c>
      <c r="AA4" s="166" t="s">
        <v>207</v>
      </c>
      <c r="AB4" s="166" t="s">
        <v>207</v>
      </c>
      <c r="AC4" s="166" t="s">
        <v>208</v>
      </c>
      <c r="AD4" s="166" t="s">
        <v>207</v>
      </c>
      <c r="AE4" s="166" t="s">
        <v>208</v>
      </c>
      <c r="AF4" s="167" t="s">
        <v>208</v>
      </c>
      <c r="AG4" s="167" t="s">
        <v>208</v>
      </c>
      <c r="AH4" s="167" t="s">
        <v>208</v>
      </c>
      <c r="AI4" s="167" t="s">
        <v>208</v>
      </c>
      <c r="AJ4" s="168" t="s">
        <v>207</v>
      </c>
      <c r="AK4" s="168" t="s">
        <v>208</v>
      </c>
      <c r="AL4" s="168" t="s">
        <v>208</v>
      </c>
      <c r="AM4" s="168" t="s">
        <v>208</v>
      </c>
      <c r="AN4" s="168" t="s">
        <v>208</v>
      </c>
      <c r="AO4" s="168" t="s">
        <v>208</v>
      </c>
      <c r="AP4" s="168" t="s">
        <v>208</v>
      </c>
      <c r="AQ4" s="168" t="s">
        <v>207</v>
      </c>
      <c r="AR4" s="168" t="s">
        <v>208</v>
      </c>
      <c r="AS4" s="168" t="s">
        <v>210</v>
      </c>
      <c r="AT4" s="168" t="s">
        <v>208</v>
      </c>
      <c r="AU4" s="168" t="s">
        <v>210</v>
      </c>
      <c r="AV4" s="168" t="s">
        <v>208</v>
      </c>
      <c r="AW4" s="168" t="s">
        <v>207</v>
      </c>
      <c r="AX4" s="168" t="s">
        <v>208</v>
      </c>
      <c r="AY4" s="168" t="s">
        <v>208</v>
      </c>
      <c r="AZ4" s="168" t="s">
        <v>208</v>
      </c>
      <c r="BA4" s="168" t="s">
        <v>207</v>
      </c>
      <c r="BB4" s="168" t="s">
        <v>208</v>
      </c>
      <c r="BC4" s="168" t="s">
        <v>207</v>
      </c>
      <c r="BD4" s="168" t="s">
        <v>207</v>
      </c>
      <c r="BE4" s="168" t="s">
        <v>207</v>
      </c>
      <c r="BF4" s="168" t="s">
        <v>208</v>
      </c>
      <c r="BG4" s="168" t="s">
        <v>207</v>
      </c>
      <c r="BH4" s="168" t="s">
        <v>208</v>
      </c>
      <c r="BI4" s="168" t="s">
        <v>208</v>
      </c>
      <c r="BJ4" s="168" t="s">
        <v>208</v>
      </c>
      <c r="BK4" s="169" t="s">
        <v>233</v>
      </c>
      <c r="BL4" s="122"/>
      <c r="BM4" s="122"/>
      <c r="BN4" s="122"/>
      <c r="BO4" s="122"/>
      <c r="BP4" s="122"/>
      <c r="BQ4" s="122"/>
      <c r="BR4" s="122"/>
      <c r="BS4" s="122"/>
      <c r="BT4" s="122"/>
      <c r="BU4" s="241" t="s">
        <v>256</v>
      </c>
      <c r="BV4" s="242"/>
      <c r="BW4" s="243"/>
      <c r="BX4" s="56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</row>
    <row r="5" spans="1:94" ht="15" thickBot="1">
      <c r="A5" s="153" t="s">
        <v>51</v>
      </c>
      <c r="B5" s="170" t="s">
        <v>52</v>
      </c>
      <c r="C5" s="283"/>
      <c r="D5" s="284"/>
      <c r="E5" s="284"/>
      <c r="F5" s="284"/>
      <c r="G5" s="284"/>
      <c r="H5" s="284"/>
      <c r="I5" s="284"/>
      <c r="J5" s="285"/>
      <c r="K5" s="285"/>
      <c r="L5" s="285"/>
      <c r="M5" s="285"/>
      <c r="N5" s="285"/>
      <c r="O5" s="285"/>
      <c r="P5" s="285"/>
      <c r="Q5" s="285"/>
      <c r="R5" s="285"/>
      <c r="S5" s="286"/>
      <c r="T5" s="286"/>
      <c r="U5" s="286"/>
      <c r="V5" s="286"/>
      <c r="W5" s="286"/>
      <c r="X5" s="286"/>
      <c r="Y5" s="286"/>
      <c r="Z5" s="287"/>
      <c r="AA5" s="287"/>
      <c r="AB5" s="287"/>
      <c r="AC5" s="287"/>
      <c r="AD5" s="287"/>
      <c r="AE5" s="288"/>
      <c r="AF5" s="288"/>
      <c r="AG5" s="288"/>
      <c r="AH5" s="288"/>
      <c r="AI5" s="288"/>
      <c r="AJ5" s="289"/>
      <c r="AK5" s="289"/>
      <c r="AL5" s="289"/>
      <c r="AM5" s="284"/>
      <c r="AN5" s="284"/>
      <c r="AO5" s="284"/>
      <c r="AP5" s="286"/>
      <c r="AQ5" s="286"/>
      <c r="AR5" s="286"/>
      <c r="AS5" s="286"/>
      <c r="AT5" s="286"/>
      <c r="AU5" s="286"/>
      <c r="AV5" s="289"/>
      <c r="AW5" s="289"/>
      <c r="AX5" s="289"/>
      <c r="AY5" s="289"/>
      <c r="AZ5" s="289"/>
      <c r="BA5" s="289"/>
      <c r="BB5" s="289"/>
      <c r="BC5" s="289"/>
      <c r="BD5" s="289"/>
      <c r="BE5" s="289"/>
      <c r="BF5" s="289"/>
      <c r="BG5" s="289"/>
      <c r="BH5" s="289"/>
      <c r="BI5" s="289"/>
      <c r="BJ5" s="289"/>
      <c r="BK5" s="289"/>
      <c r="BL5" s="58" t="s">
        <v>203</v>
      </c>
      <c r="BM5" s="59" t="s">
        <v>203</v>
      </c>
      <c r="BN5" s="60" t="s">
        <v>203</v>
      </c>
      <c r="BO5" s="61" t="s">
        <v>203</v>
      </c>
      <c r="BP5" s="62"/>
      <c r="BQ5" s="63" t="s">
        <v>203</v>
      </c>
      <c r="BR5" s="64"/>
      <c r="BS5" s="65"/>
      <c r="BT5" s="66"/>
      <c r="BU5" s="67"/>
      <c r="BV5" s="115"/>
      <c r="BW5" s="116"/>
      <c r="BX5" s="68"/>
      <c r="BY5" s="104" t="s">
        <v>203</v>
      </c>
      <c r="BZ5" s="105" t="s">
        <v>53</v>
      </c>
      <c r="CA5" s="106" t="s">
        <v>203</v>
      </c>
      <c r="CB5" s="106" t="s">
        <v>203</v>
      </c>
      <c r="CC5" s="105" t="s">
        <v>203</v>
      </c>
      <c r="CD5" s="105" t="s">
        <v>203</v>
      </c>
      <c r="CE5" s="106" t="s">
        <v>203</v>
      </c>
      <c r="CF5" s="107" t="s">
        <v>53</v>
      </c>
      <c r="CG5" s="105" t="s">
        <v>53</v>
      </c>
      <c r="CH5" s="108" t="s">
        <v>53</v>
      </c>
      <c r="CI5" s="106" t="s">
        <v>203</v>
      </c>
      <c r="CJ5" s="109" t="s">
        <v>53</v>
      </c>
      <c r="CK5" s="105" t="s">
        <v>53</v>
      </c>
      <c r="CL5" s="105" t="s">
        <v>53</v>
      </c>
      <c r="CM5" s="106" t="s">
        <v>203</v>
      </c>
      <c r="CN5" s="110" t="s">
        <v>203</v>
      </c>
      <c r="CO5" s="105" t="s">
        <v>203</v>
      </c>
      <c r="CP5" s="105" t="s">
        <v>203</v>
      </c>
    </row>
    <row r="6" spans="1:94" ht="15" thickBot="1">
      <c r="A6" s="153" t="s">
        <v>54</v>
      </c>
      <c r="B6" s="170" t="s">
        <v>52</v>
      </c>
      <c r="C6" s="290"/>
      <c r="D6" s="98"/>
      <c r="E6" s="98"/>
      <c r="F6" s="98"/>
      <c r="G6" s="98"/>
      <c r="H6" s="98"/>
      <c r="I6" s="98"/>
      <c r="J6" s="123"/>
      <c r="K6" s="123"/>
      <c r="L6" s="123"/>
      <c r="M6" s="123"/>
      <c r="N6" s="123"/>
      <c r="O6" s="123"/>
      <c r="P6" s="123"/>
      <c r="Q6" s="123"/>
      <c r="R6" s="123"/>
      <c r="S6" s="99"/>
      <c r="T6" s="99"/>
      <c r="U6" s="99"/>
      <c r="V6" s="99"/>
      <c r="W6" s="99"/>
      <c r="X6" s="99"/>
      <c r="Y6" s="124"/>
      <c r="Z6" s="125"/>
      <c r="AA6" s="125"/>
      <c r="AB6" s="125"/>
      <c r="AC6" s="125"/>
      <c r="AD6" s="125"/>
      <c r="AE6" s="100"/>
      <c r="AF6" s="100"/>
      <c r="AG6" s="100"/>
      <c r="AH6" s="100"/>
      <c r="AI6" s="100"/>
      <c r="AJ6" s="101"/>
      <c r="AK6" s="101"/>
      <c r="AL6" s="101"/>
      <c r="AM6" s="98"/>
      <c r="AN6" s="98"/>
      <c r="AO6" s="98"/>
      <c r="AP6" s="99"/>
      <c r="AQ6" s="99"/>
      <c r="AR6" s="99"/>
      <c r="AS6" s="99"/>
      <c r="AT6" s="99"/>
      <c r="AU6" s="99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58" t="str">
        <f>IFERROR(AVERAGE(D6,E6,F6,H6,C6,S6,J6,L6,N6,P6,R6,U6,W6,Y6,Z6,AC6,AE6,AG6,AH6,AI6,AL6,AJ6,AM6,AN6,AO6,AP6,AR6,AT6,AV6,AX6,AZ6,BB6,AF6,BJ6,BI6,AK6,AY6,AZ6,BF6,BH6,BB6),"")</f>
        <v/>
      </c>
      <c r="BM6" s="59" t="str">
        <f>IF(BX6=0,"",MIN(D6,E6,F6,H6,C6,S6,J6,L6,N6,P6,R6,U6,W6,Y6,Z6,AC6,AE6,AG6,AH6,AI6,AL6,AJ6,AM6,AN6,AO6,AP6,AR6,AT6,AV6,AX6,AZ6,BB6,AF6,BJ6,BI6,AK6,AY6,AZ6,BF6,BH6,BB6))</f>
        <v/>
      </c>
      <c r="BN6" s="60" t="str">
        <f>IF(BX6=0,"",MAX(D6,E6,F6,H6,C6,S6,J6,L6,N6,P6,R6,U6,W6,Y6,Z6,AC6,AE6,AG6,AH6,AI6,AL6,AJ6,AM6,AN6,AO6,AP6,AR6,AT6,AV6,AX6,AZ6,BB6,AF6,BJ6,BI6,AK6,AY6,AZ6,BF6,BH6,BB6))</f>
        <v/>
      </c>
      <c r="BO6" s="61" t="str">
        <f>IFERROR(AVERAGE(G6,I6,K6,M6,O6,Q6,T6,V6,X6,AA6,AB6,AD6,AJ6,AQ6,AS6,AU6,AW6,BA6,BC6,BD6,BE6,BG6),"")</f>
        <v/>
      </c>
      <c r="BP6" s="62" t="str">
        <f>IF(BX6=0,"",MIN(G6,I6,K6,M6,O6,Q6,T6,V6,X6,AA6,AB6,AD6,AJ6,AQ6,AS6,AU6,AW6,BA6,BC6,BD6,BE6,BG6))</f>
        <v/>
      </c>
      <c r="BQ6" s="63" t="str">
        <f>IF(BX6=0,"",MAX(G6,I6,K6,M6,O6,Q6,T6,V6,X6,AA6,AB6,AD6,AJ6,AQ6,AS6,AU6,AW6,BA6,BC6,BD6,BE6,BG6))</f>
        <v/>
      </c>
      <c r="BR6" s="64"/>
      <c r="BS6" s="65"/>
      <c r="BT6" s="66"/>
      <c r="BU6" s="69"/>
      <c r="BV6" s="117"/>
      <c r="BW6" s="118"/>
      <c r="BX6" s="68">
        <f t="shared" ref="BX6" si="0">SUM(D6:BK6)</f>
        <v>0</v>
      </c>
      <c r="BY6" s="147" t="str">
        <f>IFERROR(AVERAGE(D6,E6,F6,H6,C6), "")</f>
        <v/>
      </c>
      <c r="BZ6" s="148" t="str">
        <f>IFERROR(AVERAGE(G6,I6), "")</f>
        <v/>
      </c>
      <c r="CA6" s="149" t="str">
        <f>IFERROR(AVERAGE(L6,N6,P6,R6,T6,J6), "")</f>
        <v/>
      </c>
      <c r="CB6" s="149" t="str">
        <f>IFERROR(AVERAGE(M6,O6,Q6,K6), "")</f>
        <v/>
      </c>
      <c r="CC6" s="148" t="str">
        <f>IFERROR(AVERAGE(U6,W6,Y6,S6), "")</f>
        <v/>
      </c>
      <c r="CD6" s="148" t="str">
        <f>IFERROR(AVERAGE(V6,X6,T6), "")</f>
        <v/>
      </c>
      <c r="CE6" s="149" t="str">
        <f>IFERROR(AVERAGE(AG6,AH6,AI6,AE6,AF6), "")</f>
        <v/>
      </c>
      <c r="CF6" s="149"/>
      <c r="CG6" s="148" t="str">
        <f>IFERROR(AVERAGE(AK6,AL6), "")</f>
        <v/>
      </c>
      <c r="CH6" s="150" t="str">
        <f>IFERROR(AVERAGE(AJ6), "")</f>
        <v/>
      </c>
      <c r="CI6" s="149" t="str">
        <f>IFERROR(AVERAGE(AO6,AM6,AN6), "")</f>
        <v/>
      </c>
      <c r="CJ6" s="149"/>
      <c r="CK6" s="148" t="str">
        <f>IFERROR(AVERAGE(AR6,AT6,AP6), "")</f>
        <v/>
      </c>
      <c r="CL6" s="148" t="str">
        <f>IFERROR(AVERAGE(AS6,AU6,AQ6), "")</f>
        <v/>
      </c>
      <c r="CM6" s="149" t="str">
        <f>IFERROR(AVERAGE(AV6,AX6,AY6,AZ6,BB6,BF6,BH6,BI6,BJ6),"")</f>
        <v/>
      </c>
      <c r="CN6" s="151" t="str">
        <f>IFERROR(AVERAGE(AW6,BA6,BC6,BD6,BE6,BG6), "")</f>
        <v/>
      </c>
      <c r="CO6" s="148" t="str">
        <f>IFERROR(AVERAGE(Z6,AC6), "")</f>
        <v/>
      </c>
      <c r="CP6" s="148" t="str">
        <f>IFERROR(AVERAGE(AA6,AB6,AD6), "")</f>
        <v/>
      </c>
    </row>
    <row r="7" spans="1:94" ht="15" thickBot="1">
      <c r="A7" s="153" t="s">
        <v>55</v>
      </c>
      <c r="B7" s="170" t="s">
        <v>56</v>
      </c>
      <c r="C7" s="291">
        <v>1.8</v>
      </c>
      <c r="D7" s="98"/>
      <c r="E7" s="98"/>
      <c r="F7" s="98"/>
      <c r="G7" s="98"/>
      <c r="H7" s="98"/>
      <c r="I7" s="98"/>
      <c r="J7" s="123"/>
      <c r="K7" s="123"/>
      <c r="L7" s="123"/>
      <c r="M7" s="123"/>
      <c r="N7" s="123"/>
      <c r="O7" s="123"/>
      <c r="P7" s="123"/>
      <c r="Q7" s="123"/>
      <c r="R7" s="123"/>
      <c r="S7" s="99"/>
      <c r="T7" s="99"/>
      <c r="U7" s="99"/>
      <c r="V7" s="99"/>
      <c r="W7" s="99"/>
      <c r="X7" s="99"/>
      <c r="Y7" s="99"/>
      <c r="Z7" s="126"/>
      <c r="AA7" s="126"/>
      <c r="AB7" s="126"/>
      <c r="AC7" s="126"/>
      <c r="AD7" s="126"/>
      <c r="AE7" s="127">
        <v>1.8</v>
      </c>
      <c r="AF7" s="127">
        <v>2</v>
      </c>
      <c r="AG7" s="100"/>
      <c r="AH7" s="100"/>
      <c r="AI7" s="100"/>
      <c r="AJ7" s="101"/>
      <c r="AK7" s="101"/>
      <c r="AL7" s="129">
        <v>2.5</v>
      </c>
      <c r="AM7" s="98"/>
      <c r="AN7" s="130">
        <v>2.9</v>
      </c>
      <c r="AO7" s="130">
        <v>2</v>
      </c>
      <c r="AP7" s="99"/>
      <c r="AQ7" s="99"/>
      <c r="AR7" s="99"/>
      <c r="AS7" s="99"/>
      <c r="AT7" s="99"/>
      <c r="AU7" s="99"/>
      <c r="AV7" s="101"/>
      <c r="AW7" s="101"/>
      <c r="AX7" s="101">
        <v>2</v>
      </c>
      <c r="AY7" s="101"/>
      <c r="AZ7" s="101"/>
      <c r="BA7" s="101"/>
      <c r="BB7" s="101"/>
      <c r="BC7" s="101"/>
      <c r="BD7" s="101">
        <v>1.5</v>
      </c>
      <c r="BE7" s="101">
        <v>1.2</v>
      </c>
      <c r="BF7" s="101"/>
      <c r="BG7" s="101"/>
      <c r="BH7" s="101"/>
      <c r="BI7" s="101"/>
      <c r="BJ7" s="101"/>
      <c r="BK7" s="101"/>
      <c r="BL7" s="58">
        <f t="shared" ref="BL7" si="1">IFERROR(AVERAGE(D7,E7,F7,H7,C7,S7,J7,L7,N7,P7,R7,U7,W7,Y7,Z7,AC7,AE7,AG7,AH7,AI7,AL7,AJ7,AM7,AN7,AO7,AP7,AR7,AT7,AV7,AX7,AZ7,BB7,AF7,BJ7,BI7,AK7,AY7,AZ7,BF7,BH7,BB7),"")</f>
        <v>2.1428571428571428</v>
      </c>
      <c r="BM7" s="59">
        <f>IF(BX7=0,"",MIN(D7,E7,F7,H7,C7,S7,J7,L7,N7,P7,R7,U7,W7,Y7,Z7,AC7,AE7,AG7,AH7,AI7,AL7,AJ7,AM7,AN7,AO7,AP7,AR7,AT7,AV7,AX7,AZ7,BB7,AF7,BJ7,BI7,AK7,AY7,AZ7,BF7,BH7,BB7))</f>
        <v>1.8</v>
      </c>
      <c r="BN7" s="60">
        <f>IF(BX7=0,"",MAX(D7,E7,F7,H7,C7,S7,J7,L7,N7,P7,R7,U7,W7,Y7,Z7,AC7,AE7,AG7,AH7,AI7,AL7,AJ7,AM7,AN7,AO7,AP7,AR7,AT7,AV7,AX7,AZ7,BB7,AF7,BJ7,BI7,AK7,AY7,AZ7,BF7,BH7,BB7))</f>
        <v>2.9</v>
      </c>
      <c r="BO7" s="61">
        <f>IFERROR(AVERAGE(G7,I7,K7,M7,O7,Q7,T7,V7,X7,AA7,AB7,AD7,AJ7,AQ7,AS7,AU7,AW7,BA7,BC7,BD7,BE7,BG7),"")</f>
        <v>1.35</v>
      </c>
      <c r="BP7" s="62">
        <f t="shared" ref="BP7" si="2">IF(BX7=0,"",MIN(G7,I7,K7,M7,O7,Q7,T7,V7,X7,AA7,AB7,AD7,AJ7,AQ7,AS7,AU7,AW7,BA7,BC7,BD7,BE7,BG7))</f>
        <v>1.2</v>
      </c>
      <c r="BQ7" s="63">
        <f t="shared" ref="BQ7" si="3">IF(BX7=0,"",MAX(G7,I7,K7,M7,O7,Q7,T7,V7,X7,AA7,AB7,AD7,AJ7,AQ7,AS7,AU7,AW7,BA7,BC7,BD7,BE7,BG7))</f>
        <v>1.5</v>
      </c>
      <c r="BR7" s="64"/>
      <c r="BS7" s="65"/>
      <c r="BT7" s="66"/>
      <c r="BU7" s="69"/>
      <c r="BV7" s="117"/>
      <c r="BW7" s="118"/>
      <c r="BX7" s="68">
        <v>1.2</v>
      </c>
      <c r="BY7" s="147">
        <f t="shared" ref="BY7:BY70" si="4">IFERROR(AVERAGE(D7,E7,F7,H7,C7), "")</f>
        <v>1.8</v>
      </c>
      <c r="BZ7" s="148" t="str">
        <f t="shared" ref="BZ7:BZ70" si="5">IFERROR(AVERAGE(G7,I7), "")</f>
        <v/>
      </c>
      <c r="CA7" s="149" t="str">
        <f t="shared" ref="CA7:CA70" si="6">IFERROR(AVERAGE(L7,N7,P7,R7,T7,J7), "")</f>
        <v/>
      </c>
      <c r="CB7" s="149" t="str">
        <f t="shared" ref="CB7:CB70" si="7">IFERROR(AVERAGE(M7,O7,Q7,K7), "")</f>
        <v/>
      </c>
      <c r="CC7" s="148" t="str">
        <f t="shared" ref="CC7:CC70" si="8">IFERROR(AVERAGE(U7,W7,Y7,S7), "")</f>
        <v/>
      </c>
      <c r="CD7" s="148" t="str">
        <f t="shared" ref="CD7:CD70" si="9">IFERROR(AVERAGE(V7,X7,T7), "")</f>
        <v/>
      </c>
      <c r="CE7" s="149">
        <f t="shared" ref="CE7:CE70" si="10">IFERROR(AVERAGE(AG7,AH7,AI7,AE7,AF7), "")</f>
        <v>1.9</v>
      </c>
      <c r="CF7" s="149"/>
      <c r="CG7" s="148">
        <f t="shared" ref="CG7:CG70" si="11">IFERROR(AVERAGE(AK7,AL7), "")</f>
        <v>2.5</v>
      </c>
      <c r="CH7" s="150" t="str">
        <f t="shared" ref="CH7:CH70" si="12">IFERROR(AVERAGE(AJ7), "")</f>
        <v/>
      </c>
      <c r="CI7" s="149">
        <f t="shared" ref="CI7:CI70" si="13">IFERROR(AVERAGE(AO7,AM7,AN7), "")</f>
        <v>2.4500000000000002</v>
      </c>
      <c r="CJ7" s="149"/>
      <c r="CK7" s="148" t="str">
        <f t="shared" ref="CK7:CK70" si="14">IFERROR(AVERAGE(AR7,AT7,AP7), "")</f>
        <v/>
      </c>
      <c r="CL7" s="148" t="str">
        <f t="shared" ref="CL7:CL70" si="15">IFERROR(AVERAGE(AS7,AU7,AQ7), "")</f>
        <v/>
      </c>
      <c r="CM7" s="149">
        <f t="shared" ref="CM7:CM70" si="16">IFERROR(AVERAGE(AV7,AX7,AY7,AZ7,BB7,BF7,BH7,BI7,BJ7),"")</f>
        <v>2</v>
      </c>
      <c r="CN7" s="151">
        <f t="shared" ref="CN7:CN70" si="17">IFERROR(AVERAGE(AW7,BA7,BC7,BD7,BE7,BG7), "")</f>
        <v>1.35</v>
      </c>
      <c r="CO7" s="148" t="str">
        <f t="shared" ref="CO7:CO70" si="18">IFERROR(AVERAGE(Z7,AC7), "")</f>
        <v/>
      </c>
      <c r="CP7" s="148" t="str">
        <f t="shared" ref="CP7:CP70" si="19">IFERROR(AVERAGE(AA7,AB7,AD7), "")</f>
        <v/>
      </c>
    </row>
    <row r="8" spans="1:94" ht="15" thickBot="1">
      <c r="A8" s="153" t="s">
        <v>57</v>
      </c>
      <c r="B8" s="170" t="s">
        <v>52</v>
      </c>
      <c r="C8" s="290"/>
      <c r="D8" s="98"/>
      <c r="E8" s="98"/>
      <c r="F8" s="98"/>
      <c r="G8" s="98"/>
      <c r="H8" s="98"/>
      <c r="I8" s="98"/>
      <c r="J8" s="123"/>
      <c r="K8" s="123"/>
      <c r="L8" s="123"/>
      <c r="M8" s="123"/>
      <c r="N8" s="123"/>
      <c r="O8" s="123"/>
      <c r="P8" s="123"/>
      <c r="Q8" s="123"/>
      <c r="R8" s="123"/>
      <c r="S8" s="99"/>
      <c r="T8" s="99"/>
      <c r="U8" s="99"/>
      <c r="V8" s="99"/>
      <c r="W8" s="99"/>
      <c r="X8" s="99"/>
      <c r="Y8" s="99"/>
      <c r="Z8" s="126"/>
      <c r="AA8" s="126"/>
      <c r="AB8" s="126"/>
      <c r="AC8" s="126"/>
      <c r="AD8" s="126"/>
      <c r="AE8" s="100"/>
      <c r="AF8" s="100"/>
      <c r="AG8" s="100"/>
      <c r="AH8" s="100"/>
      <c r="AI8" s="100"/>
      <c r="AJ8" s="101"/>
      <c r="AK8" s="101"/>
      <c r="AL8" s="101"/>
      <c r="AM8" s="98"/>
      <c r="AN8" s="98"/>
      <c r="AO8" s="98"/>
      <c r="AP8" s="99"/>
      <c r="AQ8" s="99"/>
      <c r="AR8" s="99"/>
      <c r="AS8" s="99"/>
      <c r="AT8" s="99"/>
      <c r="AU8" s="99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28">
        <v>4</v>
      </c>
      <c r="BK8" s="128">
        <v>4</v>
      </c>
      <c r="BL8" s="58">
        <f t="shared" ref="BL8:BL71" si="20">IFERROR(AVERAGE(D8,E8,F8,H8,C8,S8,J8,L8,N8,P8,R8,U8,W8,Y8,Z8,AC8,AE8,AG8,AH8,AI8,AL8,AJ8,AM8,AN8,AO8,AP8,AR8,AT8,AV8,AX8,AZ8,BB8,AF8,BJ8,BI8,AK8,AY8,AZ8,BF8,BH8,BB8),"")</f>
        <v>4</v>
      </c>
      <c r="BM8" s="59" t="str">
        <f t="shared" ref="BM8:BM71" si="21">IF(BX8=0,"",MIN(D8,E8,F8,H8,C8,S8,J8,L8,N8,P8,R8,U8,W8,Y8,Z8,AC8,AE8,AG8,AH8,AI8,AL8,AJ8,AM8,AN8,AO8,AP8,AR8,AT8,AV8,AX8,AZ8,BB8,AF8,BJ8,BI8,AK8,AY8,AZ8,BF8,BH8,BB8))</f>
        <v/>
      </c>
      <c r="BN8" s="60" t="str">
        <f t="shared" ref="BN8:BN71" si="22">IF(BX8=0,"",MAX(D8,E8,F8,H8,C8,S8,J8,L8,N8,P8,R8,U8,W8,Y8,Z8,AC8,AE8,AG8,AH8,AI8,AL8,AJ8,AM8,AN8,AO8,AP8,AR8,AT8,AV8,AX8,AZ8,BB8,AF8,BJ8,BI8,AK8,AY8,AZ8,BF8,BH8,BB8))</f>
        <v/>
      </c>
      <c r="BO8" s="61" t="str">
        <f t="shared" ref="BO8:BO71" si="23">IFERROR(AVERAGE(G8,I8,K8,M8,O8,Q8,T8,V8,X8,AA8,AB8,AD8,AJ8,AQ8,AS8,AU8,AW8,BA8,BC8,BD8,BE8,BG8),"")</f>
        <v/>
      </c>
      <c r="BP8" s="62" t="str">
        <f t="shared" ref="BP8:BP71" si="24">IF(BX8=0,"",MIN(G8,I8,K8,M8,O8,Q8,T8,V8,X8,AA8,AB8,AD8,AJ8,AQ8,AS8,AU8,AW8,BA8,BC8,BD8,BE8,BG8))</f>
        <v/>
      </c>
      <c r="BQ8" s="63" t="str">
        <f t="shared" ref="BQ8:BQ71" si="25">IF(BX8=0,"",MAX(G8,I8,K8,M8,O8,Q8,T8,V8,X8,AA8,AB8,AD8,AJ8,AQ8,AS8,AU8,AW8,BA8,BC8,BD8,BE8,BG8))</f>
        <v/>
      </c>
      <c r="BR8" s="64"/>
      <c r="BS8" s="65"/>
      <c r="BT8" s="66"/>
      <c r="BU8" s="69"/>
      <c r="BV8" s="117"/>
      <c r="BW8" s="118"/>
      <c r="BX8" s="68"/>
      <c r="BY8" s="147" t="str">
        <f t="shared" si="4"/>
        <v/>
      </c>
      <c r="BZ8" s="148" t="str">
        <f t="shared" si="5"/>
        <v/>
      </c>
      <c r="CA8" s="149" t="str">
        <f t="shared" si="6"/>
        <v/>
      </c>
      <c r="CB8" s="149" t="str">
        <f t="shared" si="7"/>
        <v/>
      </c>
      <c r="CC8" s="148" t="str">
        <f t="shared" si="8"/>
        <v/>
      </c>
      <c r="CD8" s="148" t="str">
        <f t="shared" si="9"/>
        <v/>
      </c>
      <c r="CE8" s="149" t="str">
        <f t="shared" si="10"/>
        <v/>
      </c>
      <c r="CF8" s="149"/>
      <c r="CG8" s="148" t="str">
        <f t="shared" si="11"/>
        <v/>
      </c>
      <c r="CH8" s="150" t="str">
        <f t="shared" si="12"/>
        <v/>
      </c>
      <c r="CI8" s="149" t="str">
        <f t="shared" si="13"/>
        <v/>
      </c>
      <c r="CJ8" s="149"/>
      <c r="CK8" s="148" t="str">
        <f t="shared" si="14"/>
        <v/>
      </c>
      <c r="CL8" s="148" t="str">
        <f t="shared" si="15"/>
        <v/>
      </c>
      <c r="CM8" s="149">
        <f t="shared" si="16"/>
        <v>4</v>
      </c>
      <c r="CN8" s="151" t="str">
        <f t="shared" si="17"/>
        <v/>
      </c>
      <c r="CO8" s="148" t="str">
        <f t="shared" si="18"/>
        <v/>
      </c>
      <c r="CP8" s="148" t="str">
        <f t="shared" si="19"/>
        <v/>
      </c>
    </row>
    <row r="9" spans="1:94" ht="15" thickBot="1">
      <c r="A9" s="153" t="s">
        <v>58</v>
      </c>
      <c r="B9" s="170" t="s">
        <v>52</v>
      </c>
      <c r="C9" s="290"/>
      <c r="D9" s="98"/>
      <c r="E9" s="130">
        <v>4.5</v>
      </c>
      <c r="F9" s="98"/>
      <c r="G9" s="98"/>
      <c r="H9" s="98"/>
      <c r="I9" s="98"/>
      <c r="J9" s="123"/>
      <c r="K9" s="123"/>
      <c r="L9" s="131">
        <v>4.5</v>
      </c>
      <c r="M9" s="123"/>
      <c r="N9" s="123"/>
      <c r="O9" s="123"/>
      <c r="P9" s="123"/>
      <c r="Q9" s="123"/>
      <c r="R9" s="123"/>
      <c r="S9" s="99"/>
      <c r="T9" s="99"/>
      <c r="U9" s="99"/>
      <c r="V9" s="99"/>
      <c r="W9" s="99"/>
      <c r="X9" s="99"/>
      <c r="Y9" s="132">
        <v>8</v>
      </c>
      <c r="Z9" s="126"/>
      <c r="AA9" s="126"/>
      <c r="AB9" s="126"/>
      <c r="AC9" s="126"/>
      <c r="AD9" s="126"/>
      <c r="AE9" s="100"/>
      <c r="AF9" s="100"/>
      <c r="AG9" s="100"/>
      <c r="AH9" s="100"/>
      <c r="AI9" s="100"/>
      <c r="AJ9" s="101"/>
      <c r="AK9" s="101"/>
      <c r="AL9" s="101"/>
      <c r="AM9" s="98"/>
      <c r="AN9" s="98"/>
      <c r="AO9" s="98"/>
      <c r="AP9" s="99"/>
      <c r="AQ9" s="99"/>
      <c r="AR9" s="99"/>
      <c r="AS9" s="99"/>
      <c r="AT9" s="99"/>
      <c r="AU9" s="99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58">
        <v>5.666666666666667</v>
      </c>
      <c r="BM9" s="59">
        <v>4.5</v>
      </c>
      <c r="BN9" s="60">
        <v>8</v>
      </c>
      <c r="BO9" s="61" t="s">
        <v>203</v>
      </c>
      <c r="BP9" s="62"/>
      <c r="BQ9" s="63"/>
      <c r="BR9" s="64"/>
      <c r="BS9" s="65"/>
      <c r="BT9" s="66"/>
      <c r="BU9" s="69"/>
      <c r="BV9" s="117"/>
      <c r="BW9" s="118"/>
      <c r="BX9" s="68">
        <v>9</v>
      </c>
      <c r="BY9" s="147">
        <f t="shared" si="4"/>
        <v>4.5</v>
      </c>
      <c r="BZ9" s="148" t="str">
        <f t="shared" si="5"/>
        <v/>
      </c>
      <c r="CA9" s="149">
        <f t="shared" si="6"/>
        <v>4.5</v>
      </c>
      <c r="CB9" s="149" t="str">
        <f t="shared" si="7"/>
        <v/>
      </c>
      <c r="CC9" s="148">
        <f t="shared" si="8"/>
        <v>8</v>
      </c>
      <c r="CD9" s="148" t="str">
        <f t="shared" si="9"/>
        <v/>
      </c>
      <c r="CE9" s="149" t="str">
        <f t="shared" si="10"/>
        <v/>
      </c>
      <c r="CF9" s="149"/>
      <c r="CG9" s="148" t="str">
        <f t="shared" si="11"/>
        <v/>
      </c>
      <c r="CH9" s="150" t="str">
        <f t="shared" si="12"/>
        <v/>
      </c>
      <c r="CI9" s="149" t="str">
        <f t="shared" si="13"/>
        <v/>
      </c>
      <c r="CJ9" s="149"/>
      <c r="CK9" s="148" t="str">
        <f t="shared" si="14"/>
        <v/>
      </c>
      <c r="CL9" s="148" t="str">
        <f t="shared" si="15"/>
        <v/>
      </c>
      <c r="CM9" s="149" t="str">
        <f t="shared" si="16"/>
        <v/>
      </c>
      <c r="CN9" s="151" t="str">
        <f t="shared" si="17"/>
        <v/>
      </c>
      <c r="CO9" s="148" t="str">
        <f t="shared" si="18"/>
        <v/>
      </c>
      <c r="CP9" s="148" t="str">
        <f t="shared" si="19"/>
        <v/>
      </c>
    </row>
    <row r="10" spans="1:94" ht="15" thickBot="1">
      <c r="A10" s="153" t="s">
        <v>59</v>
      </c>
      <c r="B10" s="170" t="s">
        <v>52</v>
      </c>
      <c r="C10" s="290"/>
      <c r="D10" s="98"/>
      <c r="E10" s="98"/>
      <c r="F10" s="98"/>
      <c r="G10" s="98"/>
      <c r="H10" s="98"/>
      <c r="I10" s="98"/>
      <c r="J10" s="123"/>
      <c r="K10" s="123"/>
      <c r="L10" s="123"/>
      <c r="M10" s="123"/>
      <c r="N10" s="123"/>
      <c r="O10" s="123"/>
      <c r="P10" s="123"/>
      <c r="Q10" s="123"/>
      <c r="R10" s="123"/>
      <c r="S10" s="99"/>
      <c r="T10" s="99"/>
      <c r="U10" s="99"/>
      <c r="V10" s="99"/>
      <c r="W10" s="132">
        <v>11</v>
      </c>
      <c r="X10" s="99"/>
      <c r="Y10" s="99"/>
      <c r="Z10" s="126"/>
      <c r="AA10" s="126"/>
      <c r="AB10" s="126"/>
      <c r="AC10" s="133">
        <v>16</v>
      </c>
      <c r="AD10" s="126"/>
      <c r="AE10" s="127">
        <v>14.6</v>
      </c>
      <c r="AF10" s="100"/>
      <c r="AG10" s="100"/>
      <c r="AH10" s="100"/>
      <c r="AI10" s="100"/>
      <c r="AJ10" s="101"/>
      <c r="AK10" s="101"/>
      <c r="AL10" s="101"/>
      <c r="AM10" s="98"/>
      <c r="AN10" s="98"/>
      <c r="AO10" s="98"/>
      <c r="AP10" s="99"/>
      <c r="AQ10" s="99"/>
      <c r="AR10" s="99"/>
      <c r="AS10" s="99"/>
      <c r="AT10" s="99"/>
      <c r="AU10" s="99"/>
      <c r="AV10" s="101"/>
      <c r="AW10" s="101">
        <v>16</v>
      </c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28">
        <v>16</v>
      </c>
      <c r="BK10" s="101"/>
      <c r="BL10" s="58">
        <v>14.4</v>
      </c>
      <c r="BM10" s="59">
        <v>11</v>
      </c>
      <c r="BN10" s="60">
        <v>16</v>
      </c>
      <c r="BO10" s="61">
        <v>16</v>
      </c>
      <c r="BP10" s="62">
        <v>16</v>
      </c>
      <c r="BQ10" s="63">
        <v>16</v>
      </c>
      <c r="BR10" s="64"/>
      <c r="BS10" s="65"/>
      <c r="BT10" s="66"/>
      <c r="BU10" s="69"/>
      <c r="BV10" s="117"/>
      <c r="BW10" s="118"/>
      <c r="BX10" s="68">
        <v>16</v>
      </c>
      <c r="BY10" s="147" t="str">
        <f t="shared" si="4"/>
        <v/>
      </c>
      <c r="BZ10" s="148" t="str">
        <f t="shared" si="5"/>
        <v/>
      </c>
      <c r="CA10" s="149" t="str">
        <f t="shared" si="6"/>
        <v/>
      </c>
      <c r="CB10" s="149" t="str">
        <f t="shared" si="7"/>
        <v/>
      </c>
      <c r="CC10" s="148">
        <f t="shared" si="8"/>
        <v>11</v>
      </c>
      <c r="CD10" s="148" t="str">
        <f t="shared" si="9"/>
        <v/>
      </c>
      <c r="CE10" s="149">
        <f t="shared" si="10"/>
        <v>14.6</v>
      </c>
      <c r="CF10" s="149"/>
      <c r="CG10" s="148" t="str">
        <f t="shared" si="11"/>
        <v/>
      </c>
      <c r="CH10" s="150" t="str">
        <f t="shared" si="12"/>
        <v/>
      </c>
      <c r="CI10" s="149" t="str">
        <f t="shared" si="13"/>
        <v/>
      </c>
      <c r="CJ10" s="149"/>
      <c r="CK10" s="148" t="str">
        <f t="shared" si="14"/>
        <v/>
      </c>
      <c r="CL10" s="148" t="str">
        <f t="shared" si="15"/>
        <v/>
      </c>
      <c r="CM10" s="149">
        <f t="shared" si="16"/>
        <v>16</v>
      </c>
      <c r="CN10" s="151">
        <f t="shared" si="17"/>
        <v>16</v>
      </c>
      <c r="CO10" s="148">
        <f t="shared" si="18"/>
        <v>16</v>
      </c>
      <c r="CP10" s="148" t="str">
        <f t="shared" si="19"/>
        <v/>
      </c>
    </row>
    <row r="11" spans="1:94" ht="15" thickBot="1">
      <c r="A11" s="153" t="s">
        <v>257</v>
      </c>
      <c r="B11" s="170" t="s">
        <v>52</v>
      </c>
      <c r="C11" s="290"/>
      <c r="D11" s="98"/>
      <c r="E11" s="98"/>
      <c r="F11" s="98"/>
      <c r="G11" s="98"/>
      <c r="H11" s="98"/>
      <c r="I11" s="98"/>
      <c r="J11" s="123"/>
      <c r="K11" s="123"/>
      <c r="L11" s="123"/>
      <c r="M11" s="123"/>
      <c r="N11" s="123"/>
      <c r="O11" s="123"/>
      <c r="P11" s="123"/>
      <c r="Q11" s="123"/>
      <c r="R11" s="123"/>
      <c r="S11" s="99"/>
      <c r="T11" s="99"/>
      <c r="U11" s="99"/>
      <c r="V11" s="99"/>
      <c r="W11" s="99"/>
      <c r="X11" s="99"/>
      <c r="Y11" s="99"/>
      <c r="Z11" s="126"/>
      <c r="AA11" s="126"/>
      <c r="AB11" s="126"/>
      <c r="AC11" s="126"/>
      <c r="AD11" s="126"/>
      <c r="AE11" s="100"/>
      <c r="AF11" s="100"/>
      <c r="AG11" s="100"/>
      <c r="AH11" s="100"/>
      <c r="AI11" s="100"/>
      <c r="AJ11" s="101"/>
      <c r="AK11" s="101"/>
      <c r="AL11" s="101"/>
      <c r="AM11" s="98"/>
      <c r="AN11" s="98"/>
      <c r="AO11" s="98"/>
      <c r="AP11" s="99"/>
      <c r="AQ11" s="99"/>
      <c r="AR11" s="99"/>
      <c r="AS11" s="99"/>
      <c r="AT11" s="99"/>
      <c r="AU11" s="99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58" t="s">
        <v>203</v>
      </c>
      <c r="BM11" s="59" t="s">
        <v>203</v>
      </c>
      <c r="BN11" s="60" t="s">
        <v>203</v>
      </c>
      <c r="BO11" s="61" t="s">
        <v>203</v>
      </c>
      <c r="BP11" s="62" t="s">
        <v>203</v>
      </c>
      <c r="BQ11" s="63" t="s">
        <v>203</v>
      </c>
      <c r="BR11" s="64"/>
      <c r="BS11" s="65"/>
      <c r="BT11" s="66"/>
      <c r="BU11" s="69"/>
      <c r="BV11" s="117"/>
      <c r="BW11" s="118"/>
      <c r="BX11" s="68"/>
      <c r="BY11" s="147" t="str">
        <f t="shared" si="4"/>
        <v/>
      </c>
      <c r="BZ11" s="148" t="str">
        <f t="shared" si="5"/>
        <v/>
      </c>
      <c r="CA11" s="149" t="str">
        <f t="shared" si="6"/>
        <v/>
      </c>
      <c r="CB11" s="149" t="str">
        <f t="shared" si="7"/>
        <v/>
      </c>
      <c r="CC11" s="148" t="str">
        <f t="shared" si="8"/>
        <v/>
      </c>
      <c r="CD11" s="148" t="str">
        <f t="shared" si="9"/>
        <v/>
      </c>
      <c r="CE11" s="149" t="str">
        <f t="shared" si="10"/>
        <v/>
      </c>
      <c r="CF11" s="149"/>
      <c r="CG11" s="148" t="str">
        <f t="shared" si="11"/>
        <v/>
      </c>
      <c r="CH11" s="150" t="str">
        <f t="shared" si="12"/>
        <v/>
      </c>
      <c r="CI11" s="149" t="str">
        <f t="shared" si="13"/>
        <v/>
      </c>
      <c r="CJ11" s="149"/>
      <c r="CK11" s="148" t="str">
        <f t="shared" si="14"/>
        <v/>
      </c>
      <c r="CL11" s="148" t="str">
        <f t="shared" si="15"/>
        <v/>
      </c>
      <c r="CM11" s="149" t="str">
        <f t="shared" si="16"/>
        <v/>
      </c>
      <c r="CN11" s="151" t="str">
        <f t="shared" si="17"/>
        <v/>
      </c>
      <c r="CO11" s="148" t="str">
        <f t="shared" si="18"/>
        <v/>
      </c>
      <c r="CP11" s="148" t="str">
        <f t="shared" si="19"/>
        <v/>
      </c>
    </row>
    <row r="12" spans="1:94" ht="15" thickBot="1">
      <c r="A12" s="153" t="s">
        <v>60</v>
      </c>
      <c r="B12" s="170" t="s">
        <v>52</v>
      </c>
      <c r="C12" s="290"/>
      <c r="D12" s="98"/>
      <c r="E12" s="98"/>
      <c r="F12" s="98"/>
      <c r="G12" s="98"/>
      <c r="H12" s="98"/>
      <c r="I12" s="98"/>
      <c r="J12" s="123"/>
      <c r="K12" s="123"/>
      <c r="L12" s="123"/>
      <c r="M12" s="123"/>
      <c r="N12" s="123"/>
      <c r="O12" s="123"/>
      <c r="P12" s="123"/>
      <c r="Q12" s="123"/>
      <c r="R12" s="123"/>
      <c r="S12" s="99"/>
      <c r="T12" s="99"/>
      <c r="U12" s="99"/>
      <c r="V12" s="99"/>
      <c r="W12" s="99"/>
      <c r="X12" s="99"/>
      <c r="Y12" s="99"/>
      <c r="Z12" s="126"/>
      <c r="AA12" s="126"/>
      <c r="AB12" s="126"/>
      <c r="AC12" s="126"/>
      <c r="AD12" s="126"/>
      <c r="AE12" s="100"/>
      <c r="AF12" s="100"/>
      <c r="AG12" s="100"/>
      <c r="AH12" s="100"/>
      <c r="AI12" s="100"/>
      <c r="AJ12" s="101"/>
      <c r="AK12" s="101"/>
      <c r="AL12" s="101"/>
      <c r="AM12" s="98"/>
      <c r="AN12" s="98"/>
      <c r="AO12" s="98"/>
      <c r="AP12" s="99"/>
      <c r="AQ12" s="99"/>
      <c r="AR12" s="99"/>
      <c r="AS12" s="99"/>
      <c r="AT12" s="99"/>
      <c r="AU12" s="99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58" t="s">
        <v>203</v>
      </c>
      <c r="BM12" s="59" t="s">
        <v>203</v>
      </c>
      <c r="BN12" s="60" t="s">
        <v>203</v>
      </c>
      <c r="BO12" s="61" t="s">
        <v>203</v>
      </c>
      <c r="BP12" s="62" t="s">
        <v>203</v>
      </c>
      <c r="BQ12" s="63" t="s">
        <v>203</v>
      </c>
      <c r="BR12" s="64"/>
      <c r="BS12" s="65"/>
      <c r="BT12" s="66"/>
      <c r="BU12" s="69"/>
      <c r="BV12" s="117"/>
      <c r="BW12" s="118"/>
      <c r="BX12" s="68"/>
      <c r="BY12" s="147" t="str">
        <f t="shared" si="4"/>
        <v/>
      </c>
      <c r="BZ12" s="148" t="str">
        <f t="shared" si="5"/>
        <v/>
      </c>
      <c r="CA12" s="149" t="str">
        <f t="shared" si="6"/>
        <v/>
      </c>
      <c r="CB12" s="149" t="str">
        <f t="shared" si="7"/>
        <v/>
      </c>
      <c r="CC12" s="148" t="str">
        <f t="shared" si="8"/>
        <v/>
      </c>
      <c r="CD12" s="148" t="str">
        <f t="shared" si="9"/>
        <v/>
      </c>
      <c r="CE12" s="149" t="str">
        <f t="shared" si="10"/>
        <v/>
      </c>
      <c r="CF12" s="149"/>
      <c r="CG12" s="148" t="str">
        <f t="shared" si="11"/>
        <v/>
      </c>
      <c r="CH12" s="150" t="str">
        <f t="shared" si="12"/>
        <v/>
      </c>
      <c r="CI12" s="149" t="str">
        <f t="shared" si="13"/>
        <v/>
      </c>
      <c r="CJ12" s="149"/>
      <c r="CK12" s="148" t="str">
        <f t="shared" si="14"/>
        <v/>
      </c>
      <c r="CL12" s="148" t="str">
        <f t="shared" si="15"/>
        <v/>
      </c>
      <c r="CM12" s="149" t="str">
        <f t="shared" si="16"/>
        <v/>
      </c>
      <c r="CN12" s="151" t="str">
        <f t="shared" si="17"/>
        <v/>
      </c>
      <c r="CO12" s="148" t="str">
        <f t="shared" si="18"/>
        <v/>
      </c>
      <c r="CP12" s="148" t="str">
        <f t="shared" si="19"/>
        <v/>
      </c>
    </row>
    <row r="13" spans="1:94" ht="15" thickBot="1">
      <c r="A13" s="153" t="s">
        <v>61</v>
      </c>
      <c r="B13" s="170" t="s">
        <v>52</v>
      </c>
      <c r="C13" s="290"/>
      <c r="D13" s="98"/>
      <c r="E13" s="98"/>
      <c r="F13" s="98"/>
      <c r="G13" s="98"/>
      <c r="H13" s="98"/>
      <c r="I13" s="98"/>
      <c r="J13" s="123"/>
      <c r="K13" s="123"/>
      <c r="L13" s="123"/>
      <c r="M13" s="123"/>
      <c r="N13" s="123"/>
      <c r="O13" s="123"/>
      <c r="P13" s="123"/>
      <c r="Q13" s="123"/>
      <c r="R13" s="123"/>
      <c r="S13" s="99"/>
      <c r="T13" s="99"/>
      <c r="U13" s="99"/>
      <c r="V13" s="99"/>
      <c r="W13" s="99"/>
      <c r="X13" s="99"/>
      <c r="Y13" s="99"/>
      <c r="Z13" s="126"/>
      <c r="AA13" s="126"/>
      <c r="AB13" s="126"/>
      <c r="AC13" s="126"/>
      <c r="AD13" s="126"/>
      <c r="AE13" s="100"/>
      <c r="AF13" s="100"/>
      <c r="AG13" s="100"/>
      <c r="AH13" s="100"/>
      <c r="AI13" s="100"/>
      <c r="AJ13" s="101"/>
      <c r="AK13" s="101"/>
      <c r="AL13" s="101"/>
      <c r="AM13" s="98"/>
      <c r="AN13" s="98"/>
      <c r="AO13" s="98"/>
      <c r="AP13" s="99"/>
      <c r="AQ13" s="99"/>
      <c r="AR13" s="99"/>
      <c r="AS13" s="99"/>
      <c r="AT13" s="99"/>
      <c r="AU13" s="99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58" t="s">
        <v>203</v>
      </c>
      <c r="BM13" s="59" t="s">
        <v>203</v>
      </c>
      <c r="BN13" s="60" t="s">
        <v>203</v>
      </c>
      <c r="BO13" s="61" t="s">
        <v>203</v>
      </c>
      <c r="BP13" s="62" t="s">
        <v>203</v>
      </c>
      <c r="BQ13" s="63" t="s">
        <v>203</v>
      </c>
      <c r="BR13" s="64"/>
      <c r="BS13" s="65"/>
      <c r="BT13" s="66"/>
      <c r="BU13" s="69"/>
      <c r="BV13" s="117"/>
      <c r="BW13" s="118"/>
      <c r="BX13" s="68"/>
      <c r="BY13" s="147" t="str">
        <f t="shared" si="4"/>
        <v/>
      </c>
      <c r="BZ13" s="148" t="str">
        <f t="shared" si="5"/>
        <v/>
      </c>
      <c r="CA13" s="149" t="str">
        <f t="shared" si="6"/>
        <v/>
      </c>
      <c r="CB13" s="149" t="str">
        <f t="shared" si="7"/>
        <v/>
      </c>
      <c r="CC13" s="148" t="str">
        <f t="shared" si="8"/>
        <v/>
      </c>
      <c r="CD13" s="148" t="str">
        <f t="shared" si="9"/>
        <v/>
      </c>
      <c r="CE13" s="149" t="str">
        <f t="shared" si="10"/>
        <v/>
      </c>
      <c r="CF13" s="149"/>
      <c r="CG13" s="148" t="str">
        <f t="shared" si="11"/>
        <v/>
      </c>
      <c r="CH13" s="150" t="str">
        <f t="shared" si="12"/>
        <v/>
      </c>
      <c r="CI13" s="149" t="str">
        <f t="shared" si="13"/>
        <v/>
      </c>
      <c r="CJ13" s="149"/>
      <c r="CK13" s="148" t="str">
        <f t="shared" si="14"/>
        <v/>
      </c>
      <c r="CL13" s="148" t="str">
        <f t="shared" si="15"/>
        <v/>
      </c>
      <c r="CM13" s="149" t="str">
        <f t="shared" si="16"/>
        <v/>
      </c>
      <c r="CN13" s="151" t="str">
        <f t="shared" si="17"/>
        <v/>
      </c>
      <c r="CO13" s="148" t="str">
        <f t="shared" si="18"/>
        <v/>
      </c>
      <c r="CP13" s="148" t="str">
        <f t="shared" si="19"/>
        <v/>
      </c>
    </row>
    <row r="14" spans="1:94" ht="15" thickBot="1">
      <c r="A14" s="153" t="s">
        <v>258</v>
      </c>
      <c r="B14" s="170" t="s">
        <v>52</v>
      </c>
      <c r="C14" s="290">
        <v>2.5</v>
      </c>
      <c r="D14" s="98">
        <v>2.6</v>
      </c>
      <c r="E14" s="98">
        <v>2.6</v>
      </c>
      <c r="F14" s="98"/>
      <c r="G14" s="98"/>
      <c r="H14" s="98"/>
      <c r="I14" s="98"/>
      <c r="J14" s="123"/>
      <c r="K14" s="123"/>
      <c r="L14" s="131">
        <v>2.8</v>
      </c>
      <c r="M14" s="131">
        <v>1.5</v>
      </c>
      <c r="N14" s="123"/>
      <c r="O14" s="123"/>
      <c r="P14" s="123"/>
      <c r="Q14" s="123"/>
      <c r="R14" s="131">
        <v>3</v>
      </c>
      <c r="S14" s="99"/>
      <c r="T14" s="99"/>
      <c r="U14" s="99"/>
      <c r="V14" s="99"/>
      <c r="W14" s="132">
        <v>2.8</v>
      </c>
      <c r="X14" s="99"/>
      <c r="Y14" s="99"/>
      <c r="Z14" s="126"/>
      <c r="AA14" s="126"/>
      <c r="AB14" s="126"/>
      <c r="AC14" s="126"/>
      <c r="AD14" s="126"/>
      <c r="AE14" s="127">
        <v>2.9</v>
      </c>
      <c r="AF14" s="100"/>
      <c r="AG14" s="100"/>
      <c r="AH14" s="100"/>
      <c r="AI14" s="100"/>
      <c r="AJ14" s="129">
        <v>1.8</v>
      </c>
      <c r="AK14" s="101"/>
      <c r="AL14" s="101"/>
      <c r="AM14" s="98"/>
      <c r="AN14" s="98"/>
      <c r="AO14" s="98"/>
      <c r="AP14" s="99"/>
      <c r="AQ14" s="99"/>
      <c r="AR14" s="99"/>
      <c r="AS14" s="99"/>
      <c r="AT14" s="99"/>
      <c r="AU14" s="99"/>
      <c r="AV14" s="101"/>
      <c r="AW14" s="101"/>
      <c r="AX14" s="129">
        <v>2.1</v>
      </c>
      <c r="AY14" s="101"/>
      <c r="AZ14" s="101">
        <v>3.2</v>
      </c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28">
        <v>2.7</v>
      </c>
      <c r="BL14" s="58">
        <v>2.6818181818181817</v>
      </c>
      <c r="BM14" s="59">
        <v>1.8</v>
      </c>
      <c r="BN14" s="60">
        <v>3.2</v>
      </c>
      <c r="BO14" s="61">
        <v>1.65</v>
      </c>
      <c r="BP14" s="62">
        <v>1.5</v>
      </c>
      <c r="BQ14" s="63">
        <v>1.8</v>
      </c>
      <c r="BR14" s="64"/>
      <c r="BS14" s="65"/>
      <c r="BT14" s="66"/>
      <c r="BU14" s="69"/>
      <c r="BV14" s="117"/>
      <c r="BW14" s="118"/>
      <c r="BX14" s="68">
        <v>3.65</v>
      </c>
      <c r="BY14" s="147">
        <f t="shared" si="4"/>
        <v>2.5666666666666669</v>
      </c>
      <c r="BZ14" s="148" t="str">
        <f t="shared" si="5"/>
        <v/>
      </c>
      <c r="CA14" s="149">
        <f t="shared" si="6"/>
        <v>2.9</v>
      </c>
      <c r="CB14" s="149">
        <f t="shared" si="7"/>
        <v>1.5</v>
      </c>
      <c r="CC14" s="148">
        <f t="shared" si="8"/>
        <v>2.8</v>
      </c>
      <c r="CD14" s="148" t="str">
        <f t="shared" si="9"/>
        <v/>
      </c>
      <c r="CE14" s="149">
        <f t="shared" si="10"/>
        <v>2.9</v>
      </c>
      <c r="CF14" s="149"/>
      <c r="CG14" s="148" t="str">
        <f t="shared" si="11"/>
        <v/>
      </c>
      <c r="CH14" s="150">
        <f t="shared" si="12"/>
        <v>1.8</v>
      </c>
      <c r="CI14" s="149" t="str">
        <f t="shared" si="13"/>
        <v/>
      </c>
      <c r="CJ14" s="149"/>
      <c r="CK14" s="148" t="str">
        <f t="shared" si="14"/>
        <v/>
      </c>
      <c r="CL14" s="148" t="str">
        <f t="shared" si="15"/>
        <v/>
      </c>
      <c r="CM14" s="149">
        <f t="shared" si="16"/>
        <v>2.6500000000000004</v>
      </c>
      <c r="CN14" s="151" t="str">
        <f t="shared" si="17"/>
        <v/>
      </c>
      <c r="CO14" s="148" t="str">
        <f t="shared" si="18"/>
        <v/>
      </c>
      <c r="CP14" s="148" t="str">
        <f t="shared" si="19"/>
        <v/>
      </c>
    </row>
    <row r="15" spans="1:94" ht="15" thickBot="1">
      <c r="A15" s="153" t="s">
        <v>258</v>
      </c>
      <c r="B15" s="170" t="s">
        <v>56</v>
      </c>
      <c r="C15" s="290"/>
      <c r="D15" s="98"/>
      <c r="E15" s="98"/>
      <c r="F15" s="98"/>
      <c r="G15" s="98"/>
      <c r="H15" s="98"/>
      <c r="I15" s="98"/>
      <c r="J15" s="123"/>
      <c r="K15" s="123"/>
      <c r="L15" s="123"/>
      <c r="M15" s="123"/>
      <c r="N15" s="123"/>
      <c r="O15" s="123"/>
      <c r="P15" s="123"/>
      <c r="Q15" s="123"/>
      <c r="R15" s="123"/>
      <c r="S15" s="99"/>
      <c r="T15" s="99"/>
      <c r="U15" s="99"/>
      <c r="V15" s="99"/>
      <c r="W15" s="99"/>
      <c r="X15" s="99"/>
      <c r="Y15" s="99"/>
      <c r="Z15" s="126"/>
      <c r="AA15" s="126"/>
      <c r="AB15" s="126"/>
      <c r="AC15" s="133">
        <v>2.5</v>
      </c>
      <c r="AD15" s="126"/>
      <c r="AE15" s="127">
        <v>2.1</v>
      </c>
      <c r="AF15" s="100"/>
      <c r="AG15" s="100"/>
      <c r="AH15" s="100"/>
      <c r="AI15" s="100"/>
      <c r="AJ15" s="134">
        <v>1.9</v>
      </c>
      <c r="AK15" s="101"/>
      <c r="AL15" s="101"/>
      <c r="AM15" s="98"/>
      <c r="AN15" s="98"/>
      <c r="AO15" s="98"/>
      <c r="AP15" s="99"/>
      <c r="AQ15" s="99"/>
      <c r="AR15" s="99"/>
      <c r="AS15" s="99"/>
      <c r="AT15" s="99"/>
      <c r="AU15" s="99"/>
      <c r="AV15" s="101"/>
      <c r="AW15" s="101"/>
      <c r="AX15" s="101"/>
      <c r="AY15" s="101"/>
      <c r="AZ15" s="101"/>
      <c r="BA15" s="101">
        <v>3</v>
      </c>
      <c r="BB15" s="101"/>
      <c r="BC15" s="101"/>
      <c r="BD15" s="101"/>
      <c r="BE15" s="101"/>
      <c r="BF15" s="101"/>
      <c r="BG15" s="101"/>
      <c r="BH15" s="101"/>
      <c r="BI15" s="128">
        <v>2.9</v>
      </c>
      <c r="BJ15" s="101"/>
      <c r="BK15" s="101"/>
      <c r="BL15" s="58">
        <v>2.35</v>
      </c>
      <c r="BM15" s="59">
        <v>1.9</v>
      </c>
      <c r="BN15" s="60">
        <v>2.9</v>
      </c>
      <c r="BO15" s="61">
        <v>2.4500000000000002</v>
      </c>
      <c r="BP15" s="62">
        <v>1.9</v>
      </c>
      <c r="BQ15" s="63">
        <v>3</v>
      </c>
      <c r="BR15" s="64"/>
      <c r="BS15" s="65"/>
      <c r="BT15" s="66"/>
      <c r="BU15" s="69"/>
      <c r="BV15" s="117"/>
      <c r="BW15" s="118"/>
      <c r="BX15" s="68">
        <v>7</v>
      </c>
      <c r="BY15" s="147" t="str">
        <f t="shared" si="4"/>
        <v/>
      </c>
      <c r="BZ15" s="148" t="str">
        <f t="shared" si="5"/>
        <v/>
      </c>
      <c r="CA15" s="149" t="str">
        <f t="shared" si="6"/>
        <v/>
      </c>
      <c r="CB15" s="149" t="str">
        <f t="shared" si="7"/>
        <v/>
      </c>
      <c r="CC15" s="148" t="str">
        <f t="shared" si="8"/>
        <v/>
      </c>
      <c r="CD15" s="148" t="str">
        <f t="shared" si="9"/>
        <v/>
      </c>
      <c r="CE15" s="149">
        <f t="shared" si="10"/>
        <v>2.1</v>
      </c>
      <c r="CF15" s="149"/>
      <c r="CG15" s="148" t="str">
        <f t="shared" si="11"/>
        <v/>
      </c>
      <c r="CH15" s="150">
        <f t="shared" si="12"/>
        <v>1.9</v>
      </c>
      <c r="CI15" s="149" t="str">
        <f t="shared" si="13"/>
        <v/>
      </c>
      <c r="CJ15" s="149"/>
      <c r="CK15" s="148" t="str">
        <f t="shared" si="14"/>
        <v/>
      </c>
      <c r="CL15" s="148" t="str">
        <f t="shared" si="15"/>
        <v/>
      </c>
      <c r="CM15" s="149">
        <f t="shared" si="16"/>
        <v>2.9</v>
      </c>
      <c r="CN15" s="151">
        <f t="shared" si="17"/>
        <v>3</v>
      </c>
      <c r="CO15" s="148">
        <f t="shared" si="18"/>
        <v>2.5</v>
      </c>
      <c r="CP15" s="148" t="str">
        <f t="shared" si="19"/>
        <v/>
      </c>
    </row>
    <row r="16" spans="1:94" ht="15" thickBot="1">
      <c r="A16" s="153" t="s">
        <v>259</v>
      </c>
      <c r="B16" s="170" t="s">
        <v>52</v>
      </c>
      <c r="C16" s="290"/>
      <c r="D16" s="98"/>
      <c r="E16" s="98"/>
      <c r="F16" s="98"/>
      <c r="G16" s="98"/>
      <c r="H16" s="98"/>
      <c r="I16" s="98"/>
      <c r="J16" s="123"/>
      <c r="K16" s="123"/>
      <c r="L16" s="123"/>
      <c r="M16" s="123"/>
      <c r="N16" s="123"/>
      <c r="O16" s="123"/>
      <c r="P16" s="123"/>
      <c r="Q16" s="123"/>
      <c r="R16" s="123"/>
      <c r="S16" s="99"/>
      <c r="T16" s="99"/>
      <c r="U16" s="99"/>
      <c r="V16" s="99"/>
      <c r="W16" s="132">
        <v>4.9000000000000004</v>
      </c>
      <c r="X16" s="99"/>
      <c r="Y16" s="99"/>
      <c r="Z16" s="126"/>
      <c r="AA16" s="126"/>
      <c r="AB16" s="126"/>
      <c r="AC16" s="126"/>
      <c r="AD16" s="126"/>
      <c r="AE16" s="100"/>
      <c r="AF16" s="100"/>
      <c r="AG16" s="100"/>
      <c r="AH16" s="100"/>
      <c r="AI16" s="100"/>
      <c r="AJ16" s="101"/>
      <c r="AK16" s="101"/>
      <c r="AL16" s="101"/>
      <c r="AM16" s="98"/>
      <c r="AN16" s="98"/>
      <c r="AO16" s="98"/>
      <c r="AP16" s="99"/>
      <c r="AQ16" s="99"/>
      <c r="AR16" s="99"/>
      <c r="AS16" s="99"/>
      <c r="AT16" s="99"/>
      <c r="AU16" s="99"/>
      <c r="AV16" s="101"/>
      <c r="AW16" s="101"/>
      <c r="AX16" s="101">
        <v>4.2</v>
      </c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58">
        <v>4.5500000000000007</v>
      </c>
      <c r="BM16" s="59">
        <v>4.2</v>
      </c>
      <c r="BN16" s="60">
        <v>4.9000000000000004</v>
      </c>
      <c r="BO16" s="61" t="s">
        <v>203</v>
      </c>
      <c r="BP16" s="62"/>
      <c r="BQ16" s="63"/>
      <c r="BR16" s="64"/>
      <c r="BS16" s="65"/>
      <c r="BT16" s="66"/>
      <c r="BU16" s="69"/>
      <c r="BV16" s="117"/>
      <c r="BW16" s="118"/>
      <c r="BX16" s="68">
        <v>17.100000000000001</v>
      </c>
      <c r="BY16" s="147" t="str">
        <f t="shared" si="4"/>
        <v/>
      </c>
      <c r="BZ16" s="148" t="str">
        <f t="shared" si="5"/>
        <v/>
      </c>
      <c r="CA16" s="149" t="str">
        <f t="shared" si="6"/>
        <v/>
      </c>
      <c r="CB16" s="149" t="str">
        <f t="shared" si="7"/>
        <v/>
      </c>
      <c r="CC16" s="148">
        <f t="shared" si="8"/>
        <v>4.9000000000000004</v>
      </c>
      <c r="CD16" s="148" t="str">
        <f t="shared" si="9"/>
        <v/>
      </c>
      <c r="CE16" s="149" t="str">
        <f t="shared" si="10"/>
        <v/>
      </c>
      <c r="CF16" s="149"/>
      <c r="CG16" s="148" t="str">
        <f t="shared" si="11"/>
        <v/>
      </c>
      <c r="CH16" s="150" t="str">
        <f t="shared" si="12"/>
        <v/>
      </c>
      <c r="CI16" s="149" t="str">
        <f t="shared" si="13"/>
        <v/>
      </c>
      <c r="CJ16" s="149"/>
      <c r="CK16" s="148" t="str">
        <f t="shared" si="14"/>
        <v/>
      </c>
      <c r="CL16" s="148" t="str">
        <f t="shared" si="15"/>
        <v/>
      </c>
      <c r="CM16" s="149">
        <f t="shared" si="16"/>
        <v>4.2</v>
      </c>
      <c r="CN16" s="151" t="str">
        <f t="shared" si="17"/>
        <v/>
      </c>
      <c r="CO16" s="148" t="str">
        <f t="shared" si="18"/>
        <v/>
      </c>
      <c r="CP16" s="148" t="str">
        <f t="shared" si="19"/>
        <v/>
      </c>
    </row>
    <row r="17" spans="1:94" ht="15" thickBot="1">
      <c r="A17" s="153" t="s">
        <v>62</v>
      </c>
      <c r="B17" s="170" t="s">
        <v>52</v>
      </c>
      <c r="C17" s="290"/>
      <c r="D17" s="98"/>
      <c r="E17" s="98"/>
      <c r="F17" s="98"/>
      <c r="G17" s="98"/>
      <c r="H17" s="135">
        <v>3.4</v>
      </c>
      <c r="I17" s="98"/>
      <c r="J17" s="131">
        <v>2.5</v>
      </c>
      <c r="K17" s="123"/>
      <c r="L17" s="123"/>
      <c r="M17" s="123"/>
      <c r="N17" s="123"/>
      <c r="O17" s="123"/>
      <c r="P17" s="123"/>
      <c r="Q17" s="123"/>
      <c r="R17" s="123"/>
      <c r="S17" s="99"/>
      <c r="T17" s="99"/>
      <c r="U17" s="99"/>
      <c r="V17" s="99"/>
      <c r="W17" s="132">
        <v>2.9</v>
      </c>
      <c r="X17" s="99"/>
      <c r="Y17" s="99"/>
      <c r="Z17" s="133">
        <v>3</v>
      </c>
      <c r="AA17" s="126"/>
      <c r="AB17" s="126"/>
      <c r="AC17" s="126"/>
      <c r="AD17" s="126"/>
      <c r="AE17" s="100"/>
      <c r="AF17" s="100"/>
      <c r="AG17" s="100">
        <v>2.8</v>
      </c>
      <c r="AH17" s="100"/>
      <c r="AI17" s="100"/>
      <c r="AJ17" s="101"/>
      <c r="AK17" s="129">
        <v>2.6</v>
      </c>
      <c r="AL17" s="101"/>
      <c r="AM17" s="130">
        <v>4</v>
      </c>
      <c r="AN17" s="130">
        <v>4.2</v>
      </c>
      <c r="AO17" s="98"/>
      <c r="AP17" s="99"/>
      <c r="AQ17" s="99"/>
      <c r="AR17" s="99"/>
      <c r="AS17" s="99"/>
      <c r="AT17" s="99"/>
      <c r="AU17" s="99"/>
      <c r="AV17" s="101"/>
      <c r="AW17" s="101"/>
      <c r="AX17" s="101"/>
      <c r="AY17" s="101"/>
      <c r="AZ17" s="101"/>
      <c r="BA17" s="101">
        <v>3</v>
      </c>
      <c r="BB17" s="101"/>
      <c r="BC17" s="101"/>
      <c r="BD17" s="101">
        <v>3.5</v>
      </c>
      <c r="BE17" s="101">
        <v>2.8</v>
      </c>
      <c r="BF17" s="101"/>
      <c r="BG17" s="101"/>
      <c r="BH17" s="101"/>
      <c r="BI17" s="101"/>
      <c r="BJ17" s="101"/>
      <c r="BK17" s="128">
        <v>3.2</v>
      </c>
      <c r="BL17" s="58">
        <v>3.1750000000000003</v>
      </c>
      <c r="BM17" s="59">
        <v>2.5</v>
      </c>
      <c r="BN17" s="60">
        <v>4.2</v>
      </c>
      <c r="BO17" s="61">
        <v>3.1</v>
      </c>
      <c r="BP17" s="62">
        <v>2.8</v>
      </c>
      <c r="BQ17" s="63">
        <v>3.5</v>
      </c>
      <c r="BR17" s="64"/>
      <c r="BS17" s="65"/>
      <c r="BT17" s="66"/>
      <c r="BU17" s="69"/>
      <c r="BV17" s="117"/>
      <c r="BW17" s="118"/>
      <c r="BX17" s="68">
        <v>27.799999999999997</v>
      </c>
      <c r="BY17" s="147">
        <f t="shared" si="4"/>
        <v>3.4</v>
      </c>
      <c r="BZ17" s="148" t="str">
        <f t="shared" si="5"/>
        <v/>
      </c>
      <c r="CA17" s="149">
        <f t="shared" si="6"/>
        <v>2.5</v>
      </c>
      <c r="CB17" s="149" t="str">
        <f t="shared" si="7"/>
        <v/>
      </c>
      <c r="CC17" s="148">
        <f t="shared" si="8"/>
        <v>2.9</v>
      </c>
      <c r="CD17" s="148" t="str">
        <f t="shared" si="9"/>
        <v/>
      </c>
      <c r="CE17" s="149">
        <f t="shared" si="10"/>
        <v>2.8</v>
      </c>
      <c r="CF17" s="149"/>
      <c r="CG17" s="148">
        <f t="shared" si="11"/>
        <v>2.6</v>
      </c>
      <c r="CH17" s="150" t="str">
        <f t="shared" si="12"/>
        <v/>
      </c>
      <c r="CI17" s="149">
        <f t="shared" si="13"/>
        <v>4.0999999999999996</v>
      </c>
      <c r="CJ17" s="149"/>
      <c r="CK17" s="148" t="str">
        <f t="shared" si="14"/>
        <v/>
      </c>
      <c r="CL17" s="148" t="str">
        <f t="shared" si="15"/>
        <v/>
      </c>
      <c r="CM17" s="149" t="str">
        <f t="shared" si="16"/>
        <v/>
      </c>
      <c r="CN17" s="151">
        <f t="shared" si="17"/>
        <v>3.1</v>
      </c>
      <c r="CO17" s="148">
        <f t="shared" si="18"/>
        <v>3</v>
      </c>
      <c r="CP17" s="148" t="str">
        <f t="shared" si="19"/>
        <v/>
      </c>
    </row>
    <row r="18" spans="1:94" ht="15" thickBot="1">
      <c r="A18" s="153" t="s">
        <v>62</v>
      </c>
      <c r="B18" s="170" t="s">
        <v>56</v>
      </c>
      <c r="C18" s="290">
        <v>1.8</v>
      </c>
      <c r="D18" s="98">
        <v>1.9</v>
      </c>
      <c r="E18" s="130">
        <v>2.2999999999999998</v>
      </c>
      <c r="F18" s="98"/>
      <c r="G18" s="98"/>
      <c r="H18" s="98"/>
      <c r="I18" s="98"/>
      <c r="J18" s="123"/>
      <c r="K18" s="123"/>
      <c r="L18" s="123"/>
      <c r="M18" s="123"/>
      <c r="N18" s="123"/>
      <c r="O18" s="123"/>
      <c r="P18" s="123"/>
      <c r="Q18" s="123"/>
      <c r="R18" s="123">
        <v>2.5</v>
      </c>
      <c r="S18" s="99"/>
      <c r="T18" s="99"/>
      <c r="U18" s="99"/>
      <c r="V18" s="99"/>
      <c r="W18" s="99"/>
      <c r="X18" s="99"/>
      <c r="Y18" s="99"/>
      <c r="Z18" s="126"/>
      <c r="AA18" s="126"/>
      <c r="AB18" s="126"/>
      <c r="AC18" s="126"/>
      <c r="AD18" s="126"/>
      <c r="AE18" s="127">
        <v>2.4</v>
      </c>
      <c r="AF18" s="127">
        <v>2.5</v>
      </c>
      <c r="AG18" s="100"/>
      <c r="AH18" s="100"/>
      <c r="AI18" s="100"/>
      <c r="AJ18" s="101"/>
      <c r="AK18" s="101"/>
      <c r="AL18" s="101"/>
      <c r="AM18" s="135">
        <v>2</v>
      </c>
      <c r="AN18" s="98"/>
      <c r="AO18" s="130">
        <v>2</v>
      </c>
      <c r="AP18" s="99"/>
      <c r="AQ18" s="99"/>
      <c r="AR18" s="99"/>
      <c r="AS18" s="99"/>
      <c r="AT18" s="99"/>
      <c r="AU18" s="99"/>
      <c r="AV18" s="101"/>
      <c r="AW18" s="101">
        <v>2.2999999999999998</v>
      </c>
      <c r="AX18" s="101">
        <v>1.7</v>
      </c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28">
        <v>2.5</v>
      </c>
      <c r="BJ18" s="101"/>
      <c r="BK18" s="101"/>
      <c r="BL18" s="58">
        <v>2.16</v>
      </c>
      <c r="BM18" s="59">
        <v>1.7</v>
      </c>
      <c r="BN18" s="60">
        <v>2.5</v>
      </c>
      <c r="BO18" s="61">
        <v>2.2999999999999998</v>
      </c>
      <c r="BP18" s="62">
        <v>2.2999999999999998</v>
      </c>
      <c r="BQ18" s="63">
        <v>2.2999999999999998</v>
      </c>
      <c r="BR18" s="64"/>
      <c r="BS18" s="65"/>
      <c r="BT18" s="66"/>
      <c r="BU18" s="69"/>
      <c r="BV18" s="117"/>
      <c r="BW18" s="118"/>
      <c r="BX18" s="68">
        <v>24.9</v>
      </c>
      <c r="BY18" s="147">
        <f t="shared" si="4"/>
        <v>1.9999999999999998</v>
      </c>
      <c r="BZ18" s="148" t="str">
        <f t="shared" si="5"/>
        <v/>
      </c>
      <c r="CA18" s="149">
        <f t="shared" si="6"/>
        <v>2.5</v>
      </c>
      <c r="CB18" s="149" t="str">
        <f t="shared" si="7"/>
        <v/>
      </c>
      <c r="CC18" s="148" t="str">
        <f t="shared" si="8"/>
        <v/>
      </c>
      <c r="CD18" s="148" t="str">
        <f t="shared" si="9"/>
        <v/>
      </c>
      <c r="CE18" s="149">
        <f t="shared" si="10"/>
        <v>2.4500000000000002</v>
      </c>
      <c r="CF18" s="149"/>
      <c r="CG18" s="148" t="str">
        <f t="shared" si="11"/>
        <v/>
      </c>
      <c r="CH18" s="150" t="str">
        <f t="shared" si="12"/>
        <v/>
      </c>
      <c r="CI18" s="149">
        <f t="shared" si="13"/>
        <v>2</v>
      </c>
      <c r="CJ18" s="149"/>
      <c r="CK18" s="148" t="str">
        <f t="shared" si="14"/>
        <v/>
      </c>
      <c r="CL18" s="148" t="str">
        <f t="shared" si="15"/>
        <v/>
      </c>
      <c r="CM18" s="149">
        <f t="shared" si="16"/>
        <v>2.1</v>
      </c>
      <c r="CN18" s="151">
        <f t="shared" si="17"/>
        <v>2.2999999999999998</v>
      </c>
      <c r="CO18" s="148" t="str">
        <f t="shared" si="18"/>
        <v/>
      </c>
      <c r="CP18" s="148" t="str">
        <f t="shared" si="19"/>
        <v/>
      </c>
    </row>
    <row r="19" spans="1:94" ht="28.8" thickBot="1">
      <c r="A19" s="153" t="s">
        <v>63</v>
      </c>
      <c r="B19" s="170" t="s">
        <v>52</v>
      </c>
      <c r="C19" s="290"/>
      <c r="D19" s="98"/>
      <c r="E19" s="98"/>
      <c r="F19" s="98"/>
      <c r="G19" s="98"/>
      <c r="H19" s="98"/>
      <c r="I19" s="98"/>
      <c r="J19" s="123"/>
      <c r="K19" s="123"/>
      <c r="L19" s="123"/>
      <c r="M19" s="123"/>
      <c r="N19" s="123"/>
      <c r="O19" s="123"/>
      <c r="P19" s="123"/>
      <c r="Q19" s="123"/>
      <c r="R19" s="123"/>
      <c r="S19" s="99"/>
      <c r="T19" s="99"/>
      <c r="U19" s="99"/>
      <c r="V19" s="99"/>
      <c r="W19" s="99"/>
      <c r="X19" s="99"/>
      <c r="Y19" s="99"/>
      <c r="Z19" s="126"/>
      <c r="AA19" s="126"/>
      <c r="AB19" s="126"/>
      <c r="AC19" s="126"/>
      <c r="AD19" s="126"/>
      <c r="AE19" s="100"/>
      <c r="AF19" s="100"/>
      <c r="AG19" s="100"/>
      <c r="AH19" s="100"/>
      <c r="AI19" s="100"/>
      <c r="AJ19" s="129">
        <v>2.4</v>
      </c>
      <c r="AK19" s="101"/>
      <c r="AL19" s="101"/>
      <c r="AM19" s="98"/>
      <c r="AN19" s="98"/>
      <c r="AO19" s="98"/>
      <c r="AP19" s="99"/>
      <c r="AQ19" s="99"/>
      <c r="AR19" s="99"/>
      <c r="AS19" s="99"/>
      <c r="AT19" s="99"/>
      <c r="AU19" s="99"/>
      <c r="AV19" s="101"/>
      <c r="AW19" s="101"/>
      <c r="AX19" s="101"/>
      <c r="AY19" s="101"/>
      <c r="AZ19" s="101"/>
      <c r="BA19" s="101">
        <v>3</v>
      </c>
      <c r="BB19" s="101"/>
      <c r="BC19" s="101"/>
      <c r="BD19" s="101"/>
      <c r="BE19" s="101"/>
      <c r="BF19" s="101"/>
      <c r="BG19" s="101"/>
      <c r="BH19" s="128"/>
      <c r="BI19" s="101"/>
      <c r="BJ19" s="101"/>
      <c r="BK19" s="101"/>
      <c r="BL19" s="58">
        <v>2.4</v>
      </c>
      <c r="BM19" s="59">
        <v>2.4</v>
      </c>
      <c r="BN19" s="60">
        <v>2.4</v>
      </c>
      <c r="BO19" s="61">
        <v>2.7</v>
      </c>
      <c r="BP19" s="62">
        <v>2.4</v>
      </c>
      <c r="BQ19" s="63">
        <v>3</v>
      </c>
      <c r="BR19" s="64"/>
      <c r="BS19" s="65"/>
      <c r="BT19" s="66"/>
      <c r="BU19" s="69"/>
      <c r="BV19" s="117"/>
      <c r="BW19" s="118"/>
      <c r="BX19" s="68">
        <v>17.100000000000001</v>
      </c>
      <c r="BY19" s="147" t="str">
        <f t="shared" si="4"/>
        <v/>
      </c>
      <c r="BZ19" s="148" t="str">
        <f t="shared" si="5"/>
        <v/>
      </c>
      <c r="CA19" s="149" t="str">
        <f t="shared" si="6"/>
        <v/>
      </c>
      <c r="CB19" s="149" t="str">
        <f t="shared" si="7"/>
        <v/>
      </c>
      <c r="CC19" s="148" t="str">
        <f t="shared" si="8"/>
        <v/>
      </c>
      <c r="CD19" s="148" t="str">
        <f t="shared" si="9"/>
        <v/>
      </c>
      <c r="CE19" s="149" t="str">
        <f t="shared" si="10"/>
        <v/>
      </c>
      <c r="CF19" s="149"/>
      <c r="CG19" s="148" t="str">
        <f t="shared" si="11"/>
        <v/>
      </c>
      <c r="CH19" s="150">
        <f t="shared" si="12"/>
        <v>2.4</v>
      </c>
      <c r="CI19" s="149" t="str">
        <f t="shared" si="13"/>
        <v/>
      </c>
      <c r="CJ19" s="149"/>
      <c r="CK19" s="148" t="str">
        <f t="shared" si="14"/>
        <v/>
      </c>
      <c r="CL19" s="148" t="str">
        <f t="shared" si="15"/>
        <v/>
      </c>
      <c r="CM19" s="149" t="str">
        <f t="shared" si="16"/>
        <v/>
      </c>
      <c r="CN19" s="151">
        <f t="shared" si="17"/>
        <v>3</v>
      </c>
      <c r="CO19" s="148" t="str">
        <f t="shared" si="18"/>
        <v/>
      </c>
      <c r="CP19" s="148" t="str">
        <f t="shared" si="19"/>
        <v/>
      </c>
    </row>
    <row r="20" spans="1:94" ht="15" thickBot="1">
      <c r="A20" s="153" t="s">
        <v>64</v>
      </c>
      <c r="B20" s="170" t="s">
        <v>56</v>
      </c>
      <c r="C20" s="290"/>
      <c r="D20" s="98"/>
      <c r="E20" s="98"/>
      <c r="F20" s="98"/>
      <c r="G20" s="98"/>
      <c r="H20" s="98"/>
      <c r="I20" s="98"/>
      <c r="J20" s="123"/>
      <c r="K20" s="123"/>
      <c r="L20" s="123"/>
      <c r="M20" s="123"/>
      <c r="N20" s="123"/>
      <c r="O20" s="123"/>
      <c r="P20" s="123"/>
      <c r="Q20" s="123"/>
      <c r="R20" s="123"/>
      <c r="S20" s="99"/>
      <c r="T20" s="99"/>
      <c r="U20" s="99"/>
      <c r="V20" s="99"/>
      <c r="W20" s="99"/>
      <c r="X20" s="99"/>
      <c r="Y20" s="99"/>
      <c r="Z20" s="126"/>
      <c r="AA20" s="126"/>
      <c r="AB20" s="126"/>
      <c r="AC20" s="126"/>
      <c r="AD20" s="126"/>
      <c r="AE20" s="127">
        <v>3.1</v>
      </c>
      <c r="AF20" s="127"/>
      <c r="AG20" s="100"/>
      <c r="AH20" s="100"/>
      <c r="AI20" s="100"/>
      <c r="AJ20" s="101"/>
      <c r="AK20" s="101"/>
      <c r="AL20" s="101"/>
      <c r="AM20" s="98"/>
      <c r="AN20" s="98"/>
      <c r="AO20" s="98"/>
      <c r="AP20" s="99"/>
      <c r="AQ20" s="99"/>
      <c r="AR20" s="99"/>
      <c r="AS20" s="99"/>
      <c r="AT20" s="99"/>
      <c r="AU20" s="99"/>
      <c r="AV20" s="101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28">
        <v>3.6</v>
      </c>
      <c r="BJ20" s="101"/>
      <c r="BK20" s="101"/>
      <c r="BL20" s="58">
        <v>3.35</v>
      </c>
      <c r="BM20" s="59">
        <v>3.1</v>
      </c>
      <c r="BN20" s="60">
        <v>3.6</v>
      </c>
      <c r="BO20" s="61" t="s">
        <v>203</v>
      </c>
      <c r="BP20" s="62"/>
      <c r="BQ20" s="63"/>
      <c r="BR20" s="64"/>
      <c r="BS20" s="65"/>
      <c r="BT20" s="66"/>
      <c r="BU20" s="69"/>
      <c r="BV20" s="117"/>
      <c r="BW20" s="118"/>
      <c r="BX20" s="68">
        <v>1.9</v>
      </c>
      <c r="BY20" s="147" t="str">
        <f t="shared" si="4"/>
        <v/>
      </c>
      <c r="BZ20" s="148" t="str">
        <f t="shared" si="5"/>
        <v/>
      </c>
      <c r="CA20" s="149" t="str">
        <f t="shared" si="6"/>
        <v/>
      </c>
      <c r="CB20" s="149" t="str">
        <f t="shared" si="7"/>
        <v/>
      </c>
      <c r="CC20" s="148" t="str">
        <f t="shared" si="8"/>
        <v/>
      </c>
      <c r="CD20" s="148" t="str">
        <f t="shared" si="9"/>
        <v/>
      </c>
      <c r="CE20" s="149">
        <f t="shared" si="10"/>
        <v>3.1</v>
      </c>
      <c r="CF20" s="149"/>
      <c r="CG20" s="148" t="str">
        <f t="shared" si="11"/>
        <v/>
      </c>
      <c r="CH20" s="150" t="str">
        <f t="shared" si="12"/>
        <v/>
      </c>
      <c r="CI20" s="149" t="str">
        <f t="shared" si="13"/>
        <v/>
      </c>
      <c r="CJ20" s="149"/>
      <c r="CK20" s="148" t="str">
        <f t="shared" si="14"/>
        <v/>
      </c>
      <c r="CL20" s="148" t="str">
        <f t="shared" si="15"/>
        <v/>
      </c>
      <c r="CM20" s="149">
        <f t="shared" si="16"/>
        <v>3.6</v>
      </c>
      <c r="CN20" s="151" t="str">
        <f t="shared" si="17"/>
        <v/>
      </c>
      <c r="CO20" s="148" t="str">
        <f t="shared" si="18"/>
        <v/>
      </c>
      <c r="CP20" s="148" t="str">
        <f t="shared" si="19"/>
        <v/>
      </c>
    </row>
    <row r="21" spans="1:94" ht="15" thickBot="1">
      <c r="A21" s="153" t="s">
        <v>65</v>
      </c>
      <c r="B21" s="170" t="s">
        <v>52</v>
      </c>
      <c r="C21" s="291">
        <v>2.6</v>
      </c>
      <c r="D21" s="98">
        <v>2.8</v>
      </c>
      <c r="E21" s="135">
        <v>2.5</v>
      </c>
      <c r="F21" s="98"/>
      <c r="G21" s="98"/>
      <c r="H21" s="98"/>
      <c r="I21" s="98"/>
      <c r="J21" s="123"/>
      <c r="K21" s="123"/>
      <c r="L21" s="131">
        <v>2.5</v>
      </c>
      <c r="M21" s="123"/>
      <c r="N21" s="123"/>
      <c r="O21" s="123"/>
      <c r="P21" s="123"/>
      <c r="Q21" s="123"/>
      <c r="R21" s="123"/>
      <c r="S21" s="99"/>
      <c r="T21" s="99"/>
      <c r="U21" s="99"/>
      <c r="V21" s="99"/>
      <c r="W21" s="132">
        <v>2.9</v>
      </c>
      <c r="X21" s="99"/>
      <c r="Y21" s="99"/>
      <c r="Z21" s="126"/>
      <c r="AA21" s="126"/>
      <c r="AB21" s="126"/>
      <c r="AC21" s="133">
        <v>2.2000000000000002</v>
      </c>
      <c r="AD21" s="133">
        <v>1.75</v>
      </c>
      <c r="AE21" s="100"/>
      <c r="AF21" s="100"/>
      <c r="AG21" s="100">
        <v>3</v>
      </c>
      <c r="AH21" s="100"/>
      <c r="AI21" s="100"/>
      <c r="AJ21" s="101"/>
      <c r="AK21" s="129">
        <v>2.9</v>
      </c>
      <c r="AL21" s="101"/>
      <c r="AM21" s="98"/>
      <c r="AN21" s="98"/>
      <c r="AO21" s="98"/>
      <c r="AP21" s="99"/>
      <c r="AQ21" s="99"/>
      <c r="AR21" s="99"/>
      <c r="AS21" s="99"/>
      <c r="AT21" s="99"/>
      <c r="AU21" s="99"/>
      <c r="AV21" s="101"/>
      <c r="AW21" s="101"/>
      <c r="AX21" s="101"/>
      <c r="AY21" s="101"/>
      <c r="AZ21" s="129">
        <v>2.1</v>
      </c>
      <c r="BA21" s="101"/>
      <c r="BB21" s="101"/>
      <c r="BC21" s="101"/>
      <c r="BD21" s="101">
        <v>3.2</v>
      </c>
      <c r="BE21" s="101">
        <v>2.8</v>
      </c>
      <c r="BF21" s="101"/>
      <c r="BG21" s="101"/>
      <c r="BH21" s="101"/>
      <c r="BI21" s="101"/>
      <c r="BJ21" s="101"/>
      <c r="BK21" s="128">
        <v>3.6</v>
      </c>
      <c r="BL21" s="58">
        <v>2.56</v>
      </c>
      <c r="BM21" s="59">
        <v>2.1</v>
      </c>
      <c r="BN21" s="60">
        <v>3</v>
      </c>
      <c r="BO21" s="61">
        <v>2.5833333333333335</v>
      </c>
      <c r="BP21" s="62">
        <v>1.75</v>
      </c>
      <c r="BQ21" s="63">
        <v>3.2</v>
      </c>
      <c r="BR21" s="64"/>
      <c r="BS21" s="65"/>
      <c r="BT21" s="66"/>
      <c r="BU21" s="69"/>
      <c r="BV21" s="117"/>
      <c r="BW21" s="118"/>
      <c r="BX21" s="68">
        <v>46.900000000000006</v>
      </c>
      <c r="BY21" s="147">
        <f t="shared" si="4"/>
        <v>2.6333333333333333</v>
      </c>
      <c r="BZ21" s="148" t="str">
        <f t="shared" si="5"/>
        <v/>
      </c>
      <c r="CA21" s="149">
        <f t="shared" si="6"/>
        <v>2.5</v>
      </c>
      <c r="CB21" s="149" t="str">
        <f t="shared" si="7"/>
        <v/>
      </c>
      <c r="CC21" s="148">
        <f t="shared" si="8"/>
        <v>2.9</v>
      </c>
      <c r="CD21" s="148" t="str">
        <f t="shared" si="9"/>
        <v/>
      </c>
      <c r="CE21" s="149">
        <f t="shared" si="10"/>
        <v>3</v>
      </c>
      <c r="CF21" s="149"/>
      <c r="CG21" s="148">
        <f t="shared" si="11"/>
        <v>2.9</v>
      </c>
      <c r="CH21" s="150" t="str">
        <f t="shared" si="12"/>
        <v/>
      </c>
      <c r="CI21" s="149" t="str">
        <f t="shared" si="13"/>
        <v/>
      </c>
      <c r="CJ21" s="149"/>
      <c r="CK21" s="148" t="str">
        <f t="shared" si="14"/>
        <v/>
      </c>
      <c r="CL21" s="148" t="str">
        <f t="shared" si="15"/>
        <v/>
      </c>
      <c r="CM21" s="149">
        <f t="shared" si="16"/>
        <v>2.1</v>
      </c>
      <c r="CN21" s="151">
        <f t="shared" si="17"/>
        <v>3</v>
      </c>
      <c r="CO21" s="148">
        <f t="shared" si="18"/>
        <v>2.2000000000000002</v>
      </c>
      <c r="CP21" s="148">
        <f t="shared" si="19"/>
        <v>1.75</v>
      </c>
    </row>
    <row r="22" spans="1:94" ht="15" thickBot="1">
      <c r="A22" s="153" t="s">
        <v>66</v>
      </c>
      <c r="B22" s="170" t="s">
        <v>52</v>
      </c>
      <c r="C22" s="291">
        <v>1</v>
      </c>
      <c r="D22" s="98"/>
      <c r="E22" s="98"/>
      <c r="F22" s="98"/>
      <c r="G22" s="98"/>
      <c r="H22" s="98"/>
      <c r="I22" s="98"/>
      <c r="J22" s="123"/>
      <c r="K22" s="123"/>
      <c r="L22" s="123"/>
      <c r="M22" s="123"/>
      <c r="N22" s="123"/>
      <c r="O22" s="123"/>
      <c r="P22" s="123"/>
      <c r="Q22" s="123"/>
      <c r="R22" s="123"/>
      <c r="S22" s="99"/>
      <c r="T22" s="99"/>
      <c r="U22" s="99"/>
      <c r="V22" s="99"/>
      <c r="W22" s="99"/>
      <c r="X22" s="99"/>
      <c r="Y22" s="99"/>
      <c r="Z22" s="126"/>
      <c r="AA22" s="126"/>
      <c r="AB22" s="126"/>
      <c r="AC22" s="126"/>
      <c r="AD22" s="126"/>
      <c r="AE22" s="100"/>
      <c r="AF22" s="100"/>
      <c r="AG22" s="100"/>
      <c r="AH22" s="100"/>
      <c r="AI22" s="100"/>
      <c r="AJ22" s="101"/>
      <c r="AK22" s="101"/>
      <c r="AL22" s="101"/>
      <c r="AM22" s="130">
        <v>1.2</v>
      </c>
      <c r="AN22" s="98"/>
      <c r="AO22" s="98"/>
      <c r="AP22" s="99"/>
      <c r="AQ22" s="99"/>
      <c r="AR22" s="99"/>
      <c r="AS22" s="99"/>
      <c r="AT22" s="99"/>
      <c r="AU22" s="99"/>
      <c r="AV22" s="101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28"/>
      <c r="BI22" s="101"/>
      <c r="BJ22" s="101"/>
      <c r="BK22" s="101"/>
      <c r="BL22" s="58">
        <v>1.1000000000000001</v>
      </c>
      <c r="BM22" s="59">
        <v>1</v>
      </c>
      <c r="BN22" s="60">
        <v>1.2</v>
      </c>
      <c r="BO22" s="61" t="s">
        <v>203</v>
      </c>
      <c r="BP22" s="62"/>
      <c r="BQ22" s="63"/>
      <c r="BR22" s="64"/>
      <c r="BS22" s="65"/>
      <c r="BT22" s="66"/>
      <c r="BU22" s="69"/>
      <c r="BV22" s="117"/>
      <c r="BW22" s="118"/>
      <c r="BX22" s="68">
        <v>28.9</v>
      </c>
      <c r="BY22" s="147">
        <f t="shared" si="4"/>
        <v>1</v>
      </c>
      <c r="BZ22" s="148" t="str">
        <f t="shared" si="5"/>
        <v/>
      </c>
      <c r="CA22" s="149" t="str">
        <f t="shared" si="6"/>
        <v/>
      </c>
      <c r="CB22" s="149" t="str">
        <f t="shared" si="7"/>
        <v/>
      </c>
      <c r="CC22" s="148" t="str">
        <f t="shared" si="8"/>
        <v/>
      </c>
      <c r="CD22" s="148" t="str">
        <f t="shared" si="9"/>
        <v/>
      </c>
      <c r="CE22" s="149" t="str">
        <f t="shared" si="10"/>
        <v/>
      </c>
      <c r="CF22" s="149"/>
      <c r="CG22" s="148" t="str">
        <f t="shared" si="11"/>
        <v/>
      </c>
      <c r="CH22" s="150" t="str">
        <f t="shared" si="12"/>
        <v/>
      </c>
      <c r="CI22" s="149">
        <f t="shared" si="13"/>
        <v>1.2</v>
      </c>
      <c r="CJ22" s="149"/>
      <c r="CK22" s="148" t="str">
        <f t="shared" si="14"/>
        <v/>
      </c>
      <c r="CL22" s="148" t="str">
        <f t="shared" si="15"/>
        <v/>
      </c>
      <c r="CM22" s="149" t="str">
        <f t="shared" si="16"/>
        <v/>
      </c>
      <c r="CN22" s="151" t="str">
        <f t="shared" si="17"/>
        <v/>
      </c>
      <c r="CO22" s="148" t="str">
        <f t="shared" si="18"/>
        <v/>
      </c>
      <c r="CP22" s="148" t="str">
        <f t="shared" si="19"/>
        <v/>
      </c>
    </row>
    <row r="23" spans="1:94" ht="15" thickBot="1">
      <c r="A23" s="153" t="s">
        <v>67</v>
      </c>
      <c r="B23" s="170" t="s">
        <v>52</v>
      </c>
      <c r="C23" s="290"/>
      <c r="D23" s="98"/>
      <c r="E23" s="98"/>
      <c r="F23" s="98"/>
      <c r="G23" s="98"/>
      <c r="H23" s="98"/>
      <c r="I23" s="98"/>
      <c r="J23" s="123"/>
      <c r="K23" s="123"/>
      <c r="L23" s="123"/>
      <c r="M23" s="123"/>
      <c r="N23" s="123"/>
      <c r="O23" s="123"/>
      <c r="P23" s="123"/>
      <c r="Q23" s="123"/>
      <c r="R23" s="123"/>
      <c r="S23" s="99"/>
      <c r="T23" s="99"/>
      <c r="U23" s="99"/>
      <c r="V23" s="99"/>
      <c r="W23" s="99"/>
      <c r="X23" s="99"/>
      <c r="Y23" s="99"/>
      <c r="Z23" s="126"/>
      <c r="AA23" s="126"/>
      <c r="AB23" s="126"/>
      <c r="AC23" s="126"/>
      <c r="AD23" s="126"/>
      <c r="AE23" s="127"/>
      <c r="AF23" s="100"/>
      <c r="AG23" s="100"/>
      <c r="AH23" s="100"/>
      <c r="AI23" s="100"/>
      <c r="AJ23" s="101"/>
      <c r="AK23" s="101"/>
      <c r="AL23" s="101"/>
      <c r="AM23" s="98"/>
      <c r="AN23" s="98"/>
      <c r="AO23" s="98"/>
      <c r="AP23" s="99"/>
      <c r="AQ23" s="99"/>
      <c r="AR23" s="99"/>
      <c r="AS23" s="99"/>
      <c r="AT23" s="99"/>
      <c r="AU23" s="99"/>
      <c r="AV23" s="101"/>
      <c r="AW23" s="101"/>
      <c r="AX23" s="101"/>
      <c r="AY23" s="101"/>
      <c r="AZ23" s="129">
        <v>1.1000000000000001</v>
      </c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58">
        <v>1.1000000000000001</v>
      </c>
      <c r="BM23" s="59">
        <v>1.1000000000000001</v>
      </c>
      <c r="BN23" s="60">
        <v>1.1000000000000001</v>
      </c>
      <c r="BO23" s="61" t="s">
        <v>203</v>
      </c>
      <c r="BP23" s="62"/>
      <c r="BQ23" s="63"/>
      <c r="BR23" s="64"/>
      <c r="BS23" s="65"/>
      <c r="BT23" s="66"/>
      <c r="BU23" s="69"/>
      <c r="BV23" s="117"/>
      <c r="BW23" s="118"/>
      <c r="BX23" s="68">
        <v>16.8</v>
      </c>
      <c r="BY23" s="147" t="str">
        <f t="shared" si="4"/>
        <v/>
      </c>
      <c r="BZ23" s="148" t="str">
        <f t="shared" si="5"/>
        <v/>
      </c>
      <c r="CA23" s="149" t="str">
        <f t="shared" si="6"/>
        <v/>
      </c>
      <c r="CB23" s="149" t="str">
        <f t="shared" si="7"/>
        <v/>
      </c>
      <c r="CC23" s="148" t="str">
        <f t="shared" si="8"/>
        <v/>
      </c>
      <c r="CD23" s="148" t="str">
        <f t="shared" si="9"/>
        <v/>
      </c>
      <c r="CE23" s="149" t="str">
        <f t="shared" si="10"/>
        <v/>
      </c>
      <c r="CF23" s="149"/>
      <c r="CG23" s="148" t="str">
        <f t="shared" si="11"/>
        <v/>
      </c>
      <c r="CH23" s="150" t="str">
        <f t="shared" si="12"/>
        <v/>
      </c>
      <c r="CI23" s="149" t="str">
        <f t="shared" si="13"/>
        <v/>
      </c>
      <c r="CJ23" s="149"/>
      <c r="CK23" s="148" t="str">
        <f t="shared" si="14"/>
        <v/>
      </c>
      <c r="CL23" s="148" t="str">
        <f t="shared" si="15"/>
        <v/>
      </c>
      <c r="CM23" s="149">
        <f t="shared" si="16"/>
        <v>1.1000000000000001</v>
      </c>
      <c r="CN23" s="151" t="str">
        <f t="shared" si="17"/>
        <v/>
      </c>
      <c r="CO23" s="148" t="str">
        <f t="shared" si="18"/>
        <v/>
      </c>
      <c r="CP23" s="148" t="str">
        <f t="shared" si="19"/>
        <v/>
      </c>
    </row>
    <row r="24" spans="1:94" ht="15" thickBot="1">
      <c r="A24" s="295" t="s">
        <v>68</v>
      </c>
      <c r="B24" s="170" t="s">
        <v>52</v>
      </c>
      <c r="C24" s="290"/>
      <c r="D24" s="98"/>
      <c r="E24" s="98"/>
      <c r="F24" s="98"/>
      <c r="G24" s="98"/>
      <c r="H24" s="98"/>
      <c r="I24" s="98"/>
      <c r="J24" s="123"/>
      <c r="K24" s="123"/>
      <c r="L24" s="123"/>
      <c r="M24" s="123"/>
      <c r="N24" s="123"/>
      <c r="O24" s="123"/>
      <c r="P24" s="123"/>
      <c r="Q24" s="123"/>
      <c r="R24" s="123"/>
      <c r="S24" s="99"/>
      <c r="T24" s="99"/>
      <c r="U24" s="99"/>
      <c r="V24" s="99"/>
      <c r="W24" s="99"/>
      <c r="X24" s="99"/>
      <c r="Y24" s="99"/>
      <c r="Z24" s="126"/>
      <c r="AA24" s="126"/>
      <c r="AB24" s="126"/>
      <c r="AC24" s="126"/>
      <c r="AD24" s="126"/>
      <c r="AE24" s="100"/>
      <c r="AF24" s="100"/>
      <c r="AG24" s="100"/>
      <c r="AH24" s="100"/>
      <c r="AI24" s="100"/>
      <c r="AJ24" s="101"/>
      <c r="AK24" s="101"/>
      <c r="AL24" s="101"/>
      <c r="AM24" s="98"/>
      <c r="AN24" s="98"/>
      <c r="AO24" s="98"/>
      <c r="AP24" s="99"/>
      <c r="AQ24" s="99"/>
      <c r="AR24" s="99"/>
      <c r="AS24" s="99"/>
      <c r="AT24" s="99"/>
      <c r="AU24" s="99"/>
      <c r="AV24" s="101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58" t="s">
        <v>203</v>
      </c>
      <c r="BM24" s="59"/>
      <c r="BN24" s="60"/>
      <c r="BO24" s="61" t="s">
        <v>203</v>
      </c>
      <c r="BP24" s="62"/>
      <c r="BQ24" s="63"/>
      <c r="BR24" s="64"/>
      <c r="BS24" s="65"/>
      <c r="BT24" s="66"/>
      <c r="BU24" s="69"/>
      <c r="BV24" s="117"/>
      <c r="BW24" s="118"/>
      <c r="BX24" s="68">
        <v>24.9</v>
      </c>
      <c r="BY24" s="147" t="str">
        <f t="shared" si="4"/>
        <v/>
      </c>
      <c r="BZ24" s="148" t="str">
        <f t="shared" si="5"/>
        <v/>
      </c>
      <c r="CA24" s="149" t="str">
        <f t="shared" si="6"/>
        <v/>
      </c>
      <c r="CB24" s="149" t="str">
        <f t="shared" si="7"/>
        <v/>
      </c>
      <c r="CC24" s="148" t="str">
        <f t="shared" si="8"/>
        <v/>
      </c>
      <c r="CD24" s="148" t="str">
        <f t="shared" si="9"/>
        <v/>
      </c>
      <c r="CE24" s="149" t="str">
        <f t="shared" si="10"/>
        <v/>
      </c>
      <c r="CF24" s="149"/>
      <c r="CG24" s="148" t="str">
        <f t="shared" si="11"/>
        <v/>
      </c>
      <c r="CH24" s="150" t="str">
        <f t="shared" si="12"/>
        <v/>
      </c>
      <c r="CI24" s="149" t="str">
        <f t="shared" si="13"/>
        <v/>
      </c>
      <c r="CJ24" s="149"/>
      <c r="CK24" s="148" t="str">
        <f t="shared" si="14"/>
        <v/>
      </c>
      <c r="CL24" s="148" t="str">
        <f t="shared" si="15"/>
        <v/>
      </c>
      <c r="CM24" s="149" t="str">
        <f t="shared" si="16"/>
        <v/>
      </c>
      <c r="CN24" s="151" t="str">
        <f t="shared" si="17"/>
        <v/>
      </c>
      <c r="CO24" s="148" t="str">
        <f t="shared" si="18"/>
        <v/>
      </c>
      <c r="CP24" s="148" t="str">
        <f t="shared" si="19"/>
        <v/>
      </c>
    </row>
    <row r="25" spans="1:94" ht="15" thickBot="1">
      <c r="A25" s="295" t="s">
        <v>68</v>
      </c>
      <c r="B25" s="170" t="s">
        <v>74</v>
      </c>
      <c r="C25" s="290"/>
      <c r="D25" s="98"/>
      <c r="E25" s="98"/>
      <c r="F25" s="98"/>
      <c r="G25" s="98"/>
      <c r="H25" s="98"/>
      <c r="I25" s="98"/>
      <c r="J25" s="123"/>
      <c r="K25" s="123"/>
      <c r="L25" s="131">
        <v>2</v>
      </c>
      <c r="M25" s="131">
        <v>1.3</v>
      </c>
      <c r="N25" s="123"/>
      <c r="O25" s="123"/>
      <c r="P25" s="123"/>
      <c r="Q25" s="123"/>
      <c r="R25" s="123"/>
      <c r="S25" s="99"/>
      <c r="T25" s="99"/>
      <c r="U25" s="99"/>
      <c r="V25" s="99"/>
      <c r="W25" s="99"/>
      <c r="X25" s="99"/>
      <c r="Y25" s="99"/>
      <c r="Z25" s="126"/>
      <c r="AA25" s="126"/>
      <c r="AB25" s="126"/>
      <c r="AC25" s="126"/>
      <c r="AD25" s="126"/>
      <c r="AE25" s="127">
        <v>2.2999999999999998</v>
      </c>
      <c r="AF25" s="100"/>
      <c r="AG25" s="100"/>
      <c r="AH25" s="100"/>
      <c r="AI25" s="100"/>
      <c r="AJ25" s="129">
        <v>1.7</v>
      </c>
      <c r="AK25" s="101"/>
      <c r="AL25" s="101"/>
      <c r="AM25" s="98"/>
      <c r="AN25" s="98"/>
      <c r="AO25" s="130">
        <v>2.5</v>
      </c>
      <c r="AP25" s="99"/>
      <c r="AQ25" s="99"/>
      <c r="AR25" s="99"/>
      <c r="AS25" s="99"/>
      <c r="AT25" s="99"/>
      <c r="AU25" s="99"/>
      <c r="AV25" s="101"/>
      <c r="AW25" s="101"/>
      <c r="AX25" s="101"/>
      <c r="AY25" s="101"/>
      <c r="AZ25" s="101"/>
      <c r="BA25" s="101"/>
      <c r="BB25" s="101"/>
      <c r="BC25" s="101"/>
      <c r="BD25" s="101"/>
      <c r="BE25" s="101"/>
      <c r="BF25" s="101"/>
      <c r="BG25" s="101"/>
      <c r="BH25" s="101"/>
      <c r="BI25" s="128">
        <v>3.8</v>
      </c>
      <c r="BJ25" s="101"/>
      <c r="BK25" s="101"/>
      <c r="BL25" s="58">
        <v>2.46</v>
      </c>
      <c r="BM25" s="59">
        <v>1.7</v>
      </c>
      <c r="BN25" s="60">
        <v>3.8</v>
      </c>
      <c r="BO25" s="61">
        <v>1.5</v>
      </c>
      <c r="BP25" s="62">
        <v>1.3</v>
      </c>
      <c r="BQ25" s="63">
        <v>1.7</v>
      </c>
      <c r="BR25" s="64"/>
      <c r="BS25" s="65"/>
      <c r="BT25" s="66"/>
      <c r="BU25" s="69"/>
      <c r="BV25" s="117"/>
      <c r="BW25" s="118"/>
      <c r="BX25" s="68">
        <v>5.8</v>
      </c>
      <c r="BY25" s="147" t="str">
        <f t="shared" si="4"/>
        <v/>
      </c>
      <c r="BZ25" s="148" t="str">
        <f t="shared" si="5"/>
        <v/>
      </c>
      <c r="CA25" s="149">
        <f t="shared" si="6"/>
        <v>2</v>
      </c>
      <c r="CB25" s="149">
        <f t="shared" si="7"/>
        <v>1.3</v>
      </c>
      <c r="CC25" s="148" t="str">
        <f t="shared" si="8"/>
        <v/>
      </c>
      <c r="CD25" s="148" t="str">
        <f t="shared" si="9"/>
        <v/>
      </c>
      <c r="CE25" s="149">
        <f t="shared" si="10"/>
        <v>2.2999999999999998</v>
      </c>
      <c r="CF25" s="149"/>
      <c r="CG25" s="148" t="str">
        <f t="shared" si="11"/>
        <v/>
      </c>
      <c r="CH25" s="150">
        <f t="shared" si="12"/>
        <v>1.7</v>
      </c>
      <c r="CI25" s="149">
        <f t="shared" si="13"/>
        <v>2.5</v>
      </c>
      <c r="CJ25" s="149"/>
      <c r="CK25" s="148" t="str">
        <f t="shared" si="14"/>
        <v/>
      </c>
      <c r="CL25" s="148" t="str">
        <f t="shared" si="15"/>
        <v/>
      </c>
      <c r="CM25" s="149">
        <f t="shared" si="16"/>
        <v>3.8</v>
      </c>
      <c r="CN25" s="151" t="str">
        <f t="shared" si="17"/>
        <v/>
      </c>
      <c r="CO25" s="148" t="str">
        <f t="shared" si="18"/>
        <v/>
      </c>
      <c r="CP25" s="148" t="str">
        <f t="shared" si="19"/>
        <v/>
      </c>
    </row>
    <row r="26" spans="1:94" ht="15" thickBot="1">
      <c r="A26" s="153" t="s">
        <v>69</v>
      </c>
      <c r="B26" s="170" t="s">
        <v>52</v>
      </c>
      <c r="C26" s="290"/>
      <c r="D26" s="98"/>
      <c r="E26" s="98"/>
      <c r="F26" s="98"/>
      <c r="G26" s="98"/>
      <c r="H26" s="98"/>
      <c r="I26" s="98"/>
      <c r="J26" s="123"/>
      <c r="K26" s="123"/>
      <c r="L26" s="123"/>
      <c r="M26" s="123"/>
      <c r="N26" s="123"/>
      <c r="O26" s="123"/>
      <c r="P26" s="123"/>
      <c r="Q26" s="123"/>
      <c r="R26" s="123"/>
      <c r="S26" s="99"/>
      <c r="T26" s="99"/>
      <c r="U26" s="99"/>
      <c r="V26" s="99"/>
      <c r="W26" s="99"/>
      <c r="X26" s="99"/>
      <c r="Y26" s="99"/>
      <c r="Z26" s="126"/>
      <c r="AA26" s="126"/>
      <c r="AB26" s="126"/>
      <c r="AC26" s="126"/>
      <c r="AD26" s="126"/>
      <c r="AE26" s="100"/>
      <c r="AF26" s="100"/>
      <c r="AG26" s="100"/>
      <c r="AH26" s="100"/>
      <c r="AI26" s="100"/>
      <c r="AJ26" s="101"/>
      <c r="AK26" s="101"/>
      <c r="AL26" s="101"/>
      <c r="AM26" s="98"/>
      <c r="AN26" s="98"/>
      <c r="AO26" s="98"/>
      <c r="AP26" s="99"/>
      <c r="AQ26" s="99"/>
      <c r="AR26" s="99"/>
      <c r="AS26" s="99"/>
      <c r="AT26" s="99"/>
      <c r="AU26" s="99"/>
      <c r="AV26" s="101"/>
      <c r="AW26" s="101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58" t="s">
        <v>203</v>
      </c>
      <c r="BM26" s="59"/>
      <c r="BN26" s="60"/>
      <c r="BO26" s="61" t="s">
        <v>203</v>
      </c>
      <c r="BP26" s="62"/>
      <c r="BQ26" s="63"/>
      <c r="BR26" s="64"/>
      <c r="BS26" s="65"/>
      <c r="BT26" s="66"/>
      <c r="BU26" s="69"/>
      <c r="BV26" s="117"/>
      <c r="BW26" s="118"/>
      <c r="BX26" s="68">
        <v>37.200000000000003</v>
      </c>
      <c r="BY26" s="147" t="str">
        <f t="shared" si="4"/>
        <v/>
      </c>
      <c r="BZ26" s="148" t="str">
        <f t="shared" si="5"/>
        <v/>
      </c>
      <c r="CA26" s="149" t="str">
        <f t="shared" si="6"/>
        <v/>
      </c>
      <c r="CB26" s="149" t="str">
        <f t="shared" si="7"/>
        <v/>
      </c>
      <c r="CC26" s="148" t="str">
        <f t="shared" si="8"/>
        <v/>
      </c>
      <c r="CD26" s="148" t="str">
        <f t="shared" si="9"/>
        <v/>
      </c>
      <c r="CE26" s="149" t="str">
        <f t="shared" si="10"/>
        <v/>
      </c>
      <c r="CF26" s="149"/>
      <c r="CG26" s="148" t="str">
        <f t="shared" si="11"/>
        <v/>
      </c>
      <c r="CH26" s="150" t="str">
        <f t="shared" si="12"/>
        <v/>
      </c>
      <c r="CI26" s="149" t="str">
        <f t="shared" si="13"/>
        <v/>
      </c>
      <c r="CJ26" s="149"/>
      <c r="CK26" s="148" t="str">
        <f t="shared" si="14"/>
        <v/>
      </c>
      <c r="CL26" s="148" t="str">
        <f t="shared" si="15"/>
        <v/>
      </c>
      <c r="CM26" s="149" t="str">
        <f t="shared" si="16"/>
        <v/>
      </c>
      <c r="CN26" s="151" t="str">
        <f t="shared" si="17"/>
        <v/>
      </c>
      <c r="CO26" s="148" t="str">
        <f t="shared" si="18"/>
        <v/>
      </c>
      <c r="CP26" s="148" t="str">
        <f t="shared" si="19"/>
        <v/>
      </c>
    </row>
    <row r="27" spans="1:94" ht="15" thickBot="1">
      <c r="A27" s="153" t="s">
        <v>71</v>
      </c>
      <c r="B27" s="170" t="s">
        <v>52</v>
      </c>
      <c r="C27" s="291">
        <v>3</v>
      </c>
      <c r="D27" s="98"/>
      <c r="E27" s="98"/>
      <c r="F27" s="98"/>
      <c r="G27" s="98"/>
      <c r="H27" s="98"/>
      <c r="I27" s="98"/>
      <c r="J27" s="123"/>
      <c r="K27" s="123"/>
      <c r="L27" s="123"/>
      <c r="M27" s="123"/>
      <c r="N27" s="123"/>
      <c r="O27" s="123"/>
      <c r="P27" s="123"/>
      <c r="Q27" s="123"/>
      <c r="R27" s="123"/>
      <c r="S27" s="99"/>
      <c r="T27" s="99"/>
      <c r="U27" s="99"/>
      <c r="V27" s="99"/>
      <c r="W27" s="99"/>
      <c r="X27" s="99"/>
      <c r="Y27" s="99"/>
      <c r="Z27" s="126"/>
      <c r="AA27" s="126"/>
      <c r="AB27" s="126"/>
      <c r="AC27" s="126"/>
      <c r="AD27" s="126"/>
      <c r="AE27" s="100"/>
      <c r="AF27" s="127">
        <v>3.2</v>
      </c>
      <c r="AG27" s="100"/>
      <c r="AH27" s="100"/>
      <c r="AI27" s="100"/>
      <c r="AJ27" s="101"/>
      <c r="AK27" s="101"/>
      <c r="AL27" s="101"/>
      <c r="AM27" s="98"/>
      <c r="AN27" s="98"/>
      <c r="AO27" s="98"/>
      <c r="AP27" s="99"/>
      <c r="AQ27" s="99"/>
      <c r="AR27" s="99"/>
      <c r="AS27" s="99"/>
      <c r="AT27" s="99"/>
      <c r="AU27" s="99"/>
      <c r="AV27" s="101"/>
      <c r="AW27" s="101"/>
      <c r="AX27" s="101"/>
      <c r="AY27" s="101"/>
      <c r="AZ27" s="101"/>
      <c r="BA27" s="101"/>
      <c r="BB27" s="101"/>
      <c r="BC27" s="101"/>
      <c r="BD27" s="101"/>
      <c r="BE27" s="101"/>
      <c r="BF27" s="101"/>
      <c r="BG27" s="101"/>
      <c r="BH27" s="101"/>
      <c r="BI27" s="101"/>
      <c r="BJ27" s="101"/>
      <c r="BK27" s="128">
        <v>2.8</v>
      </c>
      <c r="BL27" s="58">
        <v>3.1</v>
      </c>
      <c r="BM27" s="59">
        <v>3</v>
      </c>
      <c r="BN27" s="60">
        <v>3.2</v>
      </c>
      <c r="BO27" s="61" t="s">
        <v>203</v>
      </c>
      <c r="BP27" s="62"/>
      <c r="BQ27" s="63"/>
      <c r="BR27" s="64"/>
      <c r="BS27" s="65"/>
      <c r="BT27" s="66"/>
      <c r="BU27" s="69"/>
      <c r="BV27" s="117"/>
      <c r="BW27" s="118"/>
      <c r="BX27" s="68">
        <v>13.5</v>
      </c>
      <c r="BY27" s="147">
        <f t="shared" si="4"/>
        <v>3</v>
      </c>
      <c r="BZ27" s="148" t="str">
        <f t="shared" si="5"/>
        <v/>
      </c>
      <c r="CA27" s="149" t="str">
        <f t="shared" si="6"/>
        <v/>
      </c>
      <c r="CB27" s="149" t="str">
        <f t="shared" si="7"/>
        <v/>
      </c>
      <c r="CC27" s="148" t="str">
        <f t="shared" si="8"/>
        <v/>
      </c>
      <c r="CD27" s="148" t="str">
        <f t="shared" si="9"/>
        <v/>
      </c>
      <c r="CE27" s="149">
        <f t="shared" si="10"/>
        <v>3.2</v>
      </c>
      <c r="CF27" s="149"/>
      <c r="CG27" s="148" t="str">
        <f t="shared" si="11"/>
        <v/>
      </c>
      <c r="CH27" s="150" t="str">
        <f t="shared" si="12"/>
        <v/>
      </c>
      <c r="CI27" s="149" t="str">
        <f t="shared" si="13"/>
        <v/>
      </c>
      <c r="CJ27" s="149"/>
      <c r="CK27" s="148" t="str">
        <f t="shared" si="14"/>
        <v/>
      </c>
      <c r="CL27" s="148" t="str">
        <f t="shared" si="15"/>
        <v/>
      </c>
      <c r="CM27" s="149" t="str">
        <f t="shared" si="16"/>
        <v/>
      </c>
      <c r="CN27" s="151" t="str">
        <f t="shared" si="17"/>
        <v/>
      </c>
      <c r="CO27" s="148" t="str">
        <f t="shared" si="18"/>
        <v/>
      </c>
      <c r="CP27" s="148" t="str">
        <f t="shared" si="19"/>
        <v/>
      </c>
    </row>
    <row r="28" spans="1:94" ht="15" thickBot="1">
      <c r="A28" s="153" t="s">
        <v>72</v>
      </c>
      <c r="B28" s="170" t="s">
        <v>52</v>
      </c>
      <c r="C28" s="291">
        <v>3.5</v>
      </c>
      <c r="D28" s="98"/>
      <c r="E28" s="98"/>
      <c r="F28" s="98"/>
      <c r="G28" s="98"/>
      <c r="H28" s="98"/>
      <c r="I28" s="98"/>
      <c r="J28" s="123"/>
      <c r="K28" s="123"/>
      <c r="L28" s="123"/>
      <c r="M28" s="123"/>
      <c r="N28" s="123"/>
      <c r="O28" s="123"/>
      <c r="P28" s="123"/>
      <c r="Q28" s="123"/>
      <c r="R28" s="123"/>
      <c r="S28" s="99"/>
      <c r="T28" s="99"/>
      <c r="U28" s="99"/>
      <c r="V28" s="99"/>
      <c r="W28" s="99"/>
      <c r="X28" s="99"/>
      <c r="Y28" s="99"/>
      <c r="Z28" s="126"/>
      <c r="AA28" s="126"/>
      <c r="AB28" s="126"/>
      <c r="AC28" s="126"/>
      <c r="AD28" s="126"/>
      <c r="AE28" s="100"/>
      <c r="AF28" s="127">
        <v>3.9</v>
      </c>
      <c r="AG28" s="100"/>
      <c r="AH28" s="100"/>
      <c r="AI28" s="100"/>
      <c r="AJ28" s="101"/>
      <c r="AK28" s="101"/>
      <c r="AL28" s="101"/>
      <c r="AM28" s="98"/>
      <c r="AN28" s="98"/>
      <c r="AO28" s="98"/>
      <c r="AP28" s="99"/>
      <c r="AQ28" s="99"/>
      <c r="AR28" s="99"/>
      <c r="AS28" s="99"/>
      <c r="AT28" s="99"/>
      <c r="AU28" s="99"/>
      <c r="AV28" s="101"/>
      <c r="AW28" s="101"/>
      <c r="AX28" s="101"/>
      <c r="AY28" s="101"/>
      <c r="AZ28" s="101">
        <v>4.5</v>
      </c>
      <c r="BA28" s="101"/>
      <c r="BB28" s="101"/>
      <c r="BC28" s="101"/>
      <c r="BD28" s="101"/>
      <c r="BE28" s="101"/>
      <c r="BF28" s="101"/>
      <c r="BG28" s="101"/>
      <c r="BH28" s="128"/>
      <c r="BI28" s="101"/>
      <c r="BJ28" s="101"/>
      <c r="BK28" s="128">
        <v>3</v>
      </c>
      <c r="BL28" s="58">
        <v>4.0999999999999996</v>
      </c>
      <c r="BM28" s="59">
        <v>3.5</v>
      </c>
      <c r="BN28" s="60">
        <v>4.5</v>
      </c>
      <c r="BO28" s="61" t="s">
        <v>203</v>
      </c>
      <c r="BP28" s="62"/>
      <c r="BQ28" s="63"/>
      <c r="BR28" s="64"/>
      <c r="BS28" s="65"/>
      <c r="BT28" s="66"/>
      <c r="BU28" s="69"/>
      <c r="BV28" s="117"/>
      <c r="BW28" s="118"/>
      <c r="BX28" s="68">
        <v>34.300000000000004</v>
      </c>
      <c r="BY28" s="147">
        <f t="shared" si="4"/>
        <v>3.5</v>
      </c>
      <c r="BZ28" s="148" t="str">
        <f t="shared" si="5"/>
        <v/>
      </c>
      <c r="CA28" s="149" t="str">
        <f t="shared" si="6"/>
        <v/>
      </c>
      <c r="CB28" s="149" t="str">
        <f t="shared" si="7"/>
        <v/>
      </c>
      <c r="CC28" s="148" t="str">
        <f t="shared" si="8"/>
        <v/>
      </c>
      <c r="CD28" s="148" t="str">
        <f t="shared" si="9"/>
        <v/>
      </c>
      <c r="CE28" s="149">
        <f t="shared" si="10"/>
        <v>3.9</v>
      </c>
      <c r="CF28" s="149"/>
      <c r="CG28" s="148" t="str">
        <f t="shared" si="11"/>
        <v/>
      </c>
      <c r="CH28" s="150" t="str">
        <f t="shared" si="12"/>
        <v/>
      </c>
      <c r="CI28" s="149" t="str">
        <f t="shared" si="13"/>
        <v/>
      </c>
      <c r="CJ28" s="149"/>
      <c r="CK28" s="148" t="str">
        <f t="shared" si="14"/>
        <v/>
      </c>
      <c r="CL28" s="148" t="str">
        <f t="shared" si="15"/>
        <v/>
      </c>
      <c r="CM28" s="149">
        <f t="shared" si="16"/>
        <v>4.5</v>
      </c>
      <c r="CN28" s="151" t="str">
        <f t="shared" si="17"/>
        <v/>
      </c>
      <c r="CO28" s="148" t="str">
        <f t="shared" si="18"/>
        <v/>
      </c>
      <c r="CP28" s="148" t="str">
        <f t="shared" si="19"/>
        <v/>
      </c>
    </row>
    <row r="29" spans="1:94" ht="15" thickBot="1">
      <c r="A29" s="153" t="s">
        <v>72</v>
      </c>
      <c r="B29" s="170" t="s">
        <v>74</v>
      </c>
      <c r="C29" s="290"/>
      <c r="D29" s="98"/>
      <c r="E29" s="135"/>
      <c r="F29" s="98"/>
      <c r="G29" s="98"/>
      <c r="H29" s="98"/>
      <c r="I29" s="98"/>
      <c r="J29" s="123"/>
      <c r="K29" s="123"/>
      <c r="L29" s="123"/>
      <c r="M29" s="123"/>
      <c r="N29" s="123"/>
      <c r="O29" s="123"/>
      <c r="P29" s="123"/>
      <c r="Q29" s="123"/>
      <c r="R29" s="123"/>
      <c r="S29" s="99"/>
      <c r="T29" s="99"/>
      <c r="U29" s="99"/>
      <c r="V29" s="99"/>
      <c r="W29" s="99"/>
      <c r="X29" s="99"/>
      <c r="Y29" s="99"/>
      <c r="Z29" s="126"/>
      <c r="AA29" s="126"/>
      <c r="AB29" s="126"/>
      <c r="AC29" s="126"/>
      <c r="AD29" s="126"/>
      <c r="AE29" s="100"/>
      <c r="AF29" s="100"/>
      <c r="AG29" s="100"/>
      <c r="AH29" s="100"/>
      <c r="AI29" s="100"/>
      <c r="AJ29" s="101"/>
      <c r="AK29" s="101"/>
      <c r="AL29" s="101"/>
      <c r="AM29" s="98"/>
      <c r="AN29" s="98"/>
      <c r="AO29" s="98"/>
      <c r="AP29" s="99"/>
      <c r="AQ29" s="99"/>
      <c r="AR29" s="99"/>
      <c r="AS29" s="99"/>
      <c r="AT29" s="99"/>
      <c r="AU29" s="99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58" t="s">
        <v>203</v>
      </c>
      <c r="BM29" s="59"/>
      <c r="BN29" s="60"/>
      <c r="BO29" s="61" t="s">
        <v>203</v>
      </c>
      <c r="BP29" s="62"/>
      <c r="BQ29" s="63"/>
      <c r="BR29" s="64"/>
      <c r="BS29" s="65"/>
      <c r="BT29" s="66"/>
      <c r="BU29" s="69"/>
      <c r="BV29" s="117"/>
      <c r="BW29" s="118"/>
      <c r="BX29" s="68">
        <v>4.5</v>
      </c>
      <c r="BY29" s="147" t="str">
        <f t="shared" si="4"/>
        <v/>
      </c>
      <c r="BZ29" s="148" t="str">
        <f t="shared" si="5"/>
        <v/>
      </c>
      <c r="CA29" s="149" t="str">
        <f t="shared" si="6"/>
        <v/>
      </c>
      <c r="CB29" s="149" t="str">
        <f t="shared" si="7"/>
        <v/>
      </c>
      <c r="CC29" s="148" t="str">
        <f t="shared" si="8"/>
        <v/>
      </c>
      <c r="CD29" s="148" t="str">
        <f t="shared" si="9"/>
        <v/>
      </c>
      <c r="CE29" s="149" t="str">
        <f t="shared" si="10"/>
        <v/>
      </c>
      <c r="CF29" s="149"/>
      <c r="CG29" s="148" t="str">
        <f t="shared" si="11"/>
        <v/>
      </c>
      <c r="CH29" s="150" t="str">
        <f t="shared" si="12"/>
        <v/>
      </c>
      <c r="CI29" s="149" t="str">
        <f t="shared" si="13"/>
        <v/>
      </c>
      <c r="CJ29" s="149"/>
      <c r="CK29" s="148" t="str">
        <f t="shared" si="14"/>
        <v/>
      </c>
      <c r="CL29" s="148" t="str">
        <f t="shared" si="15"/>
        <v/>
      </c>
      <c r="CM29" s="149" t="str">
        <f t="shared" si="16"/>
        <v/>
      </c>
      <c r="CN29" s="151" t="str">
        <f t="shared" si="17"/>
        <v/>
      </c>
      <c r="CO29" s="148" t="str">
        <f t="shared" si="18"/>
        <v/>
      </c>
      <c r="CP29" s="148" t="str">
        <f t="shared" si="19"/>
        <v/>
      </c>
    </row>
    <row r="30" spans="1:94" ht="15" thickBot="1">
      <c r="A30" s="153" t="s">
        <v>73</v>
      </c>
      <c r="B30" s="170" t="s">
        <v>52</v>
      </c>
      <c r="C30" s="290"/>
      <c r="D30" s="98"/>
      <c r="E30" s="135"/>
      <c r="F30" s="98"/>
      <c r="G30" s="98"/>
      <c r="H30" s="98"/>
      <c r="I30" s="98"/>
      <c r="J30" s="123"/>
      <c r="K30" s="123"/>
      <c r="L30" s="123"/>
      <c r="M30" s="123"/>
      <c r="N30" s="123"/>
      <c r="O30" s="123"/>
      <c r="P30" s="123"/>
      <c r="Q30" s="123"/>
      <c r="R30" s="123"/>
      <c r="S30" s="99"/>
      <c r="T30" s="99"/>
      <c r="U30" s="99"/>
      <c r="V30" s="99"/>
      <c r="W30" s="99"/>
      <c r="X30" s="99"/>
      <c r="Y30" s="99"/>
      <c r="Z30" s="126"/>
      <c r="AA30" s="126"/>
      <c r="AB30" s="126"/>
      <c r="AC30" s="126"/>
      <c r="AD30" s="126"/>
      <c r="AE30" s="100"/>
      <c r="AF30" s="100"/>
      <c r="AG30" s="100"/>
      <c r="AH30" s="100"/>
      <c r="AI30" s="100"/>
      <c r="AJ30" s="101"/>
      <c r="AK30" s="101"/>
      <c r="AL30" s="101"/>
      <c r="AM30" s="130">
        <v>4</v>
      </c>
      <c r="AN30" s="98"/>
      <c r="AO30" s="98"/>
      <c r="AP30" s="99"/>
      <c r="AQ30" s="99"/>
      <c r="AR30" s="99"/>
      <c r="AS30" s="99"/>
      <c r="AT30" s="99"/>
      <c r="AU30" s="99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28">
        <v>3</v>
      </c>
      <c r="BL30" s="58">
        <v>4</v>
      </c>
      <c r="BM30" s="59">
        <v>4</v>
      </c>
      <c r="BN30" s="60">
        <v>4</v>
      </c>
      <c r="BO30" s="61" t="s">
        <v>203</v>
      </c>
      <c r="BP30" s="62"/>
      <c r="BQ30" s="63"/>
      <c r="BR30" s="64"/>
      <c r="BS30" s="65"/>
      <c r="BT30" s="66"/>
      <c r="BU30" s="69"/>
      <c r="BV30" s="117"/>
      <c r="BW30" s="118"/>
      <c r="BX30" s="68">
        <v>19.900000000000002</v>
      </c>
      <c r="BY30" s="147" t="str">
        <f t="shared" si="4"/>
        <v/>
      </c>
      <c r="BZ30" s="148" t="str">
        <f t="shared" si="5"/>
        <v/>
      </c>
      <c r="CA30" s="149" t="str">
        <f t="shared" si="6"/>
        <v/>
      </c>
      <c r="CB30" s="149" t="str">
        <f t="shared" si="7"/>
        <v/>
      </c>
      <c r="CC30" s="148" t="str">
        <f t="shared" si="8"/>
        <v/>
      </c>
      <c r="CD30" s="148" t="str">
        <f t="shared" si="9"/>
        <v/>
      </c>
      <c r="CE30" s="149" t="str">
        <f t="shared" si="10"/>
        <v/>
      </c>
      <c r="CF30" s="149"/>
      <c r="CG30" s="148" t="str">
        <f t="shared" si="11"/>
        <v/>
      </c>
      <c r="CH30" s="150" t="str">
        <f t="shared" si="12"/>
        <v/>
      </c>
      <c r="CI30" s="149">
        <f t="shared" si="13"/>
        <v>4</v>
      </c>
      <c r="CJ30" s="149"/>
      <c r="CK30" s="148" t="str">
        <f t="shared" si="14"/>
        <v/>
      </c>
      <c r="CL30" s="148" t="str">
        <f t="shared" si="15"/>
        <v/>
      </c>
      <c r="CM30" s="149" t="str">
        <f t="shared" si="16"/>
        <v/>
      </c>
      <c r="CN30" s="151" t="str">
        <f t="shared" si="17"/>
        <v/>
      </c>
      <c r="CO30" s="148" t="str">
        <f t="shared" si="18"/>
        <v/>
      </c>
      <c r="CP30" s="148" t="str">
        <f t="shared" si="19"/>
        <v/>
      </c>
    </row>
    <row r="31" spans="1:94" ht="15" thickBot="1">
      <c r="A31" s="153" t="s">
        <v>73</v>
      </c>
      <c r="B31" s="170" t="s">
        <v>74</v>
      </c>
      <c r="C31" s="290"/>
      <c r="D31" s="98"/>
      <c r="E31" s="98"/>
      <c r="F31" s="98"/>
      <c r="G31" s="98"/>
      <c r="H31" s="98"/>
      <c r="I31" s="98"/>
      <c r="J31" s="123"/>
      <c r="K31" s="123"/>
      <c r="L31" s="123"/>
      <c r="M31" s="123"/>
      <c r="N31" s="123"/>
      <c r="O31" s="123"/>
      <c r="P31" s="123"/>
      <c r="Q31" s="123"/>
      <c r="R31" s="123"/>
      <c r="S31" s="99"/>
      <c r="T31" s="99"/>
      <c r="U31" s="99"/>
      <c r="V31" s="99"/>
      <c r="W31" s="99"/>
      <c r="X31" s="99"/>
      <c r="Y31" s="99"/>
      <c r="Z31" s="126"/>
      <c r="AA31" s="126"/>
      <c r="AB31" s="126"/>
      <c r="AC31" s="126"/>
      <c r="AD31" s="126"/>
      <c r="AE31" s="100"/>
      <c r="AF31" s="100"/>
      <c r="AG31" s="100"/>
      <c r="AH31" s="100"/>
      <c r="AI31" s="100"/>
      <c r="AJ31" s="129">
        <v>0.9</v>
      </c>
      <c r="AK31" s="101"/>
      <c r="AL31" s="129">
        <v>1.5</v>
      </c>
      <c r="AM31" s="98"/>
      <c r="AN31" s="98"/>
      <c r="AO31" s="98"/>
      <c r="AP31" s="99"/>
      <c r="AQ31" s="99"/>
      <c r="AR31" s="99"/>
      <c r="AS31" s="99"/>
      <c r="AT31" s="99"/>
      <c r="AU31" s="99"/>
      <c r="AV31" s="101"/>
      <c r="AW31" s="101"/>
      <c r="AX31" s="101"/>
      <c r="AY31" s="101"/>
      <c r="AZ31" s="101"/>
      <c r="BA31" s="101"/>
      <c r="BB31" s="101"/>
      <c r="BC31" s="101"/>
      <c r="BD31" s="101"/>
      <c r="BE31" s="101"/>
      <c r="BF31" s="101"/>
      <c r="BG31" s="101"/>
      <c r="BH31" s="128"/>
      <c r="BI31" s="101"/>
      <c r="BJ31" s="101"/>
      <c r="BK31" s="101"/>
      <c r="BL31" s="58">
        <v>1.2</v>
      </c>
      <c r="BM31" s="59">
        <v>0.9</v>
      </c>
      <c r="BN31" s="60">
        <v>1.5</v>
      </c>
      <c r="BO31" s="61">
        <v>0.9</v>
      </c>
      <c r="BP31" s="62">
        <v>0.9</v>
      </c>
      <c r="BQ31" s="63">
        <v>0.9</v>
      </c>
      <c r="BR31" s="64"/>
      <c r="BS31" s="65"/>
      <c r="BT31" s="66"/>
      <c r="BU31" s="69"/>
      <c r="BV31" s="117"/>
      <c r="BW31" s="118"/>
      <c r="BX31" s="68">
        <v>3.7</v>
      </c>
      <c r="BY31" s="147" t="str">
        <f t="shared" si="4"/>
        <v/>
      </c>
      <c r="BZ31" s="148" t="str">
        <f t="shared" si="5"/>
        <v/>
      </c>
      <c r="CA31" s="149" t="str">
        <f t="shared" si="6"/>
        <v/>
      </c>
      <c r="CB31" s="149" t="str">
        <f t="shared" si="7"/>
        <v/>
      </c>
      <c r="CC31" s="148" t="str">
        <f t="shared" si="8"/>
        <v/>
      </c>
      <c r="CD31" s="148" t="str">
        <f t="shared" si="9"/>
        <v/>
      </c>
      <c r="CE31" s="149" t="str">
        <f t="shared" si="10"/>
        <v/>
      </c>
      <c r="CF31" s="149"/>
      <c r="CG31" s="148">
        <f t="shared" si="11"/>
        <v>1.5</v>
      </c>
      <c r="CH31" s="150">
        <f t="shared" si="12"/>
        <v>0.9</v>
      </c>
      <c r="CI31" s="149" t="str">
        <f t="shared" si="13"/>
        <v/>
      </c>
      <c r="CJ31" s="149"/>
      <c r="CK31" s="148" t="str">
        <f t="shared" si="14"/>
        <v/>
      </c>
      <c r="CL31" s="148" t="str">
        <f t="shared" si="15"/>
        <v/>
      </c>
      <c r="CM31" s="149" t="str">
        <f t="shared" si="16"/>
        <v/>
      </c>
      <c r="CN31" s="151" t="str">
        <f t="shared" si="17"/>
        <v/>
      </c>
      <c r="CO31" s="148" t="str">
        <f t="shared" si="18"/>
        <v/>
      </c>
      <c r="CP31" s="148" t="str">
        <f t="shared" si="19"/>
        <v/>
      </c>
    </row>
    <row r="32" spans="1:94" ht="15" thickBot="1">
      <c r="A32" s="153" t="s">
        <v>75</v>
      </c>
      <c r="B32" s="170" t="s">
        <v>52</v>
      </c>
      <c r="C32" s="290"/>
      <c r="D32" s="98"/>
      <c r="E32" s="98"/>
      <c r="F32" s="98"/>
      <c r="G32" s="98"/>
      <c r="H32" s="98"/>
      <c r="I32" s="98"/>
      <c r="J32" s="123"/>
      <c r="K32" s="123"/>
      <c r="L32" s="123"/>
      <c r="M32" s="123"/>
      <c r="N32" s="123"/>
      <c r="O32" s="123"/>
      <c r="P32" s="123"/>
      <c r="Q32" s="123"/>
      <c r="R32" s="123"/>
      <c r="S32" s="99"/>
      <c r="T32" s="99"/>
      <c r="U32" s="99"/>
      <c r="V32" s="99"/>
      <c r="W32" s="99"/>
      <c r="X32" s="99"/>
      <c r="Y32" s="99"/>
      <c r="Z32" s="126"/>
      <c r="AA32" s="126"/>
      <c r="AB32" s="126"/>
      <c r="AC32" s="126"/>
      <c r="AD32" s="126"/>
      <c r="AE32" s="100"/>
      <c r="AF32" s="100"/>
      <c r="AG32" s="100"/>
      <c r="AH32" s="100"/>
      <c r="AI32" s="100"/>
      <c r="AJ32" s="101"/>
      <c r="AK32" s="101"/>
      <c r="AL32" s="101"/>
      <c r="AM32" s="98"/>
      <c r="AN32" s="98"/>
      <c r="AO32" s="98"/>
      <c r="AP32" s="99"/>
      <c r="AQ32" s="99"/>
      <c r="AR32" s="99"/>
      <c r="AS32" s="99"/>
      <c r="AT32" s="99"/>
      <c r="AU32" s="99"/>
      <c r="AV32" s="101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28"/>
      <c r="BI32" s="101"/>
      <c r="BJ32" s="101"/>
      <c r="BK32" s="101"/>
      <c r="BL32" s="58" t="s">
        <v>203</v>
      </c>
      <c r="BM32" s="59"/>
      <c r="BN32" s="60"/>
      <c r="BO32" s="61" t="s">
        <v>203</v>
      </c>
      <c r="BP32" s="62"/>
      <c r="BQ32" s="63"/>
      <c r="BR32" s="64"/>
      <c r="BS32" s="65"/>
      <c r="BT32" s="66"/>
      <c r="BU32" s="69"/>
      <c r="BV32" s="117"/>
      <c r="BW32" s="118"/>
      <c r="BX32" s="68">
        <v>7.8</v>
      </c>
      <c r="BY32" s="147" t="str">
        <f t="shared" si="4"/>
        <v/>
      </c>
      <c r="BZ32" s="148" t="str">
        <f t="shared" si="5"/>
        <v/>
      </c>
      <c r="CA32" s="149" t="str">
        <f t="shared" si="6"/>
        <v/>
      </c>
      <c r="CB32" s="149" t="str">
        <f t="shared" si="7"/>
        <v/>
      </c>
      <c r="CC32" s="148" t="str">
        <f t="shared" si="8"/>
        <v/>
      </c>
      <c r="CD32" s="148" t="str">
        <f t="shared" si="9"/>
        <v/>
      </c>
      <c r="CE32" s="149" t="str">
        <f t="shared" si="10"/>
        <v/>
      </c>
      <c r="CF32" s="149"/>
      <c r="CG32" s="148" t="str">
        <f t="shared" si="11"/>
        <v/>
      </c>
      <c r="CH32" s="150" t="str">
        <f t="shared" si="12"/>
        <v/>
      </c>
      <c r="CI32" s="149" t="str">
        <f t="shared" si="13"/>
        <v/>
      </c>
      <c r="CJ32" s="149"/>
      <c r="CK32" s="148" t="str">
        <f t="shared" si="14"/>
        <v/>
      </c>
      <c r="CL32" s="148" t="str">
        <f t="shared" si="15"/>
        <v/>
      </c>
      <c r="CM32" s="149" t="str">
        <f t="shared" si="16"/>
        <v/>
      </c>
      <c r="CN32" s="151" t="str">
        <f t="shared" si="17"/>
        <v/>
      </c>
      <c r="CO32" s="148" t="str">
        <f t="shared" si="18"/>
        <v/>
      </c>
      <c r="CP32" s="148" t="str">
        <f t="shared" si="19"/>
        <v/>
      </c>
    </row>
    <row r="33" spans="1:94" ht="15" thickBot="1">
      <c r="A33" s="153" t="s">
        <v>76</v>
      </c>
      <c r="B33" s="170" t="s">
        <v>52</v>
      </c>
      <c r="C33" s="290"/>
      <c r="D33" s="98"/>
      <c r="E33" s="98"/>
      <c r="F33" s="98"/>
      <c r="G33" s="98"/>
      <c r="H33" s="98"/>
      <c r="I33" s="98"/>
      <c r="J33" s="123"/>
      <c r="K33" s="123"/>
      <c r="L33" s="123"/>
      <c r="M33" s="123"/>
      <c r="N33" s="123"/>
      <c r="O33" s="123"/>
      <c r="P33" s="123"/>
      <c r="Q33" s="123"/>
      <c r="R33" s="123"/>
      <c r="S33" s="99"/>
      <c r="T33" s="99"/>
      <c r="U33" s="99"/>
      <c r="V33" s="99"/>
      <c r="W33" s="99"/>
      <c r="X33" s="99"/>
      <c r="Y33" s="99"/>
      <c r="Z33" s="126"/>
      <c r="AA33" s="126"/>
      <c r="AB33" s="126"/>
      <c r="AC33" s="126"/>
      <c r="AD33" s="126"/>
      <c r="AE33" s="100"/>
      <c r="AF33" s="100"/>
      <c r="AG33" s="100"/>
      <c r="AH33" s="100"/>
      <c r="AI33" s="100"/>
      <c r="AJ33" s="101"/>
      <c r="AK33" s="101"/>
      <c r="AL33" s="101"/>
      <c r="AM33" s="130">
        <v>5.5</v>
      </c>
      <c r="AN33" s="98"/>
      <c r="AO33" s="98"/>
      <c r="AP33" s="99"/>
      <c r="AQ33" s="99"/>
      <c r="AR33" s="99"/>
      <c r="AS33" s="99"/>
      <c r="AT33" s="99"/>
      <c r="AU33" s="99"/>
      <c r="AV33" s="101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58">
        <v>5.5</v>
      </c>
      <c r="BM33" s="59">
        <v>5.5</v>
      </c>
      <c r="BN33" s="60">
        <v>5.5</v>
      </c>
      <c r="BO33" s="61" t="s">
        <v>203</v>
      </c>
      <c r="BP33" s="62"/>
      <c r="BQ33" s="63"/>
      <c r="BR33" s="64"/>
      <c r="BS33" s="65"/>
      <c r="BT33" s="66"/>
      <c r="BU33" s="69"/>
      <c r="BV33" s="117"/>
      <c r="BW33" s="118"/>
      <c r="BX33" s="68">
        <v>13.5</v>
      </c>
      <c r="BY33" s="147" t="str">
        <f t="shared" si="4"/>
        <v/>
      </c>
      <c r="BZ33" s="148" t="str">
        <f t="shared" si="5"/>
        <v/>
      </c>
      <c r="CA33" s="149" t="str">
        <f t="shared" si="6"/>
        <v/>
      </c>
      <c r="CB33" s="149" t="str">
        <f t="shared" si="7"/>
        <v/>
      </c>
      <c r="CC33" s="148" t="str">
        <f t="shared" si="8"/>
        <v/>
      </c>
      <c r="CD33" s="148" t="str">
        <f t="shared" si="9"/>
        <v/>
      </c>
      <c r="CE33" s="149" t="str">
        <f t="shared" si="10"/>
        <v/>
      </c>
      <c r="CF33" s="149"/>
      <c r="CG33" s="148" t="str">
        <f t="shared" si="11"/>
        <v/>
      </c>
      <c r="CH33" s="150" t="str">
        <f t="shared" si="12"/>
        <v/>
      </c>
      <c r="CI33" s="149">
        <f t="shared" si="13"/>
        <v>5.5</v>
      </c>
      <c r="CJ33" s="149"/>
      <c r="CK33" s="148" t="str">
        <f t="shared" si="14"/>
        <v/>
      </c>
      <c r="CL33" s="148" t="str">
        <f t="shared" si="15"/>
        <v/>
      </c>
      <c r="CM33" s="149" t="str">
        <f t="shared" si="16"/>
        <v/>
      </c>
      <c r="CN33" s="151" t="str">
        <f t="shared" si="17"/>
        <v/>
      </c>
      <c r="CO33" s="148" t="str">
        <f t="shared" si="18"/>
        <v/>
      </c>
      <c r="CP33" s="148" t="str">
        <f t="shared" si="19"/>
        <v/>
      </c>
    </row>
    <row r="34" spans="1:94" ht="15" thickBot="1">
      <c r="A34" s="153" t="s">
        <v>260</v>
      </c>
      <c r="B34" s="170" t="s">
        <v>52</v>
      </c>
      <c r="C34" s="290"/>
      <c r="D34" s="98"/>
      <c r="E34" s="98"/>
      <c r="F34" s="98"/>
      <c r="G34" s="98"/>
      <c r="H34" s="98"/>
      <c r="I34" s="98"/>
      <c r="J34" s="123"/>
      <c r="K34" s="123"/>
      <c r="L34" s="123"/>
      <c r="M34" s="123"/>
      <c r="N34" s="123"/>
      <c r="O34" s="123"/>
      <c r="P34" s="123"/>
      <c r="Q34" s="123"/>
      <c r="R34" s="123"/>
      <c r="S34" s="99"/>
      <c r="T34" s="99"/>
      <c r="U34" s="99"/>
      <c r="V34" s="99"/>
      <c r="W34" s="99"/>
      <c r="X34" s="99"/>
      <c r="Y34" s="99"/>
      <c r="Z34" s="126"/>
      <c r="AA34" s="126"/>
      <c r="AB34" s="126"/>
      <c r="AC34" s="126"/>
      <c r="AD34" s="126"/>
      <c r="AE34" s="100"/>
      <c r="AF34" s="100"/>
      <c r="AG34" s="100"/>
      <c r="AH34" s="100"/>
      <c r="AI34" s="100"/>
      <c r="AJ34" s="101"/>
      <c r="AK34" s="101"/>
      <c r="AL34" s="101"/>
      <c r="AM34" s="98"/>
      <c r="AN34" s="98"/>
      <c r="AO34" s="130">
        <v>2.5</v>
      </c>
      <c r="AP34" s="99"/>
      <c r="AQ34" s="99"/>
      <c r="AR34" s="99"/>
      <c r="AS34" s="99"/>
      <c r="AT34" s="99"/>
      <c r="AU34" s="99"/>
      <c r="AV34" s="101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58">
        <v>2.5</v>
      </c>
      <c r="BM34" s="59">
        <v>2.5</v>
      </c>
      <c r="BN34" s="60">
        <v>2.5</v>
      </c>
      <c r="BO34" s="61" t="s">
        <v>203</v>
      </c>
      <c r="BP34" s="62"/>
      <c r="BQ34" s="63"/>
      <c r="BR34" s="64"/>
      <c r="BS34" s="65"/>
      <c r="BT34" s="66"/>
      <c r="BU34" s="69"/>
      <c r="BV34" s="117"/>
      <c r="BW34" s="118"/>
      <c r="BX34" s="68">
        <v>3</v>
      </c>
      <c r="BY34" s="147" t="str">
        <f t="shared" si="4"/>
        <v/>
      </c>
      <c r="BZ34" s="148" t="str">
        <f t="shared" si="5"/>
        <v/>
      </c>
      <c r="CA34" s="149" t="str">
        <f t="shared" si="6"/>
        <v/>
      </c>
      <c r="CB34" s="149" t="str">
        <f t="shared" si="7"/>
        <v/>
      </c>
      <c r="CC34" s="148" t="str">
        <f t="shared" si="8"/>
        <v/>
      </c>
      <c r="CD34" s="148" t="str">
        <f t="shared" si="9"/>
        <v/>
      </c>
      <c r="CE34" s="149" t="str">
        <f t="shared" si="10"/>
        <v/>
      </c>
      <c r="CF34" s="149"/>
      <c r="CG34" s="148" t="str">
        <f t="shared" si="11"/>
        <v/>
      </c>
      <c r="CH34" s="150" t="str">
        <f t="shared" si="12"/>
        <v/>
      </c>
      <c r="CI34" s="149">
        <f t="shared" si="13"/>
        <v>2.5</v>
      </c>
      <c r="CJ34" s="149"/>
      <c r="CK34" s="148" t="str">
        <f t="shared" si="14"/>
        <v/>
      </c>
      <c r="CL34" s="148" t="str">
        <f t="shared" si="15"/>
        <v/>
      </c>
      <c r="CM34" s="149" t="str">
        <f t="shared" si="16"/>
        <v/>
      </c>
      <c r="CN34" s="151" t="str">
        <f t="shared" si="17"/>
        <v/>
      </c>
      <c r="CO34" s="148" t="str">
        <f t="shared" si="18"/>
        <v/>
      </c>
      <c r="CP34" s="148" t="str">
        <f t="shared" si="19"/>
        <v/>
      </c>
    </row>
    <row r="35" spans="1:94" ht="15" thickBot="1">
      <c r="A35" s="153" t="s">
        <v>77</v>
      </c>
      <c r="B35" s="170" t="s">
        <v>52</v>
      </c>
      <c r="C35" s="290"/>
      <c r="D35" s="98"/>
      <c r="E35" s="98"/>
      <c r="F35" s="98"/>
      <c r="G35" s="98"/>
      <c r="H35" s="98"/>
      <c r="I35" s="98"/>
      <c r="J35" s="123"/>
      <c r="K35" s="123"/>
      <c r="L35" s="123"/>
      <c r="M35" s="123"/>
      <c r="N35" s="123"/>
      <c r="O35" s="123"/>
      <c r="P35" s="123"/>
      <c r="Q35" s="123"/>
      <c r="R35" s="123"/>
      <c r="S35" s="99"/>
      <c r="T35" s="99"/>
      <c r="U35" s="99"/>
      <c r="V35" s="99"/>
      <c r="W35" s="99"/>
      <c r="X35" s="99"/>
      <c r="Y35" s="99"/>
      <c r="Z35" s="126"/>
      <c r="AA35" s="126"/>
      <c r="AB35" s="126"/>
      <c r="AC35" s="126"/>
      <c r="AD35" s="126"/>
      <c r="AE35" s="100"/>
      <c r="AF35" s="100"/>
      <c r="AG35" s="100"/>
      <c r="AH35" s="100"/>
      <c r="AI35" s="100"/>
      <c r="AJ35" s="101"/>
      <c r="AK35" s="101"/>
      <c r="AL35" s="101"/>
      <c r="AM35" s="98"/>
      <c r="AN35" s="98"/>
      <c r="AO35" s="98"/>
      <c r="AP35" s="99"/>
      <c r="AQ35" s="99"/>
      <c r="AR35" s="99"/>
      <c r="AS35" s="99"/>
      <c r="AT35" s="99"/>
      <c r="AU35" s="99"/>
      <c r="AV35" s="101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58" t="s">
        <v>203</v>
      </c>
      <c r="BM35" s="59" t="s">
        <v>203</v>
      </c>
      <c r="BN35" s="60" t="s">
        <v>203</v>
      </c>
      <c r="BO35" s="61" t="s">
        <v>203</v>
      </c>
      <c r="BP35" s="62" t="s">
        <v>203</v>
      </c>
      <c r="BQ35" s="63" t="s">
        <v>203</v>
      </c>
      <c r="BR35" s="64"/>
      <c r="BS35" s="65"/>
      <c r="BT35" s="66"/>
      <c r="BU35" s="69"/>
      <c r="BV35" s="117"/>
      <c r="BW35" s="118"/>
      <c r="BX35" s="68"/>
      <c r="BY35" s="147" t="str">
        <f t="shared" si="4"/>
        <v/>
      </c>
      <c r="BZ35" s="148" t="str">
        <f t="shared" si="5"/>
        <v/>
      </c>
      <c r="CA35" s="149" t="str">
        <f t="shared" si="6"/>
        <v/>
      </c>
      <c r="CB35" s="149" t="str">
        <f t="shared" si="7"/>
        <v/>
      </c>
      <c r="CC35" s="148" t="str">
        <f t="shared" si="8"/>
        <v/>
      </c>
      <c r="CD35" s="148" t="str">
        <f t="shared" si="9"/>
        <v/>
      </c>
      <c r="CE35" s="149" t="str">
        <f t="shared" si="10"/>
        <v/>
      </c>
      <c r="CF35" s="149"/>
      <c r="CG35" s="148" t="str">
        <f t="shared" si="11"/>
        <v/>
      </c>
      <c r="CH35" s="150" t="str">
        <f t="shared" si="12"/>
        <v/>
      </c>
      <c r="CI35" s="149" t="str">
        <f t="shared" si="13"/>
        <v/>
      </c>
      <c r="CJ35" s="149"/>
      <c r="CK35" s="148" t="str">
        <f t="shared" si="14"/>
        <v/>
      </c>
      <c r="CL35" s="148" t="str">
        <f t="shared" si="15"/>
        <v/>
      </c>
      <c r="CM35" s="149" t="str">
        <f t="shared" si="16"/>
        <v/>
      </c>
      <c r="CN35" s="151" t="str">
        <f t="shared" si="17"/>
        <v/>
      </c>
      <c r="CO35" s="148" t="str">
        <f t="shared" si="18"/>
        <v/>
      </c>
      <c r="CP35" s="148" t="str">
        <f t="shared" si="19"/>
        <v/>
      </c>
    </row>
    <row r="36" spans="1:94" ht="15" thickBot="1">
      <c r="A36" s="153" t="s">
        <v>77</v>
      </c>
      <c r="B36" s="170" t="s">
        <v>74</v>
      </c>
      <c r="C36" s="290"/>
      <c r="D36" s="98"/>
      <c r="E36" s="135"/>
      <c r="F36" s="98"/>
      <c r="G36" s="98"/>
      <c r="H36" s="98"/>
      <c r="I36" s="98"/>
      <c r="J36" s="123"/>
      <c r="K36" s="123"/>
      <c r="L36" s="123"/>
      <c r="M36" s="123"/>
      <c r="N36" s="123"/>
      <c r="O36" s="123"/>
      <c r="P36" s="123"/>
      <c r="Q36" s="123"/>
      <c r="R36" s="123"/>
      <c r="S36" s="99"/>
      <c r="T36" s="99"/>
      <c r="U36" s="99"/>
      <c r="V36" s="99"/>
      <c r="W36" s="99"/>
      <c r="X36" s="99"/>
      <c r="Y36" s="99"/>
      <c r="Z36" s="126"/>
      <c r="AA36" s="126"/>
      <c r="AB36" s="126"/>
      <c r="AC36" s="126"/>
      <c r="AD36" s="126"/>
      <c r="AE36" s="100"/>
      <c r="AF36" s="100"/>
      <c r="AG36" s="100"/>
      <c r="AH36" s="100"/>
      <c r="AI36" s="100"/>
      <c r="AJ36" s="101"/>
      <c r="AK36" s="101"/>
      <c r="AL36" s="101"/>
      <c r="AM36" s="98"/>
      <c r="AN36" s="98"/>
      <c r="AO36" s="98"/>
      <c r="AP36" s="99"/>
      <c r="AQ36" s="99"/>
      <c r="AR36" s="99"/>
      <c r="AS36" s="99"/>
      <c r="AT36" s="99"/>
      <c r="AU36" s="99"/>
      <c r="AV36" s="101"/>
      <c r="AW36" s="101"/>
      <c r="AX36" s="101"/>
      <c r="AY36" s="101"/>
      <c r="AZ36" s="101"/>
      <c r="BA36" s="101"/>
      <c r="BB36" s="101"/>
      <c r="BC36" s="101"/>
      <c r="BD36" s="101"/>
      <c r="BE36" s="101"/>
      <c r="BF36" s="101"/>
      <c r="BG36" s="101"/>
      <c r="BH36" s="101"/>
      <c r="BI36" s="101"/>
      <c r="BJ36" s="101"/>
      <c r="BK36" s="101"/>
      <c r="BL36" s="58" t="s">
        <v>203</v>
      </c>
      <c r="BM36" s="59" t="s">
        <v>203</v>
      </c>
      <c r="BN36" s="60" t="s">
        <v>203</v>
      </c>
      <c r="BO36" s="61" t="s">
        <v>203</v>
      </c>
      <c r="BP36" s="62" t="s">
        <v>203</v>
      </c>
      <c r="BQ36" s="63" t="s">
        <v>203</v>
      </c>
      <c r="BR36" s="64"/>
      <c r="BS36" s="65"/>
      <c r="BT36" s="66"/>
      <c r="BU36" s="69"/>
      <c r="BV36" s="117"/>
      <c r="BW36" s="118"/>
      <c r="BX36" s="68"/>
      <c r="BY36" s="147" t="str">
        <f t="shared" si="4"/>
        <v/>
      </c>
      <c r="BZ36" s="148" t="str">
        <f t="shared" si="5"/>
        <v/>
      </c>
      <c r="CA36" s="149" t="str">
        <f t="shared" si="6"/>
        <v/>
      </c>
      <c r="CB36" s="149" t="str">
        <f t="shared" si="7"/>
        <v/>
      </c>
      <c r="CC36" s="148" t="str">
        <f t="shared" si="8"/>
        <v/>
      </c>
      <c r="CD36" s="148" t="str">
        <f t="shared" si="9"/>
        <v/>
      </c>
      <c r="CE36" s="149" t="str">
        <f t="shared" si="10"/>
        <v/>
      </c>
      <c r="CF36" s="149"/>
      <c r="CG36" s="148" t="str">
        <f t="shared" si="11"/>
        <v/>
      </c>
      <c r="CH36" s="150" t="str">
        <f t="shared" si="12"/>
        <v/>
      </c>
      <c r="CI36" s="149" t="str">
        <f t="shared" si="13"/>
        <v/>
      </c>
      <c r="CJ36" s="149"/>
      <c r="CK36" s="148" t="str">
        <f t="shared" si="14"/>
        <v/>
      </c>
      <c r="CL36" s="148" t="str">
        <f t="shared" si="15"/>
        <v/>
      </c>
      <c r="CM36" s="149" t="str">
        <f t="shared" si="16"/>
        <v/>
      </c>
      <c r="CN36" s="151" t="str">
        <f t="shared" si="17"/>
        <v/>
      </c>
      <c r="CO36" s="148" t="str">
        <f t="shared" si="18"/>
        <v/>
      </c>
      <c r="CP36" s="148" t="str">
        <f t="shared" si="19"/>
        <v/>
      </c>
    </row>
    <row r="37" spans="1:94" ht="28.8" thickBot="1">
      <c r="A37" s="153" t="s">
        <v>78</v>
      </c>
      <c r="B37" s="170" t="s">
        <v>52</v>
      </c>
      <c r="C37" s="290"/>
      <c r="D37" s="98"/>
      <c r="E37" s="135"/>
      <c r="F37" s="98"/>
      <c r="G37" s="98"/>
      <c r="H37" s="98"/>
      <c r="I37" s="98"/>
      <c r="J37" s="123"/>
      <c r="K37" s="123"/>
      <c r="L37" s="123"/>
      <c r="M37" s="123"/>
      <c r="N37" s="123"/>
      <c r="O37" s="123"/>
      <c r="P37" s="123"/>
      <c r="Q37" s="123"/>
      <c r="R37" s="123"/>
      <c r="S37" s="99"/>
      <c r="T37" s="99"/>
      <c r="U37" s="99"/>
      <c r="V37" s="99"/>
      <c r="W37" s="99"/>
      <c r="X37" s="99"/>
      <c r="Y37" s="99"/>
      <c r="Z37" s="126"/>
      <c r="AA37" s="126"/>
      <c r="AB37" s="126"/>
      <c r="AC37" s="126"/>
      <c r="AD37" s="126"/>
      <c r="AE37" s="100"/>
      <c r="AF37" s="100"/>
      <c r="AG37" s="100"/>
      <c r="AH37" s="100"/>
      <c r="AI37" s="100"/>
      <c r="AJ37" s="101"/>
      <c r="AK37" s="101"/>
      <c r="AL37" s="101"/>
      <c r="AM37" s="98"/>
      <c r="AN37" s="98"/>
      <c r="AO37" s="98"/>
      <c r="AP37" s="99"/>
      <c r="AQ37" s="99"/>
      <c r="AR37" s="99"/>
      <c r="AS37" s="99"/>
      <c r="AT37" s="99"/>
      <c r="AU37" s="99"/>
      <c r="AV37" s="101"/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58" t="s">
        <v>203</v>
      </c>
      <c r="BM37" s="59" t="s">
        <v>203</v>
      </c>
      <c r="BN37" s="60" t="s">
        <v>203</v>
      </c>
      <c r="BO37" s="61" t="s">
        <v>203</v>
      </c>
      <c r="BP37" s="62" t="s">
        <v>203</v>
      </c>
      <c r="BQ37" s="63" t="s">
        <v>203</v>
      </c>
      <c r="BR37" s="64"/>
      <c r="BS37" s="65"/>
      <c r="BT37" s="66"/>
      <c r="BU37" s="69"/>
      <c r="BV37" s="117"/>
      <c r="BW37" s="118"/>
      <c r="BX37" s="68"/>
      <c r="BY37" s="147" t="str">
        <f t="shared" si="4"/>
        <v/>
      </c>
      <c r="BZ37" s="148" t="str">
        <f t="shared" si="5"/>
        <v/>
      </c>
      <c r="CA37" s="149" t="str">
        <f t="shared" si="6"/>
        <v/>
      </c>
      <c r="CB37" s="149" t="str">
        <f t="shared" si="7"/>
        <v/>
      </c>
      <c r="CC37" s="148" t="str">
        <f t="shared" si="8"/>
        <v/>
      </c>
      <c r="CD37" s="148" t="str">
        <f t="shared" si="9"/>
        <v/>
      </c>
      <c r="CE37" s="149" t="str">
        <f t="shared" si="10"/>
        <v/>
      </c>
      <c r="CF37" s="149"/>
      <c r="CG37" s="148" t="str">
        <f t="shared" si="11"/>
        <v/>
      </c>
      <c r="CH37" s="150" t="str">
        <f t="shared" si="12"/>
        <v/>
      </c>
      <c r="CI37" s="149" t="str">
        <f t="shared" si="13"/>
        <v/>
      </c>
      <c r="CJ37" s="149"/>
      <c r="CK37" s="148" t="str">
        <f t="shared" si="14"/>
        <v/>
      </c>
      <c r="CL37" s="148" t="str">
        <f t="shared" si="15"/>
        <v/>
      </c>
      <c r="CM37" s="149" t="str">
        <f t="shared" si="16"/>
        <v/>
      </c>
      <c r="CN37" s="151" t="str">
        <f t="shared" si="17"/>
        <v/>
      </c>
      <c r="CO37" s="148" t="str">
        <f t="shared" si="18"/>
        <v/>
      </c>
      <c r="CP37" s="148" t="str">
        <f t="shared" si="19"/>
        <v/>
      </c>
    </row>
    <row r="38" spans="1:94" ht="28.8" thickBot="1">
      <c r="A38" s="153" t="s">
        <v>78</v>
      </c>
      <c r="B38" s="170" t="s">
        <v>74</v>
      </c>
      <c r="C38" s="290"/>
      <c r="D38" s="98"/>
      <c r="E38" s="98"/>
      <c r="F38" s="98"/>
      <c r="G38" s="98"/>
      <c r="H38" s="98"/>
      <c r="I38" s="98"/>
      <c r="J38" s="123"/>
      <c r="K38" s="123"/>
      <c r="L38" s="123"/>
      <c r="M38" s="123"/>
      <c r="N38" s="123"/>
      <c r="O38" s="123"/>
      <c r="P38" s="123"/>
      <c r="Q38" s="123"/>
      <c r="R38" s="123"/>
      <c r="S38" s="99"/>
      <c r="T38" s="99"/>
      <c r="U38" s="99"/>
      <c r="V38" s="99"/>
      <c r="W38" s="99"/>
      <c r="X38" s="99"/>
      <c r="Y38" s="99"/>
      <c r="Z38" s="126"/>
      <c r="AA38" s="126"/>
      <c r="AB38" s="126"/>
      <c r="AC38" s="126"/>
      <c r="AD38" s="126"/>
      <c r="AE38" s="100"/>
      <c r="AF38" s="100"/>
      <c r="AG38" s="100"/>
      <c r="AH38" s="100"/>
      <c r="AI38" s="100"/>
      <c r="AJ38" s="101"/>
      <c r="AK38" s="101"/>
      <c r="AL38" s="101"/>
      <c r="AM38" s="98"/>
      <c r="AN38" s="98"/>
      <c r="AO38" s="98"/>
      <c r="AP38" s="99"/>
      <c r="AQ38" s="99"/>
      <c r="AR38" s="99"/>
      <c r="AS38" s="99"/>
      <c r="AT38" s="99"/>
      <c r="AU38" s="99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58" t="s">
        <v>203</v>
      </c>
      <c r="BM38" s="59" t="s">
        <v>203</v>
      </c>
      <c r="BN38" s="60" t="s">
        <v>203</v>
      </c>
      <c r="BO38" s="61" t="s">
        <v>203</v>
      </c>
      <c r="BP38" s="62" t="s">
        <v>203</v>
      </c>
      <c r="BQ38" s="63" t="s">
        <v>203</v>
      </c>
      <c r="BR38" s="64"/>
      <c r="BS38" s="65"/>
      <c r="BT38" s="66"/>
      <c r="BU38" s="69"/>
      <c r="BV38" s="117"/>
      <c r="BW38" s="118"/>
      <c r="BX38" s="68"/>
      <c r="BY38" s="147" t="str">
        <f t="shared" si="4"/>
        <v/>
      </c>
      <c r="BZ38" s="148" t="str">
        <f t="shared" si="5"/>
        <v/>
      </c>
      <c r="CA38" s="149" t="str">
        <f t="shared" si="6"/>
        <v/>
      </c>
      <c r="CB38" s="149" t="str">
        <f t="shared" si="7"/>
        <v/>
      </c>
      <c r="CC38" s="148" t="str">
        <f t="shared" si="8"/>
        <v/>
      </c>
      <c r="CD38" s="148" t="str">
        <f t="shared" si="9"/>
        <v/>
      </c>
      <c r="CE38" s="149" t="str">
        <f t="shared" si="10"/>
        <v/>
      </c>
      <c r="CF38" s="149"/>
      <c r="CG38" s="148" t="str">
        <f t="shared" si="11"/>
        <v/>
      </c>
      <c r="CH38" s="150" t="str">
        <f t="shared" si="12"/>
        <v/>
      </c>
      <c r="CI38" s="149" t="str">
        <f t="shared" si="13"/>
        <v/>
      </c>
      <c r="CJ38" s="149"/>
      <c r="CK38" s="148" t="str">
        <f t="shared" si="14"/>
        <v/>
      </c>
      <c r="CL38" s="148" t="str">
        <f t="shared" si="15"/>
        <v/>
      </c>
      <c r="CM38" s="149" t="str">
        <f t="shared" si="16"/>
        <v/>
      </c>
      <c r="CN38" s="151" t="str">
        <f t="shared" si="17"/>
        <v/>
      </c>
      <c r="CO38" s="148" t="str">
        <f t="shared" si="18"/>
        <v/>
      </c>
      <c r="CP38" s="148" t="str">
        <f t="shared" si="19"/>
        <v/>
      </c>
    </row>
    <row r="39" spans="1:94" ht="28.8" thickBot="1">
      <c r="A39" s="153" t="s">
        <v>79</v>
      </c>
      <c r="B39" s="170" t="s">
        <v>74</v>
      </c>
      <c r="C39" s="290"/>
      <c r="D39" s="98"/>
      <c r="E39" s="98"/>
      <c r="F39" s="98"/>
      <c r="G39" s="98"/>
      <c r="H39" s="98"/>
      <c r="I39" s="98"/>
      <c r="J39" s="123"/>
      <c r="K39" s="123"/>
      <c r="L39" s="123"/>
      <c r="M39" s="123"/>
      <c r="N39" s="123"/>
      <c r="O39" s="123"/>
      <c r="P39" s="123"/>
      <c r="Q39" s="123"/>
      <c r="R39" s="123"/>
      <c r="S39" s="99"/>
      <c r="T39" s="99"/>
      <c r="U39" s="99"/>
      <c r="V39" s="99"/>
      <c r="W39" s="99"/>
      <c r="X39" s="99"/>
      <c r="Y39" s="99"/>
      <c r="Z39" s="126"/>
      <c r="AA39" s="126"/>
      <c r="AB39" s="126"/>
      <c r="AC39" s="126"/>
      <c r="AD39" s="126"/>
      <c r="AE39" s="100"/>
      <c r="AF39" s="100"/>
      <c r="AG39" s="100"/>
      <c r="AH39" s="100"/>
      <c r="AI39" s="100"/>
      <c r="AJ39" s="101"/>
      <c r="AK39" s="101"/>
      <c r="AL39" s="101"/>
      <c r="AM39" s="98"/>
      <c r="AN39" s="98"/>
      <c r="AO39" s="98"/>
      <c r="AP39" s="99"/>
      <c r="AQ39" s="99"/>
      <c r="AR39" s="99"/>
      <c r="AS39" s="99"/>
      <c r="AT39" s="99"/>
      <c r="AU39" s="99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58" t="s">
        <v>203</v>
      </c>
      <c r="BM39" s="59" t="s">
        <v>203</v>
      </c>
      <c r="BN39" s="60" t="s">
        <v>203</v>
      </c>
      <c r="BO39" s="61" t="s">
        <v>203</v>
      </c>
      <c r="BP39" s="62" t="s">
        <v>203</v>
      </c>
      <c r="BQ39" s="63" t="s">
        <v>203</v>
      </c>
      <c r="BR39" s="64"/>
      <c r="BS39" s="65"/>
      <c r="BT39" s="66"/>
      <c r="BU39" s="69"/>
      <c r="BV39" s="117"/>
      <c r="BW39" s="118"/>
      <c r="BX39" s="68"/>
      <c r="BY39" s="147" t="str">
        <f t="shared" si="4"/>
        <v/>
      </c>
      <c r="BZ39" s="148" t="str">
        <f t="shared" si="5"/>
        <v/>
      </c>
      <c r="CA39" s="149" t="str">
        <f t="shared" si="6"/>
        <v/>
      </c>
      <c r="CB39" s="149" t="str">
        <f t="shared" si="7"/>
        <v/>
      </c>
      <c r="CC39" s="148" t="str">
        <f t="shared" si="8"/>
        <v/>
      </c>
      <c r="CD39" s="148" t="str">
        <f t="shared" si="9"/>
        <v/>
      </c>
      <c r="CE39" s="149" t="str">
        <f t="shared" si="10"/>
        <v/>
      </c>
      <c r="CF39" s="149"/>
      <c r="CG39" s="148" t="str">
        <f t="shared" si="11"/>
        <v/>
      </c>
      <c r="CH39" s="150" t="str">
        <f t="shared" si="12"/>
        <v/>
      </c>
      <c r="CI39" s="149" t="str">
        <f t="shared" si="13"/>
        <v/>
      </c>
      <c r="CJ39" s="149"/>
      <c r="CK39" s="148" t="str">
        <f t="shared" si="14"/>
        <v/>
      </c>
      <c r="CL39" s="148" t="str">
        <f t="shared" si="15"/>
        <v/>
      </c>
      <c r="CM39" s="149" t="str">
        <f t="shared" si="16"/>
        <v/>
      </c>
      <c r="CN39" s="151" t="str">
        <f t="shared" si="17"/>
        <v/>
      </c>
      <c r="CO39" s="148" t="str">
        <f t="shared" si="18"/>
        <v/>
      </c>
      <c r="CP39" s="148" t="str">
        <f t="shared" si="19"/>
        <v/>
      </c>
    </row>
    <row r="40" spans="1:94" ht="28.8" thickBot="1">
      <c r="A40" s="153" t="s">
        <v>79</v>
      </c>
      <c r="B40" s="170" t="s">
        <v>52</v>
      </c>
      <c r="C40" s="290"/>
      <c r="D40" s="98"/>
      <c r="E40" s="135"/>
      <c r="F40" s="98"/>
      <c r="G40" s="98"/>
      <c r="H40" s="98"/>
      <c r="I40" s="98"/>
      <c r="J40" s="123"/>
      <c r="K40" s="123"/>
      <c r="L40" s="123"/>
      <c r="M40" s="123"/>
      <c r="N40" s="123"/>
      <c r="O40" s="123"/>
      <c r="P40" s="123"/>
      <c r="Q40" s="123"/>
      <c r="R40" s="123"/>
      <c r="S40" s="99"/>
      <c r="T40" s="99"/>
      <c r="U40" s="99"/>
      <c r="V40" s="99"/>
      <c r="W40" s="99"/>
      <c r="X40" s="99"/>
      <c r="Y40" s="99"/>
      <c r="Z40" s="126"/>
      <c r="AA40" s="126"/>
      <c r="AB40" s="126"/>
      <c r="AC40" s="126"/>
      <c r="AD40" s="126"/>
      <c r="AE40" s="100"/>
      <c r="AF40" s="100"/>
      <c r="AG40" s="100"/>
      <c r="AH40" s="100"/>
      <c r="AI40" s="100"/>
      <c r="AJ40" s="101"/>
      <c r="AK40" s="101"/>
      <c r="AL40" s="101"/>
      <c r="AM40" s="98"/>
      <c r="AN40" s="98"/>
      <c r="AO40" s="98"/>
      <c r="AP40" s="99"/>
      <c r="AQ40" s="99"/>
      <c r="AR40" s="99"/>
      <c r="AS40" s="99"/>
      <c r="AT40" s="99"/>
      <c r="AU40" s="99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58" t="s">
        <v>203</v>
      </c>
      <c r="BM40" s="59" t="s">
        <v>203</v>
      </c>
      <c r="BN40" s="60" t="s">
        <v>203</v>
      </c>
      <c r="BO40" s="61" t="s">
        <v>203</v>
      </c>
      <c r="BP40" s="62" t="s">
        <v>203</v>
      </c>
      <c r="BQ40" s="63" t="s">
        <v>203</v>
      </c>
      <c r="BR40" s="64"/>
      <c r="BS40" s="65"/>
      <c r="BT40" s="66"/>
      <c r="BU40" s="69"/>
      <c r="BV40" s="117"/>
      <c r="BW40" s="118"/>
      <c r="BX40" s="68"/>
      <c r="BY40" s="147" t="str">
        <f t="shared" si="4"/>
        <v/>
      </c>
      <c r="BZ40" s="148" t="str">
        <f t="shared" si="5"/>
        <v/>
      </c>
      <c r="CA40" s="149" t="str">
        <f t="shared" si="6"/>
        <v/>
      </c>
      <c r="CB40" s="149" t="str">
        <f t="shared" si="7"/>
        <v/>
      </c>
      <c r="CC40" s="148" t="str">
        <f t="shared" si="8"/>
        <v/>
      </c>
      <c r="CD40" s="148" t="str">
        <f t="shared" si="9"/>
        <v/>
      </c>
      <c r="CE40" s="149" t="str">
        <f t="shared" si="10"/>
        <v/>
      </c>
      <c r="CF40" s="149"/>
      <c r="CG40" s="148" t="str">
        <f t="shared" si="11"/>
        <v/>
      </c>
      <c r="CH40" s="150" t="str">
        <f t="shared" si="12"/>
        <v/>
      </c>
      <c r="CI40" s="149" t="str">
        <f t="shared" si="13"/>
        <v/>
      </c>
      <c r="CJ40" s="149"/>
      <c r="CK40" s="148" t="str">
        <f t="shared" si="14"/>
        <v/>
      </c>
      <c r="CL40" s="148" t="str">
        <f t="shared" si="15"/>
        <v/>
      </c>
      <c r="CM40" s="149" t="str">
        <f t="shared" si="16"/>
        <v/>
      </c>
      <c r="CN40" s="151" t="str">
        <f t="shared" si="17"/>
        <v/>
      </c>
      <c r="CO40" s="148" t="str">
        <f t="shared" si="18"/>
        <v/>
      </c>
      <c r="CP40" s="148" t="str">
        <f t="shared" si="19"/>
        <v/>
      </c>
    </row>
    <row r="41" spans="1:94" ht="28.8" thickBot="1">
      <c r="A41" s="153" t="s">
        <v>80</v>
      </c>
      <c r="B41" s="170" t="s">
        <v>52</v>
      </c>
      <c r="C41" s="290"/>
      <c r="D41" s="98"/>
      <c r="E41" s="98"/>
      <c r="F41" s="98"/>
      <c r="G41" s="98"/>
      <c r="H41" s="98"/>
      <c r="I41" s="98"/>
      <c r="J41" s="123"/>
      <c r="K41" s="123"/>
      <c r="L41" s="123"/>
      <c r="M41" s="123"/>
      <c r="N41" s="123"/>
      <c r="O41" s="123"/>
      <c r="P41" s="123"/>
      <c r="Q41" s="123"/>
      <c r="R41" s="123"/>
      <c r="S41" s="99"/>
      <c r="T41" s="99"/>
      <c r="U41" s="99"/>
      <c r="V41" s="99"/>
      <c r="W41" s="99"/>
      <c r="X41" s="99"/>
      <c r="Y41" s="99"/>
      <c r="Z41" s="126"/>
      <c r="AA41" s="126"/>
      <c r="AB41" s="126"/>
      <c r="AC41" s="126"/>
      <c r="AD41" s="126"/>
      <c r="AE41" s="100"/>
      <c r="AF41" s="100"/>
      <c r="AG41" s="100"/>
      <c r="AH41" s="100"/>
      <c r="AI41" s="100"/>
      <c r="AJ41" s="101"/>
      <c r="AK41" s="101"/>
      <c r="AL41" s="101"/>
      <c r="AM41" s="98"/>
      <c r="AN41" s="98"/>
      <c r="AO41" s="98"/>
      <c r="AP41" s="99"/>
      <c r="AQ41" s="99"/>
      <c r="AR41" s="99"/>
      <c r="AS41" s="99"/>
      <c r="AT41" s="99"/>
      <c r="AU41" s="99"/>
      <c r="AV41" s="101"/>
      <c r="AW41" s="101"/>
      <c r="AX41" s="101"/>
      <c r="AY41" s="101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58" t="s">
        <v>203</v>
      </c>
      <c r="BM41" s="59"/>
      <c r="BN41" s="60"/>
      <c r="BO41" s="61" t="s">
        <v>203</v>
      </c>
      <c r="BP41" s="62"/>
      <c r="BQ41" s="63"/>
      <c r="BR41" s="64"/>
      <c r="BS41" s="65"/>
      <c r="BT41" s="66"/>
      <c r="BU41" s="69"/>
      <c r="BV41" s="117"/>
      <c r="BW41" s="118"/>
      <c r="BX41" s="68">
        <v>9.4</v>
      </c>
      <c r="BY41" s="147" t="str">
        <f t="shared" si="4"/>
        <v/>
      </c>
      <c r="BZ41" s="148" t="str">
        <f t="shared" si="5"/>
        <v/>
      </c>
      <c r="CA41" s="149" t="str">
        <f t="shared" si="6"/>
        <v/>
      </c>
      <c r="CB41" s="149" t="str">
        <f t="shared" si="7"/>
        <v/>
      </c>
      <c r="CC41" s="148" t="str">
        <f t="shared" si="8"/>
        <v/>
      </c>
      <c r="CD41" s="148" t="str">
        <f t="shared" si="9"/>
        <v/>
      </c>
      <c r="CE41" s="149" t="str">
        <f t="shared" si="10"/>
        <v/>
      </c>
      <c r="CF41" s="149"/>
      <c r="CG41" s="148" t="str">
        <f t="shared" si="11"/>
        <v/>
      </c>
      <c r="CH41" s="150" t="str">
        <f t="shared" si="12"/>
        <v/>
      </c>
      <c r="CI41" s="149" t="str">
        <f t="shared" si="13"/>
        <v/>
      </c>
      <c r="CJ41" s="149"/>
      <c r="CK41" s="148" t="str">
        <f t="shared" si="14"/>
        <v/>
      </c>
      <c r="CL41" s="148" t="str">
        <f t="shared" si="15"/>
        <v/>
      </c>
      <c r="CM41" s="149" t="str">
        <f t="shared" si="16"/>
        <v/>
      </c>
      <c r="CN41" s="151" t="str">
        <f t="shared" si="17"/>
        <v/>
      </c>
      <c r="CO41" s="148" t="str">
        <f t="shared" si="18"/>
        <v/>
      </c>
      <c r="CP41" s="148" t="str">
        <f t="shared" si="19"/>
        <v/>
      </c>
    </row>
    <row r="42" spans="1:94" ht="15" thickBot="1">
      <c r="A42" s="153" t="s">
        <v>81</v>
      </c>
      <c r="B42" s="170" t="s">
        <v>52</v>
      </c>
      <c r="C42" s="291">
        <v>2</v>
      </c>
      <c r="D42" s="98">
        <v>2.5</v>
      </c>
      <c r="E42" s="98"/>
      <c r="F42" s="98"/>
      <c r="G42" s="98"/>
      <c r="H42" s="98"/>
      <c r="I42" s="98"/>
      <c r="J42" s="123"/>
      <c r="K42" s="123"/>
      <c r="L42" s="123"/>
      <c r="M42" s="123"/>
      <c r="N42" s="123"/>
      <c r="O42" s="123"/>
      <c r="P42" s="123"/>
      <c r="Q42" s="123"/>
      <c r="R42" s="123"/>
      <c r="S42" s="99"/>
      <c r="T42" s="99"/>
      <c r="U42" s="99"/>
      <c r="V42" s="99"/>
      <c r="W42" s="99"/>
      <c r="X42" s="99"/>
      <c r="Y42" s="99"/>
      <c r="Z42" s="126"/>
      <c r="AA42" s="126"/>
      <c r="AB42" s="126">
        <v>1.5</v>
      </c>
      <c r="AC42" s="126"/>
      <c r="AD42" s="126"/>
      <c r="AE42" s="127"/>
      <c r="AF42" s="127"/>
      <c r="AG42" s="100"/>
      <c r="AH42" s="100"/>
      <c r="AI42" s="100"/>
      <c r="AJ42" s="101"/>
      <c r="AK42" s="101"/>
      <c r="AL42" s="101"/>
      <c r="AM42" s="98"/>
      <c r="AN42" s="98"/>
      <c r="AO42" s="98"/>
      <c r="AP42" s="99"/>
      <c r="AQ42" s="99"/>
      <c r="AR42" s="99"/>
      <c r="AS42" s="99"/>
      <c r="AT42" s="99"/>
      <c r="AU42" s="99"/>
      <c r="AV42" s="101"/>
      <c r="AW42" s="101"/>
      <c r="AX42" s="101"/>
      <c r="AY42" s="101"/>
      <c r="AZ42" s="129">
        <v>2.1</v>
      </c>
      <c r="BA42" s="101"/>
      <c r="BB42" s="101"/>
      <c r="BC42" s="101"/>
      <c r="BD42" s="101"/>
      <c r="BE42" s="101"/>
      <c r="BF42" s="101"/>
      <c r="BG42" s="101"/>
      <c r="BH42" s="128"/>
      <c r="BI42" s="101"/>
      <c r="BJ42" s="101"/>
      <c r="BK42" s="128">
        <v>2.5</v>
      </c>
      <c r="BL42" s="58">
        <v>2.1749999999999998</v>
      </c>
      <c r="BM42" s="59">
        <v>2</v>
      </c>
      <c r="BN42" s="60">
        <v>2.5</v>
      </c>
      <c r="BO42" s="61">
        <v>1.5</v>
      </c>
      <c r="BP42" s="62">
        <v>1.5</v>
      </c>
      <c r="BQ42" s="63">
        <v>1.5</v>
      </c>
      <c r="BR42" s="64"/>
      <c r="BS42" s="65"/>
      <c r="BT42" s="66"/>
      <c r="BU42" s="69"/>
      <c r="BV42" s="117"/>
      <c r="BW42" s="118"/>
      <c r="BX42" s="68">
        <v>27.899999999999995</v>
      </c>
      <c r="BY42" s="147">
        <f t="shared" si="4"/>
        <v>2.25</v>
      </c>
      <c r="BZ42" s="148" t="str">
        <f t="shared" si="5"/>
        <v/>
      </c>
      <c r="CA42" s="149" t="str">
        <f t="shared" si="6"/>
        <v/>
      </c>
      <c r="CB42" s="149" t="str">
        <f t="shared" si="7"/>
        <v/>
      </c>
      <c r="CC42" s="148" t="str">
        <f t="shared" si="8"/>
        <v/>
      </c>
      <c r="CD42" s="148" t="str">
        <f t="shared" si="9"/>
        <v/>
      </c>
      <c r="CE42" s="149" t="str">
        <f t="shared" si="10"/>
        <v/>
      </c>
      <c r="CF42" s="149"/>
      <c r="CG42" s="148" t="str">
        <f t="shared" si="11"/>
        <v/>
      </c>
      <c r="CH42" s="150" t="str">
        <f t="shared" si="12"/>
        <v/>
      </c>
      <c r="CI42" s="149" t="str">
        <f t="shared" si="13"/>
        <v/>
      </c>
      <c r="CJ42" s="149"/>
      <c r="CK42" s="148" t="str">
        <f t="shared" si="14"/>
        <v/>
      </c>
      <c r="CL42" s="148" t="str">
        <f t="shared" si="15"/>
        <v/>
      </c>
      <c r="CM42" s="149">
        <f t="shared" si="16"/>
        <v>2.1</v>
      </c>
      <c r="CN42" s="151" t="str">
        <f t="shared" si="17"/>
        <v/>
      </c>
      <c r="CO42" s="148" t="str">
        <f t="shared" si="18"/>
        <v/>
      </c>
      <c r="CP42" s="148">
        <f t="shared" si="19"/>
        <v>1.5</v>
      </c>
    </row>
    <row r="43" spans="1:94" ht="15" thickBot="1">
      <c r="A43" s="153" t="s">
        <v>82</v>
      </c>
      <c r="B43" s="170" t="s">
        <v>52</v>
      </c>
      <c r="C43" s="290"/>
      <c r="D43" s="98"/>
      <c r="E43" s="98"/>
      <c r="F43" s="98"/>
      <c r="G43" s="98"/>
      <c r="H43" s="98"/>
      <c r="I43" s="98"/>
      <c r="J43" s="123"/>
      <c r="K43" s="123"/>
      <c r="L43" s="123"/>
      <c r="M43" s="123"/>
      <c r="N43" s="123"/>
      <c r="O43" s="123"/>
      <c r="P43" s="123"/>
      <c r="Q43" s="123"/>
      <c r="R43" s="123"/>
      <c r="S43" s="99"/>
      <c r="T43" s="99"/>
      <c r="U43" s="99"/>
      <c r="V43" s="99"/>
      <c r="W43" s="99"/>
      <c r="X43" s="99"/>
      <c r="Y43" s="99"/>
      <c r="Z43" s="126"/>
      <c r="AA43" s="126"/>
      <c r="AB43" s="126">
        <v>1.3</v>
      </c>
      <c r="AC43" s="126"/>
      <c r="AD43" s="126"/>
      <c r="AE43" s="127"/>
      <c r="AF43" s="127"/>
      <c r="AG43" s="100"/>
      <c r="AH43" s="100"/>
      <c r="AI43" s="100"/>
      <c r="AJ43" s="101"/>
      <c r="AK43" s="101"/>
      <c r="AL43" s="101"/>
      <c r="AM43" s="98"/>
      <c r="AN43" s="98"/>
      <c r="AO43" s="98"/>
      <c r="AP43" s="99"/>
      <c r="AQ43" s="99"/>
      <c r="AR43" s="99"/>
      <c r="AS43" s="99"/>
      <c r="AT43" s="99"/>
      <c r="AU43" s="99"/>
      <c r="AV43" s="101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28">
        <v>2.4</v>
      </c>
      <c r="BL43" s="58" t="s">
        <v>203</v>
      </c>
      <c r="BM43" s="59"/>
      <c r="BN43" s="60"/>
      <c r="BO43" s="61">
        <v>1.3</v>
      </c>
      <c r="BP43" s="62">
        <v>1.3</v>
      </c>
      <c r="BQ43" s="63">
        <v>1.3</v>
      </c>
      <c r="BR43" s="64"/>
      <c r="BS43" s="65"/>
      <c r="BT43" s="66"/>
      <c r="BU43" s="69"/>
      <c r="BV43" s="117"/>
      <c r="BW43" s="118"/>
      <c r="BX43" s="68">
        <v>8.6</v>
      </c>
      <c r="BY43" s="147" t="str">
        <f t="shared" si="4"/>
        <v/>
      </c>
      <c r="BZ43" s="148" t="str">
        <f t="shared" si="5"/>
        <v/>
      </c>
      <c r="CA43" s="149" t="str">
        <f t="shared" si="6"/>
        <v/>
      </c>
      <c r="CB43" s="149" t="str">
        <f t="shared" si="7"/>
        <v/>
      </c>
      <c r="CC43" s="148" t="str">
        <f t="shared" si="8"/>
        <v/>
      </c>
      <c r="CD43" s="148" t="str">
        <f t="shared" si="9"/>
        <v/>
      </c>
      <c r="CE43" s="149" t="str">
        <f t="shared" si="10"/>
        <v/>
      </c>
      <c r="CF43" s="149"/>
      <c r="CG43" s="148" t="str">
        <f t="shared" si="11"/>
        <v/>
      </c>
      <c r="CH43" s="150" t="str">
        <f t="shared" si="12"/>
        <v/>
      </c>
      <c r="CI43" s="149" t="str">
        <f t="shared" si="13"/>
        <v/>
      </c>
      <c r="CJ43" s="149"/>
      <c r="CK43" s="148" t="str">
        <f t="shared" si="14"/>
        <v/>
      </c>
      <c r="CL43" s="148" t="str">
        <f t="shared" si="15"/>
        <v/>
      </c>
      <c r="CM43" s="149" t="str">
        <f t="shared" si="16"/>
        <v/>
      </c>
      <c r="CN43" s="151" t="str">
        <f t="shared" si="17"/>
        <v/>
      </c>
      <c r="CO43" s="148" t="str">
        <f t="shared" si="18"/>
        <v/>
      </c>
      <c r="CP43" s="148">
        <f t="shared" si="19"/>
        <v>1.3</v>
      </c>
    </row>
    <row r="44" spans="1:94" ht="15" thickBot="1">
      <c r="A44" s="153" t="s">
        <v>83</v>
      </c>
      <c r="B44" s="170" t="s">
        <v>52</v>
      </c>
      <c r="C44" s="290"/>
      <c r="D44" s="98"/>
      <c r="E44" s="98"/>
      <c r="F44" s="98"/>
      <c r="G44" s="98"/>
      <c r="H44" s="98"/>
      <c r="I44" s="98"/>
      <c r="J44" s="131">
        <v>2.5</v>
      </c>
      <c r="K44" s="123"/>
      <c r="L44" s="123"/>
      <c r="M44" s="123"/>
      <c r="N44" s="123"/>
      <c r="O44" s="123"/>
      <c r="P44" s="123"/>
      <c r="Q44" s="123"/>
      <c r="R44" s="123"/>
      <c r="S44" s="99"/>
      <c r="T44" s="99"/>
      <c r="U44" s="99"/>
      <c r="V44" s="99"/>
      <c r="W44" s="99"/>
      <c r="X44" s="99"/>
      <c r="Y44" s="99"/>
      <c r="Z44" s="126"/>
      <c r="AA44" s="126"/>
      <c r="AB44" s="133">
        <v>1.5</v>
      </c>
      <c r="AC44" s="126"/>
      <c r="AD44" s="126"/>
      <c r="AE44" s="100"/>
      <c r="AF44" s="100"/>
      <c r="AG44" s="100"/>
      <c r="AH44" s="100"/>
      <c r="AI44" s="100"/>
      <c r="AJ44" s="101"/>
      <c r="AK44" s="101"/>
      <c r="AL44" s="101"/>
      <c r="AM44" s="98"/>
      <c r="AN44" s="98"/>
      <c r="AO44" s="98"/>
      <c r="AP44" s="99"/>
      <c r="AQ44" s="99"/>
      <c r="AR44" s="99"/>
      <c r="AS44" s="99"/>
      <c r="AT44" s="99"/>
      <c r="AU44" s="99"/>
      <c r="AV44" s="101"/>
      <c r="AW44" s="101"/>
      <c r="AX44" s="101"/>
      <c r="AY44" s="101"/>
      <c r="AZ44" s="101"/>
      <c r="BA44" s="101"/>
      <c r="BB44" s="101"/>
      <c r="BC44" s="101"/>
      <c r="BD44" s="101"/>
      <c r="BE44" s="101"/>
      <c r="BF44" s="101"/>
      <c r="BG44" s="101"/>
      <c r="BH44" s="101"/>
      <c r="BI44" s="101"/>
      <c r="BJ44" s="101"/>
      <c r="BK44" s="101"/>
      <c r="BL44" s="58">
        <v>2.5</v>
      </c>
      <c r="BM44" s="59">
        <v>2.5</v>
      </c>
      <c r="BN44" s="60">
        <v>2.5</v>
      </c>
      <c r="BO44" s="61">
        <v>1.5</v>
      </c>
      <c r="BP44" s="62">
        <v>1.5</v>
      </c>
      <c r="BQ44" s="63">
        <v>1.5</v>
      </c>
      <c r="BR44" s="64"/>
      <c r="BS44" s="65"/>
      <c r="BT44" s="66"/>
      <c r="BU44" s="69"/>
      <c r="BV44" s="117"/>
      <c r="BW44" s="118"/>
      <c r="BX44" s="68">
        <v>17.299999999999997</v>
      </c>
      <c r="BY44" s="147" t="str">
        <f t="shared" si="4"/>
        <v/>
      </c>
      <c r="BZ44" s="148" t="str">
        <f t="shared" si="5"/>
        <v/>
      </c>
      <c r="CA44" s="149">
        <f t="shared" si="6"/>
        <v>2.5</v>
      </c>
      <c r="CB44" s="149" t="str">
        <f t="shared" si="7"/>
        <v/>
      </c>
      <c r="CC44" s="148" t="str">
        <f t="shared" si="8"/>
        <v/>
      </c>
      <c r="CD44" s="148" t="str">
        <f t="shared" si="9"/>
        <v/>
      </c>
      <c r="CE44" s="149" t="str">
        <f t="shared" si="10"/>
        <v/>
      </c>
      <c r="CF44" s="149"/>
      <c r="CG44" s="148" t="str">
        <f t="shared" si="11"/>
        <v/>
      </c>
      <c r="CH44" s="150" t="str">
        <f t="shared" si="12"/>
        <v/>
      </c>
      <c r="CI44" s="149" t="str">
        <f t="shared" si="13"/>
        <v/>
      </c>
      <c r="CJ44" s="149"/>
      <c r="CK44" s="148" t="str">
        <f t="shared" si="14"/>
        <v/>
      </c>
      <c r="CL44" s="148" t="str">
        <f t="shared" si="15"/>
        <v/>
      </c>
      <c r="CM44" s="149" t="str">
        <f t="shared" si="16"/>
        <v/>
      </c>
      <c r="CN44" s="151" t="str">
        <f t="shared" si="17"/>
        <v/>
      </c>
      <c r="CO44" s="148" t="str">
        <f t="shared" si="18"/>
        <v/>
      </c>
      <c r="CP44" s="148">
        <f t="shared" si="19"/>
        <v>1.5</v>
      </c>
    </row>
    <row r="45" spans="1:94" ht="15" thickBot="1">
      <c r="A45" s="153" t="s">
        <v>84</v>
      </c>
      <c r="B45" s="170" t="s">
        <v>52</v>
      </c>
      <c r="C45" s="290"/>
      <c r="D45" s="98"/>
      <c r="E45" s="98"/>
      <c r="F45" s="98"/>
      <c r="G45" s="98"/>
      <c r="H45" s="98"/>
      <c r="I45" s="98"/>
      <c r="J45" s="131">
        <v>2.5</v>
      </c>
      <c r="K45" s="123"/>
      <c r="L45" s="123"/>
      <c r="M45" s="123"/>
      <c r="N45" s="123"/>
      <c r="O45" s="123"/>
      <c r="P45" s="123"/>
      <c r="Q45" s="123"/>
      <c r="R45" s="123"/>
      <c r="S45" s="99"/>
      <c r="T45" s="99"/>
      <c r="U45" s="99"/>
      <c r="V45" s="99"/>
      <c r="W45" s="99"/>
      <c r="X45" s="99"/>
      <c r="Y45" s="99"/>
      <c r="Z45" s="126"/>
      <c r="AA45" s="126"/>
      <c r="AB45" s="126"/>
      <c r="AC45" s="126"/>
      <c r="AD45" s="126"/>
      <c r="AE45" s="100"/>
      <c r="AF45" s="100"/>
      <c r="AG45" s="100"/>
      <c r="AH45" s="100"/>
      <c r="AI45" s="100"/>
      <c r="AJ45" s="101"/>
      <c r="AK45" s="101"/>
      <c r="AL45" s="101"/>
      <c r="AM45" s="98"/>
      <c r="AN45" s="98"/>
      <c r="AO45" s="98"/>
      <c r="AP45" s="99"/>
      <c r="AQ45" s="99"/>
      <c r="AR45" s="99"/>
      <c r="AS45" s="99"/>
      <c r="AT45" s="99"/>
      <c r="AU45" s="99"/>
      <c r="AV45" s="101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28"/>
      <c r="BI45" s="101"/>
      <c r="BJ45" s="101"/>
      <c r="BK45" s="101"/>
      <c r="BL45" s="58">
        <v>2.5</v>
      </c>
      <c r="BM45" s="59">
        <v>2.5</v>
      </c>
      <c r="BN45" s="60">
        <v>2.5</v>
      </c>
      <c r="BO45" s="61" t="s">
        <v>203</v>
      </c>
      <c r="BP45" s="62"/>
      <c r="BQ45" s="63"/>
      <c r="BR45" s="64"/>
      <c r="BS45" s="65"/>
      <c r="BT45" s="66"/>
      <c r="BU45" s="69"/>
      <c r="BV45" s="117"/>
      <c r="BW45" s="118"/>
      <c r="BX45" s="68">
        <v>4.75</v>
      </c>
      <c r="BY45" s="147" t="str">
        <f t="shared" si="4"/>
        <v/>
      </c>
      <c r="BZ45" s="148" t="str">
        <f t="shared" si="5"/>
        <v/>
      </c>
      <c r="CA45" s="149">
        <f t="shared" si="6"/>
        <v>2.5</v>
      </c>
      <c r="CB45" s="149" t="str">
        <f t="shared" si="7"/>
        <v/>
      </c>
      <c r="CC45" s="148" t="str">
        <f t="shared" si="8"/>
        <v/>
      </c>
      <c r="CD45" s="148" t="str">
        <f t="shared" si="9"/>
        <v/>
      </c>
      <c r="CE45" s="149" t="str">
        <f t="shared" si="10"/>
        <v/>
      </c>
      <c r="CF45" s="149"/>
      <c r="CG45" s="148" t="str">
        <f t="shared" si="11"/>
        <v/>
      </c>
      <c r="CH45" s="150" t="str">
        <f t="shared" si="12"/>
        <v/>
      </c>
      <c r="CI45" s="149" t="str">
        <f t="shared" si="13"/>
        <v/>
      </c>
      <c r="CJ45" s="149"/>
      <c r="CK45" s="148" t="str">
        <f t="shared" si="14"/>
        <v/>
      </c>
      <c r="CL45" s="148" t="str">
        <f t="shared" si="15"/>
        <v/>
      </c>
      <c r="CM45" s="149" t="str">
        <f t="shared" si="16"/>
        <v/>
      </c>
      <c r="CN45" s="151" t="str">
        <f t="shared" si="17"/>
        <v/>
      </c>
      <c r="CO45" s="148" t="str">
        <f t="shared" si="18"/>
        <v/>
      </c>
      <c r="CP45" s="148" t="str">
        <f t="shared" si="19"/>
        <v/>
      </c>
    </row>
    <row r="46" spans="1:94" ht="28.8" thickBot="1">
      <c r="A46" s="153" t="s">
        <v>85</v>
      </c>
      <c r="B46" s="170" t="s">
        <v>52</v>
      </c>
      <c r="C46" s="290"/>
      <c r="D46" s="98"/>
      <c r="E46" s="135"/>
      <c r="F46" s="98"/>
      <c r="G46" s="98"/>
      <c r="H46" s="98"/>
      <c r="I46" s="98"/>
      <c r="J46" s="123"/>
      <c r="K46" s="123"/>
      <c r="L46" s="123"/>
      <c r="M46" s="123"/>
      <c r="N46" s="123"/>
      <c r="O46" s="123"/>
      <c r="P46" s="123"/>
      <c r="Q46" s="123"/>
      <c r="R46" s="123"/>
      <c r="S46" s="99"/>
      <c r="T46" s="99"/>
      <c r="U46" s="99"/>
      <c r="V46" s="99"/>
      <c r="W46" s="99"/>
      <c r="X46" s="99"/>
      <c r="Y46" s="99"/>
      <c r="Z46" s="126"/>
      <c r="AA46" s="126"/>
      <c r="AB46" s="126"/>
      <c r="AC46" s="126"/>
      <c r="AD46" s="126"/>
      <c r="AE46" s="100"/>
      <c r="AF46" s="100"/>
      <c r="AG46" s="100"/>
      <c r="AH46" s="100"/>
      <c r="AI46" s="100"/>
      <c r="AJ46" s="101"/>
      <c r="AK46" s="101"/>
      <c r="AL46" s="101"/>
      <c r="AM46" s="98"/>
      <c r="AN46" s="98"/>
      <c r="AO46" s="98"/>
      <c r="AP46" s="99"/>
      <c r="AQ46" s="99"/>
      <c r="AR46" s="99"/>
      <c r="AS46" s="99"/>
      <c r="AT46" s="99"/>
      <c r="AU46" s="99"/>
      <c r="AV46" s="101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  <c r="BI46" s="101"/>
      <c r="BJ46" s="101"/>
      <c r="BK46" s="101"/>
      <c r="BL46" s="58" t="s">
        <v>203</v>
      </c>
      <c r="BM46" s="59"/>
      <c r="BN46" s="60"/>
      <c r="BO46" s="61" t="s">
        <v>203</v>
      </c>
      <c r="BP46" s="62"/>
      <c r="BQ46" s="63"/>
      <c r="BR46" s="64"/>
      <c r="BS46" s="65"/>
      <c r="BT46" s="66"/>
      <c r="BU46" s="69"/>
      <c r="BV46" s="117"/>
      <c r="BW46" s="118"/>
      <c r="BX46" s="68">
        <v>5.6000000000000005</v>
      </c>
      <c r="BY46" s="147" t="str">
        <f t="shared" si="4"/>
        <v/>
      </c>
      <c r="BZ46" s="148" t="str">
        <f t="shared" si="5"/>
        <v/>
      </c>
      <c r="CA46" s="149" t="str">
        <f t="shared" si="6"/>
        <v/>
      </c>
      <c r="CB46" s="149" t="str">
        <f t="shared" si="7"/>
        <v/>
      </c>
      <c r="CC46" s="148" t="str">
        <f t="shared" si="8"/>
        <v/>
      </c>
      <c r="CD46" s="148" t="str">
        <f t="shared" si="9"/>
        <v/>
      </c>
      <c r="CE46" s="149" t="str">
        <f t="shared" si="10"/>
        <v/>
      </c>
      <c r="CF46" s="149"/>
      <c r="CG46" s="148" t="str">
        <f t="shared" si="11"/>
        <v/>
      </c>
      <c r="CH46" s="150" t="str">
        <f t="shared" si="12"/>
        <v/>
      </c>
      <c r="CI46" s="149" t="str">
        <f t="shared" si="13"/>
        <v/>
      </c>
      <c r="CJ46" s="149"/>
      <c r="CK46" s="148" t="str">
        <f t="shared" si="14"/>
        <v/>
      </c>
      <c r="CL46" s="148" t="str">
        <f t="shared" si="15"/>
        <v/>
      </c>
      <c r="CM46" s="149" t="str">
        <f t="shared" si="16"/>
        <v/>
      </c>
      <c r="CN46" s="151" t="str">
        <f t="shared" si="17"/>
        <v/>
      </c>
      <c r="CO46" s="148" t="str">
        <f t="shared" si="18"/>
        <v/>
      </c>
      <c r="CP46" s="148" t="str">
        <f t="shared" si="19"/>
        <v/>
      </c>
    </row>
    <row r="47" spans="1:94" ht="15" thickBot="1">
      <c r="A47" s="153" t="s">
        <v>86</v>
      </c>
      <c r="B47" s="170" t="s">
        <v>52</v>
      </c>
      <c r="C47" s="290"/>
      <c r="D47" s="98"/>
      <c r="E47" s="135"/>
      <c r="F47" s="98"/>
      <c r="G47" s="98"/>
      <c r="H47" s="98"/>
      <c r="I47" s="98"/>
      <c r="J47" s="123"/>
      <c r="K47" s="123"/>
      <c r="L47" s="123"/>
      <c r="M47" s="123"/>
      <c r="N47" s="123"/>
      <c r="O47" s="123"/>
      <c r="P47" s="123"/>
      <c r="Q47" s="123"/>
      <c r="R47" s="123"/>
      <c r="S47" s="132">
        <v>4.8</v>
      </c>
      <c r="T47" s="132">
        <v>4.8</v>
      </c>
      <c r="U47" s="99"/>
      <c r="V47" s="99"/>
      <c r="W47" s="99"/>
      <c r="X47" s="99"/>
      <c r="Y47" s="99"/>
      <c r="Z47" s="126"/>
      <c r="AA47" s="126"/>
      <c r="AB47" s="126"/>
      <c r="AC47" s="126"/>
      <c r="AD47" s="126"/>
      <c r="AE47" s="100"/>
      <c r="AF47" s="100"/>
      <c r="AG47" s="100"/>
      <c r="AH47" s="100"/>
      <c r="AI47" s="100"/>
      <c r="AJ47" s="129">
        <v>4</v>
      </c>
      <c r="AK47" s="101"/>
      <c r="AL47" s="101"/>
      <c r="AM47" s="135">
        <v>4.9000000000000004</v>
      </c>
      <c r="AN47" s="98"/>
      <c r="AO47" s="130">
        <v>3.9</v>
      </c>
      <c r="AP47" s="99"/>
      <c r="AQ47" s="99"/>
      <c r="AR47" s="99"/>
      <c r="AS47" s="99"/>
      <c r="AT47" s="99"/>
      <c r="AU47" s="99"/>
      <c r="AV47" s="101"/>
      <c r="AW47" s="101"/>
      <c r="AX47" s="101"/>
      <c r="AY47" s="101"/>
      <c r="AZ47" s="101"/>
      <c r="BA47" s="101"/>
      <c r="BB47" s="101"/>
      <c r="BC47" s="101"/>
      <c r="BD47" s="101"/>
      <c r="BE47" s="101"/>
      <c r="BF47" s="101"/>
      <c r="BG47" s="101"/>
      <c r="BH47" s="101"/>
      <c r="BI47" s="101"/>
      <c r="BJ47" s="101"/>
      <c r="BK47" s="101"/>
      <c r="BL47" s="58">
        <v>4.4000000000000004</v>
      </c>
      <c r="BM47" s="59" t="s">
        <v>203</v>
      </c>
      <c r="BN47" s="60" t="s">
        <v>203</v>
      </c>
      <c r="BO47" s="61">
        <v>4.4000000000000004</v>
      </c>
      <c r="BP47" s="62" t="s">
        <v>203</v>
      </c>
      <c r="BQ47" s="63" t="s">
        <v>203</v>
      </c>
      <c r="BR47" s="64"/>
      <c r="BS47" s="65"/>
      <c r="BT47" s="66"/>
      <c r="BU47" s="69"/>
      <c r="BV47" s="117"/>
      <c r="BW47" s="118"/>
      <c r="BX47" s="68"/>
      <c r="BY47" s="147" t="str">
        <f t="shared" si="4"/>
        <v/>
      </c>
      <c r="BZ47" s="148" t="str">
        <f t="shared" si="5"/>
        <v/>
      </c>
      <c r="CA47" s="149">
        <f t="shared" si="6"/>
        <v>4.8</v>
      </c>
      <c r="CB47" s="149" t="str">
        <f t="shared" si="7"/>
        <v/>
      </c>
      <c r="CC47" s="148">
        <f t="shared" si="8"/>
        <v>4.8</v>
      </c>
      <c r="CD47" s="148">
        <f t="shared" si="9"/>
        <v>4.8</v>
      </c>
      <c r="CE47" s="149" t="str">
        <f t="shared" si="10"/>
        <v/>
      </c>
      <c r="CF47" s="149"/>
      <c r="CG47" s="148" t="str">
        <f t="shared" si="11"/>
        <v/>
      </c>
      <c r="CH47" s="150">
        <f t="shared" si="12"/>
        <v>4</v>
      </c>
      <c r="CI47" s="149">
        <f t="shared" si="13"/>
        <v>4.4000000000000004</v>
      </c>
      <c r="CJ47" s="149"/>
      <c r="CK47" s="148" t="str">
        <f t="shared" si="14"/>
        <v/>
      </c>
      <c r="CL47" s="148" t="str">
        <f t="shared" si="15"/>
        <v/>
      </c>
      <c r="CM47" s="149" t="str">
        <f t="shared" si="16"/>
        <v/>
      </c>
      <c r="CN47" s="151" t="str">
        <f t="shared" si="17"/>
        <v/>
      </c>
      <c r="CO47" s="148" t="str">
        <f t="shared" si="18"/>
        <v/>
      </c>
      <c r="CP47" s="148" t="str">
        <f t="shared" si="19"/>
        <v/>
      </c>
    </row>
    <row r="48" spans="1:94" ht="15" thickBot="1">
      <c r="A48" s="153" t="s">
        <v>87</v>
      </c>
      <c r="B48" s="170" t="s">
        <v>52</v>
      </c>
      <c r="C48" s="290"/>
      <c r="D48" s="98"/>
      <c r="E48" s="135"/>
      <c r="F48" s="98"/>
      <c r="G48" s="98"/>
      <c r="H48" s="98"/>
      <c r="I48" s="98"/>
      <c r="J48" s="123"/>
      <c r="K48" s="123"/>
      <c r="L48" s="123"/>
      <c r="M48" s="123"/>
      <c r="N48" s="123"/>
      <c r="O48" s="123"/>
      <c r="P48" s="123"/>
      <c r="Q48" s="123"/>
      <c r="R48" s="123"/>
      <c r="S48" s="99"/>
      <c r="T48" s="99"/>
      <c r="U48" s="99"/>
      <c r="V48" s="99"/>
      <c r="W48" s="99"/>
      <c r="X48" s="99"/>
      <c r="Y48" s="99"/>
      <c r="Z48" s="126"/>
      <c r="AA48" s="126"/>
      <c r="AB48" s="126"/>
      <c r="AC48" s="126"/>
      <c r="AD48" s="126"/>
      <c r="AE48" s="100"/>
      <c r="AF48" s="100"/>
      <c r="AG48" s="100"/>
      <c r="AH48" s="100"/>
      <c r="AI48" s="100"/>
      <c r="AJ48" s="101"/>
      <c r="AK48" s="101"/>
      <c r="AL48" s="101"/>
      <c r="AM48" s="98"/>
      <c r="AN48" s="98"/>
      <c r="AO48" s="98"/>
      <c r="AP48" s="99"/>
      <c r="AQ48" s="99"/>
      <c r="AR48" s="99"/>
      <c r="AS48" s="99"/>
      <c r="AT48" s="99"/>
      <c r="AU48" s="99"/>
      <c r="AV48" s="101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  <c r="BI48" s="101"/>
      <c r="BJ48" s="101"/>
      <c r="BK48" s="101"/>
      <c r="BL48" s="58" t="s">
        <v>203</v>
      </c>
      <c r="BM48" s="59" t="s">
        <v>203</v>
      </c>
      <c r="BN48" s="60" t="s">
        <v>203</v>
      </c>
      <c r="BO48" s="61" t="s">
        <v>203</v>
      </c>
      <c r="BP48" s="62" t="s">
        <v>203</v>
      </c>
      <c r="BQ48" s="63" t="s">
        <v>203</v>
      </c>
      <c r="BR48" s="64"/>
      <c r="BS48" s="65"/>
      <c r="BT48" s="66"/>
      <c r="BU48" s="69"/>
      <c r="BV48" s="117"/>
      <c r="BW48" s="118"/>
      <c r="BX48" s="68"/>
      <c r="BY48" s="147" t="str">
        <f t="shared" si="4"/>
        <v/>
      </c>
      <c r="BZ48" s="148" t="str">
        <f t="shared" si="5"/>
        <v/>
      </c>
      <c r="CA48" s="149" t="str">
        <f t="shared" si="6"/>
        <v/>
      </c>
      <c r="CB48" s="149" t="str">
        <f t="shared" si="7"/>
        <v/>
      </c>
      <c r="CC48" s="148" t="str">
        <f t="shared" si="8"/>
        <v/>
      </c>
      <c r="CD48" s="148" t="str">
        <f t="shared" si="9"/>
        <v/>
      </c>
      <c r="CE48" s="149" t="str">
        <f t="shared" si="10"/>
        <v/>
      </c>
      <c r="CF48" s="149"/>
      <c r="CG48" s="148" t="str">
        <f t="shared" si="11"/>
        <v/>
      </c>
      <c r="CH48" s="150" t="str">
        <f t="shared" si="12"/>
        <v/>
      </c>
      <c r="CI48" s="149" t="str">
        <f t="shared" si="13"/>
        <v/>
      </c>
      <c r="CJ48" s="149"/>
      <c r="CK48" s="148" t="str">
        <f t="shared" si="14"/>
        <v/>
      </c>
      <c r="CL48" s="148" t="str">
        <f t="shared" si="15"/>
        <v/>
      </c>
      <c r="CM48" s="149" t="str">
        <f t="shared" si="16"/>
        <v/>
      </c>
      <c r="CN48" s="151" t="str">
        <f t="shared" si="17"/>
        <v/>
      </c>
      <c r="CO48" s="148" t="str">
        <f t="shared" si="18"/>
        <v/>
      </c>
      <c r="CP48" s="148" t="str">
        <f t="shared" si="19"/>
        <v/>
      </c>
    </row>
    <row r="49" spans="1:94" ht="15" thickBot="1">
      <c r="A49" s="153" t="s">
        <v>88</v>
      </c>
      <c r="B49" s="170" t="s">
        <v>52</v>
      </c>
      <c r="C49" s="290"/>
      <c r="D49" s="98"/>
      <c r="E49" s="98"/>
      <c r="F49" s="98"/>
      <c r="G49" s="98"/>
      <c r="H49" s="98"/>
      <c r="I49" s="98"/>
      <c r="J49" s="123"/>
      <c r="K49" s="123"/>
      <c r="L49" s="123"/>
      <c r="M49" s="123"/>
      <c r="N49" s="123"/>
      <c r="O49" s="123"/>
      <c r="P49" s="123"/>
      <c r="Q49" s="123"/>
      <c r="R49" s="123"/>
      <c r="S49" s="99"/>
      <c r="T49" s="99"/>
      <c r="U49" s="99"/>
      <c r="V49" s="99"/>
      <c r="W49" s="99"/>
      <c r="X49" s="99"/>
      <c r="Y49" s="99"/>
      <c r="Z49" s="126"/>
      <c r="AA49" s="126"/>
      <c r="AB49" s="126"/>
      <c r="AC49" s="126"/>
      <c r="AD49" s="126"/>
      <c r="AE49" s="100"/>
      <c r="AF49" s="100"/>
      <c r="AG49" s="100"/>
      <c r="AH49" s="100"/>
      <c r="AI49" s="100"/>
      <c r="AJ49" s="101"/>
      <c r="AK49" s="101"/>
      <c r="AL49" s="101"/>
      <c r="AM49" s="98"/>
      <c r="AN49" s="98"/>
      <c r="AO49" s="98"/>
      <c r="AP49" s="99"/>
      <c r="AQ49" s="99"/>
      <c r="AR49" s="99"/>
      <c r="AS49" s="99"/>
      <c r="AT49" s="99"/>
      <c r="AU49" s="99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58" t="s">
        <v>203</v>
      </c>
      <c r="BM49" s="59" t="s">
        <v>203</v>
      </c>
      <c r="BN49" s="60" t="s">
        <v>203</v>
      </c>
      <c r="BO49" s="61" t="s">
        <v>203</v>
      </c>
      <c r="BP49" s="62" t="s">
        <v>203</v>
      </c>
      <c r="BQ49" s="63" t="s">
        <v>203</v>
      </c>
      <c r="BR49" s="64"/>
      <c r="BS49" s="65"/>
      <c r="BT49" s="66"/>
      <c r="BU49" s="69"/>
      <c r="BV49" s="117"/>
      <c r="BW49" s="118"/>
      <c r="BX49" s="68"/>
      <c r="BY49" s="147" t="str">
        <f t="shared" si="4"/>
        <v/>
      </c>
      <c r="BZ49" s="148" t="str">
        <f t="shared" si="5"/>
        <v/>
      </c>
      <c r="CA49" s="149" t="str">
        <f t="shared" si="6"/>
        <v/>
      </c>
      <c r="CB49" s="149" t="str">
        <f t="shared" si="7"/>
        <v/>
      </c>
      <c r="CC49" s="148" t="str">
        <f t="shared" si="8"/>
        <v/>
      </c>
      <c r="CD49" s="148" t="str">
        <f t="shared" si="9"/>
        <v/>
      </c>
      <c r="CE49" s="149" t="str">
        <f t="shared" si="10"/>
        <v/>
      </c>
      <c r="CF49" s="149"/>
      <c r="CG49" s="148" t="str">
        <f t="shared" si="11"/>
        <v/>
      </c>
      <c r="CH49" s="150" t="str">
        <f t="shared" si="12"/>
        <v/>
      </c>
      <c r="CI49" s="149" t="str">
        <f t="shared" si="13"/>
        <v/>
      </c>
      <c r="CJ49" s="149"/>
      <c r="CK49" s="148" t="str">
        <f t="shared" si="14"/>
        <v/>
      </c>
      <c r="CL49" s="148" t="str">
        <f t="shared" si="15"/>
        <v/>
      </c>
      <c r="CM49" s="149" t="str">
        <f t="shared" si="16"/>
        <v/>
      </c>
      <c r="CN49" s="151" t="str">
        <f t="shared" si="17"/>
        <v/>
      </c>
      <c r="CO49" s="148" t="str">
        <f t="shared" si="18"/>
        <v/>
      </c>
      <c r="CP49" s="148" t="str">
        <f t="shared" si="19"/>
        <v/>
      </c>
    </row>
    <row r="50" spans="1:94" ht="15" thickBot="1">
      <c r="A50" s="153" t="s">
        <v>89</v>
      </c>
      <c r="B50" s="170" t="s">
        <v>52</v>
      </c>
      <c r="C50" s="290"/>
      <c r="D50" s="98"/>
      <c r="E50" s="98"/>
      <c r="F50" s="98"/>
      <c r="G50" s="98"/>
      <c r="H50" s="98"/>
      <c r="I50" s="98"/>
      <c r="J50" s="131">
        <v>6</v>
      </c>
      <c r="K50" s="123"/>
      <c r="L50" s="123"/>
      <c r="M50" s="123"/>
      <c r="N50" s="123"/>
      <c r="O50" s="123"/>
      <c r="P50" s="123"/>
      <c r="Q50" s="123"/>
      <c r="R50" s="123"/>
      <c r="S50" s="99"/>
      <c r="T50" s="99"/>
      <c r="U50" s="99"/>
      <c r="V50" s="99"/>
      <c r="W50" s="99"/>
      <c r="X50" s="99"/>
      <c r="Y50" s="99"/>
      <c r="Z50" s="126"/>
      <c r="AA50" s="126"/>
      <c r="AB50" s="126"/>
      <c r="AC50" s="126"/>
      <c r="AD50" s="126"/>
      <c r="AE50" s="127"/>
      <c r="AF50" s="100"/>
      <c r="AG50" s="100"/>
      <c r="AH50" s="100"/>
      <c r="AI50" s="100"/>
      <c r="AJ50" s="101"/>
      <c r="AK50" s="101"/>
      <c r="AL50" s="101"/>
      <c r="AM50" s="98"/>
      <c r="AN50" s="98"/>
      <c r="AO50" s="98"/>
      <c r="AP50" s="99"/>
      <c r="AQ50" s="99"/>
      <c r="AR50" s="99"/>
      <c r="AS50" s="99"/>
      <c r="AT50" s="99"/>
      <c r="AU50" s="99"/>
      <c r="AV50" s="101"/>
      <c r="AW50" s="101"/>
      <c r="AX50" s="101"/>
      <c r="AY50" s="101"/>
      <c r="AZ50" s="101"/>
      <c r="BA50" s="101"/>
      <c r="BB50" s="101"/>
      <c r="BC50" s="101"/>
      <c r="BD50" s="101"/>
      <c r="BE50" s="101"/>
      <c r="BF50" s="101"/>
      <c r="BG50" s="101"/>
      <c r="BH50" s="101"/>
      <c r="BI50" s="101"/>
      <c r="BJ50" s="101"/>
      <c r="BK50" s="101"/>
      <c r="BL50" s="58">
        <v>6</v>
      </c>
      <c r="BM50" s="59">
        <v>6</v>
      </c>
      <c r="BN50" s="60">
        <v>6</v>
      </c>
      <c r="BO50" s="61" t="s">
        <v>203</v>
      </c>
      <c r="BP50" s="62"/>
      <c r="BQ50" s="63"/>
      <c r="BR50" s="64"/>
      <c r="BS50" s="65"/>
      <c r="BT50" s="66"/>
      <c r="BU50" s="69"/>
      <c r="BV50" s="117"/>
      <c r="BW50" s="118"/>
      <c r="BX50" s="68">
        <v>28.4</v>
      </c>
      <c r="BY50" s="147" t="str">
        <f t="shared" si="4"/>
        <v/>
      </c>
      <c r="BZ50" s="148" t="str">
        <f t="shared" si="5"/>
        <v/>
      </c>
      <c r="CA50" s="149">
        <f t="shared" si="6"/>
        <v>6</v>
      </c>
      <c r="CB50" s="149" t="str">
        <f t="shared" si="7"/>
        <v/>
      </c>
      <c r="CC50" s="148" t="str">
        <f t="shared" si="8"/>
        <v/>
      </c>
      <c r="CD50" s="148" t="str">
        <f t="shared" si="9"/>
        <v/>
      </c>
      <c r="CE50" s="149" t="str">
        <f t="shared" si="10"/>
        <v/>
      </c>
      <c r="CF50" s="149"/>
      <c r="CG50" s="148" t="str">
        <f t="shared" si="11"/>
        <v/>
      </c>
      <c r="CH50" s="150" t="str">
        <f t="shared" si="12"/>
        <v/>
      </c>
      <c r="CI50" s="149" t="str">
        <f t="shared" si="13"/>
        <v/>
      </c>
      <c r="CJ50" s="149"/>
      <c r="CK50" s="148" t="str">
        <f t="shared" si="14"/>
        <v/>
      </c>
      <c r="CL50" s="148" t="str">
        <f t="shared" si="15"/>
        <v/>
      </c>
      <c r="CM50" s="149" t="str">
        <f t="shared" si="16"/>
        <v/>
      </c>
      <c r="CN50" s="151" t="str">
        <f t="shared" si="17"/>
        <v/>
      </c>
      <c r="CO50" s="148" t="str">
        <f t="shared" si="18"/>
        <v/>
      </c>
      <c r="CP50" s="148" t="str">
        <f t="shared" si="19"/>
        <v/>
      </c>
    </row>
    <row r="51" spans="1:94" ht="15" thickBot="1">
      <c r="A51" s="153" t="s">
        <v>90</v>
      </c>
      <c r="B51" s="170" t="s">
        <v>52</v>
      </c>
      <c r="C51" s="291">
        <v>5.6</v>
      </c>
      <c r="D51" s="98">
        <v>5.0999999999999996</v>
      </c>
      <c r="E51" s="130">
        <v>5.5</v>
      </c>
      <c r="F51" s="98"/>
      <c r="G51" s="98"/>
      <c r="H51" s="98"/>
      <c r="I51" s="98"/>
      <c r="J51" s="131">
        <v>4.5</v>
      </c>
      <c r="K51" s="123"/>
      <c r="L51" s="131">
        <v>4.5</v>
      </c>
      <c r="M51" s="123"/>
      <c r="N51" s="123"/>
      <c r="O51" s="123"/>
      <c r="P51" s="123"/>
      <c r="Q51" s="123"/>
      <c r="R51" s="123"/>
      <c r="S51" s="99"/>
      <c r="T51" s="99"/>
      <c r="U51" s="99"/>
      <c r="V51" s="99"/>
      <c r="W51" s="132">
        <v>4.5</v>
      </c>
      <c r="X51" s="99"/>
      <c r="Y51" s="99"/>
      <c r="Z51" s="126"/>
      <c r="AA51" s="126"/>
      <c r="AB51" s="126"/>
      <c r="AC51" s="126"/>
      <c r="AD51" s="126"/>
      <c r="AE51" s="127">
        <v>5.8</v>
      </c>
      <c r="AF51" s="127"/>
      <c r="AG51" s="100"/>
      <c r="AH51" s="100"/>
      <c r="AI51" s="136">
        <v>6</v>
      </c>
      <c r="AJ51" s="129">
        <v>3.5</v>
      </c>
      <c r="AK51" s="129">
        <v>5.4</v>
      </c>
      <c r="AL51" s="101"/>
      <c r="AM51" s="98"/>
      <c r="AN51" s="130">
        <v>7</v>
      </c>
      <c r="AO51" s="130">
        <v>5.5</v>
      </c>
      <c r="AP51" s="99"/>
      <c r="AQ51" s="99"/>
      <c r="AR51" s="99"/>
      <c r="AS51" s="99"/>
      <c r="AT51" s="99"/>
      <c r="AU51" s="99"/>
      <c r="AV51" s="101"/>
      <c r="AW51" s="101"/>
      <c r="AX51" s="101">
        <v>10</v>
      </c>
      <c r="AY51" s="101"/>
      <c r="AZ51" s="101">
        <v>8</v>
      </c>
      <c r="BA51" s="101">
        <v>7</v>
      </c>
      <c r="BB51" s="101"/>
      <c r="BC51" s="101"/>
      <c r="BD51" s="101">
        <v>6.5</v>
      </c>
      <c r="BE51" s="101">
        <v>5.8</v>
      </c>
      <c r="BF51" s="101"/>
      <c r="BG51" s="101"/>
      <c r="BH51" s="101"/>
      <c r="BI51" s="128">
        <v>8.5</v>
      </c>
      <c r="BJ51" s="101"/>
      <c r="BK51" s="128">
        <v>5.2</v>
      </c>
      <c r="BL51" s="58">
        <v>6.875</v>
      </c>
      <c r="BM51" s="59">
        <v>3.5</v>
      </c>
      <c r="BN51" s="60">
        <v>1</v>
      </c>
      <c r="BO51" s="61">
        <v>5.7</v>
      </c>
      <c r="BP51" s="62">
        <v>3.5</v>
      </c>
      <c r="BQ51" s="63">
        <v>7</v>
      </c>
      <c r="BR51" s="64"/>
      <c r="BS51" s="65"/>
      <c r="BT51" s="66"/>
      <c r="BU51" s="69"/>
      <c r="BV51" s="117"/>
      <c r="BW51" s="118"/>
      <c r="BX51" s="68">
        <v>115.25</v>
      </c>
      <c r="BY51" s="147">
        <f t="shared" si="4"/>
        <v>5.3999999999999995</v>
      </c>
      <c r="BZ51" s="148" t="str">
        <f t="shared" si="5"/>
        <v/>
      </c>
      <c r="CA51" s="149">
        <f t="shared" si="6"/>
        <v>4.5</v>
      </c>
      <c r="CB51" s="149" t="str">
        <f t="shared" si="7"/>
        <v/>
      </c>
      <c r="CC51" s="148">
        <f t="shared" si="8"/>
        <v>4.5</v>
      </c>
      <c r="CD51" s="148" t="str">
        <f t="shared" si="9"/>
        <v/>
      </c>
      <c r="CE51" s="149">
        <f t="shared" si="10"/>
        <v>5.9</v>
      </c>
      <c r="CF51" s="149"/>
      <c r="CG51" s="148">
        <f t="shared" si="11"/>
        <v>5.4</v>
      </c>
      <c r="CH51" s="150">
        <f t="shared" si="12"/>
        <v>3.5</v>
      </c>
      <c r="CI51" s="149">
        <f t="shared" si="13"/>
        <v>6.25</v>
      </c>
      <c r="CJ51" s="149"/>
      <c r="CK51" s="148" t="str">
        <f t="shared" si="14"/>
        <v/>
      </c>
      <c r="CL51" s="148" t="str">
        <f t="shared" si="15"/>
        <v/>
      </c>
      <c r="CM51" s="149">
        <f t="shared" si="16"/>
        <v>8.8333333333333339</v>
      </c>
      <c r="CN51" s="151">
        <f t="shared" si="17"/>
        <v>6.4333333333333336</v>
      </c>
      <c r="CO51" s="148" t="str">
        <f t="shared" si="18"/>
        <v/>
      </c>
      <c r="CP51" s="148" t="str">
        <f t="shared" si="19"/>
        <v/>
      </c>
    </row>
    <row r="52" spans="1:94" ht="15" thickBot="1">
      <c r="A52" s="153" t="s">
        <v>91</v>
      </c>
      <c r="B52" s="170" t="s">
        <v>52</v>
      </c>
      <c r="C52" s="291">
        <v>3.2</v>
      </c>
      <c r="D52" s="98"/>
      <c r="E52" s="98"/>
      <c r="F52" s="98"/>
      <c r="G52" s="98"/>
      <c r="H52" s="98"/>
      <c r="I52" s="98"/>
      <c r="J52" s="131">
        <v>3</v>
      </c>
      <c r="K52" s="123"/>
      <c r="L52" s="123"/>
      <c r="M52" s="123"/>
      <c r="N52" s="123"/>
      <c r="O52" s="123"/>
      <c r="P52" s="123"/>
      <c r="Q52" s="123"/>
      <c r="R52" s="131">
        <v>5</v>
      </c>
      <c r="S52" s="99"/>
      <c r="T52" s="99"/>
      <c r="U52" s="99"/>
      <c r="V52" s="99"/>
      <c r="W52" s="99"/>
      <c r="X52" s="99"/>
      <c r="Y52" s="99"/>
      <c r="Z52" s="126">
        <v>3.9</v>
      </c>
      <c r="AA52" s="126"/>
      <c r="AB52" s="126">
        <v>2.5</v>
      </c>
      <c r="AC52" s="126"/>
      <c r="AD52" s="126"/>
      <c r="AE52" s="127">
        <v>4.2</v>
      </c>
      <c r="AF52" s="127"/>
      <c r="AG52" s="100"/>
      <c r="AH52" s="100"/>
      <c r="AI52" s="100"/>
      <c r="AJ52" s="101"/>
      <c r="AK52" s="101"/>
      <c r="AL52" s="101"/>
      <c r="AM52" s="98"/>
      <c r="AN52" s="98"/>
      <c r="AO52" s="130">
        <v>3.8</v>
      </c>
      <c r="AP52" s="99"/>
      <c r="AQ52" s="99"/>
      <c r="AR52" s="99"/>
      <c r="AS52" s="99"/>
      <c r="AT52" s="99"/>
      <c r="AU52" s="99"/>
      <c r="AV52" s="101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58">
        <v>3.85</v>
      </c>
      <c r="BM52" s="59">
        <v>3</v>
      </c>
      <c r="BN52" s="60">
        <v>5</v>
      </c>
      <c r="BO52" s="61">
        <v>2.5</v>
      </c>
      <c r="BP52" s="62">
        <v>2.5</v>
      </c>
      <c r="BQ52" s="63">
        <v>2.5</v>
      </c>
      <c r="BR52" s="64"/>
      <c r="BS52" s="65"/>
      <c r="BT52" s="66"/>
      <c r="BU52" s="69"/>
      <c r="BV52" s="117"/>
      <c r="BW52" s="118"/>
      <c r="BX52" s="68">
        <v>41.75</v>
      </c>
      <c r="BY52" s="147">
        <f t="shared" si="4"/>
        <v>3.2</v>
      </c>
      <c r="BZ52" s="148" t="str">
        <f t="shared" si="5"/>
        <v/>
      </c>
      <c r="CA52" s="149">
        <f t="shared" si="6"/>
        <v>4</v>
      </c>
      <c r="CB52" s="149" t="str">
        <f t="shared" si="7"/>
        <v/>
      </c>
      <c r="CC52" s="148" t="str">
        <f t="shared" si="8"/>
        <v/>
      </c>
      <c r="CD52" s="148" t="str">
        <f t="shared" si="9"/>
        <v/>
      </c>
      <c r="CE52" s="149">
        <f t="shared" si="10"/>
        <v>4.2</v>
      </c>
      <c r="CF52" s="149"/>
      <c r="CG52" s="148" t="str">
        <f t="shared" si="11"/>
        <v/>
      </c>
      <c r="CH52" s="150" t="str">
        <f t="shared" si="12"/>
        <v/>
      </c>
      <c r="CI52" s="149">
        <f t="shared" si="13"/>
        <v>3.8</v>
      </c>
      <c r="CJ52" s="149"/>
      <c r="CK52" s="148" t="str">
        <f t="shared" si="14"/>
        <v/>
      </c>
      <c r="CL52" s="148" t="str">
        <f t="shared" si="15"/>
        <v/>
      </c>
      <c r="CM52" s="149" t="str">
        <f t="shared" si="16"/>
        <v/>
      </c>
      <c r="CN52" s="151" t="str">
        <f t="shared" si="17"/>
        <v/>
      </c>
      <c r="CO52" s="148">
        <f t="shared" si="18"/>
        <v>3.9</v>
      </c>
      <c r="CP52" s="148">
        <f t="shared" si="19"/>
        <v>2.5</v>
      </c>
    </row>
    <row r="53" spans="1:94" ht="15" thickBot="1">
      <c r="A53" s="153" t="s">
        <v>261</v>
      </c>
      <c r="B53" s="170" t="s">
        <v>92</v>
      </c>
      <c r="C53" s="290"/>
      <c r="D53" s="98"/>
      <c r="E53" s="98"/>
      <c r="F53" s="98"/>
      <c r="G53" s="98"/>
      <c r="H53" s="98"/>
      <c r="I53" s="98"/>
      <c r="J53" s="123"/>
      <c r="K53" s="123"/>
      <c r="L53" s="123"/>
      <c r="M53" s="123"/>
      <c r="N53" s="123"/>
      <c r="O53" s="123"/>
      <c r="P53" s="123"/>
      <c r="Q53" s="123"/>
      <c r="R53" s="123"/>
      <c r="S53" s="99"/>
      <c r="T53" s="99"/>
      <c r="U53" s="99"/>
      <c r="V53" s="99"/>
      <c r="W53" s="99"/>
      <c r="X53" s="99"/>
      <c r="Y53" s="99"/>
      <c r="Z53" s="133">
        <v>4</v>
      </c>
      <c r="AA53" s="133">
        <v>3.25</v>
      </c>
      <c r="AB53" s="126"/>
      <c r="AC53" s="133">
        <v>3.5</v>
      </c>
      <c r="AD53" s="126"/>
      <c r="AE53" s="100"/>
      <c r="AF53" s="100"/>
      <c r="AG53" s="100"/>
      <c r="AH53" s="100"/>
      <c r="AI53" s="100"/>
      <c r="AJ53" s="101"/>
      <c r="AK53" s="101"/>
      <c r="AL53" s="101"/>
      <c r="AM53" s="130">
        <v>4</v>
      </c>
      <c r="AN53" s="98"/>
      <c r="AO53" s="130">
        <v>3.5</v>
      </c>
      <c r="AP53" s="99"/>
      <c r="AQ53" s="99"/>
      <c r="AR53" s="99"/>
      <c r="AS53" s="99"/>
      <c r="AT53" s="99"/>
      <c r="AU53" s="99"/>
      <c r="AV53" s="101"/>
      <c r="AW53" s="101">
        <v>3.5</v>
      </c>
      <c r="AX53" s="101"/>
      <c r="AY53" s="101"/>
      <c r="AZ53" s="101"/>
      <c r="BA53" s="101"/>
      <c r="BB53" s="101"/>
      <c r="BC53" s="101"/>
      <c r="BD53" s="101">
        <v>3.5</v>
      </c>
      <c r="BE53" s="101">
        <v>2.8</v>
      </c>
      <c r="BF53" s="101"/>
      <c r="BG53" s="101"/>
      <c r="BH53" s="101"/>
      <c r="BI53" s="128">
        <v>4</v>
      </c>
      <c r="BJ53" s="101"/>
      <c r="BK53" s="101"/>
      <c r="BL53" s="58">
        <v>3.8</v>
      </c>
      <c r="BM53" s="59" t="s">
        <v>203</v>
      </c>
      <c r="BN53" s="60" t="s">
        <v>203</v>
      </c>
      <c r="BO53" s="61">
        <v>3.2625000000000002</v>
      </c>
      <c r="BP53" s="62" t="s">
        <v>203</v>
      </c>
      <c r="BQ53" s="63" t="s">
        <v>203</v>
      </c>
      <c r="BR53" s="64"/>
      <c r="BS53" s="65"/>
      <c r="BT53" s="66"/>
      <c r="BU53" s="69"/>
      <c r="BV53" s="117"/>
      <c r="BW53" s="118"/>
      <c r="BX53" s="68"/>
      <c r="BY53" s="147" t="str">
        <f t="shared" si="4"/>
        <v/>
      </c>
      <c r="BZ53" s="148" t="str">
        <f t="shared" si="5"/>
        <v/>
      </c>
      <c r="CA53" s="149" t="str">
        <f t="shared" si="6"/>
        <v/>
      </c>
      <c r="CB53" s="149" t="str">
        <f t="shared" si="7"/>
        <v/>
      </c>
      <c r="CC53" s="148" t="str">
        <f t="shared" si="8"/>
        <v/>
      </c>
      <c r="CD53" s="148" t="str">
        <f t="shared" si="9"/>
        <v/>
      </c>
      <c r="CE53" s="149" t="str">
        <f t="shared" si="10"/>
        <v/>
      </c>
      <c r="CF53" s="149"/>
      <c r="CG53" s="148" t="str">
        <f t="shared" si="11"/>
        <v/>
      </c>
      <c r="CH53" s="150" t="str">
        <f t="shared" si="12"/>
        <v/>
      </c>
      <c r="CI53" s="149">
        <f t="shared" si="13"/>
        <v>3.75</v>
      </c>
      <c r="CJ53" s="149"/>
      <c r="CK53" s="148" t="str">
        <f t="shared" si="14"/>
        <v/>
      </c>
      <c r="CL53" s="148" t="str">
        <f t="shared" si="15"/>
        <v/>
      </c>
      <c r="CM53" s="149">
        <f t="shared" si="16"/>
        <v>4</v>
      </c>
      <c r="CN53" s="151">
        <f t="shared" si="17"/>
        <v>3.2666666666666671</v>
      </c>
      <c r="CO53" s="148">
        <f t="shared" si="18"/>
        <v>3.75</v>
      </c>
      <c r="CP53" s="148">
        <f t="shared" si="19"/>
        <v>3.25</v>
      </c>
    </row>
    <row r="54" spans="1:94" ht="29.4" thickBot="1">
      <c r="A54" s="153" t="s">
        <v>93</v>
      </c>
      <c r="B54" s="170" t="s">
        <v>52</v>
      </c>
      <c r="C54" s="290"/>
      <c r="D54" s="98"/>
      <c r="E54" s="98"/>
      <c r="F54" s="98"/>
      <c r="G54" s="98"/>
      <c r="H54" s="98"/>
      <c r="I54" s="98"/>
      <c r="J54" s="123"/>
      <c r="K54" s="123"/>
      <c r="L54" s="123"/>
      <c r="M54" s="123"/>
      <c r="N54" s="123"/>
      <c r="O54" s="123"/>
      <c r="P54" s="123"/>
      <c r="Q54" s="123"/>
      <c r="R54" s="123"/>
      <c r="S54" s="99"/>
      <c r="T54" s="99"/>
      <c r="U54" s="99"/>
      <c r="V54" s="99"/>
      <c r="W54" s="99"/>
      <c r="X54" s="99"/>
      <c r="Y54" s="99"/>
      <c r="Z54" s="126"/>
      <c r="AA54" s="126"/>
      <c r="AB54" s="126"/>
      <c r="AC54" s="126"/>
      <c r="AD54" s="126"/>
      <c r="AE54" s="100"/>
      <c r="AF54" s="100"/>
      <c r="AG54" s="100"/>
      <c r="AH54" s="100"/>
      <c r="AI54" s="100"/>
      <c r="AJ54" s="101"/>
      <c r="AK54" s="101"/>
      <c r="AL54" s="101"/>
      <c r="AM54" s="98"/>
      <c r="AN54" s="98"/>
      <c r="AO54" s="98"/>
      <c r="AP54" s="99"/>
      <c r="AQ54" s="99"/>
      <c r="AR54" s="99"/>
      <c r="AS54" s="99"/>
      <c r="AT54" s="99"/>
      <c r="AU54" s="99"/>
      <c r="AV54" s="101" t="s">
        <v>231</v>
      </c>
      <c r="AW54" s="101">
        <v>2.5</v>
      </c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58" t="s">
        <v>203</v>
      </c>
      <c r="BM54" s="59" t="s">
        <v>203</v>
      </c>
      <c r="BN54" s="60" t="s">
        <v>203</v>
      </c>
      <c r="BO54" s="61">
        <v>2.5</v>
      </c>
      <c r="BP54" s="62" t="s">
        <v>203</v>
      </c>
      <c r="BQ54" s="63" t="s">
        <v>203</v>
      </c>
      <c r="BR54" s="64"/>
      <c r="BS54" s="65"/>
      <c r="BT54" s="66"/>
      <c r="BU54" s="69"/>
      <c r="BV54" s="117"/>
      <c r="BW54" s="118"/>
      <c r="BX54" s="68"/>
      <c r="BY54" s="147" t="str">
        <f t="shared" si="4"/>
        <v/>
      </c>
      <c r="BZ54" s="148" t="str">
        <f t="shared" si="5"/>
        <v/>
      </c>
      <c r="CA54" s="149" t="str">
        <f t="shared" si="6"/>
        <v/>
      </c>
      <c r="CB54" s="149" t="str">
        <f t="shared" si="7"/>
        <v/>
      </c>
      <c r="CC54" s="148" t="str">
        <f t="shared" si="8"/>
        <v/>
      </c>
      <c r="CD54" s="148" t="str">
        <f t="shared" si="9"/>
        <v/>
      </c>
      <c r="CE54" s="149" t="str">
        <f t="shared" si="10"/>
        <v/>
      </c>
      <c r="CF54" s="149"/>
      <c r="CG54" s="148" t="str">
        <f t="shared" si="11"/>
        <v/>
      </c>
      <c r="CH54" s="150" t="str">
        <f t="shared" si="12"/>
        <v/>
      </c>
      <c r="CI54" s="149" t="str">
        <f t="shared" si="13"/>
        <v/>
      </c>
      <c r="CJ54" s="149"/>
      <c r="CK54" s="148" t="str">
        <f t="shared" si="14"/>
        <v/>
      </c>
      <c r="CL54" s="148" t="str">
        <f t="shared" si="15"/>
        <v/>
      </c>
      <c r="CM54" s="149" t="str">
        <f t="shared" si="16"/>
        <v/>
      </c>
      <c r="CN54" s="151">
        <f t="shared" si="17"/>
        <v>2.5</v>
      </c>
      <c r="CO54" s="148" t="str">
        <f t="shared" si="18"/>
        <v/>
      </c>
      <c r="CP54" s="148" t="str">
        <f t="shared" si="19"/>
        <v/>
      </c>
    </row>
    <row r="55" spans="1:94" ht="28.8" thickBot="1">
      <c r="A55" s="153" t="s">
        <v>94</v>
      </c>
      <c r="B55" s="170" t="s">
        <v>52</v>
      </c>
      <c r="C55" s="290"/>
      <c r="D55" s="98"/>
      <c r="E55" s="98"/>
      <c r="F55" s="98"/>
      <c r="G55" s="98"/>
      <c r="H55" s="98"/>
      <c r="I55" s="98"/>
      <c r="J55" s="123"/>
      <c r="K55" s="123"/>
      <c r="L55" s="123"/>
      <c r="M55" s="123"/>
      <c r="N55" s="123"/>
      <c r="O55" s="123"/>
      <c r="P55" s="123"/>
      <c r="Q55" s="123"/>
      <c r="R55" s="123"/>
      <c r="S55" s="99"/>
      <c r="T55" s="99"/>
      <c r="U55" s="99"/>
      <c r="V55" s="99"/>
      <c r="W55" s="99"/>
      <c r="X55" s="99"/>
      <c r="Y55" s="99"/>
      <c r="Z55" s="126"/>
      <c r="AA55" s="126"/>
      <c r="AB55" s="126"/>
      <c r="AC55" s="126"/>
      <c r="AD55" s="126"/>
      <c r="AE55" s="100"/>
      <c r="AF55" s="100"/>
      <c r="AG55" s="100"/>
      <c r="AH55" s="100"/>
      <c r="AI55" s="100"/>
      <c r="AJ55" s="101"/>
      <c r="AK55" s="101"/>
      <c r="AL55" s="101"/>
      <c r="AM55" s="98"/>
      <c r="AN55" s="98"/>
      <c r="AO55" s="98"/>
      <c r="AP55" s="99"/>
      <c r="AQ55" s="99"/>
      <c r="AR55" s="99"/>
      <c r="AS55" s="99"/>
      <c r="AT55" s="99"/>
      <c r="AU55" s="99"/>
      <c r="AV55" s="101"/>
      <c r="AW55" s="101"/>
      <c r="AX55" s="101"/>
      <c r="AY55" s="101"/>
      <c r="AZ55" s="101"/>
      <c r="BA55" s="101"/>
      <c r="BB55" s="101"/>
      <c r="BC55" s="101"/>
      <c r="BD55" s="101"/>
      <c r="BE55" s="101"/>
      <c r="BF55" s="101"/>
      <c r="BG55" s="101"/>
      <c r="BH55" s="101"/>
      <c r="BI55" s="101"/>
      <c r="BJ55" s="101"/>
      <c r="BK55" s="101"/>
      <c r="BL55" s="58" t="s">
        <v>203</v>
      </c>
      <c r="BM55" s="59" t="s">
        <v>203</v>
      </c>
      <c r="BN55" s="60" t="s">
        <v>203</v>
      </c>
      <c r="BO55" s="61" t="s">
        <v>203</v>
      </c>
      <c r="BP55" s="62" t="s">
        <v>203</v>
      </c>
      <c r="BQ55" s="63" t="s">
        <v>203</v>
      </c>
      <c r="BR55" s="64"/>
      <c r="BS55" s="65"/>
      <c r="BT55" s="66"/>
      <c r="BU55" s="69"/>
      <c r="BV55" s="117"/>
      <c r="BW55" s="118"/>
      <c r="BX55" s="68"/>
      <c r="BY55" s="147" t="str">
        <f t="shared" si="4"/>
        <v/>
      </c>
      <c r="BZ55" s="148" t="str">
        <f t="shared" si="5"/>
        <v/>
      </c>
      <c r="CA55" s="149" t="str">
        <f t="shared" si="6"/>
        <v/>
      </c>
      <c r="CB55" s="149" t="str">
        <f t="shared" si="7"/>
        <v/>
      </c>
      <c r="CC55" s="148" t="str">
        <f t="shared" si="8"/>
        <v/>
      </c>
      <c r="CD55" s="148" t="str">
        <f t="shared" si="9"/>
        <v/>
      </c>
      <c r="CE55" s="149" t="str">
        <f t="shared" si="10"/>
        <v/>
      </c>
      <c r="CF55" s="149"/>
      <c r="CG55" s="148" t="str">
        <f t="shared" si="11"/>
        <v/>
      </c>
      <c r="CH55" s="150" t="str">
        <f t="shared" si="12"/>
        <v/>
      </c>
      <c r="CI55" s="149" t="str">
        <f t="shared" si="13"/>
        <v/>
      </c>
      <c r="CJ55" s="149"/>
      <c r="CK55" s="148" t="str">
        <f t="shared" si="14"/>
        <v/>
      </c>
      <c r="CL55" s="148" t="str">
        <f t="shared" si="15"/>
        <v/>
      </c>
      <c r="CM55" s="149" t="str">
        <f t="shared" si="16"/>
        <v/>
      </c>
      <c r="CN55" s="151" t="str">
        <f t="shared" si="17"/>
        <v/>
      </c>
      <c r="CO55" s="148" t="str">
        <f t="shared" si="18"/>
        <v/>
      </c>
      <c r="CP55" s="148" t="str">
        <f t="shared" si="19"/>
        <v/>
      </c>
    </row>
    <row r="56" spans="1:94" ht="15" thickBot="1">
      <c r="A56" s="153" t="s">
        <v>95</v>
      </c>
      <c r="B56" s="170" t="s">
        <v>74</v>
      </c>
      <c r="C56" s="290"/>
      <c r="D56" s="98"/>
      <c r="E56" s="98"/>
      <c r="F56" s="98"/>
      <c r="G56" s="98"/>
      <c r="H56" s="98"/>
      <c r="I56" s="98"/>
      <c r="J56" s="123"/>
      <c r="K56" s="123"/>
      <c r="L56" s="123"/>
      <c r="M56" s="123"/>
      <c r="N56" s="123"/>
      <c r="O56" s="123"/>
      <c r="P56" s="123"/>
      <c r="Q56" s="123"/>
      <c r="R56" s="123"/>
      <c r="S56" s="99"/>
      <c r="T56" s="99"/>
      <c r="U56" s="99"/>
      <c r="V56" s="99"/>
      <c r="W56" s="99"/>
      <c r="X56" s="99"/>
      <c r="Y56" s="99"/>
      <c r="Z56" s="126"/>
      <c r="AA56" s="126"/>
      <c r="AB56" s="126"/>
      <c r="AC56" s="126"/>
      <c r="AD56" s="126"/>
      <c r="AE56" s="100"/>
      <c r="AF56" s="100"/>
      <c r="AG56" s="100"/>
      <c r="AH56" s="100"/>
      <c r="AI56" s="100"/>
      <c r="AJ56" s="101"/>
      <c r="AK56" s="101"/>
      <c r="AL56" s="101"/>
      <c r="AM56" s="98"/>
      <c r="AN56" s="98"/>
      <c r="AO56" s="98"/>
      <c r="AP56" s="99"/>
      <c r="AQ56" s="99"/>
      <c r="AR56" s="99"/>
      <c r="AS56" s="99"/>
      <c r="AT56" s="99"/>
      <c r="AU56" s="99"/>
      <c r="AV56" s="101"/>
      <c r="AW56" s="101"/>
      <c r="AX56" s="101"/>
      <c r="AY56" s="101"/>
      <c r="AZ56" s="101"/>
      <c r="BA56" s="101"/>
      <c r="BB56" s="101"/>
      <c r="BC56" s="101"/>
      <c r="BD56" s="101"/>
      <c r="BE56" s="101"/>
      <c r="BF56" s="101"/>
      <c r="BG56" s="101"/>
      <c r="BH56" s="101"/>
      <c r="BI56" s="101"/>
      <c r="BJ56" s="101"/>
      <c r="BK56" s="101"/>
      <c r="BL56" s="58" t="s">
        <v>203</v>
      </c>
      <c r="BM56" s="59" t="s">
        <v>203</v>
      </c>
      <c r="BN56" s="60" t="s">
        <v>203</v>
      </c>
      <c r="BO56" s="61" t="s">
        <v>203</v>
      </c>
      <c r="BP56" s="62" t="s">
        <v>203</v>
      </c>
      <c r="BQ56" s="63" t="s">
        <v>203</v>
      </c>
      <c r="BR56" s="64"/>
      <c r="BS56" s="65"/>
      <c r="BT56" s="66"/>
      <c r="BU56" s="69"/>
      <c r="BV56" s="117"/>
      <c r="BW56" s="118"/>
      <c r="BX56" s="68"/>
      <c r="BY56" s="147" t="str">
        <f t="shared" si="4"/>
        <v/>
      </c>
      <c r="BZ56" s="148" t="str">
        <f t="shared" si="5"/>
        <v/>
      </c>
      <c r="CA56" s="149" t="str">
        <f t="shared" si="6"/>
        <v/>
      </c>
      <c r="CB56" s="149" t="str">
        <f t="shared" si="7"/>
        <v/>
      </c>
      <c r="CC56" s="148" t="str">
        <f t="shared" si="8"/>
        <v/>
      </c>
      <c r="CD56" s="148" t="str">
        <f t="shared" si="9"/>
        <v/>
      </c>
      <c r="CE56" s="149" t="str">
        <f t="shared" si="10"/>
        <v/>
      </c>
      <c r="CF56" s="149"/>
      <c r="CG56" s="148" t="str">
        <f t="shared" si="11"/>
        <v/>
      </c>
      <c r="CH56" s="150" t="str">
        <f t="shared" si="12"/>
        <v/>
      </c>
      <c r="CI56" s="149" t="str">
        <f t="shared" si="13"/>
        <v/>
      </c>
      <c r="CJ56" s="149"/>
      <c r="CK56" s="148" t="str">
        <f t="shared" si="14"/>
        <v/>
      </c>
      <c r="CL56" s="148" t="str">
        <f t="shared" si="15"/>
        <v/>
      </c>
      <c r="CM56" s="149" t="str">
        <f t="shared" si="16"/>
        <v/>
      </c>
      <c r="CN56" s="151" t="str">
        <f t="shared" si="17"/>
        <v/>
      </c>
      <c r="CO56" s="148" t="str">
        <f t="shared" si="18"/>
        <v/>
      </c>
      <c r="CP56" s="148" t="str">
        <f t="shared" si="19"/>
        <v/>
      </c>
    </row>
    <row r="57" spans="1:94" ht="15" thickBot="1">
      <c r="A57" s="153" t="s">
        <v>96</v>
      </c>
      <c r="B57" s="170" t="s">
        <v>52</v>
      </c>
      <c r="C57" s="290"/>
      <c r="D57" s="98"/>
      <c r="E57" s="98"/>
      <c r="F57" s="98"/>
      <c r="G57" s="98"/>
      <c r="H57" s="98"/>
      <c r="I57" s="98"/>
      <c r="J57" s="123"/>
      <c r="K57" s="123"/>
      <c r="L57" s="123"/>
      <c r="M57" s="123"/>
      <c r="N57" s="123"/>
      <c r="O57" s="123"/>
      <c r="P57" s="123"/>
      <c r="Q57" s="123"/>
      <c r="R57" s="123"/>
      <c r="S57" s="99"/>
      <c r="T57" s="99"/>
      <c r="U57" s="99"/>
      <c r="V57" s="99"/>
      <c r="W57" s="99"/>
      <c r="X57" s="99"/>
      <c r="Y57" s="99"/>
      <c r="Z57" s="126"/>
      <c r="AA57" s="126"/>
      <c r="AB57" s="126"/>
      <c r="AC57" s="126"/>
      <c r="AD57" s="126"/>
      <c r="AE57" s="100"/>
      <c r="AF57" s="100"/>
      <c r="AG57" s="100"/>
      <c r="AH57" s="100"/>
      <c r="AI57" s="100"/>
      <c r="AJ57" s="101"/>
      <c r="AK57" s="101"/>
      <c r="AL57" s="101"/>
      <c r="AM57" s="98"/>
      <c r="AN57" s="98"/>
      <c r="AO57" s="98"/>
      <c r="AP57" s="99"/>
      <c r="AQ57" s="99"/>
      <c r="AR57" s="99"/>
      <c r="AS57" s="99"/>
      <c r="AT57" s="99"/>
      <c r="AU57" s="99"/>
      <c r="AV57" s="101"/>
      <c r="AW57" s="101"/>
      <c r="AX57" s="101"/>
      <c r="AY57" s="101"/>
      <c r="AZ57" s="101"/>
      <c r="BA57" s="101"/>
      <c r="BB57" s="101"/>
      <c r="BC57" s="101"/>
      <c r="BD57" s="101"/>
      <c r="BE57" s="101"/>
      <c r="BF57" s="101"/>
      <c r="BG57" s="101"/>
      <c r="BH57" s="101"/>
      <c r="BI57" s="101"/>
      <c r="BJ57" s="101"/>
      <c r="BK57" s="101"/>
      <c r="BL57" s="58" t="s">
        <v>203</v>
      </c>
      <c r="BM57" s="59" t="s">
        <v>203</v>
      </c>
      <c r="BN57" s="60" t="s">
        <v>203</v>
      </c>
      <c r="BO57" s="61" t="s">
        <v>203</v>
      </c>
      <c r="BP57" s="62" t="s">
        <v>203</v>
      </c>
      <c r="BQ57" s="63" t="s">
        <v>203</v>
      </c>
      <c r="BR57" s="64"/>
      <c r="BS57" s="65"/>
      <c r="BT57" s="66"/>
      <c r="BU57" s="69"/>
      <c r="BV57" s="117"/>
      <c r="BW57" s="118"/>
      <c r="BX57" s="68"/>
      <c r="BY57" s="147" t="str">
        <f t="shared" si="4"/>
        <v/>
      </c>
      <c r="BZ57" s="148" t="str">
        <f t="shared" si="5"/>
        <v/>
      </c>
      <c r="CA57" s="149" t="str">
        <f t="shared" si="6"/>
        <v/>
      </c>
      <c r="CB57" s="149" t="str">
        <f t="shared" si="7"/>
        <v/>
      </c>
      <c r="CC57" s="148" t="str">
        <f t="shared" si="8"/>
        <v/>
      </c>
      <c r="CD57" s="148" t="str">
        <f t="shared" si="9"/>
        <v/>
      </c>
      <c r="CE57" s="149" t="str">
        <f t="shared" si="10"/>
        <v/>
      </c>
      <c r="CF57" s="149"/>
      <c r="CG57" s="148" t="str">
        <f t="shared" si="11"/>
        <v/>
      </c>
      <c r="CH57" s="150" t="str">
        <f t="shared" si="12"/>
        <v/>
      </c>
      <c r="CI57" s="149" t="str">
        <f t="shared" si="13"/>
        <v/>
      </c>
      <c r="CJ57" s="149"/>
      <c r="CK57" s="148" t="str">
        <f t="shared" si="14"/>
        <v/>
      </c>
      <c r="CL57" s="148" t="str">
        <f t="shared" si="15"/>
        <v/>
      </c>
      <c r="CM57" s="149" t="str">
        <f t="shared" si="16"/>
        <v/>
      </c>
      <c r="CN57" s="151" t="str">
        <f t="shared" si="17"/>
        <v/>
      </c>
      <c r="CO57" s="148" t="str">
        <f t="shared" si="18"/>
        <v/>
      </c>
      <c r="CP57" s="148" t="str">
        <f t="shared" si="19"/>
        <v/>
      </c>
    </row>
    <row r="58" spans="1:94" ht="15" thickBot="1">
      <c r="A58" s="153" t="s">
        <v>262</v>
      </c>
      <c r="B58" s="170" t="s">
        <v>52</v>
      </c>
      <c r="C58" s="290"/>
      <c r="D58" s="98"/>
      <c r="E58" s="98"/>
      <c r="F58" s="98"/>
      <c r="G58" s="98"/>
      <c r="H58" s="98"/>
      <c r="I58" s="98"/>
      <c r="J58" s="123"/>
      <c r="K58" s="123"/>
      <c r="L58" s="123"/>
      <c r="M58" s="123"/>
      <c r="N58" s="123"/>
      <c r="O58" s="123"/>
      <c r="P58" s="123"/>
      <c r="Q58" s="123"/>
      <c r="R58" s="123"/>
      <c r="S58" s="99"/>
      <c r="T58" s="99"/>
      <c r="U58" s="99"/>
      <c r="V58" s="99"/>
      <c r="W58" s="99"/>
      <c r="X58" s="99"/>
      <c r="Y58" s="99"/>
      <c r="Z58" s="126"/>
      <c r="AA58" s="126"/>
      <c r="AB58" s="126"/>
      <c r="AC58" s="126"/>
      <c r="AD58" s="126"/>
      <c r="AE58" s="100"/>
      <c r="AF58" s="100"/>
      <c r="AG58" s="100"/>
      <c r="AH58" s="100"/>
      <c r="AI58" s="100"/>
      <c r="AJ58" s="101"/>
      <c r="AK58" s="101"/>
      <c r="AL58" s="101"/>
      <c r="AM58" s="98"/>
      <c r="AN58" s="98"/>
      <c r="AO58" s="98"/>
      <c r="AP58" s="99"/>
      <c r="AQ58" s="99"/>
      <c r="AR58" s="99"/>
      <c r="AS58" s="99"/>
      <c r="AT58" s="99"/>
      <c r="AU58" s="99"/>
      <c r="AV58" s="101"/>
      <c r="AW58" s="101"/>
      <c r="AX58" s="101"/>
      <c r="AY58" s="101"/>
      <c r="AZ58" s="101"/>
      <c r="BA58" s="101"/>
      <c r="BB58" s="101"/>
      <c r="BC58" s="101"/>
      <c r="BD58" s="101"/>
      <c r="BE58" s="101"/>
      <c r="BF58" s="101"/>
      <c r="BG58" s="101"/>
      <c r="BH58" s="101"/>
      <c r="BI58" s="101"/>
      <c r="BJ58" s="101"/>
      <c r="BK58" s="101"/>
      <c r="BL58" s="58" t="s">
        <v>203</v>
      </c>
      <c r="BM58" s="59" t="s">
        <v>203</v>
      </c>
      <c r="BN58" s="60" t="s">
        <v>203</v>
      </c>
      <c r="BO58" s="61" t="s">
        <v>203</v>
      </c>
      <c r="BP58" s="62" t="s">
        <v>203</v>
      </c>
      <c r="BQ58" s="63" t="s">
        <v>203</v>
      </c>
      <c r="BR58" s="64"/>
      <c r="BS58" s="65"/>
      <c r="BT58" s="66"/>
      <c r="BU58" s="69"/>
      <c r="BV58" s="117"/>
      <c r="BW58" s="118"/>
      <c r="BX58" s="68"/>
      <c r="BY58" s="147" t="str">
        <f t="shared" si="4"/>
        <v/>
      </c>
      <c r="BZ58" s="148" t="str">
        <f t="shared" si="5"/>
        <v/>
      </c>
      <c r="CA58" s="149" t="str">
        <f t="shared" si="6"/>
        <v/>
      </c>
      <c r="CB58" s="149" t="str">
        <f t="shared" si="7"/>
        <v/>
      </c>
      <c r="CC58" s="148" t="str">
        <f t="shared" si="8"/>
        <v/>
      </c>
      <c r="CD58" s="148" t="str">
        <f t="shared" si="9"/>
        <v/>
      </c>
      <c r="CE58" s="149" t="str">
        <f t="shared" si="10"/>
        <v/>
      </c>
      <c r="CF58" s="149"/>
      <c r="CG58" s="148" t="str">
        <f t="shared" si="11"/>
        <v/>
      </c>
      <c r="CH58" s="150" t="str">
        <f t="shared" si="12"/>
        <v/>
      </c>
      <c r="CI58" s="149" t="str">
        <f t="shared" si="13"/>
        <v/>
      </c>
      <c r="CJ58" s="149"/>
      <c r="CK58" s="148" t="str">
        <f t="shared" si="14"/>
        <v/>
      </c>
      <c r="CL58" s="148" t="str">
        <f t="shared" si="15"/>
        <v/>
      </c>
      <c r="CM58" s="149" t="str">
        <f t="shared" si="16"/>
        <v/>
      </c>
      <c r="CN58" s="151" t="str">
        <f t="shared" si="17"/>
        <v/>
      </c>
      <c r="CO58" s="148" t="str">
        <f t="shared" si="18"/>
        <v/>
      </c>
      <c r="CP58" s="148" t="str">
        <f t="shared" si="19"/>
        <v/>
      </c>
    </row>
    <row r="59" spans="1:94" ht="15" thickBot="1">
      <c r="A59" s="153" t="s">
        <v>263</v>
      </c>
      <c r="B59" s="170" t="s">
        <v>52</v>
      </c>
      <c r="C59" s="290"/>
      <c r="D59" s="98"/>
      <c r="E59" s="98"/>
      <c r="F59" s="98"/>
      <c r="G59" s="98"/>
      <c r="H59" s="98"/>
      <c r="I59" s="98"/>
      <c r="J59" s="131">
        <v>2.5</v>
      </c>
      <c r="K59" s="123"/>
      <c r="L59" s="123"/>
      <c r="M59" s="123"/>
      <c r="N59" s="123"/>
      <c r="O59" s="123"/>
      <c r="P59" s="123"/>
      <c r="Q59" s="123"/>
      <c r="R59" s="123"/>
      <c r="S59" s="99"/>
      <c r="T59" s="99"/>
      <c r="U59" s="99"/>
      <c r="V59" s="99"/>
      <c r="W59" s="99"/>
      <c r="X59" s="99"/>
      <c r="Y59" s="99"/>
      <c r="Z59" s="126"/>
      <c r="AA59" s="126"/>
      <c r="AB59" s="126"/>
      <c r="AC59" s="126"/>
      <c r="AD59" s="126"/>
      <c r="AE59" s="127"/>
      <c r="AF59" s="127"/>
      <c r="AG59" s="100"/>
      <c r="AH59" s="100"/>
      <c r="AI59" s="100"/>
      <c r="AJ59" s="129">
        <v>1.45</v>
      </c>
      <c r="AK59" s="101"/>
      <c r="AL59" s="101"/>
      <c r="AM59" s="98"/>
      <c r="AN59" s="98"/>
      <c r="AO59" s="98"/>
      <c r="AP59" s="99"/>
      <c r="AQ59" s="99"/>
      <c r="AR59" s="99"/>
      <c r="AS59" s="99"/>
      <c r="AT59" s="99"/>
      <c r="AU59" s="99"/>
      <c r="AV59" s="101"/>
      <c r="AW59" s="101"/>
      <c r="AX59" s="129">
        <v>2.1</v>
      </c>
      <c r="AY59" s="101"/>
      <c r="AZ59" s="129">
        <v>2.1</v>
      </c>
      <c r="BA59" s="101"/>
      <c r="BB59" s="101"/>
      <c r="BC59" s="101"/>
      <c r="BD59" s="101"/>
      <c r="BE59" s="101"/>
      <c r="BF59" s="101"/>
      <c r="BG59" s="101"/>
      <c r="BH59" s="101"/>
      <c r="BI59" s="101"/>
      <c r="BJ59" s="101"/>
      <c r="BK59" s="128">
        <v>2.6</v>
      </c>
      <c r="BL59" s="58">
        <v>2.5</v>
      </c>
      <c r="BM59" s="59">
        <v>1.45</v>
      </c>
      <c r="BN59" s="60">
        <v>2.5</v>
      </c>
      <c r="BO59" s="61">
        <v>1.45</v>
      </c>
      <c r="BP59" s="62">
        <v>1.45</v>
      </c>
      <c r="BQ59" s="63">
        <v>1.45</v>
      </c>
      <c r="BR59" s="64"/>
      <c r="BS59" s="65"/>
      <c r="BT59" s="66"/>
      <c r="BU59" s="69"/>
      <c r="BV59" s="117"/>
      <c r="BW59" s="118"/>
      <c r="BX59" s="68">
        <v>19.75</v>
      </c>
      <c r="BY59" s="147" t="str">
        <f t="shared" si="4"/>
        <v/>
      </c>
      <c r="BZ59" s="148" t="str">
        <f t="shared" si="5"/>
        <v/>
      </c>
      <c r="CA59" s="149">
        <f t="shared" si="6"/>
        <v>2.5</v>
      </c>
      <c r="CB59" s="149" t="str">
        <f t="shared" si="7"/>
        <v/>
      </c>
      <c r="CC59" s="148" t="str">
        <f t="shared" si="8"/>
        <v/>
      </c>
      <c r="CD59" s="148" t="str">
        <f t="shared" si="9"/>
        <v/>
      </c>
      <c r="CE59" s="149" t="str">
        <f t="shared" si="10"/>
        <v/>
      </c>
      <c r="CF59" s="149"/>
      <c r="CG59" s="148" t="str">
        <f t="shared" si="11"/>
        <v/>
      </c>
      <c r="CH59" s="150">
        <f t="shared" si="12"/>
        <v>1.45</v>
      </c>
      <c r="CI59" s="149" t="str">
        <f t="shared" si="13"/>
        <v/>
      </c>
      <c r="CJ59" s="149"/>
      <c r="CK59" s="148" t="str">
        <f t="shared" si="14"/>
        <v/>
      </c>
      <c r="CL59" s="148" t="str">
        <f t="shared" si="15"/>
        <v/>
      </c>
      <c r="CM59" s="149">
        <f t="shared" si="16"/>
        <v>2.1</v>
      </c>
      <c r="CN59" s="151" t="str">
        <f t="shared" si="17"/>
        <v/>
      </c>
      <c r="CO59" s="148" t="str">
        <f t="shared" si="18"/>
        <v/>
      </c>
      <c r="CP59" s="148" t="str">
        <f t="shared" si="19"/>
        <v/>
      </c>
    </row>
    <row r="60" spans="1:94" ht="15" thickBot="1">
      <c r="A60" s="153" t="s">
        <v>97</v>
      </c>
      <c r="B60" s="170" t="s">
        <v>56</v>
      </c>
      <c r="C60" s="291">
        <v>1.8</v>
      </c>
      <c r="D60" s="98"/>
      <c r="E60" s="130">
        <v>2</v>
      </c>
      <c r="F60" s="98"/>
      <c r="G60" s="98"/>
      <c r="H60" s="98"/>
      <c r="I60" s="98"/>
      <c r="J60" s="123"/>
      <c r="K60" s="123"/>
      <c r="L60" s="123"/>
      <c r="M60" s="123"/>
      <c r="N60" s="123"/>
      <c r="O60" s="123"/>
      <c r="P60" s="123"/>
      <c r="Q60" s="123"/>
      <c r="R60" s="123"/>
      <c r="S60" s="99"/>
      <c r="T60" s="99"/>
      <c r="U60" s="99"/>
      <c r="V60" s="99"/>
      <c r="W60" s="132">
        <v>1.7</v>
      </c>
      <c r="X60" s="99"/>
      <c r="Y60" s="99"/>
      <c r="Z60" s="126"/>
      <c r="AA60" s="126"/>
      <c r="AB60" s="126"/>
      <c r="AC60" s="126"/>
      <c r="AD60" s="126"/>
      <c r="AE60" s="100"/>
      <c r="AF60" s="100"/>
      <c r="AG60" s="100"/>
      <c r="AH60" s="100"/>
      <c r="AI60" s="100"/>
      <c r="AJ60" s="101"/>
      <c r="AK60" s="101"/>
      <c r="AL60" s="101"/>
      <c r="AM60" s="130">
        <v>2</v>
      </c>
      <c r="AN60" s="130">
        <v>3.5</v>
      </c>
      <c r="AO60" s="98"/>
      <c r="AP60" s="99"/>
      <c r="AQ60" s="99"/>
      <c r="AR60" s="99"/>
      <c r="AS60" s="99"/>
      <c r="AT60" s="99"/>
      <c r="AU60" s="99"/>
      <c r="AV60" s="101"/>
      <c r="AW60" s="101"/>
      <c r="AX60" s="101">
        <v>2</v>
      </c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28">
        <v>2.1</v>
      </c>
      <c r="BJ60" s="101"/>
      <c r="BK60" s="101"/>
      <c r="BL60" s="58">
        <v>2.157142857142857</v>
      </c>
      <c r="BM60" s="59">
        <v>1.7</v>
      </c>
      <c r="BN60" s="60">
        <v>3.5</v>
      </c>
      <c r="BO60" s="61" t="s">
        <v>203</v>
      </c>
      <c r="BP60" s="62"/>
      <c r="BQ60" s="63"/>
      <c r="BR60" s="64"/>
      <c r="BS60" s="65"/>
      <c r="BT60" s="66"/>
      <c r="BU60" s="69"/>
      <c r="BV60" s="117"/>
      <c r="BW60" s="118"/>
      <c r="BX60" s="68">
        <v>13.400000000000002</v>
      </c>
      <c r="BY60" s="147">
        <f t="shared" si="4"/>
        <v>1.9</v>
      </c>
      <c r="BZ60" s="148" t="str">
        <f t="shared" si="5"/>
        <v/>
      </c>
      <c r="CA60" s="149" t="str">
        <f t="shared" si="6"/>
        <v/>
      </c>
      <c r="CB60" s="149" t="str">
        <f t="shared" si="7"/>
        <v/>
      </c>
      <c r="CC60" s="148">
        <f t="shared" si="8"/>
        <v>1.7</v>
      </c>
      <c r="CD60" s="148" t="str">
        <f t="shared" si="9"/>
        <v/>
      </c>
      <c r="CE60" s="149" t="str">
        <f t="shared" si="10"/>
        <v/>
      </c>
      <c r="CF60" s="149"/>
      <c r="CG60" s="148" t="str">
        <f t="shared" si="11"/>
        <v/>
      </c>
      <c r="CH60" s="150" t="str">
        <f t="shared" si="12"/>
        <v/>
      </c>
      <c r="CI60" s="149">
        <f t="shared" si="13"/>
        <v>2.75</v>
      </c>
      <c r="CJ60" s="149"/>
      <c r="CK60" s="148" t="str">
        <f t="shared" si="14"/>
        <v/>
      </c>
      <c r="CL60" s="148" t="str">
        <f t="shared" si="15"/>
        <v/>
      </c>
      <c r="CM60" s="149">
        <f t="shared" si="16"/>
        <v>2.0499999999999998</v>
      </c>
      <c r="CN60" s="151" t="str">
        <f t="shared" si="17"/>
        <v/>
      </c>
      <c r="CO60" s="148" t="str">
        <f t="shared" si="18"/>
        <v/>
      </c>
      <c r="CP60" s="148" t="str">
        <f t="shared" si="19"/>
        <v/>
      </c>
    </row>
    <row r="61" spans="1:94" ht="15" thickBot="1">
      <c r="A61" s="153" t="s">
        <v>98</v>
      </c>
      <c r="B61" s="170" t="s">
        <v>52</v>
      </c>
      <c r="C61" s="290"/>
      <c r="D61" s="98"/>
      <c r="E61" s="98"/>
      <c r="F61" s="98"/>
      <c r="G61" s="98"/>
      <c r="H61" s="98"/>
      <c r="I61" s="98"/>
      <c r="J61" s="123"/>
      <c r="K61" s="123"/>
      <c r="L61" s="123"/>
      <c r="M61" s="123"/>
      <c r="N61" s="123"/>
      <c r="O61" s="123"/>
      <c r="P61" s="123"/>
      <c r="Q61" s="123"/>
      <c r="R61" s="123"/>
      <c r="S61" s="99"/>
      <c r="T61" s="99"/>
      <c r="U61" s="99"/>
      <c r="V61" s="99"/>
      <c r="W61" s="99"/>
      <c r="X61" s="99"/>
      <c r="Y61" s="99"/>
      <c r="Z61" s="126"/>
      <c r="AA61" s="126"/>
      <c r="AB61" s="126"/>
      <c r="AC61" s="126"/>
      <c r="AD61" s="126"/>
      <c r="AE61" s="127"/>
      <c r="AF61" s="127"/>
      <c r="AG61" s="100">
        <v>2.8</v>
      </c>
      <c r="AH61" s="100"/>
      <c r="AI61" s="100"/>
      <c r="AJ61" s="101"/>
      <c r="AK61" s="101"/>
      <c r="AL61" s="101"/>
      <c r="AM61" s="98"/>
      <c r="AN61" s="98"/>
      <c r="AO61" s="98"/>
      <c r="AP61" s="99"/>
      <c r="AQ61" s="99"/>
      <c r="AR61" s="99"/>
      <c r="AS61" s="99"/>
      <c r="AT61" s="99"/>
      <c r="AU61" s="99"/>
      <c r="AV61" s="101"/>
      <c r="AW61" s="101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58">
        <v>2.8</v>
      </c>
      <c r="BM61" s="59">
        <v>2.8</v>
      </c>
      <c r="BN61" s="60">
        <v>2.8</v>
      </c>
      <c r="BO61" s="61" t="s">
        <v>203</v>
      </c>
      <c r="BP61" s="62"/>
      <c r="BQ61" s="63"/>
      <c r="BR61" s="64"/>
      <c r="BS61" s="65"/>
      <c r="BT61" s="66"/>
      <c r="BU61" s="69"/>
      <c r="BV61" s="117"/>
      <c r="BW61" s="118"/>
      <c r="BX61" s="68">
        <v>9.85</v>
      </c>
      <c r="BY61" s="147" t="str">
        <f t="shared" si="4"/>
        <v/>
      </c>
      <c r="BZ61" s="148" t="str">
        <f t="shared" si="5"/>
        <v/>
      </c>
      <c r="CA61" s="149" t="str">
        <f t="shared" si="6"/>
        <v/>
      </c>
      <c r="CB61" s="149" t="str">
        <f t="shared" si="7"/>
        <v/>
      </c>
      <c r="CC61" s="148" t="str">
        <f t="shared" si="8"/>
        <v/>
      </c>
      <c r="CD61" s="148" t="str">
        <f t="shared" si="9"/>
        <v/>
      </c>
      <c r="CE61" s="149">
        <f t="shared" si="10"/>
        <v>2.8</v>
      </c>
      <c r="CF61" s="149"/>
      <c r="CG61" s="148" t="str">
        <f t="shared" si="11"/>
        <v/>
      </c>
      <c r="CH61" s="150" t="str">
        <f t="shared" si="12"/>
        <v/>
      </c>
      <c r="CI61" s="149" t="str">
        <f t="shared" si="13"/>
        <v/>
      </c>
      <c r="CJ61" s="149"/>
      <c r="CK61" s="148" t="str">
        <f t="shared" si="14"/>
        <v/>
      </c>
      <c r="CL61" s="148" t="str">
        <f t="shared" si="15"/>
        <v/>
      </c>
      <c r="CM61" s="149" t="str">
        <f t="shared" si="16"/>
        <v/>
      </c>
      <c r="CN61" s="151" t="str">
        <f t="shared" si="17"/>
        <v/>
      </c>
      <c r="CO61" s="148" t="str">
        <f t="shared" si="18"/>
        <v/>
      </c>
      <c r="CP61" s="148" t="str">
        <f t="shared" si="19"/>
        <v/>
      </c>
    </row>
    <row r="62" spans="1:94" ht="15" thickBot="1">
      <c r="A62" s="153" t="s">
        <v>99</v>
      </c>
      <c r="B62" s="170" t="s">
        <v>56</v>
      </c>
      <c r="C62" s="290"/>
      <c r="D62" s="98"/>
      <c r="E62" s="98"/>
      <c r="F62" s="98"/>
      <c r="G62" s="98"/>
      <c r="H62" s="98"/>
      <c r="I62" s="98"/>
      <c r="J62" s="131">
        <v>1.8</v>
      </c>
      <c r="K62" s="123"/>
      <c r="L62" s="131">
        <v>1.5</v>
      </c>
      <c r="M62" s="123"/>
      <c r="N62" s="123"/>
      <c r="O62" s="123"/>
      <c r="P62" s="123"/>
      <c r="Q62" s="123"/>
      <c r="R62" s="123"/>
      <c r="S62" s="99"/>
      <c r="T62" s="99"/>
      <c r="U62" s="99"/>
      <c r="V62" s="99"/>
      <c r="W62" s="132">
        <v>1.5</v>
      </c>
      <c r="X62" s="99"/>
      <c r="Y62" s="99"/>
      <c r="Z62" s="126"/>
      <c r="AA62" s="126"/>
      <c r="AB62" s="126"/>
      <c r="AC62" s="126"/>
      <c r="AD62" s="126"/>
      <c r="AE62" s="100"/>
      <c r="AF62" s="100"/>
      <c r="AG62" s="137">
        <v>2</v>
      </c>
      <c r="AH62" s="100"/>
      <c r="AI62" s="100"/>
      <c r="AJ62" s="101"/>
      <c r="AK62" s="101"/>
      <c r="AL62" s="101"/>
      <c r="AM62" s="98"/>
      <c r="AN62" s="130">
        <v>2.9</v>
      </c>
      <c r="AO62" s="98"/>
      <c r="AP62" s="99"/>
      <c r="AQ62" s="99"/>
      <c r="AR62" s="99"/>
      <c r="AS62" s="99"/>
      <c r="AT62" s="99"/>
      <c r="AU62" s="99"/>
      <c r="AV62" s="101"/>
      <c r="AW62" s="101"/>
      <c r="AX62" s="101"/>
      <c r="AY62" s="101"/>
      <c r="AZ62" s="101"/>
      <c r="BA62" s="101"/>
      <c r="BB62" s="101"/>
      <c r="BC62" s="101"/>
      <c r="BD62" s="101">
        <v>2.1</v>
      </c>
      <c r="BE62" s="101">
        <v>1.7</v>
      </c>
      <c r="BF62" s="101"/>
      <c r="BG62" s="101"/>
      <c r="BH62" s="101"/>
      <c r="BI62" s="128">
        <v>2.2000000000000002</v>
      </c>
      <c r="BJ62" s="101"/>
      <c r="BK62" s="101"/>
      <c r="BL62" s="58">
        <v>1.9833333333333332</v>
      </c>
      <c r="BM62" s="59">
        <v>1.5</v>
      </c>
      <c r="BN62" s="60">
        <v>2.9</v>
      </c>
      <c r="BO62" s="61">
        <v>1.9</v>
      </c>
      <c r="BP62" s="62">
        <v>1.7</v>
      </c>
      <c r="BQ62" s="63">
        <v>2.1</v>
      </c>
      <c r="BR62" s="64"/>
      <c r="BS62" s="65"/>
      <c r="BT62" s="66"/>
      <c r="BU62" s="69"/>
      <c r="BV62" s="117"/>
      <c r="BW62" s="118"/>
      <c r="BX62" s="68">
        <v>11.2</v>
      </c>
      <c r="BY62" s="147" t="str">
        <f t="shared" si="4"/>
        <v/>
      </c>
      <c r="BZ62" s="148" t="str">
        <f t="shared" si="5"/>
        <v/>
      </c>
      <c r="CA62" s="149">
        <f t="shared" si="6"/>
        <v>1.65</v>
      </c>
      <c r="CB62" s="149" t="str">
        <f t="shared" si="7"/>
        <v/>
      </c>
      <c r="CC62" s="148">
        <f t="shared" si="8"/>
        <v>1.5</v>
      </c>
      <c r="CD62" s="148" t="str">
        <f t="shared" si="9"/>
        <v/>
      </c>
      <c r="CE62" s="149">
        <f t="shared" si="10"/>
        <v>2</v>
      </c>
      <c r="CF62" s="149"/>
      <c r="CG62" s="148" t="str">
        <f t="shared" si="11"/>
        <v/>
      </c>
      <c r="CH62" s="150" t="str">
        <f t="shared" si="12"/>
        <v/>
      </c>
      <c r="CI62" s="149">
        <f t="shared" si="13"/>
        <v>2.9</v>
      </c>
      <c r="CJ62" s="149"/>
      <c r="CK62" s="148" t="str">
        <f t="shared" si="14"/>
        <v/>
      </c>
      <c r="CL62" s="148" t="str">
        <f t="shared" si="15"/>
        <v/>
      </c>
      <c r="CM62" s="149">
        <f t="shared" si="16"/>
        <v>2.2000000000000002</v>
      </c>
      <c r="CN62" s="151">
        <f t="shared" si="17"/>
        <v>1.9</v>
      </c>
      <c r="CO62" s="148" t="str">
        <f t="shared" si="18"/>
        <v/>
      </c>
      <c r="CP62" s="148" t="str">
        <f t="shared" si="19"/>
        <v/>
      </c>
    </row>
    <row r="63" spans="1:94" ht="15" thickBot="1">
      <c r="A63" s="153" t="s">
        <v>100</v>
      </c>
      <c r="B63" s="170" t="s">
        <v>56</v>
      </c>
      <c r="C63" s="291">
        <v>1.8</v>
      </c>
      <c r="D63" s="98"/>
      <c r="E63" s="130">
        <v>2</v>
      </c>
      <c r="F63" s="98"/>
      <c r="G63" s="98"/>
      <c r="H63" s="98"/>
      <c r="I63" s="98"/>
      <c r="J63" s="123"/>
      <c r="K63" s="123"/>
      <c r="L63" s="123"/>
      <c r="M63" s="123"/>
      <c r="N63" s="123"/>
      <c r="O63" s="123"/>
      <c r="P63" s="123"/>
      <c r="Q63" s="123"/>
      <c r="R63" s="131">
        <v>2</v>
      </c>
      <c r="S63" s="99"/>
      <c r="T63" s="99"/>
      <c r="U63" s="99"/>
      <c r="V63" s="99"/>
      <c r="W63" s="99"/>
      <c r="X63" s="99"/>
      <c r="Y63" s="99"/>
      <c r="Z63" s="126"/>
      <c r="AA63" s="126"/>
      <c r="AB63" s="126"/>
      <c r="AC63" s="126"/>
      <c r="AD63" s="126"/>
      <c r="AE63" s="127">
        <v>2.1</v>
      </c>
      <c r="AF63" s="127">
        <v>2</v>
      </c>
      <c r="AG63" s="100"/>
      <c r="AH63" s="100"/>
      <c r="AI63" s="100"/>
      <c r="AJ63" s="101"/>
      <c r="AK63" s="101"/>
      <c r="AL63" s="134">
        <v>1.8</v>
      </c>
      <c r="AM63" s="98"/>
      <c r="AN63" s="98"/>
      <c r="AO63" s="98"/>
      <c r="AP63" s="99"/>
      <c r="AQ63" s="99"/>
      <c r="AR63" s="99"/>
      <c r="AS63" s="99"/>
      <c r="AT63" s="99"/>
      <c r="AU63" s="99"/>
      <c r="AV63" s="101"/>
      <c r="AW63" s="101"/>
      <c r="AX63" s="101"/>
      <c r="AY63" s="101"/>
      <c r="AZ63" s="101"/>
      <c r="BA63" s="101">
        <v>3</v>
      </c>
      <c r="BB63" s="101"/>
      <c r="BC63" s="101"/>
      <c r="BD63" s="101"/>
      <c r="BE63" s="101"/>
      <c r="BF63" s="101"/>
      <c r="BG63" s="101"/>
      <c r="BH63" s="101"/>
      <c r="BI63" s="101"/>
      <c r="BJ63" s="101"/>
      <c r="BK63" s="101"/>
      <c r="BL63" s="58">
        <v>1.9500000000000002</v>
      </c>
      <c r="BM63" s="59">
        <v>1.8</v>
      </c>
      <c r="BN63" s="60">
        <v>2.1</v>
      </c>
      <c r="BO63" s="61">
        <v>3</v>
      </c>
      <c r="BP63" s="62">
        <v>3</v>
      </c>
      <c r="BQ63" s="63">
        <v>3</v>
      </c>
      <c r="BR63" s="64"/>
      <c r="BS63" s="65"/>
      <c r="BT63" s="66"/>
      <c r="BU63" s="69"/>
      <c r="BV63" s="117"/>
      <c r="BW63" s="118"/>
      <c r="BX63" s="68">
        <v>7.1</v>
      </c>
      <c r="BY63" s="147">
        <f t="shared" si="4"/>
        <v>1.9</v>
      </c>
      <c r="BZ63" s="148" t="str">
        <f t="shared" si="5"/>
        <v/>
      </c>
      <c r="CA63" s="149">
        <f t="shared" si="6"/>
        <v>2</v>
      </c>
      <c r="CB63" s="149" t="str">
        <f t="shared" si="7"/>
        <v/>
      </c>
      <c r="CC63" s="148" t="str">
        <f t="shared" si="8"/>
        <v/>
      </c>
      <c r="CD63" s="148" t="str">
        <f t="shared" si="9"/>
        <v/>
      </c>
      <c r="CE63" s="149">
        <f t="shared" si="10"/>
        <v>2.0499999999999998</v>
      </c>
      <c r="CF63" s="149"/>
      <c r="CG63" s="148">
        <f t="shared" si="11"/>
        <v>1.8</v>
      </c>
      <c r="CH63" s="150" t="str">
        <f t="shared" si="12"/>
        <v/>
      </c>
      <c r="CI63" s="149" t="str">
        <f t="shared" si="13"/>
        <v/>
      </c>
      <c r="CJ63" s="149"/>
      <c r="CK63" s="148" t="str">
        <f t="shared" si="14"/>
        <v/>
      </c>
      <c r="CL63" s="148" t="str">
        <f t="shared" si="15"/>
        <v/>
      </c>
      <c r="CM63" s="149" t="str">
        <f t="shared" si="16"/>
        <v/>
      </c>
      <c r="CN63" s="151">
        <f t="shared" si="17"/>
        <v>3</v>
      </c>
      <c r="CO63" s="148" t="str">
        <f t="shared" si="18"/>
        <v/>
      </c>
      <c r="CP63" s="148" t="str">
        <f t="shared" si="19"/>
        <v/>
      </c>
    </row>
    <row r="64" spans="1:94" ht="15" thickBot="1">
      <c r="A64" s="153" t="s">
        <v>264</v>
      </c>
      <c r="B64" s="170" t="s">
        <v>52</v>
      </c>
      <c r="C64" s="290"/>
      <c r="D64" s="98"/>
      <c r="E64" s="98"/>
      <c r="F64" s="98"/>
      <c r="G64" s="98"/>
      <c r="H64" s="98"/>
      <c r="I64" s="98"/>
      <c r="J64" s="123"/>
      <c r="K64" s="123"/>
      <c r="L64" s="123"/>
      <c r="M64" s="123"/>
      <c r="N64" s="123"/>
      <c r="O64" s="123"/>
      <c r="P64" s="123"/>
      <c r="Q64" s="123"/>
      <c r="R64" s="123"/>
      <c r="S64" s="99"/>
      <c r="T64" s="99"/>
      <c r="U64" s="99"/>
      <c r="V64" s="99"/>
      <c r="W64" s="99"/>
      <c r="X64" s="99"/>
      <c r="Y64" s="99"/>
      <c r="Z64" s="126"/>
      <c r="AA64" s="126"/>
      <c r="AB64" s="126"/>
      <c r="AC64" s="126"/>
      <c r="AD64" s="126"/>
      <c r="AE64" s="100"/>
      <c r="AF64" s="100"/>
      <c r="AG64" s="100"/>
      <c r="AH64" s="100"/>
      <c r="AI64" s="100"/>
      <c r="AJ64" s="101"/>
      <c r="AK64" s="101"/>
      <c r="AL64" s="101"/>
      <c r="AM64" s="98"/>
      <c r="AN64" s="98"/>
      <c r="AO64" s="98"/>
      <c r="AP64" s="99"/>
      <c r="AQ64" s="99"/>
      <c r="AR64" s="99"/>
      <c r="AS64" s="99"/>
      <c r="AT64" s="99"/>
      <c r="AU64" s="99"/>
      <c r="AV64" s="101"/>
      <c r="AW64" s="101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28">
        <v>3.6</v>
      </c>
      <c r="BL64" s="58" t="s">
        <v>203</v>
      </c>
      <c r="BM64" s="59" t="s">
        <v>203</v>
      </c>
      <c r="BN64" s="60" t="s">
        <v>203</v>
      </c>
      <c r="BO64" s="61" t="s">
        <v>203</v>
      </c>
      <c r="BP64" s="62" t="s">
        <v>203</v>
      </c>
      <c r="BQ64" s="63" t="s">
        <v>203</v>
      </c>
      <c r="BR64" s="64"/>
      <c r="BS64" s="65"/>
      <c r="BT64" s="66"/>
      <c r="BU64" s="69"/>
      <c r="BV64" s="117"/>
      <c r="BW64" s="118"/>
      <c r="BX64" s="68"/>
      <c r="BY64" s="147" t="str">
        <f t="shared" si="4"/>
        <v/>
      </c>
      <c r="BZ64" s="148" t="str">
        <f t="shared" si="5"/>
        <v/>
      </c>
      <c r="CA64" s="149" t="str">
        <f t="shared" si="6"/>
        <v/>
      </c>
      <c r="CB64" s="149" t="str">
        <f t="shared" si="7"/>
        <v/>
      </c>
      <c r="CC64" s="148" t="str">
        <f t="shared" si="8"/>
        <v/>
      </c>
      <c r="CD64" s="148" t="str">
        <f t="shared" si="9"/>
        <v/>
      </c>
      <c r="CE64" s="149" t="str">
        <f t="shared" si="10"/>
        <v/>
      </c>
      <c r="CF64" s="149"/>
      <c r="CG64" s="148" t="str">
        <f t="shared" si="11"/>
        <v/>
      </c>
      <c r="CH64" s="150" t="str">
        <f t="shared" si="12"/>
        <v/>
      </c>
      <c r="CI64" s="149" t="str">
        <f t="shared" si="13"/>
        <v/>
      </c>
      <c r="CJ64" s="149"/>
      <c r="CK64" s="148" t="str">
        <f t="shared" si="14"/>
        <v/>
      </c>
      <c r="CL64" s="148" t="str">
        <f t="shared" si="15"/>
        <v/>
      </c>
      <c r="CM64" s="149" t="str">
        <f t="shared" si="16"/>
        <v/>
      </c>
      <c r="CN64" s="151" t="str">
        <f t="shared" si="17"/>
        <v/>
      </c>
      <c r="CO64" s="148" t="str">
        <f t="shared" si="18"/>
        <v/>
      </c>
      <c r="CP64" s="148" t="str">
        <f t="shared" si="19"/>
        <v/>
      </c>
    </row>
    <row r="65" spans="1:94" ht="15" thickBot="1">
      <c r="A65" s="153" t="s">
        <v>101</v>
      </c>
      <c r="B65" s="170" t="s">
        <v>52</v>
      </c>
      <c r="C65" s="290"/>
      <c r="D65" s="98"/>
      <c r="E65" s="98"/>
      <c r="F65" s="98"/>
      <c r="G65" s="98"/>
      <c r="H65" s="98"/>
      <c r="I65" s="98"/>
      <c r="J65" s="123"/>
      <c r="K65" s="123"/>
      <c r="L65" s="123"/>
      <c r="M65" s="123"/>
      <c r="N65" s="123"/>
      <c r="O65" s="123"/>
      <c r="P65" s="123"/>
      <c r="Q65" s="123"/>
      <c r="R65" s="123"/>
      <c r="S65" s="99"/>
      <c r="T65" s="99"/>
      <c r="U65" s="99"/>
      <c r="V65" s="99"/>
      <c r="W65" s="99"/>
      <c r="X65" s="99"/>
      <c r="Y65" s="99"/>
      <c r="Z65" s="126"/>
      <c r="AA65" s="126"/>
      <c r="AB65" s="126"/>
      <c r="AC65" s="126"/>
      <c r="AD65" s="126"/>
      <c r="AE65" s="100"/>
      <c r="AF65" s="100"/>
      <c r="AG65" s="100"/>
      <c r="AH65" s="100"/>
      <c r="AI65" s="100"/>
      <c r="AJ65" s="101"/>
      <c r="AK65" s="101"/>
      <c r="AL65" s="101"/>
      <c r="AM65" s="135"/>
      <c r="AN65" s="98"/>
      <c r="AO65" s="98"/>
      <c r="AP65" s="99"/>
      <c r="AQ65" s="99"/>
      <c r="AR65" s="99"/>
      <c r="AS65" s="99"/>
      <c r="AT65" s="99"/>
      <c r="AU65" s="99"/>
      <c r="AV65" s="101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101"/>
      <c r="BJ65" s="101"/>
      <c r="BK65" s="101"/>
      <c r="BL65" s="58" t="s">
        <v>203</v>
      </c>
      <c r="BM65" s="59"/>
      <c r="BN65" s="60"/>
      <c r="BO65" s="61" t="s">
        <v>203</v>
      </c>
      <c r="BP65" s="62"/>
      <c r="BQ65" s="63"/>
      <c r="BR65" s="64"/>
      <c r="BS65" s="65"/>
      <c r="BT65" s="66"/>
      <c r="BU65" s="69"/>
      <c r="BV65" s="117"/>
      <c r="BW65" s="118"/>
      <c r="BX65" s="68">
        <v>11</v>
      </c>
      <c r="BY65" s="147" t="str">
        <f t="shared" si="4"/>
        <v/>
      </c>
      <c r="BZ65" s="148" t="str">
        <f t="shared" si="5"/>
        <v/>
      </c>
      <c r="CA65" s="149" t="str">
        <f t="shared" si="6"/>
        <v/>
      </c>
      <c r="CB65" s="149" t="str">
        <f t="shared" si="7"/>
        <v/>
      </c>
      <c r="CC65" s="148" t="str">
        <f t="shared" si="8"/>
        <v/>
      </c>
      <c r="CD65" s="148" t="str">
        <f t="shared" si="9"/>
        <v/>
      </c>
      <c r="CE65" s="149" t="str">
        <f t="shared" si="10"/>
        <v/>
      </c>
      <c r="CF65" s="149"/>
      <c r="CG65" s="148" t="str">
        <f t="shared" si="11"/>
        <v/>
      </c>
      <c r="CH65" s="150" t="str">
        <f t="shared" si="12"/>
        <v/>
      </c>
      <c r="CI65" s="149" t="str">
        <f t="shared" si="13"/>
        <v/>
      </c>
      <c r="CJ65" s="149"/>
      <c r="CK65" s="148" t="str">
        <f t="shared" si="14"/>
        <v/>
      </c>
      <c r="CL65" s="148" t="str">
        <f t="shared" si="15"/>
        <v/>
      </c>
      <c r="CM65" s="149" t="str">
        <f t="shared" si="16"/>
        <v/>
      </c>
      <c r="CN65" s="151" t="str">
        <f t="shared" si="17"/>
        <v/>
      </c>
      <c r="CO65" s="148" t="str">
        <f t="shared" si="18"/>
        <v/>
      </c>
      <c r="CP65" s="148" t="str">
        <f t="shared" si="19"/>
        <v/>
      </c>
    </row>
    <row r="66" spans="1:94" ht="15" thickBot="1">
      <c r="A66" s="153" t="s">
        <v>102</v>
      </c>
      <c r="B66" s="170" t="s">
        <v>52</v>
      </c>
      <c r="C66" s="290"/>
      <c r="D66" s="98">
        <v>2.8</v>
      </c>
      <c r="E66" s="98"/>
      <c r="F66" s="98"/>
      <c r="G66" s="98"/>
      <c r="H66" s="98"/>
      <c r="I66" s="98"/>
      <c r="J66" s="123"/>
      <c r="K66" s="123"/>
      <c r="L66" s="123"/>
      <c r="M66" s="123"/>
      <c r="N66" s="123"/>
      <c r="O66" s="123"/>
      <c r="P66" s="123"/>
      <c r="Q66" s="123"/>
      <c r="R66" s="123"/>
      <c r="S66" s="99"/>
      <c r="T66" s="99"/>
      <c r="U66" s="99"/>
      <c r="V66" s="99"/>
      <c r="W66" s="132">
        <v>2.5</v>
      </c>
      <c r="X66" s="99"/>
      <c r="Y66" s="99"/>
      <c r="Z66" s="126"/>
      <c r="AA66" s="126"/>
      <c r="AB66" s="126"/>
      <c r="AC66" s="126"/>
      <c r="AD66" s="126"/>
      <c r="AE66" s="127"/>
      <c r="AF66" s="127"/>
      <c r="AG66" s="100"/>
      <c r="AH66" s="100"/>
      <c r="AI66" s="100"/>
      <c r="AJ66" s="101"/>
      <c r="AK66" s="101"/>
      <c r="AL66" s="101"/>
      <c r="AM66" s="135"/>
      <c r="AN66" s="98"/>
      <c r="AO66" s="98"/>
      <c r="AP66" s="99"/>
      <c r="AQ66" s="99"/>
      <c r="AR66" s="99"/>
      <c r="AS66" s="99"/>
      <c r="AT66" s="99"/>
      <c r="AU66" s="99"/>
      <c r="AV66" s="101"/>
      <c r="AW66" s="101"/>
      <c r="AX66" s="101"/>
      <c r="AY66" s="101"/>
      <c r="AZ66" s="129">
        <v>2.1</v>
      </c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58">
        <v>2.375</v>
      </c>
      <c r="BM66" s="59">
        <v>2.1</v>
      </c>
      <c r="BN66" s="60">
        <v>2.8</v>
      </c>
      <c r="BO66" s="61" t="s">
        <v>203</v>
      </c>
      <c r="BP66" s="62"/>
      <c r="BQ66" s="63"/>
      <c r="BR66" s="64"/>
      <c r="BS66" s="65"/>
      <c r="BT66" s="66"/>
      <c r="BU66" s="69"/>
      <c r="BV66" s="117"/>
      <c r="BW66" s="118"/>
      <c r="BX66" s="68">
        <v>32.75</v>
      </c>
      <c r="BY66" s="147">
        <f t="shared" si="4"/>
        <v>2.8</v>
      </c>
      <c r="BZ66" s="148" t="str">
        <f t="shared" si="5"/>
        <v/>
      </c>
      <c r="CA66" s="149" t="str">
        <f t="shared" si="6"/>
        <v/>
      </c>
      <c r="CB66" s="149" t="str">
        <f t="shared" si="7"/>
        <v/>
      </c>
      <c r="CC66" s="148">
        <f t="shared" si="8"/>
        <v>2.5</v>
      </c>
      <c r="CD66" s="148" t="str">
        <f t="shared" si="9"/>
        <v/>
      </c>
      <c r="CE66" s="149" t="str">
        <f t="shared" si="10"/>
        <v/>
      </c>
      <c r="CF66" s="149"/>
      <c r="CG66" s="148" t="str">
        <f t="shared" si="11"/>
        <v/>
      </c>
      <c r="CH66" s="150" t="str">
        <f t="shared" si="12"/>
        <v/>
      </c>
      <c r="CI66" s="149" t="str">
        <f t="shared" si="13"/>
        <v/>
      </c>
      <c r="CJ66" s="149"/>
      <c r="CK66" s="148" t="str">
        <f t="shared" si="14"/>
        <v/>
      </c>
      <c r="CL66" s="148" t="str">
        <f t="shared" si="15"/>
        <v/>
      </c>
      <c r="CM66" s="149">
        <f t="shared" si="16"/>
        <v>2.1</v>
      </c>
      <c r="CN66" s="151" t="str">
        <f t="shared" si="17"/>
        <v/>
      </c>
      <c r="CO66" s="148" t="str">
        <f t="shared" si="18"/>
        <v/>
      </c>
      <c r="CP66" s="148" t="str">
        <f t="shared" si="19"/>
        <v/>
      </c>
    </row>
    <row r="67" spans="1:94" ht="15" thickBot="1">
      <c r="A67" s="153" t="s">
        <v>103</v>
      </c>
      <c r="B67" s="170" t="s">
        <v>52</v>
      </c>
      <c r="C67" s="290"/>
      <c r="D67" s="98"/>
      <c r="E67" s="98"/>
      <c r="F67" s="98"/>
      <c r="G67" s="98"/>
      <c r="H67" s="98"/>
      <c r="I67" s="98"/>
      <c r="J67" s="123"/>
      <c r="K67" s="123"/>
      <c r="L67" s="123"/>
      <c r="M67" s="123"/>
      <c r="N67" s="123"/>
      <c r="O67" s="123"/>
      <c r="P67" s="123"/>
      <c r="Q67" s="123"/>
      <c r="R67" s="123"/>
      <c r="S67" s="99"/>
      <c r="T67" s="99"/>
      <c r="U67" s="99"/>
      <c r="V67" s="99"/>
      <c r="W67" s="99"/>
      <c r="X67" s="99"/>
      <c r="Y67" s="99"/>
      <c r="Z67" s="126"/>
      <c r="AA67" s="126"/>
      <c r="AB67" s="126"/>
      <c r="AC67" s="126"/>
      <c r="AD67" s="126"/>
      <c r="AE67" s="127"/>
      <c r="AF67" s="127"/>
      <c r="AG67" s="100"/>
      <c r="AH67" s="100"/>
      <c r="AI67" s="100"/>
      <c r="AJ67" s="101"/>
      <c r="AK67" s="101"/>
      <c r="AL67" s="101"/>
      <c r="AM67" s="98"/>
      <c r="AN67" s="98"/>
      <c r="AO67" s="98"/>
      <c r="AP67" s="99"/>
      <c r="AQ67" s="99"/>
      <c r="AR67" s="99"/>
      <c r="AS67" s="99"/>
      <c r="AT67" s="99"/>
      <c r="AU67" s="99"/>
      <c r="AV67" s="101"/>
      <c r="AW67" s="101"/>
      <c r="AX67" s="101"/>
      <c r="AY67" s="101"/>
      <c r="AZ67" s="101"/>
      <c r="BA67" s="101"/>
      <c r="BB67" s="101"/>
      <c r="BC67" s="101"/>
      <c r="BD67" s="101"/>
      <c r="BE67" s="101"/>
      <c r="BF67" s="101"/>
      <c r="BG67" s="101"/>
      <c r="BH67" s="101"/>
      <c r="BI67" s="101"/>
      <c r="BJ67" s="101"/>
      <c r="BK67" s="101"/>
      <c r="BL67" s="58" t="s">
        <v>203</v>
      </c>
      <c r="BM67" s="59"/>
      <c r="BN67" s="60"/>
      <c r="BO67" s="61" t="s">
        <v>203</v>
      </c>
      <c r="BP67" s="62"/>
      <c r="BQ67" s="63"/>
      <c r="BR67" s="64"/>
      <c r="BS67" s="65"/>
      <c r="BT67" s="66"/>
      <c r="BU67" s="69"/>
      <c r="BV67" s="117"/>
      <c r="BW67" s="118"/>
      <c r="BX67" s="68">
        <v>2.8</v>
      </c>
      <c r="BY67" s="147" t="str">
        <f t="shared" si="4"/>
        <v/>
      </c>
      <c r="BZ67" s="148" t="str">
        <f t="shared" si="5"/>
        <v/>
      </c>
      <c r="CA67" s="149" t="str">
        <f t="shared" si="6"/>
        <v/>
      </c>
      <c r="CB67" s="149" t="str">
        <f t="shared" si="7"/>
        <v/>
      </c>
      <c r="CC67" s="148" t="str">
        <f t="shared" si="8"/>
        <v/>
      </c>
      <c r="CD67" s="148" t="str">
        <f t="shared" si="9"/>
        <v/>
      </c>
      <c r="CE67" s="149" t="str">
        <f t="shared" si="10"/>
        <v/>
      </c>
      <c r="CF67" s="149"/>
      <c r="CG67" s="148" t="str">
        <f t="shared" si="11"/>
        <v/>
      </c>
      <c r="CH67" s="150" t="str">
        <f t="shared" si="12"/>
        <v/>
      </c>
      <c r="CI67" s="149" t="str">
        <f t="shared" si="13"/>
        <v/>
      </c>
      <c r="CJ67" s="149"/>
      <c r="CK67" s="148" t="str">
        <f t="shared" si="14"/>
        <v/>
      </c>
      <c r="CL67" s="148" t="str">
        <f t="shared" si="15"/>
        <v/>
      </c>
      <c r="CM67" s="149" t="str">
        <f t="shared" si="16"/>
        <v/>
      </c>
      <c r="CN67" s="151" t="str">
        <f t="shared" si="17"/>
        <v/>
      </c>
      <c r="CO67" s="148" t="str">
        <f t="shared" si="18"/>
        <v/>
      </c>
      <c r="CP67" s="148" t="str">
        <f t="shared" si="19"/>
        <v/>
      </c>
    </row>
    <row r="68" spans="1:94" ht="15" thickBot="1">
      <c r="A68" s="153" t="s">
        <v>104</v>
      </c>
      <c r="B68" s="170" t="s">
        <v>52</v>
      </c>
      <c r="C68" s="291">
        <v>3.5</v>
      </c>
      <c r="D68" s="98"/>
      <c r="E68" s="98"/>
      <c r="F68" s="98"/>
      <c r="G68" s="98"/>
      <c r="H68" s="98"/>
      <c r="I68" s="98"/>
      <c r="J68" s="123"/>
      <c r="K68" s="123"/>
      <c r="L68" s="123"/>
      <c r="M68" s="123"/>
      <c r="N68" s="123"/>
      <c r="O68" s="123"/>
      <c r="P68" s="123"/>
      <c r="Q68" s="123"/>
      <c r="R68" s="123"/>
      <c r="S68" s="99"/>
      <c r="T68" s="99"/>
      <c r="U68" s="99"/>
      <c r="V68" s="99"/>
      <c r="W68" s="132">
        <v>2.6</v>
      </c>
      <c r="X68" s="99"/>
      <c r="Y68" s="99"/>
      <c r="Z68" s="126"/>
      <c r="AA68" s="126"/>
      <c r="AB68" s="126"/>
      <c r="AC68" s="126"/>
      <c r="AD68" s="126"/>
      <c r="AE68" s="100"/>
      <c r="AF68" s="100"/>
      <c r="AG68" s="100"/>
      <c r="AH68" s="100"/>
      <c r="AI68" s="100"/>
      <c r="AJ68" s="101"/>
      <c r="AK68" s="101"/>
      <c r="AL68" s="101"/>
      <c r="AM68" s="98"/>
      <c r="AN68" s="98"/>
      <c r="AO68" s="98"/>
      <c r="AP68" s="99"/>
      <c r="AQ68" s="99"/>
      <c r="AR68" s="99"/>
      <c r="AS68" s="99"/>
      <c r="AT68" s="99"/>
      <c r="AU68" s="99"/>
      <c r="AV68" s="101"/>
      <c r="AW68" s="101"/>
      <c r="AX68" s="101"/>
      <c r="AY68" s="101"/>
      <c r="AZ68" s="101"/>
      <c r="BA68" s="101"/>
      <c r="BB68" s="101"/>
      <c r="BC68" s="101"/>
      <c r="BD68" s="101"/>
      <c r="BE68" s="101"/>
      <c r="BF68" s="101"/>
      <c r="BG68" s="101"/>
      <c r="BH68" s="101"/>
      <c r="BI68" s="101"/>
      <c r="BJ68" s="101"/>
      <c r="BK68" s="101"/>
      <c r="BL68" s="58">
        <v>3.5</v>
      </c>
      <c r="BM68" s="59">
        <v>2.6</v>
      </c>
      <c r="BN68" s="60">
        <v>3.5</v>
      </c>
      <c r="BO68" s="61" t="s">
        <v>203</v>
      </c>
      <c r="BP68" s="62"/>
      <c r="BQ68" s="63"/>
      <c r="BR68" s="64"/>
      <c r="BS68" s="65"/>
      <c r="BT68" s="66"/>
      <c r="BU68" s="69"/>
      <c r="BV68" s="117"/>
      <c r="BW68" s="118"/>
      <c r="BX68" s="68">
        <v>15.4</v>
      </c>
      <c r="BY68" s="147">
        <f t="shared" si="4"/>
        <v>3.5</v>
      </c>
      <c r="BZ68" s="148" t="str">
        <f t="shared" si="5"/>
        <v/>
      </c>
      <c r="CA68" s="149" t="str">
        <f t="shared" si="6"/>
        <v/>
      </c>
      <c r="CB68" s="149" t="str">
        <f t="shared" si="7"/>
        <v/>
      </c>
      <c r="CC68" s="148">
        <f t="shared" si="8"/>
        <v>2.6</v>
      </c>
      <c r="CD68" s="148" t="str">
        <f t="shared" si="9"/>
        <v/>
      </c>
      <c r="CE68" s="149" t="str">
        <f t="shared" si="10"/>
        <v/>
      </c>
      <c r="CF68" s="149"/>
      <c r="CG68" s="148" t="str">
        <f t="shared" si="11"/>
        <v/>
      </c>
      <c r="CH68" s="150" t="str">
        <f t="shared" si="12"/>
        <v/>
      </c>
      <c r="CI68" s="149" t="str">
        <f t="shared" si="13"/>
        <v/>
      </c>
      <c r="CJ68" s="149"/>
      <c r="CK68" s="148" t="str">
        <f t="shared" si="14"/>
        <v/>
      </c>
      <c r="CL68" s="148" t="str">
        <f t="shared" si="15"/>
        <v/>
      </c>
      <c r="CM68" s="149" t="str">
        <f t="shared" si="16"/>
        <v/>
      </c>
      <c r="CN68" s="151" t="str">
        <f t="shared" si="17"/>
        <v/>
      </c>
      <c r="CO68" s="148" t="str">
        <f t="shared" si="18"/>
        <v/>
      </c>
      <c r="CP68" s="148" t="str">
        <f t="shared" si="19"/>
        <v/>
      </c>
    </row>
    <row r="69" spans="1:94" ht="15" thickBot="1">
      <c r="A69" s="153" t="s">
        <v>105</v>
      </c>
      <c r="B69" s="170" t="s">
        <v>52</v>
      </c>
      <c r="C69" s="290"/>
      <c r="D69" s="98"/>
      <c r="E69" s="98"/>
      <c r="F69" s="98"/>
      <c r="G69" s="98"/>
      <c r="H69" s="98"/>
      <c r="I69" s="98"/>
      <c r="J69" s="131">
        <v>3</v>
      </c>
      <c r="K69" s="123"/>
      <c r="L69" s="123"/>
      <c r="M69" s="123"/>
      <c r="N69" s="123"/>
      <c r="O69" s="123"/>
      <c r="P69" s="123"/>
      <c r="Q69" s="123"/>
      <c r="R69" s="123"/>
      <c r="S69" s="99"/>
      <c r="T69" s="99"/>
      <c r="U69" s="99"/>
      <c r="V69" s="99"/>
      <c r="W69" s="99"/>
      <c r="X69" s="99"/>
      <c r="Y69" s="99"/>
      <c r="Z69" s="126"/>
      <c r="AA69" s="126"/>
      <c r="AB69" s="126"/>
      <c r="AC69" s="126"/>
      <c r="AD69" s="126"/>
      <c r="AE69" s="127"/>
      <c r="AF69" s="100"/>
      <c r="AG69" s="100"/>
      <c r="AH69" s="100"/>
      <c r="AI69" s="100"/>
      <c r="AJ69" s="101"/>
      <c r="AK69" s="101"/>
      <c r="AL69" s="101"/>
      <c r="AM69" s="98"/>
      <c r="AN69" s="98"/>
      <c r="AO69" s="98"/>
      <c r="AP69" s="99"/>
      <c r="AQ69" s="99"/>
      <c r="AR69" s="99"/>
      <c r="AS69" s="99"/>
      <c r="AT69" s="99"/>
      <c r="AU69" s="99"/>
      <c r="AV69" s="101"/>
      <c r="AW69" s="101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  <c r="BI69" s="101"/>
      <c r="BJ69" s="101"/>
      <c r="BK69" s="101"/>
      <c r="BL69" s="58">
        <v>3</v>
      </c>
      <c r="BM69" s="59">
        <v>3</v>
      </c>
      <c r="BN69" s="60">
        <v>3</v>
      </c>
      <c r="BO69" s="61" t="s">
        <v>203</v>
      </c>
      <c r="BP69" s="62"/>
      <c r="BQ69" s="63"/>
      <c r="BR69" s="64"/>
      <c r="BS69" s="65"/>
      <c r="BT69" s="66"/>
      <c r="BU69" s="69"/>
      <c r="BV69" s="117"/>
      <c r="BW69" s="118"/>
      <c r="BX69" s="68">
        <v>17.900000000000002</v>
      </c>
      <c r="BY69" s="147" t="str">
        <f t="shared" si="4"/>
        <v/>
      </c>
      <c r="BZ69" s="148" t="str">
        <f t="shared" si="5"/>
        <v/>
      </c>
      <c r="CA69" s="149">
        <f t="shared" si="6"/>
        <v>3</v>
      </c>
      <c r="CB69" s="149" t="str">
        <f t="shared" si="7"/>
        <v/>
      </c>
      <c r="CC69" s="148" t="str">
        <f t="shared" si="8"/>
        <v/>
      </c>
      <c r="CD69" s="148" t="str">
        <f t="shared" si="9"/>
        <v/>
      </c>
      <c r="CE69" s="149" t="str">
        <f t="shared" si="10"/>
        <v/>
      </c>
      <c r="CF69" s="149"/>
      <c r="CG69" s="148" t="str">
        <f t="shared" si="11"/>
        <v/>
      </c>
      <c r="CH69" s="150" t="str">
        <f t="shared" si="12"/>
        <v/>
      </c>
      <c r="CI69" s="149" t="str">
        <f t="shared" si="13"/>
        <v/>
      </c>
      <c r="CJ69" s="149"/>
      <c r="CK69" s="148" t="str">
        <f t="shared" si="14"/>
        <v/>
      </c>
      <c r="CL69" s="148" t="str">
        <f t="shared" si="15"/>
        <v/>
      </c>
      <c r="CM69" s="149" t="str">
        <f t="shared" si="16"/>
        <v/>
      </c>
      <c r="CN69" s="151" t="str">
        <f t="shared" si="17"/>
        <v/>
      </c>
      <c r="CO69" s="148" t="str">
        <f t="shared" si="18"/>
        <v/>
      </c>
      <c r="CP69" s="148" t="str">
        <f t="shared" si="19"/>
        <v/>
      </c>
    </row>
    <row r="70" spans="1:94" ht="15" thickBot="1">
      <c r="A70" s="153" t="s">
        <v>106</v>
      </c>
      <c r="B70" s="170" t="s">
        <v>52</v>
      </c>
      <c r="C70" s="290"/>
      <c r="D70" s="98"/>
      <c r="E70" s="98"/>
      <c r="F70" s="98"/>
      <c r="G70" s="98"/>
      <c r="H70" s="98"/>
      <c r="I70" s="98"/>
      <c r="J70" s="123"/>
      <c r="K70" s="123"/>
      <c r="L70" s="123"/>
      <c r="M70" s="123"/>
      <c r="N70" s="123"/>
      <c r="O70" s="123"/>
      <c r="P70" s="123"/>
      <c r="Q70" s="123"/>
      <c r="R70" s="123"/>
      <c r="S70" s="99"/>
      <c r="T70" s="99"/>
      <c r="U70" s="99"/>
      <c r="V70" s="99"/>
      <c r="W70" s="99"/>
      <c r="X70" s="99"/>
      <c r="Y70" s="99"/>
      <c r="Z70" s="126"/>
      <c r="AA70" s="126"/>
      <c r="AB70" s="126"/>
      <c r="AC70" s="126"/>
      <c r="AD70" s="126"/>
      <c r="AE70" s="100"/>
      <c r="AF70" s="100"/>
      <c r="AG70" s="100"/>
      <c r="AH70" s="100"/>
      <c r="AI70" s="100"/>
      <c r="AJ70" s="101"/>
      <c r="AK70" s="101"/>
      <c r="AL70" s="101"/>
      <c r="AM70" s="98"/>
      <c r="AN70" s="98"/>
      <c r="AO70" s="98"/>
      <c r="AP70" s="99"/>
      <c r="AQ70" s="99"/>
      <c r="AR70" s="99"/>
      <c r="AS70" s="99"/>
      <c r="AT70" s="99"/>
      <c r="AU70" s="99"/>
      <c r="AV70" s="101"/>
      <c r="AW70" s="101"/>
      <c r="AX70" s="101"/>
      <c r="AY70" s="101"/>
      <c r="AZ70" s="101"/>
      <c r="BA70" s="101"/>
      <c r="BB70" s="101"/>
      <c r="BC70" s="101"/>
      <c r="BD70" s="101"/>
      <c r="BE70" s="101"/>
      <c r="BF70" s="101"/>
      <c r="BG70" s="101"/>
      <c r="BH70" s="101"/>
      <c r="BI70" s="101"/>
      <c r="BJ70" s="101"/>
      <c r="BK70" s="101"/>
      <c r="BL70" s="58" t="s">
        <v>203</v>
      </c>
      <c r="BM70" s="59" t="s">
        <v>203</v>
      </c>
      <c r="BN70" s="60" t="s">
        <v>203</v>
      </c>
      <c r="BO70" s="61" t="s">
        <v>203</v>
      </c>
      <c r="BP70" s="62" t="s">
        <v>203</v>
      </c>
      <c r="BQ70" s="63" t="s">
        <v>203</v>
      </c>
      <c r="BR70" s="64"/>
      <c r="BS70" s="65"/>
      <c r="BT70" s="66"/>
      <c r="BU70" s="69"/>
      <c r="BV70" s="117"/>
      <c r="BW70" s="118"/>
      <c r="BX70" s="68"/>
      <c r="BY70" s="147" t="str">
        <f t="shared" si="4"/>
        <v/>
      </c>
      <c r="BZ70" s="148" t="str">
        <f t="shared" si="5"/>
        <v/>
      </c>
      <c r="CA70" s="149" t="str">
        <f t="shared" si="6"/>
        <v/>
      </c>
      <c r="CB70" s="149" t="str">
        <f t="shared" si="7"/>
        <v/>
      </c>
      <c r="CC70" s="148" t="str">
        <f t="shared" si="8"/>
        <v/>
      </c>
      <c r="CD70" s="148" t="str">
        <f t="shared" si="9"/>
        <v/>
      </c>
      <c r="CE70" s="149" t="str">
        <f t="shared" si="10"/>
        <v/>
      </c>
      <c r="CF70" s="149"/>
      <c r="CG70" s="148" t="str">
        <f t="shared" si="11"/>
        <v/>
      </c>
      <c r="CH70" s="150" t="str">
        <f t="shared" si="12"/>
        <v/>
      </c>
      <c r="CI70" s="149" t="str">
        <f t="shared" si="13"/>
        <v/>
      </c>
      <c r="CJ70" s="149"/>
      <c r="CK70" s="148" t="str">
        <f t="shared" si="14"/>
        <v/>
      </c>
      <c r="CL70" s="148" t="str">
        <f t="shared" si="15"/>
        <v/>
      </c>
      <c r="CM70" s="149" t="str">
        <f t="shared" si="16"/>
        <v/>
      </c>
      <c r="CN70" s="151" t="str">
        <f t="shared" si="17"/>
        <v/>
      </c>
      <c r="CO70" s="148" t="str">
        <f t="shared" si="18"/>
        <v/>
      </c>
      <c r="CP70" s="148" t="str">
        <f t="shared" si="19"/>
        <v/>
      </c>
    </row>
    <row r="71" spans="1:94" ht="15" thickBot="1">
      <c r="A71" s="153" t="s">
        <v>107</v>
      </c>
      <c r="B71" s="170" t="s">
        <v>52</v>
      </c>
      <c r="C71" s="290"/>
      <c r="D71" s="98"/>
      <c r="E71" s="98"/>
      <c r="F71" s="98"/>
      <c r="G71" s="98"/>
      <c r="H71" s="98"/>
      <c r="I71" s="98"/>
      <c r="J71" s="123"/>
      <c r="K71" s="123"/>
      <c r="L71" s="131">
        <v>4</v>
      </c>
      <c r="M71" s="123"/>
      <c r="N71" s="123"/>
      <c r="O71" s="123"/>
      <c r="P71" s="123"/>
      <c r="Q71" s="123"/>
      <c r="R71" s="123"/>
      <c r="S71" s="99"/>
      <c r="T71" s="99"/>
      <c r="U71" s="99"/>
      <c r="V71" s="99"/>
      <c r="W71" s="99"/>
      <c r="X71" s="99"/>
      <c r="Y71" s="99"/>
      <c r="Z71" s="126"/>
      <c r="AA71" s="126"/>
      <c r="AB71" s="126"/>
      <c r="AC71" s="126"/>
      <c r="AD71" s="126"/>
      <c r="AE71" s="100"/>
      <c r="AF71" s="100"/>
      <c r="AG71" s="100"/>
      <c r="AH71" s="100"/>
      <c r="AI71" s="100"/>
      <c r="AJ71" s="101"/>
      <c r="AK71" s="101"/>
      <c r="AL71" s="101"/>
      <c r="AM71" s="98"/>
      <c r="AN71" s="98"/>
      <c r="AO71" s="98"/>
      <c r="AP71" s="99"/>
      <c r="AQ71" s="99"/>
      <c r="AR71" s="99"/>
      <c r="AS71" s="99"/>
      <c r="AT71" s="99"/>
      <c r="AU71" s="99"/>
      <c r="AV71" s="101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  <c r="BH71" s="101"/>
      <c r="BI71" s="101"/>
      <c r="BJ71" s="101"/>
      <c r="BK71" s="101"/>
      <c r="BL71" s="58">
        <v>4</v>
      </c>
      <c r="BM71" s="59">
        <v>4</v>
      </c>
      <c r="BN71" s="60">
        <v>4</v>
      </c>
      <c r="BO71" s="61" t="s">
        <v>203</v>
      </c>
      <c r="BP71" s="62"/>
      <c r="BQ71" s="63"/>
      <c r="BR71" s="64"/>
      <c r="BS71" s="65"/>
      <c r="BT71" s="66"/>
      <c r="BU71" s="69"/>
      <c r="BV71" s="117"/>
      <c r="BW71" s="118"/>
      <c r="BX71" s="68">
        <v>7.5</v>
      </c>
      <c r="BY71" s="147" t="str">
        <f t="shared" ref="BY71:BY134" si="26">IFERROR(AVERAGE(D71,E71,F71,H71,C71), "")</f>
        <v/>
      </c>
      <c r="BZ71" s="148" t="str">
        <f t="shared" ref="BZ71:BZ134" si="27">IFERROR(AVERAGE(G71,I71), "")</f>
        <v/>
      </c>
      <c r="CA71" s="149">
        <f t="shared" ref="CA71:CA134" si="28">IFERROR(AVERAGE(L71,N71,P71,R71,T71,J71), "")</f>
        <v>4</v>
      </c>
      <c r="CB71" s="149" t="str">
        <f t="shared" ref="CB71:CB134" si="29">IFERROR(AVERAGE(M71,O71,Q71,K71), "")</f>
        <v/>
      </c>
      <c r="CC71" s="148" t="str">
        <f t="shared" ref="CC71:CC134" si="30">IFERROR(AVERAGE(U71,W71,Y71,S71), "")</f>
        <v/>
      </c>
      <c r="CD71" s="148" t="str">
        <f t="shared" ref="CD71:CD134" si="31">IFERROR(AVERAGE(V71,X71,T71), "")</f>
        <v/>
      </c>
      <c r="CE71" s="149" t="str">
        <f t="shared" ref="CE71:CE134" si="32">IFERROR(AVERAGE(AG71,AH71,AI71,AE71,AF71), "")</f>
        <v/>
      </c>
      <c r="CF71" s="149"/>
      <c r="CG71" s="148" t="str">
        <f t="shared" ref="CG71:CG134" si="33">IFERROR(AVERAGE(AK71,AL71), "")</f>
        <v/>
      </c>
      <c r="CH71" s="150" t="str">
        <f t="shared" ref="CH71:CH134" si="34">IFERROR(AVERAGE(AJ71), "")</f>
        <v/>
      </c>
      <c r="CI71" s="149" t="str">
        <f t="shared" ref="CI71:CI134" si="35">IFERROR(AVERAGE(AO71,AM71,AN71), "")</f>
        <v/>
      </c>
      <c r="CJ71" s="149"/>
      <c r="CK71" s="148" t="str">
        <f t="shared" ref="CK71:CK134" si="36">IFERROR(AVERAGE(AR71,AT71,AP71), "")</f>
        <v/>
      </c>
      <c r="CL71" s="148" t="str">
        <f t="shared" ref="CL71:CL134" si="37">IFERROR(AVERAGE(AS71,AU71,AQ71), "")</f>
        <v/>
      </c>
      <c r="CM71" s="149" t="str">
        <f t="shared" ref="CM71:CM134" si="38">IFERROR(AVERAGE(AV71,AX71,AY71,AZ71,BB71,BF71,BH71,BI71,BJ71),"")</f>
        <v/>
      </c>
      <c r="CN71" s="151" t="str">
        <f t="shared" ref="CN71:CN134" si="39">IFERROR(AVERAGE(AW71,BA71,BC71,BD71,BE71,BG71), "")</f>
        <v/>
      </c>
      <c r="CO71" s="148" t="str">
        <f t="shared" ref="CO71:CO134" si="40">IFERROR(AVERAGE(Z71,AC71), "")</f>
        <v/>
      </c>
      <c r="CP71" s="148" t="str">
        <f t="shared" ref="CP71:CP134" si="41">IFERROR(AVERAGE(AA71,AB71,AD71), "")</f>
        <v/>
      </c>
    </row>
    <row r="72" spans="1:94" ht="15" thickBot="1">
      <c r="A72" s="153" t="s">
        <v>108</v>
      </c>
      <c r="B72" s="170" t="s">
        <v>52</v>
      </c>
      <c r="C72" s="292">
        <v>2</v>
      </c>
      <c r="D72" s="98"/>
      <c r="E72" s="98"/>
      <c r="F72" s="98"/>
      <c r="G72" s="98"/>
      <c r="H72" s="98"/>
      <c r="I72" s="98"/>
      <c r="J72" s="123"/>
      <c r="K72" s="123"/>
      <c r="L72" s="123"/>
      <c r="M72" s="123"/>
      <c r="N72" s="123"/>
      <c r="O72" s="123"/>
      <c r="P72" s="123"/>
      <c r="Q72" s="123"/>
      <c r="R72" s="123"/>
      <c r="S72" s="99"/>
      <c r="T72" s="99"/>
      <c r="U72" s="99"/>
      <c r="V72" s="99"/>
      <c r="W72" s="132">
        <v>1.9</v>
      </c>
      <c r="X72" s="99"/>
      <c r="Y72" s="99"/>
      <c r="Z72" s="126"/>
      <c r="AA72" s="126"/>
      <c r="AB72" s="126"/>
      <c r="AC72" s="126"/>
      <c r="AD72" s="126"/>
      <c r="AE72" s="127"/>
      <c r="AF72" s="127"/>
      <c r="AG72" s="100"/>
      <c r="AH72" s="100"/>
      <c r="AI72" s="100"/>
      <c r="AJ72" s="101"/>
      <c r="AK72" s="101"/>
      <c r="AL72" s="101"/>
      <c r="AM72" s="135"/>
      <c r="AN72" s="98"/>
      <c r="AO72" s="98"/>
      <c r="AP72" s="99"/>
      <c r="AQ72" s="99"/>
      <c r="AR72" s="99"/>
      <c r="AS72" s="99"/>
      <c r="AT72" s="99"/>
      <c r="AU72" s="99"/>
      <c r="AV72" s="101"/>
      <c r="AW72" s="101"/>
      <c r="AX72" s="101"/>
      <c r="AY72" s="101"/>
      <c r="AZ72" s="129">
        <v>2.1</v>
      </c>
      <c r="BA72" s="101"/>
      <c r="BB72" s="101"/>
      <c r="BC72" s="101"/>
      <c r="BD72" s="101"/>
      <c r="BE72" s="101"/>
      <c r="BF72" s="101"/>
      <c r="BG72" s="101"/>
      <c r="BH72" s="128"/>
      <c r="BI72" s="101"/>
      <c r="BJ72" s="101"/>
      <c r="BK72" s="101"/>
      <c r="BL72" s="58">
        <v>2.25</v>
      </c>
      <c r="BM72" s="59">
        <v>1.9</v>
      </c>
      <c r="BN72" s="60">
        <v>2.1</v>
      </c>
      <c r="BO72" s="61" t="s">
        <v>203</v>
      </c>
      <c r="BP72" s="62"/>
      <c r="BQ72" s="63"/>
      <c r="BR72" s="64"/>
      <c r="BS72" s="65"/>
      <c r="BT72" s="66"/>
      <c r="BU72" s="69"/>
      <c r="BV72" s="117"/>
      <c r="BW72" s="118"/>
      <c r="BX72" s="68">
        <v>22.5</v>
      </c>
      <c r="BY72" s="147">
        <f t="shared" si="26"/>
        <v>2</v>
      </c>
      <c r="BZ72" s="148" t="str">
        <f t="shared" si="27"/>
        <v/>
      </c>
      <c r="CA72" s="149" t="str">
        <f t="shared" si="28"/>
        <v/>
      </c>
      <c r="CB72" s="149" t="str">
        <f t="shared" si="29"/>
        <v/>
      </c>
      <c r="CC72" s="148">
        <f t="shared" si="30"/>
        <v>1.9</v>
      </c>
      <c r="CD72" s="148" t="str">
        <f t="shared" si="31"/>
        <v/>
      </c>
      <c r="CE72" s="149" t="str">
        <f t="shared" si="32"/>
        <v/>
      </c>
      <c r="CF72" s="149"/>
      <c r="CG72" s="148" t="str">
        <f t="shared" si="33"/>
        <v/>
      </c>
      <c r="CH72" s="150" t="str">
        <f t="shared" si="34"/>
        <v/>
      </c>
      <c r="CI72" s="149" t="str">
        <f t="shared" si="35"/>
        <v/>
      </c>
      <c r="CJ72" s="149"/>
      <c r="CK72" s="148" t="str">
        <f t="shared" si="36"/>
        <v/>
      </c>
      <c r="CL72" s="148" t="str">
        <f t="shared" si="37"/>
        <v/>
      </c>
      <c r="CM72" s="149">
        <f t="shared" si="38"/>
        <v>2.1</v>
      </c>
      <c r="CN72" s="151" t="str">
        <f t="shared" si="39"/>
        <v/>
      </c>
      <c r="CO72" s="148" t="str">
        <f t="shared" si="40"/>
        <v/>
      </c>
      <c r="CP72" s="148" t="str">
        <f t="shared" si="41"/>
        <v/>
      </c>
    </row>
    <row r="73" spans="1:94" ht="15" thickBot="1">
      <c r="A73" s="153" t="s">
        <v>109</v>
      </c>
      <c r="B73" s="170" t="s">
        <v>56</v>
      </c>
      <c r="C73" s="291">
        <v>1</v>
      </c>
      <c r="D73" s="98">
        <v>0.8</v>
      </c>
      <c r="E73" s="98">
        <v>1.2</v>
      </c>
      <c r="F73" s="98"/>
      <c r="G73" s="98"/>
      <c r="H73" s="98"/>
      <c r="I73" s="98"/>
      <c r="J73" s="123"/>
      <c r="K73" s="123"/>
      <c r="L73" s="123"/>
      <c r="M73" s="123"/>
      <c r="N73" s="123"/>
      <c r="O73" s="123"/>
      <c r="P73" s="123"/>
      <c r="Q73" s="123"/>
      <c r="R73" s="123"/>
      <c r="S73" s="99"/>
      <c r="T73" s="99"/>
      <c r="U73" s="99"/>
      <c r="V73" s="99"/>
      <c r="W73" s="99"/>
      <c r="X73" s="99"/>
      <c r="Y73" s="99"/>
      <c r="Z73" s="126"/>
      <c r="AA73" s="126"/>
      <c r="AB73" s="126"/>
      <c r="AC73" s="126"/>
      <c r="AD73" s="126"/>
      <c r="AE73" s="127">
        <v>1.4</v>
      </c>
      <c r="AF73" s="127">
        <v>1.2</v>
      </c>
      <c r="AG73" s="100"/>
      <c r="AH73" s="100"/>
      <c r="AI73" s="100"/>
      <c r="AJ73" s="129">
        <v>1.2</v>
      </c>
      <c r="AK73" s="101"/>
      <c r="AL73" s="101"/>
      <c r="AM73" s="135">
        <v>1.2</v>
      </c>
      <c r="AN73" s="130">
        <v>1.2</v>
      </c>
      <c r="AO73" s="98"/>
      <c r="AP73" s="99"/>
      <c r="AQ73" s="99"/>
      <c r="AR73" s="99"/>
      <c r="AS73" s="99"/>
      <c r="AT73" s="99"/>
      <c r="AU73" s="99"/>
      <c r="AV73" s="101"/>
      <c r="AW73" s="101"/>
      <c r="AX73" s="129"/>
      <c r="AY73" s="101"/>
      <c r="AZ73" s="129"/>
      <c r="BA73" s="101"/>
      <c r="BB73" s="101"/>
      <c r="BC73" s="101"/>
      <c r="BD73" s="101">
        <v>1</v>
      </c>
      <c r="BE73" s="101">
        <v>0.8</v>
      </c>
      <c r="BF73" s="101"/>
      <c r="BG73" s="101"/>
      <c r="BH73" s="128"/>
      <c r="BI73" s="128">
        <v>1</v>
      </c>
      <c r="BJ73" s="101"/>
      <c r="BK73" s="128">
        <v>1</v>
      </c>
      <c r="BL73" s="58">
        <v>1.1333333333333333</v>
      </c>
      <c r="BM73" s="59">
        <v>0.8</v>
      </c>
      <c r="BN73" s="60">
        <v>1.4</v>
      </c>
      <c r="BO73" s="61">
        <v>1</v>
      </c>
      <c r="BP73" s="62">
        <v>0.8</v>
      </c>
      <c r="BQ73" s="63">
        <v>1.2</v>
      </c>
      <c r="BR73" s="64"/>
      <c r="BS73" s="65"/>
      <c r="BT73" s="66"/>
      <c r="BU73" s="69"/>
      <c r="BV73" s="117"/>
      <c r="BW73" s="118"/>
      <c r="BX73" s="68">
        <v>41.92</v>
      </c>
      <c r="BY73" s="147">
        <f t="shared" si="26"/>
        <v>1</v>
      </c>
      <c r="BZ73" s="148" t="str">
        <f t="shared" si="27"/>
        <v/>
      </c>
      <c r="CA73" s="149" t="str">
        <f t="shared" si="28"/>
        <v/>
      </c>
      <c r="CB73" s="149" t="str">
        <f t="shared" si="29"/>
        <v/>
      </c>
      <c r="CC73" s="148" t="str">
        <f t="shared" si="30"/>
        <v/>
      </c>
      <c r="CD73" s="148" t="str">
        <f t="shared" si="31"/>
        <v/>
      </c>
      <c r="CE73" s="149">
        <f t="shared" si="32"/>
        <v>1.2999999999999998</v>
      </c>
      <c r="CF73" s="149"/>
      <c r="CG73" s="148" t="str">
        <f t="shared" si="33"/>
        <v/>
      </c>
      <c r="CH73" s="150">
        <f t="shared" si="34"/>
        <v>1.2</v>
      </c>
      <c r="CI73" s="149">
        <f t="shared" si="35"/>
        <v>1.2</v>
      </c>
      <c r="CJ73" s="149"/>
      <c r="CK73" s="148" t="str">
        <f t="shared" si="36"/>
        <v/>
      </c>
      <c r="CL73" s="148" t="str">
        <f t="shared" si="37"/>
        <v/>
      </c>
      <c r="CM73" s="149">
        <f t="shared" si="38"/>
        <v>1</v>
      </c>
      <c r="CN73" s="151">
        <f t="shared" si="39"/>
        <v>0.9</v>
      </c>
      <c r="CO73" s="148" t="str">
        <f t="shared" si="40"/>
        <v/>
      </c>
      <c r="CP73" s="148" t="str">
        <f t="shared" si="41"/>
        <v/>
      </c>
    </row>
    <row r="74" spans="1:94" ht="15" thickBot="1">
      <c r="A74" s="153" t="s">
        <v>110</v>
      </c>
      <c r="B74" s="170" t="s">
        <v>52</v>
      </c>
      <c r="C74" s="291">
        <v>2.9</v>
      </c>
      <c r="D74" s="98">
        <v>3.1</v>
      </c>
      <c r="E74" s="130">
        <v>3</v>
      </c>
      <c r="F74" s="98"/>
      <c r="G74" s="98"/>
      <c r="H74" s="98"/>
      <c r="I74" s="98"/>
      <c r="J74" s="131">
        <v>3</v>
      </c>
      <c r="K74" s="123"/>
      <c r="L74" s="123"/>
      <c r="M74" s="123"/>
      <c r="N74" s="123"/>
      <c r="O74" s="123"/>
      <c r="P74" s="123"/>
      <c r="Q74" s="123"/>
      <c r="R74" s="123">
        <v>2.5</v>
      </c>
      <c r="S74" s="99"/>
      <c r="T74" s="99"/>
      <c r="U74" s="99"/>
      <c r="V74" s="99"/>
      <c r="W74" s="132">
        <v>2.9</v>
      </c>
      <c r="X74" s="99"/>
      <c r="Y74" s="99"/>
      <c r="Z74" s="126"/>
      <c r="AA74" s="126"/>
      <c r="AB74" s="126"/>
      <c r="AC74" s="133">
        <v>2.5</v>
      </c>
      <c r="AD74" s="133">
        <v>2</v>
      </c>
      <c r="AE74" s="127">
        <v>3.6</v>
      </c>
      <c r="AF74" s="127">
        <v>3.9</v>
      </c>
      <c r="AG74" s="100"/>
      <c r="AH74" s="100"/>
      <c r="AI74" s="100"/>
      <c r="AJ74" s="101"/>
      <c r="AK74" s="129">
        <v>2.7</v>
      </c>
      <c r="AL74" s="101"/>
      <c r="AM74" s="98"/>
      <c r="AN74" s="98"/>
      <c r="AO74" s="98"/>
      <c r="AP74" s="99"/>
      <c r="AQ74" s="99"/>
      <c r="AR74" s="99"/>
      <c r="AS74" s="99"/>
      <c r="AT74" s="99"/>
      <c r="AU74" s="99"/>
      <c r="AV74" s="101"/>
      <c r="AW74" s="101"/>
      <c r="AX74" s="129">
        <v>2.1</v>
      </c>
      <c r="AY74" s="101"/>
      <c r="AZ74" s="129">
        <v>3.1</v>
      </c>
      <c r="BA74" s="101"/>
      <c r="BB74" s="101"/>
      <c r="BC74" s="101"/>
      <c r="BD74" s="101"/>
      <c r="BE74" s="101"/>
      <c r="BF74" s="101"/>
      <c r="BG74" s="128">
        <v>2.5</v>
      </c>
      <c r="BH74" s="128"/>
      <c r="BI74" s="128">
        <v>4.0999999999999996</v>
      </c>
      <c r="BJ74" s="101"/>
      <c r="BK74" s="128">
        <v>3</v>
      </c>
      <c r="BL74" s="58">
        <v>3.3571428571428998</v>
      </c>
      <c r="BM74" s="59">
        <v>2.1</v>
      </c>
      <c r="BN74" s="60">
        <v>4.0999999999999996</v>
      </c>
      <c r="BO74" s="61">
        <v>2.25</v>
      </c>
      <c r="BP74" s="62">
        <v>2</v>
      </c>
      <c r="BQ74" s="63">
        <v>2.5</v>
      </c>
      <c r="BR74" s="64"/>
      <c r="BS74" s="65"/>
      <c r="BT74" s="66"/>
      <c r="BU74" s="69"/>
      <c r="BV74" s="117"/>
      <c r="BW74" s="118"/>
      <c r="BX74" s="68">
        <v>66.349999999999994</v>
      </c>
      <c r="BY74" s="147">
        <f t="shared" si="26"/>
        <v>3</v>
      </c>
      <c r="BZ74" s="148" t="str">
        <f t="shared" si="27"/>
        <v/>
      </c>
      <c r="CA74" s="149">
        <f t="shared" si="28"/>
        <v>2.75</v>
      </c>
      <c r="CB74" s="149" t="str">
        <f t="shared" si="29"/>
        <v/>
      </c>
      <c r="CC74" s="148">
        <f t="shared" si="30"/>
        <v>2.9</v>
      </c>
      <c r="CD74" s="148" t="str">
        <f t="shared" si="31"/>
        <v/>
      </c>
      <c r="CE74" s="149">
        <f t="shared" si="32"/>
        <v>3.75</v>
      </c>
      <c r="CF74" s="149"/>
      <c r="CG74" s="148">
        <f t="shared" si="33"/>
        <v>2.7</v>
      </c>
      <c r="CH74" s="150" t="str">
        <f t="shared" si="34"/>
        <v/>
      </c>
      <c r="CI74" s="149" t="str">
        <f t="shared" si="35"/>
        <v/>
      </c>
      <c r="CJ74" s="149"/>
      <c r="CK74" s="148" t="str">
        <f t="shared" si="36"/>
        <v/>
      </c>
      <c r="CL74" s="148" t="str">
        <f t="shared" si="37"/>
        <v/>
      </c>
      <c r="CM74" s="149">
        <f t="shared" si="38"/>
        <v>3.1</v>
      </c>
      <c r="CN74" s="151">
        <f t="shared" si="39"/>
        <v>2.5</v>
      </c>
      <c r="CO74" s="148">
        <f t="shared" si="40"/>
        <v>2.5</v>
      </c>
      <c r="CP74" s="148">
        <f t="shared" si="41"/>
        <v>2</v>
      </c>
    </row>
    <row r="75" spans="1:94" ht="15" thickBot="1">
      <c r="A75" s="153" t="s">
        <v>111</v>
      </c>
      <c r="B75" s="170" t="s">
        <v>52</v>
      </c>
      <c r="C75" s="290"/>
      <c r="D75" s="98"/>
      <c r="E75" s="98"/>
      <c r="F75" s="98"/>
      <c r="G75" s="98"/>
      <c r="H75" s="98"/>
      <c r="I75" s="98"/>
      <c r="J75" s="123"/>
      <c r="K75" s="123"/>
      <c r="L75" s="123"/>
      <c r="M75" s="123"/>
      <c r="N75" s="123"/>
      <c r="O75" s="123"/>
      <c r="P75" s="123"/>
      <c r="Q75" s="123"/>
      <c r="R75" s="123"/>
      <c r="S75" s="99"/>
      <c r="T75" s="99"/>
      <c r="U75" s="99"/>
      <c r="V75" s="99"/>
      <c r="W75" s="99"/>
      <c r="X75" s="99"/>
      <c r="Y75" s="99"/>
      <c r="Z75" s="126"/>
      <c r="AA75" s="126"/>
      <c r="AB75" s="126"/>
      <c r="AC75" s="126"/>
      <c r="AD75" s="126"/>
      <c r="AE75" s="127">
        <v>9.4</v>
      </c>
      <c r="AF75" s="100"/>
      <c r="AG75" s="100"/>
      <c r="AH75" s="100"/>
      <c r="AI75" s="100"/>
      <c r="AJ75" s="101"/>
      <c r="AK75" s="101"/>
      <c r="AL75" s="101" t="s">
        <v>275</v>
      </c>
      <c r="AM75" s="130">
        <v>15</v>
      </c>
      <c r="AN75" s="98"/>
      <c r="AO75" s="98"/>
      <c r="AP75" s="99"/>
      <c r="AQ75" s="99"/>
      <c r="AR75" s="99"/>
      <c r="AS75" s="99"/>
      <c r="AT75" s="99"/>
      <c r="AU75" s="99"/>
      <c r="AV75" s="101"/>
      <c r="AW75" s="101"/>
      <c r="AX75" s="101"/>
      <c r="AY75" s="101"/>
      <c r="AZ75" s="101"/>
      <c r="BA75" s="101"/>
      <c r="BB75" s="101"/>
      <c r="BC75" s="101"/>
      <c r="BD75" s="101"/>
      <c r="BE75" s="101"/>
      <c r="BF75" s="101"/>
      <c r="BG75" s="101"/>
      <c r="BH75" s="101"/>
      <c r="BI75" s="128">
        <v>8</v>
      </c>
      <c r="BJ75" s="101"/>
      <c r="BK75" s="101"/>
      <c r="BL75" s="58">
        <v>1.8</v>
      </c>
      <c r="BM75" s="59" t="s">
        <v>203</v>
      </c>
      <c r="BN75" s="60" t="s">
        <v>203</v>
      </c>
      <c r="BO75" s="61" t="s">
        <v>203</v>
      </c>
      <c r="BP75" s="62" t="s">
        <v>203</v>
      </c>
      <c r="BQ75" s="63" t="s">
        <v>203</v>
      </c>
      <c r="BR75" s="64"/>
      <c r="BS75" s="65"/>
      <c r="BT75" s="66"/>
      <c r="BU75" s="69"/>
      <c r="BV75" s="117"/>
      <c r="BW75" s="118"/>
      <c r="BX75" s="68"/>
      <c r="BY75" s="147" t="str">
        <f t="shared" si="26"/>
        <v/>
      </c>
      <c r="BZ75" s="148" t="str">
        <f t="shared" si="27"/>
        <v/>
      </c>
      <c r="CA75" s="149" t="str">
        <f t="shared" si="28"/>
        <v/>
      </c>
      <c r="CB75" s="149" t="str">
        <f t="shared" si="29"/>
        <v/>
      </c>
      <c r="CC75" s="148" t="str">
        <f t="shared" si="30"/>
        <v/>
      </c>
      <c r="CD75" s="148" t="str">
        <f t="shared" si="31"/>
        <v/>
      </c>
      <c r="CE75" s="149">
        <f t="shared" si="32"/>
        <v>9.4</v>
      </c>
      <c r="CF75" s="149"/>
      <c r="CG75" s="148" t="str">
        <f t="shared" si="33"/>
        <v/>
      </c>
      <c r="CH75" s="150" t="str">
        <f t="shared" si="34"/>
        <v/>
      </c>
      <c r="CI75" s="149">
        <f t="shared" si="35"/>
        <v>15</v>
      </c>
      <c r="CJ75" s="149"/>
      <c r="CK75" s="148" t="str">
        <f t="shared" si="36"/>
        <v/>
      </c>
      <c r="CL75" s="148" t="str">
        <f t="shared" si="37"/>
        <v/>
      </c>
      <c r="CM75" s="149">
        <f t="shared" si="38"/>
        <v>8</v>
      </c>
      <c r="CN75" s="151" t="str">
        <f t="shared" si="39"/>
        <v/>
      </c>
      <c r="CO75" s="148" t="str">
        <f t="shared" si="40"/>
        <v/>
      </c>
      <c r="CP75" s="148" t="str">
        <f t="shared" si="41"/>
        <v/>
      </c>
    </row>
    <row r="76" spans="1:94" ht="15" thickBot="1">
      <c r="A76" s="153" t="s">
        <v>112</v>
      </c>
      <c r="B76" s="170" t="s">
        <v>52</v>
      </c>
      <c r="C76" s="290"/>
      <c r="D76" s="98"/>
      <c r="E76" s="98"/>
      <c r="F76" s="98"/>
      <c r="G76" s="98"/>
      <c r="H76" s="98"/>
      <c r="I76" s="98"/>
      <c r="J76" s="123"/>
      <c r="K76" s="123"/>
      <c r="L76" s="123"/>
      <c r="M76" s="123"/>
      <c r="N76" s="123"/>
      <c r="O76" s="123"/>
      <c r="P76" s="123"/>
      <c r="Q76" s="123"/>
      <c r="R76" s="123"/>
      <c r="S76" s="99"/>
      <c r="T76" s="99"/>
      <c r="U76" s="99"/>
      <c r="V76" s="99"/>
      <c r="W76" s="99"/>
      <c r="X76" s="99"/>
      <c r="Y76" s="99"/>
      <c r="Z76" s="126"/>
      <c r="AA76" s="126"/>
      <c r="AB76" s="126"/>
      <c r="AC76" s="126"/>
      <c r="AD76" s="126"/>
      <c r="AE76" s="100"/>
      <c r="AF76" s="100"/>
      <c r="AG76" s="100"/>
      <c r="AH76" s="100"/>
      <c r="AI76" s="100"/>
      <c r="AJ76" s="101"/>
      <c r="AK76" s="101"/>
      <c r="AL76" s="101"/>
      <c r="AM76" s="98"/>
      <c r="AN76" s="98"/>
      <c r="AO76" s="98"/>
      <c r="AP76" s="99"/>
      <c r="AQ76" s="99"/>
      <c r="AR76" s="99"/>
      <c r="AS76" s="99"/>
      <c r="AT76" s="99"/>
      <c r="AU76" s="99"/>
      <c r="AV76" s="101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  <c r="BI76" s="101"/>
      <c r="BJ76" s="101"/>
      <c r="BK76" s="101"/>
      <c r="BL76" s="58" t="s">
        <v>203</v>
      </c>
      <c r="BM76" s="59" t="s">
        <v>203</v>
      </c>
      <c r="BN76" s="60" t="s">
        <v>203</v>
      </c>
      <c r="BO76" s="61" t="s">
        <v>203</v>
      </c>
      <c r="BP76" s="62" t="s">
        <v>203</v>
      </c>
      <c r="BQ76" s="63" t="s">
        <v>203</v>
      </c>
      <c r="BR76" s="64"/>
      <c r="BS76" s="65"/>
      <c r="BT76" s="66"/>
      <c r="BU76" s="69"/>
      <c r="BV76" s="117"/>
      <c r="BW76" s="118"/>
      <c r="BX76" s="68"/>
      <c r="BY76" s="147" t="str">
        <f t="shared" si="26"/>
        <v/>
      </c>
      <c r="BZ76" s="148" t="str">
        <f t="shared" si="27"/>
        <v/>
      </c>
      <c r="CA76" s="149" t="str">
        <f t="shared" si="28"/>
        <v/>
      </c>
      <c r="CB76" s="149" t="str">
        <f t="shared" si="29"/>
        <v/>
      </c>
      <c r="CC76" s="148" t="str">
        <f t="shared" si="30"/>
        <v/>
      </c>
      <c r="CD76" s="148" t="str">
        <f t="shared" si="31"/>
        <v/>
      </c>
      <c r="CE76" s="149" t="str">
        <f t="shared" si="32"/>
        <v/>
      </c>
      <c r="CF76" s="149"/>
      <c r="CG76" s="148" t="str">
        <f t="shared" si="33"/>
        <v/>
      </c>
      <c r="CH76" s="150" t="str">
        <f t="shared" si="34"/>
        <v/>
      </c>
      <c r="CI76" s="149" t="str">
        <f t="shared" si="35"/>
        <v/>
      </c>
      <c r="CJ76" s="149"/>
      <c r="CK76" s="148" t="str">
        <f t="shared" si="36"/>
        <v/>
      </c>
      <c r="CL76" s="148" t="str">
        <f t="shared" si="37"/>
        <v/>
      </c>
      <c r="CM76" s="149" t="str">
        <f t="shared" si="38"/>
        <v/>
      </c>
      <c r="CN76" s="151" t="str">
        <f t="shared" si="39"/>
        <v/>
      </c>
      <c r="CO76" s="148" t="str">
        <f t="shared" si="40"/>
        <v/>
      </c>
      <c r="CP76" s="148" t="str">
        <f t="shared" si="41"/>
        <v/>
      </c>
    </row>
    <row r="77" spans="1:94" ht="15" thickBot="1">
      <c r="A77" s="153" t="s">
        <v>113</v>
      </c>
      <c r="B77" s="170" t="s">
        <v>52</v>
      </c>
      <c r="C77" s="290"/>
      <c r="D77" s="98"/>
      <c r="E77" s="98"/>
      <c r="F77" s="98"/>
      <c r="G77" s="98"/>
      <c r="H77" s="98"/>
      <c r="I77" s="98"/>
      <c r="J77" s="123"/>
      <c r="K77" s="123"/>
      <c r="L77" s="123"/>
      <c r="M77" s="123"/>
      <c r="N77" s="123"/>
      <c r="O77" s="123"/>
      <c r="P77" s="123"/>
      <c r="Q77" s="123"/>
      <c r="R77" s="123"/>
      <c r="S77" s="99"/>
      <c r="T77" s="99"/>
      <c r="U77" s="99"/>
      <c r="V77" s="99"/>
      <c r="W77" s="99"/>
      <c r="X77" s="99"/>
      <c r="Y77" s="99"/>
      <c r="Z77" s="126"/>
      <c r="AA77" s="126"/>
      <c r="AB77" s="126"/>
      <c r="AC77" s="126"/>
      <c r="AD77" s="126"/>
      <c r="AE77" s="100"/>
      <c r="AF77" s="100"/>
      <c r="AG77" s="100"/>
      <c r="AH77" s="100"/>
      <c r="AI77" s="100"/>
      <c r="AJ77" s="101"/>
      <c r="AK77" s="101"/>
      <c r="AL77" s="101"/>
      <c r="AM77" s="98"/>
      <c r="AN77" s="98"/>
      <c r="AO77" s="98"/>
      <c r="AP77" s="99"/>
      <c r="AQ77" s="99"/>
      <c r="AR77" s="99"/>
      <c r="AS77" s="99"/>
      <c r="AT77" s="99"/>
      <c r="AU77" s="99"/>
      <c r="AV77" s="101"/>
      <c r="AW77" s="101"/>
      <c r="AX77" s="101"/>
      <c r="AY77" s="101"/>
      <c r="AZ77" s="101"/>
      <c r="BA77" s="101"/>
      <c r="BB77" s="101"/>
      <c r="BC77" s="101"/>
      <c r="BD77" s="101"/>
      <c r="BE77" s="101"/>
      <c r="BF77" s="101"/>
      <c r="BG77" s="101"/>
      <c r="BH77" s="101"/>
      <c r="BI77" s="101"/>
      <c r="BJ77" s="101"/>
      <c r="BK77" s="101"/>
      <c r="BL77" s="58" t="s">
        <v>203</v>
      </c>
      <c r="BM77" s="59" t="s">
        <v>203</v>
      </c>
      <c r="BN77" s="60" t="s">
        <v>203</v>
      </c>
      <c r="BO77" s="61" t="s">
        <v>203</v>
      </c>
      <c r="BP77" s="62" t="s">
        <v>203</v>
      </c>
      <c r="BQ77" s="63" t="s">
        <v>203</v>
      </c>
      <c r="BR77" s="64"/>
      <c r="BS77" s="65"/>
      <c r="BT77" s="66"/>
      <c r="BU77" s="69"/>
      <c r="BV77" s="117"/>
      <c r="BW77" s="118"/>
      <c r="BX77" s="68"/>
      <c r="BY77" s="147" t="str">
        <f t="shared" si="26"/>
        <v/>
      </c>
      <c r="BZ77" s="148" t="str">
        <f t="shared" si="27"/>
        <v/>
      </c>
      <c r="CA77" s="149" t="str">
        <f t="shared" si="28"/>
        <v/>
      </c>
      <c r="CB77" s="149" t="str">
        <f t="shared" si="29"/>
        <v/>
      </c>
      <c r="CC77" s="148" t="str">
        <f t="shared" si="30"/>
        <v/>
      </c>
      <c r="CD77" s="148" t="str">
        <f t="shared" si="31"/>
        <v/>
      </c>
      <c r="CE77" s="149" t="str">
        <f t="shared" si="32"/>
        <v/>
      </c>
      <c r="CF77" s="149"/>
      <c r="CG77" s="148" t="str">
        <f t="shared" si="33"/>
        <v/>
      </c>
      <c r="CH77" s="150" t="str">
        <f t="shared" si="34"/>
        <v/>
      </c>
      <c r="CI77" s="149" t="str">
        <f t="shared" si="35"/>
        <v/>
      </c>
      <c r="CJ77" s="149"/>
      <c r="CK77" s="148" t="str">
        <f t="shared" si="36"/>
        <v/>
      </c>
      <c r="CL77" s="148" t="str">
        <f t="shared" si="37"/>
        <v/>
      </c>
      <c r="CM77" s="149" t="str">
        <f t="shared" si="38"/>
        <v/>
      </c>
      <c r="CN77" s="151" t="str">
        <f t="shared" si="39"/>
        <v/>
      </c>
      <c r="CO77" s="148" t="str">
        <f t="shared" si="40"/>
        <v/>
      </c>
      <c r="CP77" s="148" t="str">
        <f t="shared" si="41"/>
        <v/>
      </c>
    </row>
    <row r="78" spans="1:94" ht="15" thickBot="1">
      <c r="A78" s="153" t="s">
        <v>114</v>
      </c>
      <c r="B78" s="170" t="s">
        <v>52</v>
      </c>
      <c r="C78" s="290"/>
      <c r="D78" s="98"/>
      <c r="E78" s="98"/>
      <c r="F78" s="98"/>
      <c r="G78" s="98"/>
      <c r="H78" s="98"/>
      <c r="I78" s="98"/>
      <c r="J78" s="123"/>
      <c r="K78" s="123"/>
      <c r="L78" s="123"/>
      <c r="M78" s="123"/>
      <c r="N78" s="123"/>
      <c r="O78" s="123"/>
      <c r="P78" s="123"/>
      <c r="Q78" s="123"/>
      <c r="R78" s="123"/>
      <c r="S78" s="99"/>
      <c r="T78" s="99"/>
      <c r="U78" s="99"/>
      <c r="V78" s="99"/>
      <c r="W78" s="99"/>
      <c r="X78" s="99"/>
      <c r="Y78" s="99"/>
      <c r="Z78" s="126"/>
      <c r="AA78" s="126"/>
      <c r="AB78" s="126"/>
      <c r="AC78" s="126"/>
      <c r="AD78" s="126"/>
      <c r="AE78" s="100"/>
      <c r="AF78" s="100"/>
      <c r="AG78" s="100"/>
      <c r="AH78" s="100"/>
      <c r="AI78" s="100"/>
      <c r="AJ78" s="101"/>
      <c r="AK78" s="101"/>
      <c r="AL78" s="101"/>
      <c r="AM78" s="98"/>
      <c r="AN78" s="98"/>
      <c r="AO78" s="98"/>
      <c r="AP78" s="99"/>
      <c r="AQ78" s="99"/>
      <c r="AR78" s="99"/>
      <c r="AS78" s="99"/>
      <c r="AT78" s="99"/>
      <c r="AU78" s="99"/>
      <c r="AV78" s="101"/>
      <c r="AW78" s="101"/>
      <c r="AX78" s="101"/>
      <c r="AY78" s="101"/>
      <c r="AZ78" s="101"/>
      <c r="BA78" s="101"/>
      <c r="BB78" s="101"/>
      <c r="BC78" s="101"/>
      <c r="BD78" s="101"/>
      <c r="BE78" s="101"/>
      <c r="BF78" s="101"/>
      <c r="BG78" s="101"/>
      <c r="BH78" s="101"/>
      <c r="BI78" s="101"/>
      <c r="BJ78" s="101"/>
      <c r="BK78" s="101"/>
      <c r="BL78" s="58" t="s">
        <v>203</v>
      </c>
      <c r="BM78" s="59" t="s">
        <v>203</v>
      </c>
      <c r="BN78" s="60" t="s">
        <v>203</v>
      </c>
      <c r="BO78" s="61" t="s">
        <v>203</v>
      </c>
      <c r="BP78" s="62" t="s">
        <v>203</v>
      </c>
      <c r="BQ78" s="63" t="s">
        <v>203</v>
      </c>
      <c r="BR78" s="64"/>
      <c r="BS78" s="65"/>
      <c r="BT78" s="66"/>
      <c r="BU78" s="69"/>
      <c r="BV78" s="117"/>
      <c r="BW78" s="118"/>
      <c r="BX78" s="68"/>
      <c r="BY78" s="147" t="str">
        <f t="shared" si="26"/>
        <v/>
      </c>
      <c r="BZ78" s="148" t="str">
        <f t="shared" si="27"/>
        <v/>
      </c>
      <c r="CA78" s="149" t="str">
        <f t="shared" si="28"/>
        <v/>
      </c>
      <c r="CB78" s="149" t="str">
        <f t="shared" si="29"/>
        <v/>
      </c>
      <c r="CC78" s="148" t="str">
        <f t="shared" si="30"/>
        <v/>
      </c>
      <c r="CD78" s="148" t="str">
        <f t="shared" si="31"/>
        <v/>
      </c>
      <c r="CE78" s="149" t="str">
        <f t="shared" si="32"/>
        <v/>
      </c>
      <c r="CF78" s="149"/>
      <c r="CG78" s="148" t="str">
        <f t="shared" si="33"/>
        <v/>
      </c>
      <c r="CH78" s="150" t="str">
        <f t="shared" si="34"/>
        <v/>
      </c>
      <c r="CI78" s="149" t="str">
        <f t="shared" si="35"/>
        <v/>
      </c>
      <c r="CJ78" s="149"/>
      <c r="CK78" s="148" t="str">
        <f t="shared" si="36"/>
        <v/>
      </c>
      <c r="CL78" s="148" t="str">
        <f t="shared" si="37"/>
        <v/>
      </c>
      <c r="CM78" s="149" t="str">
        <f t="shared" si="38"/>
        <v/>
      </c>
      <c r="CN78" s="151" t="str">
        <f t="shared" si="39"/>
        <v/>
      </c>
      <c r="CO78" s="148" t="str">
        <f t="shared" si="40"/>
        <v/>
      </c>
      <c r="CP78" s="148" t="str">
        <f t="shared" si="41"/>
        <v/>
      </c>
    </row>
    <row r="79" spans="1:94" ht="15" thickBot="1">
      <c r="A79" s="153" t="s">
        <v>115</v>
      </c>
      <c r="B79" s="170" t="s">
        <v>52</v>
      </c>
      <c r="C79" s="290"/>
      <c r="D79" s="98"/>
      <c r="E79" s="98"/>
      <c r="F79" s="98"/>
      <c r="G79" s="98"/>
      <c r="H79" s="98"/>
      <c r="I79" s="98"/>
      <c r="J79" s="123"/>
      <c r="K79" s="123"/>
      <c r="L79" s="123"/>
      <c r="M79" s="123"/>
      <c r="N79" s="123"/>
      <c r="O79" s="123"/>
      <c r="P79" s="123"/>
      <c r="Q79" s="123"/>
      <c r="R79" s="123"/>
      <c r="S79" s="99"/>
      <c r="T79" s="99"/>
      <c r="U79" s="99"/>
      <c r="V79" s="99"/>
      <c r="W79" s="99"/>
      <c r="X79" s="99"/>
      <c r="Y79" s="99"/>
      <c r="Z79" s="126"/>
      <c r="AA79" s="126"/>
      <c r="AB79" s="126"/>
      <c r="AC79" s="126"/>
      <c r="AD79" s="126"/>
      <c r="AE79" s="100"/>
      <c r="AF79" s="100"/>
      <c r="AG79" s="100"/>
      <c r="AH79" s="100"/>
      <c r="AI79" s="100"/>
      <c r="AJ79" s="101"/>
      <c r="AK79" s="101"/>
      <c r="AL79" s="101"/>
      <c r="AM79" s="98"/>
      <c r="AN79" s="98"/>
      <c r="AO79" s="98"/>
      <c r="AP79" s="99"/>
      <c r="AQ79" s="99"/>
      <c r="AR79" s="99"/>
      <c r="AS79" s="99"/>
      <c r="AT79" s="99"/>
      <c r="AU79" s="99"/>
      <c r="AV79" s="101"/>
      <c r="AW79" s="101"/>
      <c r="AX79" s="101"/>
      <c r="AY79" s="101"/>
      <c r="AZ79" s="101"/>
      <c r="BA79" s="101"/>
      <c r="BB79" s="101"/>
      <c r="BC79" s="101"/>
      <c r="BD79" s="101"/>
      <c r="BE79" s="101"/>
      <c r="BF79" s="101"/>
      <c r="BG79" s="101"/>
      <c r="BH79" s="101"/>
      <c r="BI79" s="101"/>
      <c r="BJ79" s="101"/>
      <c r="BK79" s="101"/>
      <c r="BL79" s="58" t="s">
        <v>203</v>
      </c>
      <c r="BM79" s="59" t="s">
        <v>203</v>
      </c>
      <c r="BN79" s="60" t="s">
        <v>203</v>
      </c>
      <c r="BO79" s="61" t="s">
        <v>203</v>
      </c>
      <c r="BP79" s="62" t="s">
        <v>203</v>
      </c>
      <c r="BQ79" s="63" t="s">
        <v>203</v>
      </c>
      <c r="BR79" s="64"/>
      <c r="BS79" s="65"/>
      <c r="BT79" s="66"/>
      <c r="BU79" s="69"/>
      <c r="BV79" s="117"/>
      <c r="BW79" s="118"/>
      <c r="BX79" s="68"/>
      <c r="BY79" s="147" t="str">
        <f t="shared" si="26"/>
        <v/>
      </c>
      <c r="BZ79" s="148" t="str">
        <f t="shared" si="27"/>
        <v/>
      </c>
      <c r="CA79" s="149" t="str">
        <f t="shared" si="28"/>
        <v/>
      </c>
      <c r="CB79" s="149" t="str">
        <f t="shared" si="29"/>
        <v/>
      </c>
      <c r="CC79" s="148" t="str">
        <f t="shared" si="30"/>
        <v/>
      </c>
      <c r="CD79" s="148" t="str">
        <f t="shared" si="31"/>
        <v/>
      </c>
      <c r="CE79" s="149" t="str">
        <f t="shared" si="32"/>
        <v/>
      </c>
      <c r="CF79" s="149"/>
      <c r="CG79" s="148" t="str">
        <f t="shared" si="33"/>
        <v/>
      </c>
      <c r="CH79" s="150" t="str">
        <f t="shared" si="34"/>
        <v/>
      </c>
      <c r="CI79" s="149" t="str">
        <f t="shared" si="35"/>
        <v/>
      </c>
      <c r="CJ79" s="149"/>
      <c r="CK79" s="148" t="str">
        <f t="shared" si="36"/>
        <v/>
      </c>
      <c r="CL79" s="148" t="str">
        <f t="shared" si="37"/>
        <v/>
      </c>
      <c r="CM79" s="149" t="str">
        <f t="shared" si="38"/>
        <v/>
      </c>
      <c r="CN79" s="151" t="str">
        <f t="shared" si="39"/>
        <v/>
      </c>
      <c r="CO79" s="148" t="str">
        <f t="shared" si="40"/>
        <v/>
      </c>
      <c r="CP79" s="148" t="str">
        <f t="shared" si="41"/>
        <v/>
      </c>
    </row>
    <row r="80" spans="1:94" ht="15" thickBot="1">
      <c r="A80" s="153" t="s">
        <v>116</v>
      </c>
      <c r="B80" s="170" t="s">
        <v>56</v>
      </c>
      <c r="C80" s="291">
        <v>1.5</v>
      </c>
      <c r="D80" s="98"/>
      <c r="E80" s="130">
        <v>1.5</v>
      </c>
      <c r="F80" s="98"/>
      <c r="G80" s="98"/>
      <c r="H80" s="135">
        <v>1.4</v>
      </c>
      <c r="I80" s="98"/>
      <c r="J80" s="131">
        <v>1.5</v>
      </c>
      <c r="K80" s="123"/>
      <c r="L80" s="131">
        <v>1.5</v>
      </c>
      <c r="M80" s="123"/>
      <c r="N80" s="123"/>
      <c r="O80" s="123"/>
      <c r="P80" s="123"/>
      <c r="Q80" s="123"/>
      <c r="R80" s="123"/>
      <c r="S80" s="99"/>
      <c r="T80" s="99"/>
      <c r="U80" s="99"/>
      <c r="V80" s="99"/>
      <c r="W80" s="132">
        <v>1.7</v>
      </c>
      <c r="X80" s="99"/>
      <c r="Y80" s="99"/>
      <c r="Z80" s="133">
        <v>2</v>
      </c>
      <c r="AA80" s="126"/>
      <c r="AB80" s="133">
        <v>1</v>
      </c>
      <c r="AC80" s="126"/>
      <c r="AD80" s="126"/>
      <c r="AE80" s="127">
        <v>2.1</v>
      </c>
      <c r="AF80" s="100"/>
      <c r="AG80" s="137">
        <v>1.5</v>
      </c>
      <c r="AH80" s="100"/>
      <c r="AI80" s="100"/>
      <c r="AJ80" s="101"/>
      <c r="AK80" s="129">
        <v>1.8</v>
      </c>
      <c r="AL80" s="101"/>
      <c r="AM80" s="98"/>
      <c r="AN80" s="98"/>
      <c r="AO80" s="98"/>
      <c r="AP80" s="99"/>
      <c r="AQ80" s="99"/>
      <c r="AR80" s="99"/>
      <c r="AS80" s="99"/>
      <c r="AT80" s="99"/>
      <c r="AU80" s="99"/>
      <c r="AV80" s="101"/>
      <c r="AW80" s="101">
        <v>1.55</v>
      </c>
      <c r="AX80" s="101">
        <v>1.5</v>
      </c>
      <c r="AY80" s="101"/>
      <c r="AZ80" s="101">
        <v>1.9</v>
      </c>
      <c r="BA80" s="101">
        <v>1.5</v>
      </c>
      <c r="BB80" s="101"/>
      <c r="BC80" s="101"/>
      <c r="BD80" s="101">
        <v>1.5</v>
      </c>
      <c r="BE80" s="101">
        <v>1.2</v>
      </c>
      <c r="BF80" s="101"/>
      <c r="BG80" s="101"/>
      <c r="BH80" s="101"/>
      <c r="BI80" s="128">
        <v>2</v>
      </c>
      <c r="BJ80" s="128">
        <v>1.5</v>
      </c>
      <c r="BK80" s="101"/>
      <c r="BL80" s="58">
        <v>1.6866666666666665</v>
      </c>
      <c r="BM80" s="59">
        <v>1.4</v>
      </c>
      <c r="BN80" s="60">
        <v>2.1</v>
      </c>
      <c r="BO80" s="61">
        <v>1.35</v>
      </c>
      <c r="BP80" s="62">
        <v>1</v>
      </c>
      <c r="BQ80" s="63">
        <v>1.55</v>
      </c>
      <c r="BR80" s="64"/>
      <c r="BS80" s="65"/>
      <c r="BT80" s="66"/>
      <c r="BU80" s="69"/>
      <c r="BV80" s="117"/>
      <c r="BW80" s="118"/>
      <c r="BX80" s="68">
        <v>23.65</v>
      </c>
      <c r="BY80" s="147">
        <f t="shared" si="26"/>
        <v>1.4666666666666668</v>
      </c>
      <c r="BZ80" s="148" t="str">
        <f t="shared" si="27"/>
        <v/>
      </c>
      <c r="CA80" s="149">
        <f t="shared" si="28"/>
        <v>1.5</v>
      </c>
      <c r="CB80" s="149" t="str">
        <f t="shared" si="29"/>
        <v/>
      </c>
      <c r="CC80" s="148">
        <f t="shared" si="30"/>
        <v>1.7</v>
      </c>
      <c r="CD80" s="148" t="str">
        <f t="shared" si="31"/>
        <v/>
      </c>
      <c r="CE80" s="149">
        <f t="shared" si="32"/>
        <v>1.8</v>
      </c>
      <c r="CF80" s="149"/>
      <c r="CG80" s="148">
        <f t="shared" si="33"/>
        <v>1.8</v>
      </c>
      <c r="CH80" s="150" t="str">
        <f t="shared" si="34"/>
        <v/>
      </c>
      <c r="CI80" s="149" t="str">
        <f t="shared" si="35"/>
        <v/>
      </c>
      <c r="CJ80" s="149"/>
      <c r="CK80" s="148" t="str">
        <f t="shared" si="36"/>
        <v/>
      </c>
      <c r="CL80" s="148" t="str">
        <f t="shared" si="37"/>
        <v/>
      </c>
      <c r="CM80" s="149">
        <f t="shared" si="38"/>
        <v>1.7250000000000001</v>
      </c>
      <c r="CN80" s="151">
        <f t="shared" si="39"/>
        <v>1.4375</v>
      </c>
      <c r="CO80" s="148">
        <f t="shared" si="40"/>
        <v>2</v>
      </c>
      <c r="CP80" s="148">
        <f t="shared" si="41"/>
        <v>1</v>
      </c>
    </row>
    <row r="81" spans="1:94" ht="15" thickBot="1">
      <c r="A81" s="153" t="s">
        <v>117</v>
      </c>
      <c r="B81" s="170" t="s">
        <v>52</v>
      </c>
      <c r="C81" s="290"/>
      <c r="D81" s="98"/>
      <c r="E81" s="98"/>
      <c r="F81" s="98"/>
      <c r="G81" s="98"/>
      <c r="H81" s="98"/>
      <c r="I81" s="98"/>
      <c r="J81" s="123"/>
      <c r="K81" s="123"/>
      <c r="L81" s="123"/>
      <c r="M81" s="123"/>
      <c r="N81" s="123"/>
      <c r="O81" s="123"/>
      <c r="P81" s="123"/>
      <c r="Q81" s="123"/>
      <c r="R81" s="123"/>
      <c r="S81" s="99"/>
      <c r="T81" s="99"/>
      <c r="U81" s="99"/>
      <c r="V81" s="99"/>
      <c r="W81" s="99"/>
      <c r="X81" s="99"/>
      <c r="Y81" s="99"/>
      <c r="Z81" s="126"/>
      <c r="AA81" s="126"/>
      <c r="AB81" s="126"/>
      <c r="AC81" s="126"/>
      <c r="AD81" s="126"/>
      <c r="AE81" s="127"/>
      <c r="AF81" s="100"/>
      <c r="AG81" s="100"/>
      <c r="AH81" s="100"/>
      <c r="AI81" s="100"/>
      <c r="AJ81" s="101"/>
      <c r="AK81" s="101"/>
      <c r="AL81" s="101"/>
      <c r="AM81" s="98"/>
      <c r="AN81" s="98"/>
      <c r="AO81" s="98"/>
      <c r="AP81" s="99"/>
      <c r="AQ81" s="99"/>
      <c r="AR81" s="99"/>
      <c r="AS81" s="99"/>
      <c r="AT81" s="99"/>
      <c r="AU81" s="99"/>
      <c r="AV81" s="101"/>
      <c r="AW81" s="101"/>
      <c r="AX81" s="129">
        <v>3.2</v>
      </c>
      <c r="AY81" s="101"/>
      <c r="AZ81" s="129">
        <v>3.2</v>
      </c>
      <c r="BA81" s="101"/>
      <c r="BB81" s="101"/>
      <c r="BC81" s="101"/>
      <c r="BD81" s="101"/>
      <c r="BE81" s="101"/>
      <c r="BF81" s="101"/>
      <c r="BG81" s="101"/>
      <c r="BH81" s="101"/>
      <c r="BI81" s="101"/>
      <c r="BJ81" s="101"/>
      <c r="BK81" s="101"/>
      <c r="BL81" s="58">
        <v>3.2000000000000006</v>
      </c>
      <c r="BM81" s="59">
        <v>3.2</v>
      </c>
      <c r="BN81" s="60">
        <v>3.2</v>
      </c>
      <c r="BO81" s="61" t="s">
        <v>203</v>
      </c>
      <c r="BP81" s="62"/>
      <c r="BQ81" s="63"/>
      <c r="BR81" s="64"/>
      <c r="BS81" s="65"/>
      <c r="BT81" s="66"/>
      <c r="BU81" s="69"/>
      <c r="BV81" s="117"/>
      <c r="BW81" s="118"/>
      <c r="BX81" s="68">
        <v>26.45</v>
      </c>
      <c r="BY81" s="147" t="str">
        <f t="shared" si="26"/>
        <v/>
      </c>
      <c r="BZ81" s="148" t="str">
        <f t="shared" si="27"/>
        <v/>
      </c>
      <c r="CA81" s="149" t="str">
        <f t="shared" si="28"/>
        <v/>
      </c>
      <c r="CB81" s="149" t="str">
        <f t="shared" si="29"/>
        <v/>
      </c>
      <c r="CC81" s="148" t="str">
        <f t="shared" si="30"/>
        <v/>
      </c>
      <c r="CD81" s="148" t="str">
        <f t="shared" si="31"/>
        <v/>
      </c>
      <c r="CE81" s="149" t="str">
        <f t="shared" si="32"/>
        <v/>
      </c>
      <c r="CF81" s="149"/>
      <c r="CG81" s="148" t="str">
        <f t="shared" si="33"/>
        <v/>
      </c>
      <c r="CH81" s="150" t="str">
        <f t="shared" si="34"/>
        <v/>
      </c>
      <c r="CI81" s="149" t="str">
        <f t="shared" si="35"/>
        <v/>
      </c>
      <c r="CJ81" s="149"/>
      <c r="CK81" s="148" t="str">
        <f t="shared" si="36"/>
        <v/>
      </c>
      <c r="CL81" s="148" t="str">
        <f t="shared" si="37"/>
        <v/>
      </c>
      <c r="CM81" s="149">
        <f t="shared" si="38"/>
        <v>3.2</v>
      </c>
      <c r="CN81" s="151" t="str">
        <f t="shared" si="39"/>
        <v/>
      </c>
      <c r="CO81" s="148" t="str">
        <f t="shared" si="40"/>
        <v/>
      </c>
      <c r="CP81" s="148" t="str">
        <f t="shared" si="41"/>
        <v/>
      </c>
    </row>
    <row r="82" spans="1:94" ht="15" thickBot="1">
      <c r="A82" s="153" t="s">
        <v>118</v>
      </c>
      <c r="B82" s="170" t="s">
        <v>56</v>
      </c>
      <c r="C82" s="290"/>
      <c r="D82" s="98"/>
      <c r="E82" s="98"/>
      <c r="F82" s="98"/>
      <c r="G82" s="98"/>
      <c r="H82" s="98"/>
      <c r="I82" s="98"/>
      <c r="J82" s="123"/>
      <c r="K82" s="123"/>
      <c r="L82" s="123"/>
      <c r="M82" s="123"/>
      <c r="N82" s="123"/>
      <c r="O82" s="123"/>
      <c r="P82" s="123"/>
      <c r="Q82" s="123"/>
      <c r="R82" s="123"/>
      <c r="S82" s="99"/>
      <c r="T82" s="99"/>
      <c r="U82" s="99"/>
      <c r="V82" s="99"/>
      <c r="W82" s="99"/>
      <c r="X82" s="99"/>
      <c r="Y82" s="99"/>
      <c r="Z82" s="126"/>
      <c r="AA82" s="126"/>
      <c r="AB82" s="126"/>
      <c r="AC82" s="126"/>
      <c r="AD82" s="126"/>
      <c r="AE82" s="127">
        <v>3</v>
      </c>
      <c r="AF82" s="100"/>
      <c r="AG82" s="100"/>
      <c r="AH82" s="100"/>
      <c r="AI82" s="100"/>
      <c r="AJ82" s="101"/>
      <c r="AK82" s="101"/>
      <c r="AL82" s="101"/>
      <c r="AM82" s="98"/>
      <c r="AN82" s="98"/>
      <c r="AO82" s="98"/>
      <c r="AP82" s="99"/>
      <c r="AQ82" s="99"/>
      <c r="AR82" s="99"/>
      <c r="AS82" s="99"/>
      <c r="AT82" s="99"/>
      <c r="AU82" s="99"/>
      <c r="AV82" s="101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  <c r="BH82" s="101"/>
      <c r="BI82" s="101"/>
      <c r="BJ82" s="101"/>
      <c r="BK82" s="101"/>
      <c r="BL82" s="58">
        <v>3</v>
      </c>
      <c r="BM82" s="59" t="s">
        <v>203</v>
      </c>
      <c r="BN82" s="60" t="s">
        <v>203</v>
      </c>
      <c r="BO82" s="61" t="s">
        <v>203</v>
      </c>
      <c r="BP82" s="62" t="s">
        <v>203</v>
      </c>
      <c r="BQ82" s="63" t="s">
        <v>203</v>
      </c>
      <c r="BR82" s="64"/>
      <c r="BS82" s="65"/>
      <c r="BT82" s="66"/>
      <c r="BU82" s="69"/>
      <c r="BV82" s="117"/>
      <c r="BW82" s="118"/>
      <c r="BX82" s="68"/>
      <c r="BY82" s="147" t="str">
        <f t="shared" si="26"/>
        <v/>
      </c>
      <c r="BZ82" s="148" t="str">
        <f t="shared" si="27"/>
        <v/>
      </c>
      <c r="CA82" s="149" t="str">
        <f t="shared" si="28"/>
        <v/>
      </c>
      <c r="CB82" s="149" t="str">
        <f t="shared" si="29"/>
        <v/>
      </c>
      <c r="CC82" s="148" t="str">
        <f t="shared" si="30"/>
        <v/>
      </c>
      <c r="CD82" s="148" t="str">
        <f t="shared" si="31"/>
        <v/>
      </c>
      <c r="CE82" s="149">
        <f t="shared" si="32"/>
        <v>3</v>
      </c>
      <c r="CF82" s="149"/>
      <c r="CG82" s="148" t="str">
        <f t="shared" si="33"/>
        <v/>
      </c>
      <c r="CH82" s="150" t="str">
        <f t="shared" si="34"/>
        <v/>
      </c>
      <c r="CI82" s="149" t="str">
        <f t="shared" si="35"/>
        <v/>
      </c>
      <c r="CJ82" s="149"/>
      <c r="CK82" s="148" t="str">
        <f t="shared" si="36"/>
        <v/>
      </c>
      <c r="CL82" s="148" t="str">
        <f t="shared" si="37"/>
        <v/>
      </c>
      <c r="CM82" s="149" t="str">
        <f t="shared" si="38"/>
        <v/>
      </c>
      <c r="CN82" s="151" t="str">
        <f t="shared" si="39"/>
        <v/>
      </c>
      <c r="CO82" s="148" t="str">
        <f t="shared" si="40"/>
        <v/>
      </c>
      <c r="CP82" s="148" t="str">
        <f t="shared" si="41"/>
        <v/>
      </c>
    </row>
    <row r="83" spans="1:94" ht="15" thickBot="1">
      <c r="A83" s="153" t="s">
        <v>119</v>
      </c>
      <c r="B83" s="170" t="s">
        <v>52</v>
      </c>
      <c r="C83" s="290"/>
      <c r="D83" s="98">
        <v>2.6</v>
      </c>
      <c r="E83" s="98"/>
      <c r="F83" s="98"/>
      <c r="G83" s="98"/>
      <c r="H83" s="98"/>
      <c r="I83" s="98"/>
      <c r="J83" s="123"/>
      <c r="K83" s="123"/>
      <c r="L83" s="123"/>
      <c r="M83" s="123"/>
      <c r="N83" s="123"/>
      <c r="O83" s="123"/>
      <c r="P83" s="123"/>
      <c r="Q83" s="123"/>
      <c r="R83" s="123"/>
      <c r="S83" s="99"/>
      <c r="T83" s="99"/>
      <c r="U83" s="99"/>
      <c r="V83" s="99"/>
      <c r="W83" s="99"/>
      <c r="X83" s="99"/>
      <c r="Y83" s="99"/>
      <c r="Z83" s="126"/>
      <c r="AA83" s="126"/>
      <c r="AB83" s="126"/>
      <c r="AC83" s="126"/>
      <c r="AD83" s="126"/>
      <c r="AE83" s="100"/>
      <c r="AF83" s="100"/>
      <c r="AG83" s="100"/>
      <c r="AH83" s="100"/>
      <c r="AI83" s="100"/>
      <c r="AJ83" s="101"/>
      <c r="AK83" s="101"/>
      <c r="AL83" s="101"/>
      <c r="AM83" s="98"/>
      <c r="AN83" s="98"/>
      <c r="AO83" s="98"/>
      <c r="AP83" s="99"/>
      <c r="AQ83" s="99"/>
      <c r="AR83" s="99"/>
      <c r="AS83" s="99"/>
      <c r="AT83" s="99"/>
      <c r="AU83" s="99"/>
      <c r="AV83" s="101"/>
      <c r="AW83" s="101"/>
      <c r="AX83" s="101"/>
      <c r="AY83" s="101"/>
      <c r="AZ83" s="101"/>
      <c r="BA83" s="101"/>
      <c r="BB83" s="101"/>
      <c r="BC83" s="101"/>
      <c r="BD83" s="101"/>
      <c r="BE83" s="101"/>
      <c r="BF83" s="101"/>
      <c r="BG83" s="101"/>
      <c r="BH83" s="128"/>
      <c r="BI83" s="101"/>
      <c r="BJ83" s="101"/>
      <c r="BK83" s="101"/>
      <c r="BL83" s="58">
        <v>2.6</v>
      </c>
      <c r="BM83" s="59">
        <v>2.6</v>
      </c>
      <c r="BN83" s="60">
        <v>2.6</v>
      </c>
      <c r="BO83" s="61" t="s">
        <v>203</v>
      </c>
      <c r="BP83" s="62"/>
      <c r="BQ83" s="63"/>
      <c r="BR83" s="64"/>
      <c r="BS83" s="65"/>
      <c r="BT83" s="66"/>
      <c r="BU83" s="69"/>
      <c r="BV83" s="117"/>
      <c r="BW83" s="118"/>
      <c r="BX83" s="68">
        <v>8.75</v>
      </c>
      <c r="BY83" s="147">
        <f t="shared" si="26"/>
        <v>2.6</v>
      </c>
      <c r="BZ83" s="148" t="str">
        <f t="shared" si="27"/>
        <v/>
      </c>
      <c r="CA83" s="149" t="str">
        <f t="shared" si="28"/>
        <v/>
      </c>
      <c r="CB83" s="149" t="str">
        <f t="shared" si="29"/>
        <v/>
      </c>
      <c r="CC83" s="148" t="str">
        <f t="shared" si="30"/>
        <v/>
      </c>
      <c r="CD83" s="148" t="str">
        <f t="shared" si="31"/>
        <v/>
      </c>
      <c r="CE83" s="149" t="str">
        <f t="shared" si="32"/>
        <v/>
      </c>
      <c r="CF83" s="149"/>
      <c r="CG83" s="148" t="str">
        <f t="shared" si="33"/>
        <v/>
      </c>
      <c r="CH83" s="150" t="str">
        <f t="shared" si="34"/>
        <v/>
      </c>
      <c r="CI83" s="149" t="str">
        <f t="shared" si="35"/>
        <v/>
      </c>
      <c r="CJ83" s="149"/>
      <c r="CK83" s="148" t="str">
        <f t="shared" si="36"/>
        <v/>
      </c>
      <c r="CL83" s="148" t="str">
        <f t="shared" si="37"/>
        <v/>
      </c>
      <c r="CM83" s="149" t="str">
        <f t="shared" si="38"/>
        <v/>
      </c>
      <c r="CN83" s="151" t="str">
        <f t="shared" si="39"/>
        <v/>
      </c>
      <c r="CO83" s="148" t="str">
        <f t="shared" si="40"/>
        <v/>
      </c>
      <c r="CP83" s="148" t="str">
        <f t="shared" si="41"/>
        <v/>
      </c>
    </row>
    <row r="84" spans="1:94" ht="15" thickBot="1">
      <c r="A84" s="153" t="s">
        <v>265</v>
      </c>
      <c r="B84" s="170" t="s">
        <v>52</v>
      </c>
      <c r="C84" s="290"/>
      <c r="D84" s="98"/>
      <c r="E84" s="98"/>
      <c r="F84" s="98"/>
      <c r="G84" s="98"/>
      <c r="H84" s="98"/>
      <c r="I84" s="98"/>
      <c r="J84" s="123"/>
      <c r="K84" s="123"/>
      <c r="L84" s="123"/>
      <c r="M84" s="123"/>
      <c r="N84" s="123"/>
      <c r="O84" s="123"/>
      <c r="P84" s="123"/>
      <c r="Q84" s="123"/>
      <c r="R84" s="123">
        <v>1.2</v>
      </c>
      <c r="S84" s="99"/>
      <c r="T84" s="99"/>
      <c r="U84" s="99"/>
      <c r="V84" s="99"/>
      <c r="W84" s="132">
        <v>3.8</v>
      </c>
      <c r="X84" s="99"/>
      <c r="Y84" s="99"/>
      <c r="Z84" s="126"/>
      <c r="AA84" s="126"/>
      <c r="AB84" s="126"/>
      <c r="AC84" s="126"/>
      <c r="AD84" s="126"/>
      <c r="AE84" s="100"/>
      <c r="AF84" s="127"/>
      <c r="AG84" s="100"/>
      <c r="AH84" s="100"/>
      <c r="AI84" s="100"/>
      <c r="AJ84" s="101"/>
      <c r="AK84" s="101"/>
      <c r="AL84" s="101"/>
      <c r="AM84" s="135">
        <v>4</v>
      </c>
      <c r="AN84" s="98"/>
      <c r="AO84" s="98"/>
      <c r="AP84" s="99"/>
      <c r="AQ84" s="99"/>
      <c r="AR84" s="99"/>
      <c r="AS84" s="99"/>
      <c r="AT84" s="99"/>
      <c r="AU84" s="99"/>
      <c r="AV84" s="101"/>
      <c r="AW84" s="101"/>
      <c r="AX84" s="101"/>
      <c r="AY84" s="101"/>
      <c r="AZ84" s="101"/>
      <c r="BA84" s="101">
        <v>5</v>
      </c>
      <c r="BB84" s="101"/>
      <c r="BC84" s="101"/>
      <c r="BD84" s="101">
        <v>4.5</v>
      </c>
      <c r="BE84" s="101"/>
      <c r="BF84" s="101"/>
      <c r="BG84" s="101"/>
      <c r="BH84" s="101"/>
      <c r="BI84" s="101"/>
      <c r="BJ84" s="101"/>
      <c r="BK84" s="128">
        <v>3.7</v>
      </c>
      <c r="BL84" s="58">
        <v>3</v>
      </c>
      <c r="BM84" s="59">
        <v>1.2</v>
      </c>
      <c r="BN84" s="60">
        <v>4</v>
      </c>
      <c r="BO84" s="61">
        <v>4.75</v>
      </c>
      <c r="BP84" s="62">
        <v>4.5</v>
      </c>
      <c r="BQ84" s="63">
        <v>5</v>
      </c>
      <c r="BR84" s="64"/>
      <c r="BS84" s="65"/>
      <c r="BT84" s="66"/>
      <c r="BU84" s="69"/>
      <c r="BV84" s="117"/>
      <c r="BW84" s="118"/>
      <c r="BX84" s="68">
        <v>16.399999999999999</v>
      </c>
      <c r="BY84" s="147" t="str">
        <f t="shared" si="26"/>
        <v/>
      </c>
      <c r="BZ84" s="148" t="str">
        <f t="shared" si="27"/>
        <v/>
      </c>
      <c r="CA84" s="149">
        <f t="shared" si="28"/>
        <v>1.2</v>
      </c>
      <c r="CB84" s="149" t="str">
        <f t="shared" si="29"/>
        <v/>
      </c>
      <c r="CC84" s="148">
        <f t="shared" si="30"/>
        <v>3.8</v>
      </c>
      <c r="CD84" s="148" t="str">
        <f t="shared" si="31"/>
        <v/>
      </c>
      <c r="CE84" s="149" t="str">
        <f t="shared" si="32"/>
        <v/>
      </c>
      <c r="CF84" s="149"/>
      <c r="CG84" s="148" t="str">
        <f t="shared" si="33"/>
        <v/>
      </c>
      <c r="CH84" s="150" t="str">
        <f t="shared" si="34"/>
        <v/>
      </c>
      <c r="CI84" s="149">
        <f t="shared" si="35"/>
        <v>4</v>
      </c>
      <c r="CJ84" s="149"/>
      <c r="CK84" s="148" t="str">
        <f t="shared" si="36"/>
        <v/>
      </c>
      <c r="CL84" s="148" t="str">
        <f t="shared" si="37"/>
        <v/>
      </c>
      <c r="CM84" s="149" t="str">
        <f t="shared" si="38"/>
        <v/>
      </c>
      <c r="CN84" s="151">
        <f t="shared" si="39"/>
        <v>4.75</v>
      </c>
      <c r="CO84" s="148" t="str">
        <f t="shared" si="40"/>
        <v/>
      </c>
      <c r="CP84" s="148" t="str">
        <f t="shared" si="41"/>
        <v/>
      </c>
    </row>
    <row r="85" spans="1:94" ht="15" thickBot="1">
      <c r="A85" s="153" t="s">
        <v>120</v>
      </c>
      <c r="B85" s="170" t="s">
        <v>121</v>
      </c>
      <c r="C85" s="290">
        <v>1</v>
      </c>
      <c r="D85" s="130">
        <v>1</v>
      </c>
      <c r="E85" s="130">
        <v>1.2</v>
      </c>
      <c r="F85" s="98"/>
      <c r="G85" s="98"/>
      <c r="H85" s="98"/>
      <c r="I85" s="98"/>
      <c r="J85" s="131">
        <v>1</v>
      </c>
      <c r="K85" s="123"/>
      <c r="L85" s="131">
        <v>1</v>
      </c>
      <c r="M85" s="123"/>
      <c r="N85" s="123"/>
      <c r="O85" s="123"/>
      <c r="P85" s="123"/>
      <c r="Q85" s="123"/>
      <c r="R85" s="123"/>
      <c r="S85" s="132">
        <v>1.3</v>
      </c>
      <c r="T85" s="132">
        <v>1.3</v>
      </c>
      <c r="U85" s="99"/>
      <c r="V85" s="99"/>
      <c r="W85" s="99"/>
      <c r="X85" s="99"/>
      <c r="Y85" s="99"/>
      <c r="Z85" s="133">
        <v>0.9</v>
      </c>
      <c r="AA85" s="133">
        <v>0.75</v>
      </c>
      <c r="AB85" s="133">
        <v>0.8</v>
      </c>
      <c r="AC85" s="133">
        <v>1</v>
      </c>
      <c r="AD85" s="133">
        <v>0.75</v>
      </c>
      <c r="AE85" s="127">
        <v>1.4</v>
      </c>
      <c r="AF85" s="127">
        <v>1.2</v>
      </c>
      <c r="AG85" s="100">
        <v>1</v>
      </c>
      <c r="AH85" s="100"/>
      <c r="AI85" s="100">
        <v>1.1000000000000001</v>
      </c>
      <c r="AJ85" s="129">
        <v>0.95</v>
      </c>
      <c r="AK85" s="129">
        <v>1.3</v>
      </c>
      <c r="AL85" s="129">
        <v>1.3</v>
      </c>
      <c r="AM85" s="98"/>
      <c r="AN85" s="130">
        <v>1.2</v>
      </c>
      <c r="AO85" s="130">
        <v>1</v>
      </c>
      <c r="AP85" s="99"/>
      <c r="AQ85" s="99"/>
      <c r="AR85" s="99"/>
      <c r="AS85" s="99"/>
      <c r="AT85" s="99"/>
      <c r="AU85" s="99"/>
      <c r="AV85" s="101"/>
      <c r="AW85" s="101"/>
      <c r="AX85" s="129">
        <v>1.2</v>
      </c>
      <c r="AY85" s="101"/>
      <c r="AZ85" s="129">
        <v>1.2</v>
      </c>
      <c r="BA85" s="101"/>
      <c r="BB85" s="101"/>
      <c r="BC85" s="101"/>
      <c r="BD85" s="101">
        <v>1.2</v>
      </c>
      <c r="BE85" s="101"/>
      <c r="BF85" s="101"/>
      <c r="BG85" s="101"/>
      <c r="BH85" s="101"/>
      <c r="BI85" s="101"/>
      <c r="BJ85" s="101"/>
      <c r="BK85" s="101"/>
      <c r="BL85" s="58">
        <v>1.1225000000000001</v>
      </c>
      <c r="BM85" s="59">
        <v>0.9</v>
      </c>
      <c r="BN85" s="60">
        <v>1.4</v>
      </c>
      <c r="BO85" s="61">
        <v>0.95833333333333304</v>
      </c>
      <c r="BP85" s="62">
        <v>0.75</v>
      </c>
      <c r="BQ85" s="63">
        <v>1.3</v>
      </c>
      <c r="BR85" s="64"/>
      <c r="BS85" s="65"/>
      <c r="BT85" s="66"/>
      <c r="BU85" s="69"/>
      <c r="BV85" s="117"/>
      <c r="BW85" s="118"/>
      <c r="BX85" s="68">
        <v>53.370000000000005</v>
      </c>
      <c r="BY85" s="147">
        <f t="shared" si="26"/>
        <v>1.0666666666666667</v>
      </c>
      <c r="BZ85" s="148" t="str">
        <f t="shared" si="27"/>
        <v/>
      </c>
      <c r="CA85" s="149">
        <f t="shared" si="28"/>
        <v>1.0999999999999999</v>
      </c>
      <c r="CB85" s="149" t="str">
        <f t="shared" si="29"/>
        <v/>
      </c>
      <c r="CC85" s="148">
        <f t="shared" si="30"/>
        <v>1.3</v>
      </c>
      <c r="CD85" s="148">
        <f t="shared" si="31"/>
        <v>1.3</v>
      </c>
      <c r="CE85" s="149">
        <f t="shared" si="32"/>
        <v>1.175</v>
      </c>
      <c r="CF85" s="149"/>
      <c r="CG85" s="148">
        <f t="shared" si="33"/>
        <v>1.3</v>
      </c>
      <c r="CH85" s="150">
        <f t="shared" si="34"/>
        <v>0.95</v>
      </c>
      <c r="CI85" s="149">
        <f t="shared" si="35"/>
        <v>1.1000000000000001</v>
      </c>
      <c r="CJ85" s="149"/>
      <c r="CK85" s="148" t="str">
        <f t="shared" si="36"/>
        <v/>
      </c>
      <c r="CL85" s="148" t="str">
        <f t="shared" si="37"/>
        <v/>
      </c>
      <c r="CM85" s="149">
        <f t="shared" si="38"/>
        <v>1.2</v>
      </c>
      <c r="CN85" s="151">
        <f t="shared" si="39"/>
        <v>1.2</v>
      </c>
      <c r="CO85" s="148">
        <f t="shared" si="40"/>
        <v>0.95</v>
      </c>
      <c r="CP85" s="148">
        <f t="shared" si="41"/>
        <v>0.76666666666666661</v>
      </c>
    </row>
    <row r="86" spans="1:94" ht="15" thickBot="1">
      <c r="A86" s="153" t="s">
        <v>122</v>
      </c>
      <c r="B86" s="170" t="s">
        <v>121</v>
      </c>
      <c r="C86" s="291">
        <v>1</v>
      </c>
      <c r="D86" s="130">
        <v>1</v>
      </c>
      <c r="E86" s="130">
        <v>1.2</v>
      </c>
      <c r="F86" s="98"/>
      <c r="G86" s="98"/>
      <c r="H86" s="98"/>
      <c r="I86" s="98"/>
      <c r="J86" s="131">
        <v>1</v>
      </c>
      <c r="K86" s="123"/>
      <c r="L86" s="123"/>
      <c r="M86" s="123"/>
      <c r="N86" s="123"/>
      <c r="O86" s="123"/>
      <c r="P86" s="123"/>
      <c r="Q86" s="123"/>
      <c r="R86" s="123"/>
      <c r="S86" s="132">
        <v>1.3</v>
      </c>
      <c r="T86" s="132">
        <v>1.3</v>
      </c>
      <c r="U86" s="99"/>
      <c r="V86" s="99"/>
      <c r="W86" s="99"/>
      <c r="X86" s="99"/>
      <c r="Y86" s="99"/>
      <c r="Z86" s="133">
        <v>0.9</v>
      </c>
      <c r="AA86" s="133">
        <v>0.75</v>
      </c>
      <c r="AB86" s="133">
        <v>0.75</v>
      </c>
      <c r="AC86" s="133">
        <v>1</v>
      </c>
      <c r="AD86" s="133">
        <v>0.75</v>
      </c>
      <c r="AE86" s="100"/>
      <c r="AF86" s="127">
        <v>1.2</v>
      </c>
      <c r="AG86" s="100"/>
      <c r="AH86" s="100"/>
      <c r="AI86" s="100">
        <v>1.1000000000000001</v>
      </c>
      <c r="AJ86" s="101"/>
      <c r="AK86" s="101"/>
      <c r="AL86" s="101"/>
      <c r="AM86" s="98"/>
      <c r="AN86" s="130">
        <v>1.2</v>
      </c>
      <c r="AO86" s="130">
        <v>1</v>
      </c>
      <c r="AP86" s="99"/>
      <c r="AQ86" s="99"/>
      <c r="AR86" s="99"/>
      <c r="AS86" s="99"/>
      <c r="AT86" s="99"/>
      <c r="AU86" s="99"/>
      <c r="AV86" s="101"/>
      <c r="AW86" s="101"/>
      <c r="AX86" s="101"/>
      <c r="AY86" s="101"/>
      <c r="AZ86" s="101"/>
      <c r="BA86" s="101"/>
      <c r="BB86" s="101"/>
      <c r="BC86" s="101"/>
      <c r="BD86" s="101"/>
      <c r="BE86" s="101"/>
      <c r="BF86" s="101"/>
      <c r="BG86" s="101"/>
      <c r="BH86" s="101"/>
      <c r="BI86" s="101"/>
      <c r="BJ86" s="101"/>
      <c r="BK86" s="101"/>
      <c r="BL86" s="58">
        <v>1.8181818181817999</v>
      </c>
      <c r="BM86" s="59">
        <v>0.9</v>
      </c>
      <c r="BN86" s="60">
        <v>1.3</v>
      </c>
      <c r="BO86" s="61">
        <v>0.88749999999999996</v>
      </c>
      <c r="BP86" s="62">
        <v>0.75</v>
      </c>
      <c r="BQ86" s="63">
        <v>1.3</v>
      </c>
      <c r="BR86" s="64"/>
      <c r="BS86" s="65"/>
      <c r="BT86" s="66"/>
      <c r="BU86" s="69"/>
      <c r="BV86" s="117"/>
      <c r="BW86" s="118"/>
      <c r="BX86" s="68">
        <v>47.120000000000005</v>
      </c>
      <c r="BY86" s="147">
        <f t="shared" si="26"/>
        <v>1.0666666666666667</v>
      </c>
      <c r="BZ86" s="148" t="str">
        <f t="shared" si="27"/>
        <v/>
      </c>
      <c r="CA86" s="149">
        <f t="shared" si="28"/>
        <v>1.1499999999999999</v>
      </c>
      <c r="CB86" s="149" t="str">
        <f t="shared" si="29"/>
        <v/>
      </c>
      <c r="CC86" s="148">
        <f t="shared" si="30"/>
        <v>1.3</v>
      </c>
      <c r="CD86" s="148">
        <f t="shared" si="31"/>
        <v>1.3</v>
      </c>
      <c r="CE86" s="149">
        <f t="shared" si="32"/>
        <v>1.1499999999999999</v>
      </c>
      <c r="CF86" s="149"/>
      <c r="CG86" s="148" t="str">
        <f t="shared" si="33"/>
        <v/>
      </c>
      <c r="CH86" s="150" t="str">
        <f t="shared" si="34"/>
        <v/>
      </c>
      <c r="CI86" s="149">
        <f t="shared" si="35"/>
        <v>1.1000000000000001</v>
      </c>
      <c r="CJ86" s="149"/>
      <c r="CK86" s="148" t="str">
        <f t="shared" si="36"/>
        <v/>
      </c>
      <c r="CL86" s="148" t="str">
        <f t="shared" si="37"/>
        <v/>
      </c>
      <c r="CM86" s="149" t="str">
        <f t="shared" si="38"/>
        <v/>
      </c>
      <c r="CN86" s="151" t="str">
        <f t="shared" si="39"/>
        <v/>
      </c>
      <c r="CO86" s="148">
        <f t="shared" si="40"/>
        <v>0.95</v>
      </c>
      <c r="CP86" s="148">
        <f t="shared" si="41"/>
        <v>0.75</v>
      </c>
    </row>
    <row r="87" spans="1:94" ht="15" thickBot="1">
      <c r="A87" s="153" t="s">
        <v>123</v>
      </c>
      <c r="B87" s="170" t="s">
        <v>121</v>
      </c>
      <c r="C87" s="291">
        <v>1.4</v>
      </c>
      <c r="D87" s="98"/>
      <c r="E87" s="98"/>
      <c r="F87" s="98"/>
      <c r="G87" s="98"/>
      <c r="H87" s="98"/>
      <c r="I87" s="98"/>
      <c r="J87" s="123"/>
      <c r="K87" s="123"/>
      <c r="L87" s="123"/>
      <c r="M87" s="123"/>
      <c r="N87" s="123"/>
      <c r="O87" s="123"/>
      <c r="P87" s="123"/>
      <c r="Q87" s="123"/>
      <c r="R87" s="123"/>
      <c r="S87" s="99"/>
      <c r="T87" s="99"/>
      <c r="U87" s="99"/>
      <c r="V87" s="99"/>
      <c r="W87" s="99"/>
      <c r="X87" s="99"/>
      <c r="Y87" s="99"/>
      <c r="Z87" s="126"/>
      <c r="AA87" s="126"/>
      <c r="AB87" s="126"/>
      <c r="AC87" s="126"/>
      <c r="AD87" s="126"/>
      <c r="AE87" s="100"/>
      <c r="AF87" s="100"/>
      <c r="AG87" s="100"/>
      <c r="AH87" s="100"/>
      <c r="AI87" s="100"/>
      <c r="AJ87" s="101"/>
      <c r="AK87" s="101"/>
      <c r="AL87" s="101"/>
      <c r="AM87" s="98"/>
      <c r="AN87" s="98"/>
      <c r="AO87" s="98"/>
      <c r="AP87" s="99"/>
      <c r="AQ87" s="99"/>
      <c r="AR87" s="99"/>
      <c r="AS87" s="99"/>
      <c r="AT87" s="99"/>
      <c r="AU87" s="99"/>
      <c r="AV87" s="101"/>
      <c r="AW87" s="101"/>
      <c r="AX87" s="101">
        <v>2</v>
      </c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58">
        <v>1.7</v>
      </c>
      <c r="BM87" s="59">
        <v>1.4</v>
      </c>
      <c r="BN87" s="60">
        <v>2</v>
      </c>
      <c r="BO87" s="61" t="s">
        <v>203</v>
      </c>
      <c r="BP87" s="62"/>
      <c r="BQ87" s="63"/>
      <c r="BR87" s="64"/>
      <c r="BS87" s="65"/>
      <c r="BT87" s="66"/>
      <c r="BU87" s="69"/>
      <c r="BV87" s="117"/>
      <c r="BW87" s="118"/>
      <c r="BX87" s="68">
        <v>5.8</v>
      </c>
      <c r="BY87" s="147">
        <f t="shared" si="26"/>
        <v>1.4</v>
      </c>
      <c r="BZ87" s="148" t="str">
        <f t="shared" si="27"/>
        <v/>
      </c>
      <c r="CA87" s="149" t="str">
        <f t="shared" si="28"/>
        <v/>
      </c>
      <c r="CB87" s="149" t="str">
        <f t="shared" si="29"/>
        <v/>
      </c>
      <c r="CC87" s="148" t="str">
        <f t="shared" si="30"/>
        <v/>
      </c>
      <c r="CD87" s="148" t="str">
        <f t="shared" si="31"/>
        <v/>
      </c>
      <c r="CE87" s="149" t="str">
        <f t="shared" si="32"/>
        <v/>
      </c>
      <c r="CF87" s="149"/>
      <c r="CG87" s="148" t="str">
        <f t="shared" si="33"/>
        <v/>
      </c>
      <c r="CH87" s="150" t="str">
        <f t="shared" si="34"/>
        <v/>
      </c>
      <c r="CI87" s="149" t="str">
        <f t="shared" si="35"/>
        <v/>
      </c>
      <c r="CJ87" s="149"/>
      <c r="CK87" s="148" t="str">
        <f t="shared" si="36"/>
        <v/>
      </c>
      <c r="CL87" s="148" t="str">
        <f t="shared" si="37"/>
        <v/>
      </c>
      <c r="CM87" s="149">
        <f t="shared" si="38"/>
        <v>2</v>
      </c>
      <c r="CN87" s="151" t="str">
        <f t="shared" si="39"/>
        <v/>
      </c>
      <c r="CO87" s="148" t="str">
        <f t="shared" si="40"/>
        <v/>
      </c>
      <c r="CP87" s="148" t="str">
        <f t="shared" si="41"/>
        <v/>
      </c>
    </row>
    <row r="88" spans="1:94" ht="15" thickBot="1">
      <c r="A88" s="153" t="s">
        <v>124</v>
      </c>
      <c r="B88" s="170" t="s">
        <v>121</v>
      </c>
      <c r="C88" s="290"/>
      <c r="D88" s="130">
        <v>1</v>
      </c>
      <c r="E88" s="130">
        <v>1.2</v>
      </c>
      <c r="F88" s="98"/>
      <c r="G88" s="98"/>
      <c r="H88" s="98"/>
      <c r="I88" s="98"/>
      <c r="J88" s="131">
        <v>1</v>
      </c>
      <c r="K88" s="123"/>
      <c r="L88" s="123"/>
      <c r="M88" s="123"/>
      <c r="N88" s="123"/>
      <c r="O88" s="123"/>
      <c r="P88" s="123"/>
      <c r="Q88" s="123"/>
      <c r="R88" s="123"/>
      <c r="S88" s="99"/>
      <c r="T88" s="99"/>
      <c r="U88" s="99"/>
      <c r="V88" s="99"/>
      <c r="W88" s="99"/>
      <c r="X88" s="99"/>
      <c r="Y88" s="99"/>
      <c r="Z88" s="126"/>
      <c r="AA88" s="126"/>
      <c r="AB88" s="126"/>
      <c r="AC88" s="126"/>
      <c r="AD88" s="126"/>
      <c r="AE88" s="100"/>
      <c r="AF88" s="100"/>
      <c r="AG88" s="100"/>
      <c r="AH88" s="100"/>
      <c r="AI88" s="100"/>
      <c r="AJ88" s="129">
        <v>0.95</v>
      </c>
      <c r="AK88" s="129">
        <v>1.3</v>
      </c>
      <c r="AL88" s="129">
        <v>1.3</v>
      </c>
      <c r="AM88" s="98"/>
      <c r="AN88" s="130">
        <v>1.2</v>
      </c>
      <c r="AO88" s="98"/>
      <c r="AP88" s="99"/>
      <c r="AQ88" s="99"/>
      <c r="AR88" s="99"/>
      <c r="AS88" s="99"/>
      <c r="AT88" s="99"/>
      <c r="AU88" s="99"/>
      <c r="AV88" s="101"/>
      <c r="AW88" s="101"/>
      <c r="AX88" s="101"/>
      <c r="AY88" s="101"/>
      <c r="AZ88" s="101"/>
      <c r="BA88" s="101"/>
      <c r="BB88" s="101"/>
      <c r="BC88" s="101"/>
      <c r="BD88" s="101">
        <v>1.2</v>
      </c>
      <c r="BE88" s="101"/>
      <c r="BF88" s="101"/>
      <c r="BG88" s="128">
        <v>0.9</v>
      </c>
      <c r="BH88" s="101"/>
      <c r="BI88" s="101"/>
      <c r="BJ88" s="101"/>
      <c r="BK88" s="101"/>
      <c r="BL88" s="58">
        <v>1.1357142857142857</v>
      </c>
      <c r="BM88" s="59">
        <v>0.95</v>
      </c>
      <c r="BN88" s="60">
        <v>1.3</v>
      </c>
      <c r="BO88" s="61">
        <v>1.1666666666667</v>
      </c>
      <c r="BP88" s="62">
        <v>0.9</v>
      </c>
      <c r="BQ88" s="63">
        <v>1.2</v>
      </c>
      <c r="BR88" s="64"/>
      <c r="BS88" s="65"/>
      <c r="BT88" s="66"/>
      <c r="BU88" s="69"/>
      <c r="BV88" s="117"/>
      <c r="BW88" s="118"/>
      <c r="BX88" s="68">
        <v>2.25</v>
      </c>
      <c r="BY88" s="147">
        <f t="shared" si="26"/>
        <v>1.1000000000000001</v>
      </c>
      <c r="BZ88" s="148" t="str">
        <f t="shared" si="27"/>
        <v/>
      </c>
      <c r="CA88" s="149">
        <f t="shared" si="28"/>
        <v>1</v>
      </c>
      <c r="CB88" s="149" t="str">
        <f t="shared" si="29"/>
        <v/>
      </c>
      <c r="CC88" s="148" t="str">
        <f t="shared" si="30"/>
        <v/>
      </c>
      <c r="CD88" s="148" t="str">
        <f t="shared" si="31"/>
        <v/>
      </c>
      <c r="CE88" s="149" t="str">
        <f t="shared" si="32"/>
        <v/>
      </c>
      <c r="CF88" s="149"/>
      <c r="CG88" s="148">
        <f t="shared" si="33"/>
        <v>1.3</v>
      </c>
      <c r="CH88" s="150">
        <f t="shared" si="34"/>
        <v>0.95</v>
      </c>
      <c r="CI88" s="149">
        <f t="shared" si="35"/>
        <v>1.2</v>
      </c>
      <c r="CJ88" s="149"/>
      <c r="CK88" s="148" t="str">
        <f t="shared" si="36"/>
        <v/>
      </c>
      <c r="CL88" s="148" t="str">
        <f t="shared" si="37"/>
        <v/>
      </c>
      <c r="CM88" s="149" t="str">
        <f t="shared" si="38"/>
        <v/>
      </c>
      <c r="CN88" s="151">
        <f t="shared" si="39"/>
        <v>1.05</v>
      </c>
      <c r="CO88" s="148" t="str">
        <f t="shared" si="40"/>
        <v/>
      </c>
      <c r="CP88" s="148" t="str">
        <f t="shared" si="41"/>
        <v/>
      </c>
    </row>
    <row r="89" spans="1:94" ht="15" thickBot="1">
      <c r="A89" s="153" t="s">
        <v>125</v>
      </c>
      <c r="B89" s="170" t="s">
        <v>52</v>
      </c>
      <c r="C89" s="290"/>
      <c r="D89" s="98"/>
      <c r="E89" s="130">
        <v>13.5</v>
      </c>
      <c r="F89" s="98"/>
      <c r="G89" s="98"/>
      <c r="H89" s="98"/>
      <c r="I89" s="98"/>
      <c r="J89" s="123"/>
      <c r="K89" s="123"/>
      <c r="L89" s="123"/>
      <c r="M89" s="123"/>
      <c r="N89" s="123"/>
      <c r="O89" s="123"/>
      <c r="P89" s="123"/>
      <c r="Q89" s="123"/>
      <c r="R89" s="123"/>
      <c r="S89" s="99"/>
      <c r="T89" s="99"/>
      <c r="U89" s="99"/>
      <c r="V89" s="99"/>
      <c r="W89" s="132">
        <v>13</v>
      </c>
      <c r="X89" s="99"/>
      <c r="Y89" s="99"/>
      <c r="Z89" s="126"/>
      <c r="AA89" s="126"/>
      <c r="AB89" s="126">
        <v>5</v>
      </c>
      <c r="AC89" s="126"/>
      <c r="AD89" s="126"/>
      <c r="AE89" s="127"/>
      <c r="AF89" s="127"/>
      <c r="AG89" s="100"/>
      <c r="AH89" s="100"/>
      <c r="AI89" s="100"/>
      <c r="AJ89" s="101"/>
      <c r="AK89" s="101"/>
      <c r="AL89" s="101"/>
      <c r="AM89" s="130">
        <v>15</v>
      </c>
      <c r="AN89" s="98"/>
      <c r="AO89" s="98"/>
      <c r="AP89" s="99"/>
      <c r="AQ89" s="99"/>
      <c r="AR89" s="99"/>
      <c r="AS89" s="99"/>
      <c r="AT89" s="99"/>
      <c r="AU89" s="99"/>
      <c r="AV89" s="101"/>
      <c r="AW89" s="101"/>
      <c r="AX89" s="101"/>
      <c r="AY89" s="101"/>
      <c r="AZ89" s="101">
        <v>15</v>
      </c>
      <c r="BA89" s="101"/>
      <c r="BB89" s="101"/>
      <c r="BC89" s="101"/>
      <c r="BD89" s="101"/>
      <c r="BE89" s="101"/>
      <c r="BF89" s="101"/>
      <c r="BG89" s="101"/>
      <c r="BH89" s="128"/>
      <c r="BI89" s="128">
        <v>16</v>
      </c>
      <c r="BJ89" s="101"/>
      <c r="BK89" s="128">
        <v>13.2</v>
      </c>
      <c r="BL89" s="58">
        <v>14.583333333333334</v>
      </c>
      <c r="BM89" s="59">
        <v>13</v>
      </c>
      <c r="BN89" s="60">
        <v>16</v>
      </c>
      <c r="BO89" s="61">
        <v>5</v>
      </c>
      <c r="BP89" s="62">
        <v>5</v>
      </c>
      <c r="BQ89" s="63">
        <v>5</v>
      </c>
      <c r="BR89" s="64"/>
      <c r="BS89" s="65"/>
      <c r="BT89" s="66"/>
      <c r="BU89" s="69"/>
      <c r="BV89" s="117"/>
      <c r="BW89" s="118"/>
      <c r="BX89" s="68">
        <v>26</v>
      </c>
      <c r="BY89" s="147">
        <f t="shared" si="26"/>
        <v>13.5</v>
      </c>
      <c r="BZ89" s="148" t="str">
        <f t="shared" si="27"/>
        <v/>
      </c>
      <c r="CA89" s="149" t="str">
        <f t="shared" si="28"/>
        <v/>
      </c>
      <c r="CB89" s="149" t="str">
        <f t="shared" si="29"/>
        <v/>
      </c>
      <c r="CC89" s="148">
        <f t="shared" si="30"/>
        <v>13</v>
      </c>
      <c r="CD89" s="148" t="str">
        <f t="shared" si="31"/>
        <v/>
      </c>
      <c r="CE89" s="149" t="str">
        <f t="shared" si="32"/>
        <v/>
      </c>
      <c r="CF89" s="149"/>
      <c r="CG89" s="148" t="str">
        <f t="shared" si="33"/>
        <v/>
      </c>
      <c r="CH89" s="150" t="str">
        <f t="shared" si="34"/>
        <v/>
      </c>
      <c r="CI89" s="149">
        <f t="shared" si="35"/>
        <v>15</v>
      </c>
      <c r="CJ89" s="149"/>
      <c r="CK89" s="148" t="str">
        <f t="shared" si="36"/>
        <v/>
      </c>
      <c r="CL89" s="148" t="str">
        <f t="shared" si="37"/>
        <v/>
      </c>
      <c r="CM89" s="149">
        <f t="shared" si="38"/>
        <v>15.5</v>
      </c>
      <c r="CN89" s="151" t="str">
        <f t="shared" si="39"/>
        <v/>
      </c>
      <c r="CO89" s="148" t="str">
        <f t="shared" si="40"/>
        <v/>
      </c>
      <c r="CP89" s="148">
        <f t="shared" si="41"/>
        <v>5</v>
      </c>
    </row>
    <row r="90" spans="1:94" ht="28.8" thickBot="1">
      <c r="A90" s="153" t="s">
        <v>126</v>
      </c>
      <c r="B90" s="170" t="s">
        <v>52</v>
      </c>
      <c r="C90" s="290"/>
      <c r="D90" s="98"/>
      <c r="E90" s="98"/>
      <c r="F90" s="98"/>
      <c r="G90" s="98"/>
      <c r="H90" s="98"/>
      <c r="I90" s="98"/>
      <c r="J90" s="123"/>
      <c r="K90" s="123"/>
      <c r="L90" s="123"/>
      <c r="M90" s="123"/>
      <c r="N90" s="123"/>
      <c r="O90" s="123"/>
      <c r="P90" s="123"/>
      <c r="Q90" s="123"/>
      <c r="R90" s="123"/>
      <c r="S90" s="99"/>
      <c r="T90" s="99"/>
      <c r="U90" s="99"/>
      <c r="V90" s="99"/>
      <c r="W90" s="99"/>
      <c r="X90" s="99"/>
      <c r="Y90" s="99"/>
      <c r="Z90" s="126"/>
      <c r="AA90" s="126"/>
      <c r="AB90" s="126"/>
      <c r="AC90" s="126">
        <v>10</v>
      </c>
      <c r="AD90" s="126">
        <v>10</v>
      </c>
      <c r="AE90" s="127">
        <v>13.4</v>
      </c>
      <c r="AF90" s="127">
        <v>18</v>
      </c>
      <c r="AG90" s="100"/>
      <c r="AH90" s="100"/>
      <c r="AI90" s="100"/>
      <c r="AJ90" s="101"/>
      <c r="AK90" s="101"/>
      <c r="AL90" s="101" t="s">
        <v>276</v>
      </c>
      <c r="AM90" s="130">
        <v>15</v>
      </c>
      <c r="AN90" s="130">
        <v>15</v>
      </c>
      <c r="AO90" s="98"/>
      <c r="AP90" s="99"/>
      <c r="AQ90" s="99"/>
      <c r="AR90" s="99"/>
      <c r="AS90" s="99"/>
      <c r="AT90" s="99"/>
      <c r="AU90" s="99"/>
      <c r="AV90" s="101"/>
      <c r="AW90" s="101"/>
      <c r="AX90" s="101">
        <v>14</v>
      </c>
      <c r="AY90" s="101"/>
      <c r="AZ90" s="101"/>
      <c r="BA90" s="101"/>
      <c r="BB90" s="101"/>
      <c r="BC90" s="101"/>
      <c r="BD90" s="101"/>
      <c r="BE90" s="101"/>
      <c r="BF90" s="101"/>
      <c r="BG90" s="101"/>
      <c r="BH90" s="128"/>
      <c r="BI90" s="101"/>
      <c r="BJ90" s="101"/>
      <c r="BK90" s="101"/>
      <c r="BL90" s="58">
        <v>14.233333333333334</v>
      </c>
      <c r="BM90" s="59">
        <v>1</v>
      </c>
      <c r="BN90" s="60">
        <v>18</v>
      </c>
      <c r="BO90" s="61">
        <v>1</v>
      </c>
      <c r="BP90" s="62">
        <v>1</v>
      </c>
      <c r="BQ90" s="63">
        <v>1</v>
      </c>
      <c r="BR90" s="64"/>
      <c r="BS90" s="65"/>
      <c r="BT90" s="66"/>
      <c r="BU90" s="69"/>
      <c r="BV90" s="117"/>
      <c r="BW90" s="118"/>
      <c r="BX90" s="68">
        <v>1</v>
      </c>
      <c r="BY90" s="147" t="str">
        <f t="shared" si="26"/>
        <v/>
      </c>
      <c r="BZ90" s="148" t="str">
        <f t="shared" si="27"/>
        <v/>
      </c>
      <c r="CA90" s="149" t="str">
        <f t="shared" si="28"/>
        <v/>
      </c>
      <c r="CB90" s="149" t="str">
        <f t="shared" si="29"/>
        <v/>
      </c>
      <c r="CC90" s="148" t="str">
        <f t="shared" si="30"/>
        <v/>
      </c>
      <c r="CD90" s="148" t="str">
        <f t="shared" si="31"/>
        <v/>
      </c>
      <c r="CE90" s="149">
        <f t="shared" si="32"/>
        <v>15.7</v>
      </c>
      <c r="CF90" s="149"/>
      <c r="CG90" s="148" t="str">
        <f t="shared" si="33"/>
        <v/>
      </c>
      <c r="CH90" s="150" t="str">
        <f t="shared" si="34"/>
        <v/>
      </c>
      <c r="CI90" s="149">
        <f t="shared" si="35"/>
        <v>15</v>
      </c>
      <c r="CJ90" s="149"/>
      <c r="CK90" s="148" t="str">
        <f t="shared" si="36"/>
        <v/>
      </c>
      <c r="CL90" s="148" t="str">
        <f t="shared" si="37"/>
        <v/>
      </c>
      <c r="CM90" s="149">
        <f t="shared" si="38"/>
        <v>14</v>
      </c>
      <c r="CN90" s="151" t="str">
        <f t="shared" si="39"/>
        <v/>
      </c>
      <c r="CO90" s="148">
        <f t="shared" si="40"/>
        <v>10</v>
      </c>
      <c r="CP90" s="148">
        <f t="shared" si="41"/>
        <v>10</v>
      </c>
    </row>
    <row r="91" spans="1:94" ht="15" thickBot="1">
      <c r="A91" s="153" t="s">
        <v>127</v>
      </c>
      <c r="B91" s="170" t="s">
        <v>121</v>
      </c>
      <c r="C91" s="290"/>
      <c r="D91" s="98"/>
      <c r="E91" s="98"/>
      <c r="F91" s="98"/>
      <c r="G91" s="98"/>
      <c r="H91" s="98"/>
      <c r="I91" s="98"/>
      <c r="J91" s="123"/>
      <c r="K91" s="123"/>
      <c r="L91" s="123"/>
      <c r="M91" s="123"/>
      <c r="N91" s="123"/>
      <c r="O91" s="123"/>
      <c r="P91" s="123"/>
      <c r="Q91" s="123"/>
      <c r="R91" s="123"/>
      <c r="S91" s="99"/>
      <c r="T91" s="99"/>
      <c r="U91" s="99"/>
      <c r="V91" s="99"/>
      <c r="W91" s="99"/>
      <c r="X91" s="99"/>
      <c r="Y91" s="99"/>
      <c r="Z91" s="126"/>
      <c r="AA91" s="126"/>
      <c r="AB91" s="126"/>
      <c r="AC91" s="126"/>
      <c r="AD91" s="126"/>
      <c r="AE91" s="100"/>
      <c r="AF91" s="100"/>
      <c r="AG91" s="100"/>
      <c r="AH91" s="100"/>
      <c r="AI91" s="100"/>
      <c r="AJ91" s="101"/>
      <c r="AK91" s="101"/>
      <c r="AL91" s="101"/>
      <c r="AM91" s="98"/>
      <c r="AN91" s="98"/>
      <c r="AO91" s="98"/>
      <c r="AP91" s="99"/>
      <c r="AQ91" s="99"/>
      <c r="AR91" s="99"/>
      <c r="AS91" s="99"/>
      <c r="AT91" s="99"/>
      <c r="AU91" s="99"/>
      <c r="AV91" s="101"/>
      <c r="AW91" s="101"/>
      <c r="AX91" s="101"/>
      <c r="AY91" s="101"/>
      <c r="AZ91" s="101"/>
      <c r="BA91" s="101"/>
      <c r="BB91" s="101"/>
      <c r="BC91" s="101"/>
      <c r="BD91" s="101"/>
      <c r="BE91" s="101"/>
      <c r="BF91" s="101"/>
      <c r="BG91" s="101"/>
      <c r="BH91" s="101"/>
      <c r="BI91" s="101"/>
      <c r="BJ91" s="101"/>
      <c r="BK91" s="101"/>
      <c r="BL91" s="58" t="s">
        <v>203</v>
      </c>
      <c r="BM91" s="59"/>
      <c r="BN91" s="60"/>
      <c r="BO91" s="61" t="s">
        <v>203</v>
      </c>
      <c r="BP91" s="62"/>
      <c r="BQ91" s="63"/>
      <c r="BR91" s="64"/>
      <c r="BS91" s="65"/>
      <c r="BT91" s="66"/>
      <c r="BU91" s="69"/>
      <c r="BV91" s="117"/>
      <c r="BW91" s="118"/>
      <c r="BX91" s="68">
        <v>1</v>
      </c>
      <c r="BY91" s="147" t="str">
        <f t="shared" si="26"/>
        <v/>
      </c>
      <c r="BZ91" s="148" t="str">
        <f t="shared" si="27"/>
        <v/>
      </c>
      <c r="CA91" s="149" t="str">
        <f t="shared" si="28"/>
        <v/>
      </c>
      <c r="CB91" s="149" t="str">
        <f t="shared" si="29"/>
        <v/>
      </c>
      <c r="CC91" s="148" t="str">
        <f t="shared" si="30"/>
        <v/>
      </c>
      <c r="CD91" s="148" t="str">
        <f t="shared" si="31"/>
        <v/>
      </c>
      <c r="CE91" s="149" t="str">
        <f t="shared" si="32"/>
        <v/>
      </c>
      <c r="CF91" s="149"/>
      <c r="CG91" s="148" t="str">
        <f t="shared" si="33"/>
        <v/>
      </c>
      <c r="CH91" s="150" t="str">
        <f t="shared" si="34"/>
        <v/>
      </c>
      <c r="CI91" s="149" t="str">
        <f t="shared" si="35"/>
        <v/>
      </c>
      <c r="CJ91" s="149"/>
      <c r="CK91" s="148" t="str">
        <f t="shared" si="36"/>
        <v/>
      </c>
      <c r="CL91" s="148" t="str">
        <f t="shared" si="37"/>
        <v/>
      </c>
      <c r="CM91" s="149" t="str">
        <f t="shared" si="38"/>
        <v/>
      </c>
      <c r="CN91" s="151" t="str">
        <f t="shared" si="39"/>
        <v/>
      </c>
      <c r="CO91" s="148" t="str">
        <f t="shared" si="40"/>
        <v/>
      </c>
      <c r="CP91" s="148" t="str">
        <f t="shared" si="41"/>
        <v/>
      </c>
    </row>
    <row r="92" spans="1:94" ht="15" thickBot="1">
      <c r="A92" s="153" t="s">
        <v>128</v>
      </c>
      <c r="B92" s="170" t="s">
        <v>52</v>
      </c>
      <c r="C92" s="290"/>
      <c r="D92" s="98"/>
      <c r="E92" s="98"/>
      <c r="F92" s="98"/>
      <c r="G92" s="98"/>
      <c r="H92" s="98"/>
      <c r="I92" s="98"/>
      <c r="J92" s="123"/>
      <c r="K92" s="123"/>
      <c r="L92" s="123"/>
      <c r="M92" s="123"/>
      <c r="N92" s="123"/>
      <c r="O92" s="123"/>
      <c r="P92" s="123"/>
      <c r="Q92" s="123"/>
      <c r="R92" s="123"/>
      <c r="S92" s="99"/>
      <c r="T92" s="99"/>
      <c r="U92" s="99"/>
      <c r="V92" s="99"/>
      <c r="W92" s="99"/>
      <c r="X92" s="99"/>
      <c r="Y92" s="99"/>
      <c r="Z92" s="126"/>
      <c r="AA92" s="126"/>
      <c r="AB92" s="126"/>
      <c r="AC92" s="126"/>
      <c r="AD92" s="126"/>
      <c r="AE92" s="100"/>
      <c r="AF92" s="100"/>
      <c r="AG92" s="100"/>
      <c r="AH92" s="100"/>
      <c r="AI92" s="100"/>
      <c r="AJ92" s="101"/>
      <c r="AK92" s="101"/>
      <c r="AL92" s="101"/>
      <c r="AM92" s="98"/>
      <c r="AN92" s="98"/>
      <c r="AO92" s="98"/>
      <c r="AP92" s="99"/>
      <c r="AQ92" s="99"/>
      <c r="AR92" s="99"/>
      <c r="AS92" s="99"/>
      <c r="AT92" s="99"/>
      <c r="AU92" s="99"/>
      <c r="AV92" s="101"/>
      <c r="AW92" s="101"/>
      <c r="AX92" s="101">
        <v>14</v>
      </c>
      <c r="AY92" s="101"/>
      <c r="AZ92" s="101"/>
      <c r="BA92" s="101">
        <v>16</v>
      </c>
      <c r="BB92" s="101"/>
      <c r="BC92" s="101"/>
      <c r="BD92" s="101"/>
      <c r="BE92" s="101"/>
      <c r="BF92" s="101"/>
      <c r="BG92" s="101"/>
      <c r="BH92" s="128"/>
      <c r="BI92" s="101"/>
      <c r="BJ92" s="101"/>
      <c r="BK92" s="101"/>
      <c r="BL92" s="58">
        <v>14</v>
      </c>
      <c r="BM92" s="59">
        <v>14</v>
      </c>
      <c r="BN92" s="60">
        <v>14</v>
      </c>
      <c r="BO92" s="61">
        <v>16</v>
      </c>
      <c r="BP92" s="62">
        <v>16</v>
      </c>
      <c r="BQ92" s="63">
        <v>16</v>
      </c>
      <c r="BR92" s="64"/>
      <c r="BS92" s="65"/>
      <c r="BT92" s="66"/>
      <c r="BU92" s="69"/>
      <c r="BV92" s="117"/>
      <c r="BW92" s="118"/>
      <c r="BX92" s="68">
        <v>91</v>
      </c>
      <c r="BY92" s="147" t="str">
        <f t="shared" si="26"/>
        <v/>
      </c>
      <c r="BZ92" s="148" t="str">
        <f t="shared" si="27"/>
        <v/>
      </c>
      <c r="CA92" s="149" t="str">
        <f t="shared" si="28"/>
        <v/>
      </c>
      <c r="CB92" s="149" t="str">
        <f t="shared" si="29"/>
        <v/>
      </c>
      <c r="CC92" s="148" t="str">
        <f t="shared" si="30"/>
        <v/>
      </c>
      <c r="CD92" s="148" t="str">
        <f t="shared" si="31"/>
        <v/>
      </c>
      <c r="CE92" s="149" t="str">
        <f t="shared" si="32"/>
        <v/>
      </c>
      <c r="CF92" s="149"/>
      <c r="CG92" s="148" t="str">
        <f t="shared" si="33"/>
        <v/>
      </c>
      <c r="CH92" s="150" t="str">
        <f t="shared" si="34"/>
        <v/>
      </c>
      <c r="CI92" s="149" t="str">
        <f t="shared" si="35"/>
        <v/>
      </c>
      <c r="CJ92" s="149"/>
      <c r="CK92" s="148" t="str">
        <f t="shared" si="36"/>
        <v/>
      </c>
      <c r="CL92" s="148" t="str">
        <f t="shared" si="37"/>
        <v/>
      </c>
      <c r="CM92" s="149">
        <f t="shared" si="38"/>
        <v>14</v>
      </c>
      <c r="CN92" s="151">
        <f t="shared" si="39"/>
        <v>16</v>
      </c>
      <c r="CO92" s="148" t="str">
        <f t="shared" si="40"/>
        <v/>
      </c>
      <c r="CP92" s="148" t="str">
        <f t="shared" si="41"/>
        <v/>
      </c>
    </row>
    <row r="93" spans="1:94" ht="15" thickBot="1">
      <c r="A93" s="153" t="s">
        <v>128</v>
      </c>
      <c r="B93" s="170" t="s">
        <v>56</v>
      </c>
      <c r="C93" s="291">
        <v>1.5</v>
      </c>
      <c r="D93" s="98"/>
      <c r="E93" s="98"/>
      <c r="F93" s="98"/>
      <c r="G93" s="98"/>
      <c r="H93" s="98"/>
      <c r="I93" s="98"/>
      <c r="J93" s="123"/>
      <c r="K93" s="123"/>
      <c r="L93" s="123"/>
      <c r="M93" s="123"/>
      <c r="N93" s="123"/>
      <c r="O93" s="123"/>
      <c r="P93" s="123"/>
      <c r="Q93" s="123"/>
      <c r="R93" s="123"/>
      <c r="S93" s="99"/>
      <c r="T93" s="99"/>
      <c r="U93" s="99"/>
      <c r="V93" s="99"/>
      <c r="W93" s="99"/>
      <c r="X93" s="99"/>
      <c r="Y93" s="99"/>
      <c r="Z93" s="126"/>
      <c r="AA93" s="126"/>
      <c r="AB93" s="126"/>
      <c r="AC93" s="126"/>
      <c r="AD93" s="126"/>
      <c r="AE93" s="100"/>
      <c r="AF93" s="152">
        <v>1.5</v>
      </c>
      <c r="AG93" s="100"/>
      <c r="AH93" s="100"/>
      <c r="AI93" s="100"/>
      <c r="AJ93" s="101"/>
      <c r="AK93" s="101"/>
      <c r="AL93" s="101"/>
      <c r="AM93" s="98"/>
      <c r="AN93" s="98"/>
      <c r="AO93" s="98"/>
      <c r="AP93" s="99"/>
      <c r="AQ93" s="99"/>
      <c r="AR93" s="99"/>
      <c r="AS93" s="99"/>
      <c r="AT93" s="99"/>
      <c r="AU93" s="99"/>
      <c r="AV93" s="101"/>
      <c r="AW93" s="101"/>
      <c r="AX93" s="101">
        <v>1.4</v>
      </c>
      <c r="AY93" s="101"/>
      <c r="AZ93" s="101"/>
      <c r="BA93" s="101"/>
      <c r="BB93" s="101"/>
      <c r="BC93" s="101"/>
      <c r="BD93" s="101"/>
      <c r="BE93" s="101"/>
      <c r="BF93" s="101"/>
      <c r="BG93" s="101"/>
      <c r="BH93" s="101"/>
      <c r="BI93" s="101"/>
      <c r="BJ93" s="101"/>
      <c r="BK93" s="101"/>
      <c r="BL93" s="58">
        <v>1.4666666666666668</v>
      </c>
      <c r="BM93" s="59">
        <v>1.4</v>
      </c>
      <c r="BN93" s="60">
        <v>1.5</v>
      </c>
      <c r="BO93" s="61" t="s">
        <v>203</v>
      </c>
      <c r="BP93" s="62"/>
      <c r="BQ93" s="63"/>
      <c r="BR93" s="64"/>
      <c r="BS93" s="65"/>
      <c r="BT93" s="66"/>
      <c r="BU93" s="69"/>
      <c r="BV93" s="117"/>
      <c r="BW93" s="118"/>
      <c r="BX93" s="68">
        <v>7.6</v>
      </c>
      <c r="BY93" s="147">
        <f t="shared" si="26"/>
        <v>1.5</v>
      </c>
      <c r="BZ93" s="148" t="str">
        <f t="shared" si="27"/>
        <v/>
      </c>
      <c r="CA93" s="149" t="str">
        <f t="shared" si="28"/>
        <v/>
      </c>
      <c r="CB93" s="149" t="str">
        <f t="shared" si="29"/>
        <v/>
      </c>
      <c r="CC93" s="148" t="str">
        <f t="shared" si="30"/>
        <v/>
      </c>
      <c r="CD93" s="148" t="str">
        <f t="shared" si="31"/>
        <v/>
      </c>
      <c r="CE93" s="149">
        <f t="shared" si="32"/>
        <v>1.5</v>
      </c>
      <c r="CF93" s="149"/>
      <c r="CG93" s="148" t="str">
        <f t="shared" si="33"/>
        <v/>
      </c>
      <c r="CH93" s="150" t="str">
        <f t="shared" si="34"/>
        <v/>
      </c>
      <c r="CI93" s="149" t="str">
        <f t="shared" si="35"/>
        <v/>
      </c>
      <c r="CJ93" s="149"/>
      <c r="CK93" s="148" t="str">
        <f t="shared" si="36"/>
        <v/>
      </c>
      <c r="CL93" s="148" t="str">
        <f t="shared" si="37"/>
        <v/>
      </c>
      <c r="CM93" s="149">
        <f t="shared" si="38"/>
        <v>1.4</v>
      </c>
      <c r="CN93" s="151" t="str">
        <f t="shared" si="39"/>
        <v/>
      </c>
      <c r="CO93" s="148" t="str">
        <f t="shared" si="40"/>
        <v/>
      </c>
      <c r="CP93" s="148" t="str">
        <f t="shared" si="41"/>
        <v/>
      </c>
    </row>
    <row r="94" spans="1:94" ht="15" thickBot="1">
      <c r="A94" s="153" t="s">
        <v>266</v>
      </c>
      <c r="B94" s="170" t="s">
        <v>121</v>
      </c>
      <c r="C94" s="290"/>
      <c r="D94" s="98"/>
      <c r="E94" s="130">
        <v>1</v>
      </c>
      <c r="F94" s="98"/>
      <c r="G94" s="98"/>
      <c r="H94" s="98"/>
      <c r="I94" s="98"/>
      <c r="J94" s="131">
        <v>0.8</v>
      </c>
      <c r="K94" s="123"/>
      <c r="L94" s="123"/>
      <c r="M94" s="123"/>
      <c r="N94" s="123"/>
      <c r="O94" s="123"/>
      <c r="P94" s="123"/>
      <c r="Q94" s="123"/>
      <c r="R94" s="123"/>
      <c r="S94" s="99"/>
      <c r="T94" s="99"/>
      <c r="U94" s="99"/>
      <c r="V94" s="99"/>
      <c r="W94" s="99"/>
      <c r="X94" s="99"/>
      <c r="Y94" s="99"/>
      <c r="Z94" s="126"/>
      <c r="AA94" s="126"/>
      <c r="AB94" s="133">
        <v>0.8</v>
      </c>
      <c r="AC94" s="133">
        <v>1</v>
      </c>
      <c r="AD94" s="133">
        <v>0.75</v>
      </c>
      <c r="AE94" s="100"/>
      <c r="AF94" s="100"/>
      <c r="AG94" s="100"/>
      <c r="AH94" s="100"/>
      <c r="AI94" s="100"/>
      <c r="AJ94" s="101"/>
      <c r="AK94" s="101"/>
      <c r="AL94" s="101"/>
      <c r="AM94" s="98"/>
      <c r="AN94" s="98"/>
      <c r="AO94" s="98"/>
      <c r="AP94" s="99"/>
      <c r="AQ94" s="99"/>
      <c r="AR94" s="99"/>
      <c r="AS94" s="99"/>
      <c r="AT94" s="99"/>
      <c r="AU94" s="99"/>
      <c r="AV94" s="101"/>
      <c r="AW94" s="101"/>
      <c r="AX94" s="101">
        <v>1.2</v>
      </c>
      <c r="AY94" s="101"/>
      <c r="AZ94" s="101"/>
      <c r="BA94" s="101"/>
      <c r="BB94" s="101"/>
      <c r="BC94" s="101"/>
      <c r="BD94" s="101"/>
      <c r="BE94" s="101"/>
      <c r="BF94" s="101"/>
      <c r="BG94" s="101"/>
      <c r="BH94" s="101"/>
      <c r="BI94" s="101"/>
      <c r="BJ94" s="101"/>
      <c r="BK94" s="101"/>
      <c r="BL94" s="58">
        <v>1</v>
      </c>
      <c r="BM94" s="59">
        <v>0.8</v>
      </c>
      <c r="BN94" s="60">
        <v>1.2</v>
      </c>
      <c r="BO94" s="61">
        <v>0.77500000000000002</v>
      </c>
      <c r="BP94" s="62">
        <v>0.75</v>
      </c>
      <c r="BQ94" s="63">
        <v>0.8</v>
      </c>
      <c r="BR94" s="64"/>
      <c r="BS94" s="65"/>
      <c r="BT94" s="66"/>
      <c r="BU94" s="69"/>
      <c r="BV94" s="117"/>
      <c r="BW94" s="118"/>
      <c r="BX94" s="68">
        <v>8.5499999999999989</v>
      </c>
      <c r="BY94" s="147">
        <f t="shared" si="26"/>
        <v>1</v>
      </c>
      <c r="BZ94" s="148" t="str">
        <f t="shared" si="27"/>
        <v/>
      </c>
      <c r="CA94" s="149">
        <f t="shared" si="28"/>
        <v>0.8</v>
      </c>
      <c r="CB94" s="149" t="str">
        <f t="shared" si="29"/>
        <v/>
      </c>
      <c r="CC94" s="148" t="str">
        <f t="shared" si="30"/>
        <v/>
      </c>
      <c r="CD94" s="148" t="str">
        <f t="shared" si="31"/>
        <v/>
      </c>
      <c r="CE94" s="149" t="str">
        <f t="shared" si="32"/>
        <v/>
      </c>
      <c r="CF94" s="149"/>
      <c r="CG94" s="148" t="str">
        <f t="shared" si="33"/>
        <v/>
      </c>
      <c r="CH94" s="150" t="str">
        <f t="shared" si="34"/>
        <v/>
      </c>
      <c r="CI94" s="149" t="str">
        <f t="shared" si="35"/>
        <v/>
      </c>
      <c r="CJ94" s="149"/>
      <c r="CK94" s="148" t="str">
        <f t="shared" si="36"/>
        <v/>
      </c>
      <c r="CL94" s="148" t="str">
        <f t="shared" si="37"/>
        <v/>
      </c>
      <c r="CM94" s="149">
        <f t="shared" si="38"/>
        <v>1.2</v>
      </c>
      <c r="CN94" s="151" t="str">
        <f t="shared" si="39"/>
        <v/>
      </c>
      <c r="CO94" s="148">
        <f t="shared" si="40"/>
        <v>1</v>
      </c>
      <c r="CP94" s="148">
        <f t="shared" si="41"/>
        <v>0.77500000000000002</v>
      </c>
    </row>
    <row r="95" spans="1:94" ht="15" thickBot="1">
      <c r="A95" s="153" t="s">
        <v>129</v>
      </c>
      <c r="B95" s="170" t="s">
        <v>121</v>
      </c>
      <c r="C95" s="291">
        <v>1.4</v>
      </c>
      <c r="D95" s="98"/>
      <c r="E95" s="98"/>
      <c r="F95" s="98"/>
      <c r="G95" s="98"/>
      <c r="H95" s="98"/>
      <c r="I95" s="98"/>
      <c r="J95" s="123"/>
      <c r="K95" s="123"/>
      <c r="L95" s="123"/>
      <c r="M95" s="123"/>
      <c r="N95" s="123"/>
      <c r="O95" s="123"/>
      <c r="P95" s="123"/>
      <c r="Q95" s="123"/>
      <c r="R95" s="138"/>
      <c r="S95" s="99"/>
      <c r="T95" s="99"/>
      <c r="U95" s="99"/>
      <c r="V95" s="99"/>
      <c r="W95" s="99"/>
      <c r="X95" s="99"/>
      <c r="Y95" s="99"/>
      <c r="Z95" s="126"/>
      <c r="AA95" s="126"/>
      <c r="AB95" s="126"/>
      <c r="AC95" s="126"/>
      <c r="AD95" s="126"/>
      <c r="AE95" s="100"/>
      <c r="AF95" s="100"/>
      <c r="AG95" s="100"/>
      <c r="AH95" s="100"/>
      <c r="AI95" s="100"/>
      <c r="AJ95" s="101"/>
      <c r="AK95" s="101"/>
      <c r="AL95" s="101"/>
      <c r="AM95" s="98"/>
      <c r="AN95" s="98"/>
      <c r="AO95" s="98"/>
      <c r="AP95" s="99"/>
      <c r="AQ95" s="99"/>
      <c r="AR95" s="99"/>
      <c r="AS95" s="99"/>
      <c r="AT95" s="99"/>
      <c r="AU95" s="99"/>
      <c r="AV95" s="101"/>
      <c r="AW95" s="101"/>
      <c r="AX95" s="101"/>
      <c r="AY95" s="101"/>
      <c r="AZ95" s="101"/>
      <c r="BA95" s="101"/>
      <c r="BB95" s="101"/>
      <c r="BC95" s="101"/>
      <c r="BD95" s="101"/>
      <c r="BE95" s="101"/>
      <c r="BF95" s="101"/>
      <c r="BG95" s="101"/>
      <c r="BH95" s="101"/>
      <c r="BI95" s="101"/>
      <c r="BJ95" s="101"/>
      <c r="BK95" s="101"/>
      <c r="BL95" s="58">
        <v>1.4</v>
      </c>
      <c r="BM95" s="59">
        <v>1.4</v>
      </c>
      <c r="BN95" s="60">
        <v>1.4</v>
      </c>
      <c r="BO95" s="61" t="s">
        <v>203</v>
      </c>
      <c r="BP95" s="62"/>
      <c r="BQ95" s="63"/>
      <c r="BR95" s="64"/>
      <c r="BS95" s="65"/>
      <c r="BT95" s="66"/>
      <c r="BU95" s="69"/>
      <c r="BV95" s="117"/>
      <c r="BW95" s="118"/>
      <c r="BX95" s="68">
        <v>1</v>
      </c>
      <c r="BY95" s="147">
        <f t="shared" si="26"/>
        <v>1.4</v>
      </c>
      <c r="BZ95" s="148" t="str">
        <f t="shared" si="27"/>
        <v/>
      </c>
      <c r="CA95" s="149" t="str">
        <f t="shared" si="28"/>
        <v/>
      </c>
      <c r="CB95" s="149" t="str">
        <f t="shared" si="29"/>
        <v/>
      </c>
      <c r="CC95" s="148" t="str">
        <f t="shared" si="30"/>
        <v/>
      </c>
      <c r="CD95" s="148" t="str">
        <f t="shared" si="31"/>
        <v/>
      </c>
      <c r="CE95" s="149" t="str">
        <f t="shared" si="32"/>
        <v/>
      </c>
      <c r="CF95" s="149"/>
      <c r="CG95" s="148" t="str">
        <f t="shared" si="33"/>
        <v/>
      </c>
      <c r="CH95" s="150" t="str">
        <f t="shared" si="34"/>
        <v/>
      </c>
      <c r="CI95" s="149" t="str">
        <f t="shared" si="35"/>
        <v/>
      </c>
      <c r="CJ95" s="149"/>
      <c r="CK95" s="148" t="str">
        <f t="shared" si="36"/>
        <v/>
      </c>
      <c r="CL95" s="148" t="str">
        <f t="shared" si="37"/>
        <v/>
      </c>
      <c r="CM95" s="149" t="str">
        <f t="shared" si="38"/>
        <v/>
      </c>
      <c r="CN95" s="151" t="str">
        <f t="shared" si="39"/>
        <v/>
      </c>
      <c r="CO95" s="148" t="str">
        <f t="shared" si="40"/>
        <v/>
      </c>
      <c r="CP95" s="148" t="str">
        <f t="shared" si="41"/>
        <v/>
      </c>
    </row>
    <row r="96" spans="1:94" ht="15" thickBot="1">
      <c r="A96" s="153" t="s">
        <v>130</v>
      </c>
      <c r="B96" s="170" t="s">
        <v>52</v>
      </c>
      <c r="C96" s="290"/>
      <c r="D96" s="98"/>
      <c r="E96" s="98"/>
      <c r="F96" s="98"/>
      <c r="G96" s="98"/>
      <c r="H96" s="98"/>
      <c r="I96" s="98"/>
      <c r="J96" s="123"/>
      <c r="K96" s="123"/>
      <c r="L96" s="123"/>
      <c r="M96" s="123"/>
      <c r="N96" s="123"/>
      <c r="O96" s="123"/>
      <c r="P96" s="123"/>
      <c r="Q96" s="123"/>
      <c r="R96" s="123"/>
      <c r="S96" s="99"/>
      <c r="T96" s="99"/>
      <c r="U96" s="99"/>
      <c r="V96" s="99"/>
      <c r="W96" s="99"/>
      <c r="X96" s="99"/>
      <c r="Y96" s="99"/>
      <c r="Z96" s="126"/>
      <c r="AA96" s="126"/>
      <c r="AB96" s="126"/>
      <c r="AC96" s="126"/>
      <c r="AD96" s="126"/>
      <c r="AE96" s="100"/>
      <c r="AF96" s="100"/>
      <c r="AG96" s="100"/>
      <c r="AH96" s="100"/>
      <c r="AI96" s="100"/>
      <c r="AJ96" s="101"/>
      <c r="AK96" s="101"/>
      <c r="AL96" s="101"/>
      <c r="AM96" s="98"/>
      <c r="AN96" s="98"/>
      <c r="AO96" s="98"/>
      <c r="AP96" s="99"/>
      <c r="AQ96" s="99"/>
      <c r="AR96" s="99"/>
      <c r="AS96" s="99"/>
      <c r="AT96" s="99"/>
      <c r="AU96" s="99"/>
      <c r="AV96" s="101"/>
      <c r="AW96" s="101"/>
      <c r="AX96" s="101"/>
      <c r="AY96" s="101"/>
      <c r="AZ96" s="101"/>
      <c r="BA96" s="101"/>
      <c r="BB96" s="101"/>
      <c r="BC96" s="101"/>
      <c r="BD96" s="101"/>
      <c r="BE96" s="101"/>
      <c r="BF96" s="101"/>
      <c r="BG96" s="101"/>
      <c r="BH96" s="101"/>
      <c r="BI96" s="101"/>
      <c r="BJ96" s="101"/>
      <c r="BK96" s="101"/>
      <c r="BL96" s="58" t="s">
        <v>203</v>
      </c>
      <c r="BM96" s="59" t="s">
        <v>203</v>
      </c>
      <c r="BN96" s="60" t="s">
        <v>203</v>
      </c>
      <c r="BO96" s="61" t="s">
        <v>203</v>
      </c>
      <c r="BP96" s="62" t="s">
        <v>203</v>
      </c>
      <c r="BQ96" s="63" t="s">
        <v>203</v>
      </c>
      <c r="BR96" s="64"/>
      <c r="BS96" s="65"/>
      <c r="BT96" s="66"/>
      <c r="BU96" s="69"/>
      <c r="BV96" s="117"/>
      <c r="BW96" s="118"/>
      <c r="BX96" s="68"/>
      <c r="BY96" s="147" t="str">
        <f t="shared" si="26"/>
        <v/>
      </c>
      <c r="BZ96" s="148" t="str">
        <f t="shared" si="27"/>
        <v/>
      </c>
      <c r="CA96" s="149" t="str">
        <f t="shared" si="28"/>
        <v/>
      </c>
      <c r="CB96" s="149" t="str">
        <f t="shared" si="29"/>
        <v/>
      </c>
      <c r="CC96" s="148" t="str">
        <f t="shared" si="30"/>
        <v/>
      </c>
      <c r="CD96" s="148" t="str">
        <f t="shared" si="31"/>
        <v/>
      </c>
      <c r="CE96" s="149" t="str">
        <f t="shared" si="32"/>
        <v/>
      </c>
      <c r="CF96" s="149"/>
      <c r="CG96" s="148" t="str">
        <f t="shared" si="33"/>
        <v/>
      </c>
      <c r="CH96" s="150" t="str">
        <f t="shared" si="34"/>
        <v/>
      </c>
      <c r="CI96" s="149" t="str">
        <f t="shared" si="35"/>
        <v/>
      </c>
      <c r="CJ96" s="149"/>
      <c r="CK96" s="148" t="str">
        <f t="shared" si="36"/>
        <v/>
      </c>
      <c r="CL96" s="148" t="str">
        <f t="shared" si="37"/>
        <v/>
      </c>
      <c r="CM96" s="149" t="str">
        <f t="shared" si="38"/>
        <v/>
      </c>
      <c r="CN96" s="151" t="str">
        <f t="shared" si="39"/>
        <v/>
      </c>
      <c r="CO96" s="148" t="str">
        <f t="shared" si="40"/>
        <v/>
      </c>
      <c r="CP96" s="148" t="str">
        <f t="shared" si="41"/>
        <v/>
      </c>
    </row>
    <row r="97" spans="1:94" ht="15" thickBot="1">
      <c r="A97" s="153" t="s">
        <v>131</v>
      </c>
      <c r="B97" s="170" t="s">
        <v>52</v>
      </c>
      <c r="C97" s="290"/>
      <c r="D97" s="98"/>
      <c r="E97" s="98"/>
      <c r="F97" s="98"/>
      <c r="G97" s="98"/>
      <c r="H97" s="98"/>
      <c r="I97" s="98"/>
      <c r="J97" s="123"/>
      <c r="K97" s="123"/>
      <c r="L97" s="123"/>
      <c r="M97" s="123"/>
      <c r="N97" s="123"/>
      <c r="O97" s="123"/>
      <c r="P97" s="123"/>
      <c r="Q97" s="123"/>
      <c r="R97" s="123"/>
      <c r="S97" s="99"/>
      <c r="T97" s="99"/>
      <c r="U97" s="99"/>
      <c r="V97" s="99"/>
      <c r="W97" s="99"/>
      <c r="X97" s="99"/>
      <c r="Y97" s="99"/>
      <c r="Z97" s="126"/>
      <c r="AA97" s="126"/>
      <c r="AB97" s="126"/>
      <c r="AC97" s="126"/>
      <c r="AD97" s="126"/>
      <c r="AE97" s="100"/>
      <c r="AF97" s="100"/>
      <c r="AG97" s="100"/>
      <c r="AH97" s="100"/>
      <c r="AI97" s="100"/>
      <c r="AJ97" s="101"/>
      <c r="AK97" s="101"/>
      <c r="AL97" s="101"/>
      <c r="AM97" s="98"/>
      <c r="AN97" s="98"/>
      <c r="AO97" s="98"/>
      <c r="AP97" s="99"/>
      <c r="AQ97" s="99"/>
      <c r="AR97" s="99"/>
      <c r="AS97" s="99"/>
      <c r="AT97" s="99"/>
      <c r="AU97" s="99"/>
      <c r="AV97" s="101"/>
      <c r="AW97" s="101"/>
      <c r="AX97" s="101"/>
      <c r="AY97" s="101"/>
      <c r="AZ97" s="101"/>
      <c r="BA97" s="101"/>
      <c r="BB97" s="101"/>
      <c r="BC97" s="101"/>
      <c r="BD97" s="101"/>
      <c r="BE97" s="101"/>
      <c r="BF97" s="101"/>
      <c r="BG97" s="101"/>
      <c r="BH97" s="101"/>
      <c r="BI97" s="101"/>
      <c r="BJ97" s="101"/>
      <c r="BK97" s="101"/>
      <c r="BL97" s="58" t="s">
        <v>203</v>
      </c>
      <c r="BM97" s="59" t="s">
        <v>203</v>
      </c>
      <c r="BN97" s="60" t="s">
        <v>203</v>
      </c>
      <c r="BO97" s="61" t="s">
        <v>203</v>
      </c>
      <c r="BP97" s="62" t="s">
        <v>203</v>
      </c>
      <c r="BQ97" s="63" t="s">
        <v>203</v>
      </c>
      <c r="BR97" s="64"/>
      <c r="BS97" s="65"/>
      <c r="BT97" s="66"/>
      <c r="BU97" s="69"/>
      <c r="BV97" s="117"/>
      <c r="BW97" s="118"/>
      <c r="BX97" s="68"/>
      <c r="BY97" s="147" t="str">
        <f t="shared" si="26"/>
        <v/>
      </c>
      <c r="BZ97" s="148" t="str">
        <f t="shared" si="27"/>
        <v/>
      </c>
      <c r="CA97" s="149" t="str">
        <f t="shared" si="28"/>
        <v/>
      </c>
      <c r="CB97" s="149" t="str">
        <f t="shared" si="29"/>
        <v/>
      </c>
      <c r="CC97" s="148" t="str">
        <f t="shared" si="30"/>
        <v/>
      </c>
      <c r="CD97" s="148" t="str">
        <f t="shared" si="31"/>
        <v/>
      </c>
      <c r="CE97" s="149" t="str">
        <f t="shared" si="32"/>
        <v/>
      </c>
      <c r="CF97" s="149"/>
      <c r="CG97" s="148" t="str">
        <f t="shared" si="33"/>
        <v/>
      </c>
      <c r="CH97" s="150" t="str">
        <f t="shared" si="34"/>
        <v/>
      </c>
      <c r="CI97" s="149" t="str">
        <f t="shared" si="35"/>
        <v/>
      </c>
      <c r="CJ97" s="149"/>
      <c r="CK97" s="148" t="str">
        <f t="shared" si="36"/>
        <v/>
      </c>
      <c r="CL97" s="148" t="str">
        <f t="shared" si="37"/>
        <v/>
      </c>
      <c r="CM97" s="149" t="str">
        <f t="shared" si="38"/>
        <v/>
      </c>
      <c r="CN97" s="151" t="str">
        <f t="shared" si="39"/>
        <v/>
      </c>
      <c r="CO97" s="148" t="str">
        <f t="shared" si="40"/>
        <v/>
      </c>
      <c r="CP97" s="148" t="str">
        <f t="shared" si="41"/>
        <v/>
      </c>
    </row>
    <row r="98" spans="1:94" ht="15" thickBot="1">
      <c r="A98" s="153" t="s">
        <v>132</v>
      </c>
      <c r="B98" s="170" t="s">
        <v>52</v>
      </c>
      <c r="C98" s="290"/>
      <c r="D98" s="98"/>
      <c r="E98" s="98"/>
      <c r="F98" s="98"/>
      <c r="G98" s="98"/>
      <c r="H98" s="98"/>
      <c r="I98" s="98"/>
      <c r="J98" s="123"/>
      <c r="K98" s="123"/>
      <c r="L98" s="123"/>
      <c r="M98" s="123"/>
      <c r="N98" s="123"/>
      <c r="O98" s="123"/>
      <c r="P98" s="123"/>
      <c r="Q98" s="138"/>
      <c r="R98" s="138"/>
      <c r="S98" s="99"/>
      <c r="T98" s="99"/>
      <c r="U98" s="99"/>
      <c r="V98" s="99"/>
      <c r="W98" s="99"/>
      <c r="X98" s="99"/>
      <c r="Y98" s="99"/>
      <c r="Z98" s="126"/>
      <c r="AA98" s="126"/>
      <c r="AB98" s="126"/>
      <c r="AC98" s="126"/>
      <c r="AD98" s="126"/>
      <c r="AE98" s="127"/>
      <c r="AF98" s="100"/>
      <c r="AG98" s="100"/>
      <c r="AH98" s="100"/>
      <c r="AI98" s="100"/>
      <c r="AJ98" s="101"/>
      <c r="AK98" s="101"/>
      <c r="AL98" s="101"/>
      <c r="AM98" s="135"/>
      <c r="AN98" s="98"/>
      <c r="AO98" s="98"/>
      <c r="AP98" s="99"/>
      <c r="AQ98" s="99"/>
      <c r="AR98" s="99"/>
      <c r="AS98" s="99"/>
      <c r="AT98" s="99"/>
      <c r="AU98" s="99"/>
      <c r="AV98" s="101"/>
      <c r="AW98" s="101"/>
      <c r="AX98" s="101"/>
      <c r="AY98" s="101"/>
      <c r="AZ98" s="101"/>
      <c r="BA98" s="101"/>
      <c r="BB98" s="101"/>
      <c r="BC98" s="101"/>
      <c r="BD98" s="101"/>
      <c r="BE98" s="101"/>
      <c r="BF98" s="101"/>
      <c r="BG98" s="101"/>
      <c r="BH98" s="101"/>
      <c r="BI98" s="101"/>
      <c r="BJ98" s="101"/>
      <c r="BK98" s="101"/>
      <c r="BL98" s="58" t="s">
        <v>203</v>
      </c>
      <c r="BM98" s="59" t="s">
        <v>203</v>
      </c>
      <c r="BN98" s="60" t="s">
        <v>203</v>
      </c>
      <c r="BO98" s="61" t="s">
        <v>203</v>
      </c>
      <c r="BP98" s="62" t="s">
        <v>203</v>
      </c>
      <c r="BQ98" s="63" t="s">
        <v>203</v>
      </c>
      <c r="BR98" s="64"/>
      <c r="BS98" s="65"/>
      <c r="BT98" s="66"/>
      <c r="BU98" s="69"/>
      <c r="BV98" s="117"/>
      <c r="BW98" s="118"/>
      <c r="BX98" s="68"/>
      <c r="BY98" s="147" t="str">
        <f t="shared" si="26"/>
        <v/>
      </c>
      <c r="BZ98" s="148" t="str">
        <f t="shared" si="27"/>
        <v/>
      </c>
      <c r="CA98" s="149" t="str">
        <f t="shared" si="28"/>
        <v/>
      </c>
      <c r="CB98" s="149" t="str">
        <f t="shared" si="29"/>
        <v/>
      </c>
      <c r="CC98" s="148" t="str">
        <f t="shared" si="30"/>
        <v/>
      </c>
      <c r="CD98" s="148" t="str">
        <f t="shared" si="31"/>
        <v/>
      </c>
      <c r="CE98" s="149" t="str">
        <f t="shared" si="32"/>
        <v/>
      </c>
      <c r="CF98" s="149"/>
      <c r="CG98" s="148" t="str">
        <f t="shared" si="33"/>
        <v/>
      </c>
      <c r="CH98" s="150" t="str">
        <f t="shared" si="34"/>
        <v/>
      </c>
      <c r="CI98" s="149" t="str">
        <f t="shared" si="35"/>
        <v/>
      </c>
      <c r="CJ98" s="149"/>
      <c r="CK98" s="148" t="str">
        <f t="shared" si="36"/>
        <v/>
      </c>
      <c r="CL98" s="148" t="str">
        <f t="shared" si="37"/>
        <v/>
      </c>
      <c r="CM98" s="149" t="str">
        <f t="shared" si="38"/>
        <v/>
      </c>
      <c r="CN98" s="151" t="str">
        <f t="shared" si="39"/>
        <v/>
      </c>
      <c r="CO98" s="148" t="str">
        <f t="shared" si="40"/>
        <v/>
      </c>
      <c r="CP98" s="148" t="str">
        <f t="shared" si="41"/>
        <v/>
      </c>
    </row>
    <row r="99" spans="1:94" ht="15" thickBot="1">
      <c r="A99" s="153" t="s">
        <v>133</v>
      </c>
      <c r="B99" s="170" t="s">
        <v>52</v>
      </c>
      <c r="C99" s="290"/>
      <c r="D99" s="98"/>
      <c r="E99" s="98"/>
      <c r="F99" s="98"/>
      <c r="G99" s="98"/>
      <c r="H99" s="98"/>
      <c r="I99" s="98"/>
      <c r="J99" s="123"/>
      <c r="K99" s="123"/>
      <c r="L99" s="123"/>
      <c r="M99" s="123"/>
      <c r="N99" s="123"/>
      <c r="O99" s="123"/>
      <c r="P99" s="123"/>
      <c r="Q99" s="123"/>
      <c r="R99" s="123"/>
      <c r="S99" s="99"/>
      <c r="T99" s="99"/>
      <c r="U99" s="99"/>
      <c r="V99" s="99"/>
      <c r="W99" s="99"/>
      <c r="X99" s="99"/>
      <c r="Y99" s="99"/>
      <c r="Z99" s="126"/>
      <c r="AA99" s="126"/>
      <c r="AB99" s="126"/>
      <c r="AC99" s="126"/>
      <c r="AD99" s="126"/>
      <c r="AE99" s="100"/>
      <c r="AF99" s="100"/>
      <c r="AG99" s="100"/>
      <c r="AH99" s="100"/>
      <c r="AI99" s="100"/>
      <c r="AJ99" s="101"/>
      <c r="AK99" s="101"/>
      <c r="AL99" s="101"/>
      <c r="AM99" s="98"/>
      <c r="AN99" s="98"/>
      <c r="AO99" s="98"/>
      <c r="AP99" s="99"/>
      <c r="AQ99" s="99"/>
      <c r="AR99" s="99"/>
      <c r="AS99" s="99"/>
      <c r="AT99" s="99"/>
      <c r="AU99" s="99"/>
      <c r="AV99" s="101"/>
      <c r="AW99" s="101"/>
      <c r="AX99" s="101"/>
      <c r="AY99" s="101"/>
      <c r="AZ99" s="101"/>
      <c r="BA99" s="101"/>
      <c r="BB99" s="101"/>
      <c r="BC99" s="101"/>
      <c r="BD99" s="101"/>
      <c r="BE99" s="101"/>
      <c r="BF99" s="101"/>
      <c r="BG99" s="101"/>
      <c r="BH99" s="101"/>
      <c r="BI99" s="101"/>
      <c r="BJ99" s="101"/>
      <c r="BK99" s="101"/>
      <c r="BL99" s="58" t="s">
        <v>203</v>
      </c>
      <c r="BM99" s="59" t="s">
        <v>203</v>
      </c>
      <c r="BN99" s="60" t="s">
        <v>203</v>
      </c>
      <c r="BO99" s="61" t="s">
        <v>203</v>
      </c>
      <c r="BP99" s="62" t="s">
        <v>203</v>
      </c>
      <c r="BQ99" s="63" t="s">
        <v>203</v>
      </c>
      <c r="BR99" s="64"/>
      <c r="BS99" s="65"/>
      <c r="BT99" s="66"/>
      <c r="BU99" s="69"/>
      <c r="BV99" s="117"/>
      <c r="BW99" s="118"/>
      <c r="BX99" s="68"/>
      <c r="BY99" s="147" t="str">
        <f t="shared" si="26"/>
        <v/>
      </c>
      <c r="BZ99" s="148" t="str">
        <f t="shared" si="27"/>
        <v/>
      </c>
      <c r="CA99" s="149" t="str">
        <f t="shared" si="28"/>
        <v/>
      </c>
      <c r="CB99" s="149" t="str">
        <f t="shared" si="29"/>
        <v/>
      </c>
      <c r="CC99" s="148" t="str">
        <f t="shared" si="30"/>
        <v/>
      </c>
      <c r="CD99" s="148" t="str">
        <f t="shared" si="31"/>
        <v/>
      </c>
      <c r="CE99" s="149" t="str">
        <f t="shared" si="32"/>
        <v/>
      </c>
      <c r="CF99" s="149"/>
      <c r="CG99" s="148" t="str">
        <f t="shared" si="33"/>
        <v/>
      </c>
      <c r="CH99" s="150" t="str">
        <f t="shared" si="34"/>
        <v/>
      </c>
      <c r="CI99" s="149" t="str">
        <f t="shared" si="35"/>
        <v/>
      </c>
      <c r="CJ99" s="149"/>
      <c r="CK99" s="148" t="str">
        <f t="shared" si="36"/>
        <v/>
      </c>
      <c r="CL99" s="148" t="str">
        <f t="shared" si="37"/>
        <v/>
      </c>
      <c r="CM99" s="149" t="str">
        <f t="shared" si="38"/>
        <v/>
      </c>
      <c r="CN99" s="151" t="str">
        <f t="shared" si="39"/>
        <v/>
      </c>
      <c r="CO99" s="148" t="str">
        <f t="shared" si="40"/>
        <v/>
      </c>
      <c r="CP99" s="148" t="str">
        <f t="shared" si="41"/>
        <v/>
      </c>
    </row>
    <row r="100" spans="1:94" ht="28.8" thickBot="1">
      <c r="A100" s="153" t="s">
        <v>134</v>
      </c>
      <c r="B100" s="170" t="s">
        <v>52</v>
      </c>
      <c r="C100" s="290"/>
      <c r="D100" s="98"/>
      <c r="E100" s="98"/>
      <c r="F100" s="98"/>
      <c r="G100" s="98"/>
      <c r="H100" s="98"/>
      <c r="I100" s="98"/>
      <c r="J100" s="123"/>
      <c r="K100" s="123"/>
      <c r="L100" s="123"/>
      <c r="M100" s="123"/>
      <c r="N100" s="123"/>
      <c r="O100" s="123"/>
      <c r="P100" s="123"/>
      <c r="Q100" s="123"/>
      <c r="R100" s="123"/>
      <c r="S100" s="99"/>
      <c r="T100" s="99"/>
      <c r="U100" s="99"/>
      <c r="V100" s="99"/>
      <c r="W100" s="99"/>
      <c r="X100" s="99"/>
      <c r="Y100" s="99"/>
      <c r="Z100" s="126"/>
      <c r="AA100" s="126"/>
      <c r="AB100" s="126"/>
      <c r="AC100" s="126"/>
      <c r="AD100" s="126"/>
      <c r="AE100" s="100"/>
      <c r="AF100" s="100"/>
      <c r="AG100" s="100"/>
      <c r="AH100" s="100"/>
      <c r="AI100" s="100"/>
      <c r="AJ100" s="101"/>
      <c r="AK100" s="101"/>
      <c r="AL100" s="101"/>
      <c r="AM100" s="98"/>
      <c r="AN100" s="98"/>
      <c r="AO100" s="98"/>
      <c r="AP100" s="99"/>
      <c r="AQ100" s="99"/>
      <c r="AR100" s="99"/>
      <c r="AS100" s="99"/>
      <c r="AT100" s="99"/>
      <c r="AU100" s="99"/>
      <c r="AV100" s="101"/>
      <c r="AW100" s="101"/>
      <c r="AX100" s="101"/>
      <c r="AY100" s="101"/>
      <c r="AZ100" s="101"/>
      <c r="BA100" s="101"/>
      <c r="BB100" s="101"/>
      <c r="BC100" s="101"/>
      <c r="BD100" s="101"/>
      <c r="BE100" s="101"/>
      <c r="BF100" s="101"/>
      <c r="BG100" s="101"/>
      <c r="BH100" s="101"/>
      <c r="BI100" s="101"/>
      <c r="BJ100" s="101"/>
      <c r="BK100" s="101"/>
      <c r="BL100" s="58" t="s">
        <v>203</v>
      </c>
      <c r="BM100" s="59" t="s">
        <v>203</v>
      </c>
      <c r="BN100" s="60" t="s">
        <v>203</v>
      </c>
      <c r="BO100" s="61" t="s">
        <v>203</v>
      </c>
      <c r="BP100" s="62" t="s">
        <v>203</v>
      </c>
      <c r="BQ100" s="63" t="s">
        <v>203</v>
      </c>
      <c r="BR100" s="64"/>
      <c r="BS100" s="65"/>
      <c r="BT100" s="66"/>
      <c r="BU100" s="69"/>
      <c r="BV100" s="117"/>
      <c r="BW100" s="118"/>
      <c r="BX100" s="68"/>
      <c r="BY100" s="147" t="str">
        <f t="shared" si="26"/>
        <v/>
      </c>
      <c r="BZ100" s="148" t="str">
        <f t="shared" si="27"/>
        <v/>
      </c>
      <c r="CA100" s="149" t="str">
        <f t="shared" si="28"/>
        <v/>
      </c>
      <c r="CB100" s="149" t="str">
        <f t="shared" si="29"/>
        <v/>
      </c>
      <c r="CC100" s="148" t="str">
        <f t="shared" si="30"/>
        <v/>
      </c>
      <c r="CD100" s="148" t="str">
        <f t="shared" si="31"/>
        <v/>
      </c>
      <c r="CE100" s="149" t="str">
        <f t="shared" si="32"/>
        <v/>
      </c>
      <c r="CF100" s="149"/>
      <c r="CG100" s="148" t="str">
        <f t="shared" si="33"/>
        <v/>
      </c>
      <c r="CH100" s="150" t="str">
        <f t="shared" si="34"/>
        <v/>
      </c>
      <c r="CI100" s="149" t="str">
        <f t="shared" si="35"/>
        <v/>
      </c>
      <c r="CJ100" s="149"/>
      <c r="CK100" s="148" t="str">
        <f t="shared" si="36"/>
        <v/>
      </c>
      <c r="CL100" s="148" t="str">
        <f t="shared" si="37"/>
        <v/>
      </c>
      <c r="CM100" s="149" t="str">
        <f t="shared" si="38"/>
        <v/>
      </c>
      <c r="CN100" s="151" t="str">
        <f t="shared" si="39"/>
        <v/>
      </c>
      <c r="CO100" s="148" t="str">
        <f t="shared" si="40"/>
        <v/>
      </c>
      <c r="CP100" s="148" t="str">
        <f t="shared" si="41"/>
        <v/>
      </c>
    </row>
    <row r="101" spans="1:94" ht="15" thickBot="1">
      <c r="A101" s="154" t="s">
        <v>135</v>
      </c>
      <c r="B101" s="170" t="s">
        <v>52</v>
      </c>
      <c r="C101" s="290"/>
      <c r="D101" s="98"/>
      <c r="E101" s="98"/>
      <c r="F101" s="98"/>
      <c r="G101" s="98"/>
      <c r="H101" s="98"/>
      <c r="I101" s="98"/>
      <c r="J101" s="123"/>
      <c r="K101" s="123"/>
      <c r="L101" s="123"/>
      <c r="M101" s="123"/>
      <c r="N101" s="123"/>
      <c r="O101" s="123"/>
      <c r="P101" s="123"/>
      <c r="Q101" s="123"/>
      <c r="R101" s="123"/>
      <c r="S101" s="99"/>
      <c r="T101" s="99"/>
      <c r="U101" s="99"/>
      <c r="V101" s="99"/>
      <c r="W101" s="99"/>
      <c r="X101" s="99"/>
      <c r="Y101" s="99"/>
      <c r="Z101" s="126"/>
      <c r="AA101" s="126"/>
      <c r="AB101" s="139">
        <v>2.15</v>
      </c>
      <c r="AC101" s="126"/>
      <c r="AD101" s="126"/>
      <c r="AE101" s="100"/>
      <c r="AF101" s="100"/>
      <c r="AG101" s="100"/>
      <c r="AH101" s="100"/>
      <c r="AI101" s="100"/>
      <c r="AJ101" s="101"/>
      <c r="AK101" s="101"/>
      <c r="AL101" s="101"/>
      <c r="AM101" s="98"/>
      <c r="AN101" s="98"/>
      <c r="AO101" s="98"/>
      <c r="AP101" s="99"/>
      <c r="AQ101" s="99"/>
      <c r="AR101" s="99"/>
      <c r="AS101" s="99"/>
      <c r="AT101" s="99"/>
      <c r="AU101" s="99"/>
      <c r="AV101" s="101"/>
      <c r="AW101" s="101"/>
      <c r="AX101" s="101"/>
      <c r="AY101" s="101"/>
      <c r="AZ101" s="101"/>
      <c r="BA101" s="101"/>
      <c r="BB101" s="101"/>
      <c r="BC101" s="101"/>
      <c r="BD101" s="101"/>
      <c r="BE101" s="101"/>
      <c r="BF101" s="101"/>
      <c r="BG101" s="101"/>
      <c r="BH101" s="101"/>
      <c r="BI101" s="101"/>
      <c r="BJ101" s="101"/>
      <c r="BK101" s="101"/>
      <c r="BL101" s="58" t="s">
        <v>203</v>
      </c>
      <c r="BM101" s="59"/>
      <c r="BN101" s="60"/>
      <c r="BO101" s="61">
        <v>2.15</v>
      </c>
      <c r="BP101" s="62">
        <v>2.15</v>
      </c>
      <c r="BQ101" s="63">
        <v>2.15</v>
      </c>
      <c r="BR101" s="64"/>
      <c r="BS101" s="65"/>
      <c r="BT101" s="66"/>
      <c r="BU101" s="69"/>
      <c r="BV101" s="117"/>
      <c r="BW101" s="119"/>
      <c r="BX101" s="68">
        <v>1.5</v>
      </c>
      <c r="BY101" s="147" t="str">
        <f t="shared" si="26"/>
        <v/>
      </c>
      <c r="BZ101" s="148" t="str">
        <f t="shared" si="27"/>
        <v/>
      </c>
      <c r="CA101" s="149" t="str">
        <f t="shared" si="28"/>
        <v/>
      </c>
      <c r="CB101" s="149" t="str">
        <f t="shared" si="29"/>
        <v/>
      </c>
      <c r="CC101" s="148" t="str">
        <f t="shared" si="30"/>
        <v/>
      </c>
      <c r="CD101" s="148" t="str">
        <f t="shared" si="31"/>
        <v/>
      </c>
      <c r="CE101" s="149" t="str">
        <f t="shared" si="32"/>
        <v/>
      </c>
      <c r="CF101" s="149"/>
      <c r="CG101" s="148" t="str">
        <f t="shared" si="33"/>
        <v/>
      </c>
      <c r="CH101" s="150" t="str">
        <f t="shared" si="34"/>
        <v/>
      </c>
      <c r="CI101" s="149" t="str">
        <f t="shared" si="35"/>
        <v/>
      </c>
      <c r="CJ101" s="149"/>
      <c r="CK101" s="148" t="str">
        <f t="shared" si="36"/>
        <v/>
      </c>
      <c r="CL101" s="148" t="str">
        <f t="shared" si="37"/>
        <v/>
      </c>
      <c r="CM101" s="149" t="str">
        <f t="shared" si="38"/>
        <v/>
      </c>
      <c r="CN101" s="151" t="str">
        <f t="shared" si="39"/>
        <v/>
      </c>
      <c r="CO101" s="148" t="str">
        <f t="shared" si="40"/>
        <v/>
      </c>
      <c r="CP101" s="148">
        <f t="shared" si="41"/>
        <v>2.15</v>
      </c>
    </row>
    <row r="102" spans="1:94" ht="36.6" thickBot="1">
      <c r="A102" s="172" t="s">
        <v>136</v>
      </c>
      <c r="B102" s="140"/>
      <c r="C102" s="293"/>
      <c r="D102" s="140"/>
      <c r="E102" s="191"/>
      <c r="F102" s="192"/>
      <c r="G102" s="193"/>
      <c r="H102" s="141"/>
      <c r="I102" s="140"/>
      <c r="J102" s="140"/>
      <c r="K102" s="140"/>
      <c r="L102" s="140"/>
      <c r="M102" s="140"/>
      <c r="N102" s="140"/>
      <c r="O102" s="140"/>
      <c r="P102" s="140"/>
      <c r="Q102" s="140"/>
      <c r="R102" s="140"/>
      <c r="S102" s="99"/>
      <c r="T102" s="99"/>
      <c r="U102" s="99"/>
      <c r="V102" s="99"/>
      <c r="W102" s="99"/>
      <c r="X102" s="99"/>
      <c r="Y102" s="99"/>
      <c r="Z102" s="126"/>
      <c r="AA102" s="126"/>
      <c r="AB102" s="126"/>
      <c r="AC102" s="126"/>
      <c r="AD102" s="126"/>
      <c r="AE102" s="140"/>
      <c r="AF102" s="140"/>
      <c r="AG102" s="140"/>
      <c r="AH102" s="140"/>
      <c r="AI102" s="140"/>
      <c r="AJ102" s="140"/>
      <c r="AK102" s="140"/>
      <c r="AL102" s="140"/>
      <c r="AM102" s="140"/>
      <c r="AN102" s="140"/>
      <c r="AO102" s="140"/>
      <c r="AP102" s="141"/>
      <c r="AQ102" s="141"/>
      <c r="AR102" s="141"/>
      <c r="AS102" s="141"/>
      <c r="AT102" s="141"/>
      <c r="AU102" s="140"/>
      <c r="AV102" s="140"/>
      <c r="AW102" s="140"/>
      <c r="AX102" s="140"/>
      <c r="AY102" s="140"/>
      <c r="AZ102" s="140"/>
      <c r="BA102" s="140"/>
      <c r="BB102" s="141"/>
      <c r="BC102" s="140"/>
      <c r="BD102" s="140"/>
      <c r="BE102" s="140"/>
      <c r="BF102" s="140"/>
      <c r="BG102" s="140"/>
      <c r="BH102" s="140"/>
      <c r="BI102" s="140"/>
      <c r="BJ102" s="140"/>
      <c r="BK102" s="140"/>
      <c r="BL102" s="140" t="s">
        <v>203</v>
      </c>
      <c r="BM102" s="140" t="s">
        <v>203</v>
      </c>
      <c r="BN102" s="140" t="s">
        <v>203</v>
      </c>
      <c r="BO102" s="140" t="s">
        <v>203</v>
      </c>
      <c r="BP102" s="140" t="s">
        <v>203</v>
      </c>
      <c r="BQ102" s="140" t="s">
        <v>203</v>
      </c>
      <c r="BR102" s="140"/>
      <c r="BS102" s="140"/>
      <c r="BT102" s="140"/>
      <c r="BU102" s="36"/>
      <c r="BV102" s="117"/>
      <c r="BW102" s="75"/>
      <c r="BX102" s="68"/>
      <c r="BY102" s="147" t="str">
        <f t="shared" si="26"/>
        <v/>
      </c>
      <c r="BZ102" s="148" t="str">
        <f t="shared" si="27"/>
        <v/>
      </c>
      <c r="CA102" s="149" t="str">
        <f t="shared" si="28"/>
        <v/>
      </c>
      <c r="CB102" s="149" t="str">
        <f t="shared" si="29"/>
        <v/>
      </c>
      <c r="CC102" s="148" t="str">
        <f t="shared" si="30"/>
        <v/>
      </c>
      <c r="CD102" s="148" t="str">
        <f t="shared" si="31"/>
        <v/>
      </c>
      <c r="CE102" s="149" t="str">
        <f t="shared" si="32"/>
        <v/>
      </c>
      <c r="CF102" s="149"/>
      <c r="CG102" s="148" t="str">
        <f t="shared" si="33"/>
        <v/>
      </c>
      <c r="CH102" s="150" t="str">
        <f t="shared" si="34"/>
        <v/>
      </c>
      <c r="CI102" s="149" t="str">
        <f t="shared" si="35"/>
        <v/>
      </c>
      <c r="CJ102" s="149"/>
      <c r="CK102" s="148" t="str">
        <f t="shared" si="36"/>
        <v/>
      </c>
      <c r="CL102" s="148" t="str">
        <f t="shared" si="37"/>
        <v/>
      </c>
      <c r="CM102" s="149" t="str">
        <f t="shared" si="38"/>
        <v/>
      </c>
      <c r="CN102" s="151" t="str">
        <f t="shared" si="39"/>
        <v/>
      </c>
      <c r="CO102" s="148" t="str">
        <f t="shared" si="40"/>
        <v/>
      </c>
      <c r="CP102" s="148" t="str">
        <f t="shared" si="41"/>
        <v/>
      </c>
    </row>
    <row r="103" spans="1:94" ht="28.8" thickBot="1">
      <c r="A103" s="153" t="s">
        <v>267</v>
      </c>
      <c r="B103" s="170" t="s">
        <v>137</v>
      </c>
      <c r="C103" s="290"/>
      <c r="D103" s="98"/>
      <c r="E103" s="98"/>
      <c r="F103" s="98"/>
      <c r="G103" s="98"/>
      <c r="H103" s="98"/>
      <c r="I103" s="98"/>
      <c r="J103" s="123"/>
      <c r="K103" s="123"/>
      <c r="L103" s="123"/>
      <c r="M103" s="123"/>
      <c r="N103" s="123"/>
      <c r="O103" s="123"/>
      <c r="P103" s="123"/>
      <c r="Q103" s="123"/>
      <c r="R103" s="123"/>
      <c r="S103" s="99"/>
      <c r="T103" s="99"/>
      <c r="U103" s="99"/>
      <c r="V103" s="99"/>
      <c r="W103" s="99"/>
      <c r="X103" s="99"/>
      <c r="Y103" s="99"/>
      <c r="Z103" s="126"/>
      <c r="AA103" s="126"/>
      <c r="AB103" s="126"/>
      <c r="AC103" s="126"/>
      <c r="AD103" s="126"/>
      <c r="AE103" s="100"/>
      <c r="AF103" s="100"/>
      <c r="AG103" s="100"/>
      <c r="AH103" s="100"/>
      <c r="AI103" s="100"/>
      <c r="AJ103" s="101"/>
      <c r="AK103" s="101"/>
      <c r="AL103" s="101"/>
      <c r="AM103" s="98"/>
      <c r="AN103" s="98"/>
      <c r="AO103" s="98"/>
      <c r="AP103" s="99"/>
      <c r="AQ103" s="99"/>
      <c r="AR103" s="99"/>
      <c r="AS103" s="99"/>
      <c r="AT103" s="99"/>
      <c r="AU103" s="99"/>
      <c r="AV103" s="101"/>
      <c r="AW103" s="101"/>
      <c r="AX103" s="101"/>
      <c r="AY103" s="101"/>
      <c r="AZ103" s="101"/>
      <c r="BA103" s="101"/>
      <c r="BB103" s="101"/>
      <c r="BC103" s="101"/>
      <c r="BD103" s="101"/>
      <c r="BE103" s="101"/>
      <c r="BF103" s="101"/>
      <c r="BG103" s="101"/>
      <c r="BH103" s="101"/>
      <c r="BI103" s="101"/>
      <c r="BJ103" s="101"/>
      <c r="BK103" s="101"/>
      <c r="BL103" s="58" t="s">
        <v>203</v>
      </c>
      <c r="BM103" s="59"/>
      <c r="BN103" s="60"/>
      <c r="BO103" s="61" t="s">
        <v>203</v>
      </c>
      <c r="BP103" s="62"/>
      <c r="BQ103" s="63"/>
      <c r="BR103" s="64"/>
      <c r="BS103" s="65"/>
      <c r="BT103" s="66"/>
      <c r="BU103" s="69"/>
      <c r="BV103" s="117"/>
      <c r="BW103" s="120"/>
      <c r="BX103" s="68">
        <v>1</v>
      </c>
      <c r="BY103" s="147" t="str">
        <f t="shared" si="26"/>
        <v/>
      </c>
      <c r="BZ103" s="148" t="str">
        <f t="shared" si="27"/>
        <v/>
      </c>
      <c r="CA103" s="149" t="str">
        <f t="shared" si="28"/>
        <v/>
      </c>
      <c r="CB103" s="149" t="str">
        <f t="shared" si="29"/>
        <v/>
      </c>
      <c r="CC103" s="148" t="str">
        <f t="shared" si="30"/>
        <v/>
      </c>
      <c r="CD103" s="148" t="str">
        <f t="shared" si="31"/>
        <v/>
      </c>
      <c r="CE103" s="149" t="str">
        <f t="shared" si="32"/>
        <v/>
      </c>
      <c r="CF103" s="149"/>
      <c r="CG103" s="148" t="str">
        <f t="shared" si="33"/>
        <v/>
      </c>
      <c r="CH103" s="150" t="str">
        <f t="shared" si="34"/>
        <v/>
      </c>
      <c r="CI103" s="149" t="str">
        <f t="shared" si="35"/>
        <v/>
      </c>
      <c r="CJ103" s="149"/>
      <c r="CK103" s="148" t="str">
        <f t="shared" si="36"/>
        <v/>
      </c>
      <c r="CL103" s="148" t="str">
        <f t="shared" si="37"/>
        <v/>
      </c>
      <c r="CM103" s="149" t="str">
        <f t="shared" si="38"/>
        <v/>
      </c>
      <c r="CN103" s="151" t="str">
        <f t="shared" si="39"/>
        <v/>
      </c>
      <c r="CO103" s="148" t="str">
        <f t="shared" si="40"/>
        <v/>
      </c>
      <c r="CP103" s="148" t="str">
        <f t="shared" si="41"/>
        <v/>
      </c>
    </row>
    <row r="104" spans="1:94" ht="15" thickBot="1">
      <c r="A104" s="153" t="s">
        <v>138</v>
      </c>
      <c r="B104" s="170" t="s">
        <v>52</v>
      </c>
      <c r="C104" s="290"/>
      <c r="D104" s="98"/>
      <c r="E104" s="98"/>
      <c r="F104" s="98"/>
      <c r="G104" s="98"/>
      <c r="H104" s="98"/>
      <c r="I104" s="98"/>
      <c r="J104" s="123"/>
      <c r="K104" s="123"/>
      <c r="L104" s="123"/>
      <c r="M104" s="123"/>
      <c r="N104" s="123"/>
      <c r="O104" s="123"/>
      <c r="P104" s="123"/>
      <c r="Q104" s="123"/>
      <c r="R104" s="123"/>
      <c r="S104" s="99"/>
      <c r="T104" s="99"/>
      <c r="U104" s="99"/>
      <c r="V104" s="99"/>
      <c r="W104" s="99"/>
      <c r="X104" s="99"/>
      <c r="Y104" s="99"/>
      <c r="Z104" s="126"/>
      <c r="AA104" s="126"/>
      <c r="AB104" s="126"/>
      <c r="AC104" s="126"/>
      <c r="AD104" s="126"/>
      <c r="AE104" s="100"/>
      <c r="AF104" s="100"/>
      <c r="AG104" s="100"/>
      <c r="AH104" s="100"/>
      <c r="AI104" s="100"/>
      <c r="AJ104" s="101"/>
      <c r="AK104" s="101"/>
      <c r="AL104" s="101"/>
      <c r="AM104" s="98"/>
      <c r="AN104" s="98"/>
      <c r="AO104" s="98"/>
      <c r="AP104" s="99"/>
      <c r="AQ104" s="99"/>
      <c r="AR104" s="99"/>
      <c r="AS104" s="99"/>
      <c r="AT104" s="99"/>
      <c r="AU104" s="99"/>
      <c r="AV104" s="101"/>
      <c r="AW104" s="101"/>
      <c r="AX104" s="101"/>
      <c r="AY104" s="101"/>
      <c r="AZ104" s="101"/>
      <c r="BA104" s="101"/>
      <c r="BB104" s="101"/>
      <c r="BC104" s="101"/>
      <c r="BD104" s="101"/>
      <c r="BE104" s="101"/>
      <c r="BF104" s="101"/>
      <c r="BG104" s="101"/>
      <c r="BH104" s="101"/>
      <c r="BI104" s="101"/>
      <c r="BJ104" s="101"/>
      <c r="BK104" s="101"/>
      <c r="BL104" s="58" t="s">
        <v>203</v>
      </c>
      <c r="BM104" s="59"/>
      <c r="BN104" s="60"/>
      <c r="BO104" s="61" t="s">
        <v>203</v>
      </c>
      <c r="BP104" s="62"/>
      <c r="BQ104" s="63"/>
      <c r="BR104" s="64"/>
      <c r="BS104" s="65"/>
      <c r="BT104" s="66"/>
      <c r="BU104" s="69"/>
      <c r="BV104" s="117"/>
      <c r="BW104" s="118"/>
      <c r="BX104" s="68">
        <v>2</v>
      </c>
      <c r="BY104" s="147" t="str">
        <f t="shared" si="26"/>
        <v/>
      </c>
      <c r="BZ104" s="148" t="str">
        <f t="shared" si="27"/>
        <v/>
      </c>
      <c r="CA104" s="149" t="str">
        <f t="shared" si="28"/>
        <v/>
      </c>
      <c r="CB104" s="149" t="str">
        <f t="shared" si="29"/>
        <v/>
      </c>
      <c r="CC104" s="148" t="str">
        <f t="shared" si="30"/>
        <v/>
      </c>
      <c r="CD104" s="148" t="str">
        <f t="shared" si="31"/>
        <v/>
      </c>
      <c r="CE104" s="149" t="str">
        <f t="shared" si="32"/>
        <v/>
      </c>
      <c r="CF104" s="149"/>
      <c r="CG104" s="148" t="str">
        <f t="shared" si="33"/>
        <v/>
      </c>
      <c r="CH104" s="150" t="str">
        <f t="shared" si="34"/>
        <v/>
      </c>
      <c r="CI104" s="149" t="str">
        <f t="shared" si="35"/>
        <v/>
      </c>
      <c r="CJ104" s="149"/>
      <c r="CK104" s="148" t="str">
        <f t="shared" si="36"/>
        <v/>
      </c>
      <c r="CL104" s="148" t="str">
        <f t="shared" si="37"/>
        <v/>
      </c>
      <c r="CM104" s="149" t="str">
        <f t="shared" si="38"/>
        <v/>
      </c>
      <c r="CN104" s="151" t="str">
        <f t="shared" si="39"/>
        <v/>
      </c>
      <c r="CO104" s="148" t="str">
        <f t="shared" si="40"/>
        <v/>
      </c>
      <c r="CP104" s="148" t="str">
        <f t="shared" si="41"/>
        <v/>
      </c>
    </row>
    <row r="105" spans="1:94" ht="15" thickBot="1">
      <c r="A105" s="153" t="s">
        <v>139</v>
      </c>
      <c r="B105" s="170" t="s">
        <v>52</v>
      </c>
      <c r="C105" s="290"/>
      <c r="D105" s="98"/>
      <c r="E105" s="98"/>
      <c r="F105" s="98"/>
      <c r="G105" s="98"/>
      <c r="H105" s="98"/>
      <c r="I105" s="98"/>
      <c r="J105" s="123"/>
      <c r="K105" s="123"/>
      <c r="L105" s="123"/>
      <c r="M105" s="123"/>
      <c r="N105" s="123"/>
      <c r="O105" s="123"/>
      <c r="P105" s="123"/>
      <c r="Q105" s="123"/>
      <c r="R105" s="123"/>
      <c r="S105" s="99"/>
      <c r="T105" s="99"/>
      <c r="U105" s="99"/>
      <c r="V105" s="99"/>
      <c r="W105" s="99"/>
      <c r="X105" s="99"/>
      <c r="Y105" s="99"/>
      <c r="Z105" s="126"/>
      <c r="AA105" s="126"/>
      <c r="AB105" s="126"/>
      <c r="AC105" s="126"/>
      <c r="AD105" s="126"/>
      <c r="AE105" s="100"/>
      <c r="AF105" s="100"/>
      <c r="AG105" s="100"/>
      <c r="AH105" s="100"/>
      <c r="AI105" s="100"/>
      <c r="AJ105" s="101"/>
      <c r="AK105" s="101"/>
      <c r="AL105" s="101"/>
      <c r="AM105" s="98"/>
      <c r="AN105" s="98"/>
      <c r="AO105" s="98"/>
      <c r="AP105" s="99"/>
      <c r="AQ105" s="99"/>
      <c r="AR105" s="99"/>
      <c r="AS105" s="99"/>
      <c r="AT105" s="99"/>
      <c r="AU105" s="99"/>
      <c r="AV105" s="101"/>
      <c r="AW105" s="101"/>
      <c r="AX105" s="101"/>
      <c r="AY105" s="101"/>
      <c r="AZ105" s="101"/>
      <c r="BA105" s="101"/>
      <c r="BB105" s="101"/>
      <c r="BC105" s="101"/>
      <c r="BD105" s="101"/>
      <c r="BE105" s="101"/>
      <c r="BF105" s="101"/>
      <c r="BG105" s="101"/>
      <c r="BH105" s="101"/>
      <c r="BI105" s="101"/>
      <c r="BJ105" s="101"/>
      <c r="BK105" s="101"/>
      <c r="BL105" s="58" t="s">
        <v>203</v>
      </c>
      <c r="BM105" s="59"/>
      <c r="BN105" s="60"/>
      <c r="BO105" s="61" t="s">
        <v>203</v>
      </c>
      <c r="BP105" s="62"/>
      <c r="BQ105" s="63"/>
      <c r="BR105" s="64"/>
      <c r="BS105" s="65"/>
      <c r="BT105" s="66"/>
      <c r="BU105" s="69"/>
      <c r="BV105" s="117"/>
      <c r="BW105" s="118"/>
      <c r="BX105" s="68">
        <v>2</v>
      </c>
      <c r="BY105" s="147" t="str">
        <f t="shared" si="26"/>
        <v/>
      </c>
      <c r="BZ105" s="148" t="str">
        <f t="shared" si="27"/>
        <v/>
      </c>
      <c r="CA105" s="149" t="str">
        <f t="shared" si="28"/>
        <v/>
      </c>
      <c r="CB105" s="149" t="str">
        <f t="shared" si="29"/>
        <v/>
      </c>
      <c r="CC105" s="148" t="str">
        <f t="shared" si="30"/>
        <v/>
      </c>
      <c r="CD105" s="148" t="str">
        <f t="shared" si="31"/>
        <v/>
      </c>
      <c r="CE105" s="149" t="str">
        <f t="shared" si="32"/>
        <v/>
      </c>
      <c r="CF105" s="149"/>
      <c r="CG105" s="148" t="str">
        <f t="shared" si="33"/>
        <v/>
      </c>
      <c r="CH105" s="150" t="str">
        <f t="shared" si="34"/>
        <v/>
      </c>
      <c r="CI105" s="149" t="str">
        <f t="shared" si="35"/>
        <v/>
      </c>
      <c r="CJ105" s="149"/>
      <c r="CK105" s="148" t="str">
        <f t="shared" si="36"/>
        <v/>
      </c>
      <c r="CL105" s="148" t="str">
        <f t="shared" si="37"/>
        <v/>
      </c>
      <c r="CM105" s="149" t="str">
        <f t="shared" si="38"/>
        <v/>
      </c>
      <c r="CN105" s="151" t="str">
        <f t="shared" si="39"/>
        <v/>
      </c>
      <c r="CO105" s="148" t="str">
        <f t="shared" si="40"/>
        <v/>
      </c>
      <c r="CP105" s="148" t="str">
        <f t="shared" si="41"/>
        <v/>
      </c>
    </row>
    <row r="106" spans="1:94" ht="15" thickBot="1">
      <c r="A106" s="153" t="s">
        <v>140</v>
      </c>
      <c r="B106" s="170" t="s">
        <v>52</v>
      </c>
      <c r="C106" s="290"/>
      <c r="D106" s="98"/>
      <c r="E106" s="98"/>
      <c r="F106" s="98"/>
      <c r="G106" s="98"/>
      <c r="H106" s="98"/>
      <c r="I106" s="98"/>
      <c r="J106" s="123"/>
      <c r="K106" s="123"/>
      <c r="L106" s="123"/>
      <c r="M106" s="123"/>
      <c r="N106" s="123"/>
      <c r="O106" s="123"/>
      <c r="P106" s="123"/>
      <c r="Q106" s="123"/>
      <c r="R106" s="123"/>
      <c r="S106" s="99"/>
      <c r="T106" s="99"/>
      <c r="U106" s="99"/>
      <c r="V106" s="99"/>
      <c r="W106" s="99"/>
      <c r="X106" s="99"/>
      <c r="Y106" s="99"/>
      <c r="Z106" s="126"/>
      <c r="AA106" s="126"/>
      <c r="AB106" s="126"/>
      <c r="AC106" s="126"/>
      <c r="AD106" s="126"/>
      <c r="AE106" s="100"/>
      <c r="AF106" s="100"/>
      <c r="AG106" s="100"/>
      <c r="AH106" s="100"/>
      <c r="AI106" s="100"/>
      <c r="AJ106" s="101"/>
      <c r="AK106" s="101"/>
      <c r="AL106" s="101"/>
      <c r="AM106" s="98"/>
      <c r="AN106" s="98"/>
      <c r="AO106" s="98"/>
      <c r="AP106" s="99"/>
      <c r="AQ106" s="99"/>
      <c r="AR106" s="99"/>
      <c r="AS106" s="99"/>
      <c r="AT106" s="99"/>
      <c r="AU106" s="99"/>
      <c r="AV106" s="101"/>
      <c r="AW106" s="101"/>
      <c r="AX106" s="101"/>
      <c r="AY106" s="101"/>
      <c r="AZ106" s="101"/>
      <c r="BA106" s="101"/>
      <c r="BB106" s="101"/>
      <c r="BC106" s="101"/>
      <c r="BD106" s="101"/>
      <c r="BE106" s="101"/>
      <c r="BF106" s="101"/>
      <c r="BG106" s="101"/>
      <c r="BH106" s="101"/>
      <c r="BI106" s="101"/>
      <c r="BJ106" s="101"/>
      <c r="BK106" s="101"/>
      <c r="BL106" s="58" t="s">
        <v>203</v>
      </c>
      <c r="BM106" s="59" t="s">
        <v>203</v>
      </c>
      <c r="BN106" s="60" t="s">
        <v>203</v>
      </c>
      <c r="BO106" s="61" t="s">
        <v>203</v>
      </c>
      <c r="BP106" s="62" t="s">
        <v>203</v>
      </c>
      <c r="BQ106" s="63" t="s">
        <v>203</v>
      </c>
      <c r="BR106" s="64"/>
      <c r="BS106" s="65"/>
      <c r="BT106" s="66"/>
      <c r="BU106" s="69"/>
      <c r="BV106" s="117"/>
      <c r="BW106" s="118"/>
      <c r="BX106" s="68"/>
      <c r="BY106" s="147" t="str">
        <f t="shared" si="26"/>
        <v/>
      </c>
      <c r="BZ106" s="148" t="str">
        <f t="shared" si="27"/>
        <v/>
      </c>
      <c r="CA106" s="149" t="str">
        <f t="shared" si="28"/>
        <v/>
      </c>
      <c r="CB106" s="149" t="str">
        <f t="shared" si="29"/>
        <v/>
      </c>
      <c r="CC106" s="148" t="str">
        <f t="shared" si="30"/>
        <v/>
      </c>
      <c r="CD106" s="148" t="str">
        <f t="shared" si="31"/>
        <v/>
      </c>
      <c r="CE106" s="149" t="str">
        <f t="shared" si="32"/>
        <v/>
      </c>
      <c r="CF106" s="149"/>
      <c r="CG106" s="148" t="str">
        <f t="shared" si="33"/>
        <v/>
      </c>
      <c r="CH106" s="150" t="str">
        <f t="shared" si="34"/>
        <v/>
      </c>
      <c r="CI106" s="149" t="str">
        <f t="shared" si="35"/>
        <v/>
      </c>
      <c r="CJ106" s="149"/>
      <c r="CK106" s="148" t="str">
        <f t="shared" si="36"/>
        <v/>
      </c>
      <c r="CL106" s="148" t="str">
        <f t="shared" si="37"/>
        <v/>
      </c>
      <c r="CM106" s="149" t="str">
        <f t="shared" si="38"/>
        <v/>
      </c>
      <c r="CN106" s="151" t="str">
        <f t="shared" si="39"/>
        <v/>
      </c>
      <c r="CO106" s="148" t="str">
        <f t="shared" si="40"/>
        <v/>
      </c>
      <c r="CP106" s="148" t="str">
        <f t="shared" si="41"/>
        <v/>
      </c>
    </row>
    <row r="107" spans="1:94" ht="15" thickBot="1">
      <c r="A107" s="153" t="s">
        <v>141</v>
      </c>
      <c r="B107" s="170" t="s">
        <v>52</v>
      </c>
      <c r="C107" s="290"/>
      <c r="D107" s="98"/>
      <c r="E107" s="98"/>
      <c r="F107" s="98"/>
      <c r="G107" s="98"/>
      <c r="H107" s="98"/>
      <c r="I107" s="98"/>
      <c r="J107" s="123"/>
      <c r="K107" s="123"/>
      <c r="L107" s="123"/>
      <c r="M107" s="123"/>
      <c r="N107" s="123"/>
      <c r="O107" s="123"/>
      <c r="P107" s="123"/>
      <c r="Q107" s="123"/>
      <c r="R107" s="123"/>
      <c r="S107" s="99"/>
      <c r="T107" s="99"/>
      <c r="U107" s="99"/>
      <c r="V107" s="99"/>
      <c r="W107" s="99"/>
      <c r="X107" s="99"/>
      <c r="Y107" s="99"/>
      <c r="Z107" s="126"/>
      <c r="AA107" s="126"/>
      <c r="AB107" s="126"/>
      <c r="AC107" s="126"/>
      <c r="AD107" s="126"/>
      <c r="AE107" s="100"/>
      <c r="AF107" s="100"/>
      <c r="AG107" s="100"/>
      <c r="AH107" s="100"/>
      <c r="AI107" s="100"/>
      <c r="AJ107" s="101"/>
      <c r="AK107" s="101"/>
      <c r="AL107" s="101"/>
      <c r="AM107" s="98"/>
      <c r="AN107" s="98"/>
      <c r="AO107" s="98"/>
      <c r="AP107" s="99"/>
      <c r="AQ107" s="99"/>
      <c r="AR107" s="99"/>
      <c r="AS107" s="99"/>
      <c r="AT107" s="99"/>
      <c r="AU107" s="99"/>
      <c r="AV107" s="101"/>
      <c r="AW107" s="101"/>
      <c r="AX107" s="101"/>
      <c r="AY107" s="101"/>
      <c r="AZ107" s="101"/>
      <c r="BA107" s="101"/>
      <c r="BB107" s="101"/>
      <c r="BC107" s="101"/>
      <c r="BD107" s="101"/>
      <c r="BE107" s="101"/>
      <c r="BF107" s="101"/>
      <c r="BG107" s="101"/>
      <c r="BH107" s="101"/>
      <c r="BI107" s="128">
        <v>4.5</v>
      </c>
      <c r="BJ107" s="101"/>
      <c r="BK107" s="101"/>
      <c r="BL107" s="58">
        <v>4.5</v>
      </c>
      <c r="BM107" s="59" t="s">
        <v>203</v>
      </c>
      <c r="BN107" s="60" t="s">
        <v>203</v>
      </c>
      <c r="BO107" s="61" t="s">
        <v>203</v>
      </c>
      <c r="BP107" s="62" t="s">
        <v>203</v>
      </c>
      <c r="BQ107" s="63" t="s">
        <v>203</v>
      </c>
      <c r="BR107" s="64"/>
      <c r="BS107" s="65"/>
      <c r="BT107" s="66"/>
      <c r="BU107" s="69"/>
      <c r="BV107" s="117"/>
      <c r="BW107" s="118"/>
      <c r="BX107" s="68"/>
      <c r="BY107" s="147" t="str">
        <f t="shared" si="26"/>
        <v/>
      </c>
      <c r="BZ107" s="148" t="str">
        <f t="shared" si="27"/>
        <v/>
      </c>
      <c r="CA107" s="149" t="str">
        <f t="shared" si="28"/>
        <v/>
      </c>
      <c r="CB107" s="149" t="str">
        <f t="shared" si="29"/>
        <v/>
      </c>
      <c r="CC107" s="148" t="str">
        <f t="shared" si="30"/>
        <v/>
      </c>
      <c r="CD107" s="148" t="str">
        <f t="shared" si="31"/>
        <v/>
      </c>
      <c r="CE107" s="149" t="str">
        <f t="shared" si="32"/>
        <v/>
      </c>
      <c r="CF107" s="149"/>
      <c r="CG107" s="148" t="str">
        <f t="shared" si="33"/>
        <v/>
      </c>
      <c r="CH107" s="150" t="str">
        <f t="shared" si="34"/>
        <v/>
      </c>
      <c r="CI107" s="149" t="str">
        <f t="shared" si="35"/>
        <v/>
      </c>
      <c r="CJ107" s="149"/>
      <c r="CK107" s="148" t="str">
        <f t="shared" si="36"/>
        <v/>
      </c>
      <c r="CL107" s="148" t="str">
        <f t="shared" si="37"/>
        <v/>
      </c>
      <c r="CM107" s="149">
        <f t="shared" si="38"/>
        <v>4.5</v>
      </c>
      <c r="CN107" s="151" t="str">
        <f t="shared" si="39"/>
        <v/>
      </c>
      <c r="CO107" s="148" t="str">
        <f t="shared" si="40"/>
        <v/>
      </c>
      <c r="CP107" s="148" t="str">
        <f t="shared" si="41"/>
        <v/>
      </c>
    </row>
    <row r="108" spans="1:94" ht="15" thickBot="1">
      <c r="A108" s="153" t="s">
        <v>142</v>
      </c>
      <c r="B108" s="170" t="s">
        <v>52</v>
      </c>
      <c r="C108" s="290"/>
      <c r="D108" s="98"/>
      <c r="E108" s="98"/>
      <c r="F108" s="98"/>
      <c r="G108" s="98"/>
      <c r="H108" s="98"/>
      <c r="I108" s="98"/>
      <c r="J108" s="123"/>
      <c r="K108" s="123"/>
      <c r="L108" s="123"/>
      <c r="M108" s="123"/>
      <c r="N108" s="123"/>
      <c r="O108" s="123"/>
      <c r="P108" s="123"/>
      <c r="Q108" s="123"/>
      <c r="R108" s="123"/>
      <c r="S108" s="99"/>
      <c r="T108" s="99"/>
      <c r="U108" s="99"/>
      <c r="V108" s="99"/>
      <c r="W108" s="99"/>
      <c r="X108" s="99"/>
      <c r="Y108" s="99"/>
      <c r="Z108" s="126"/>
      <c r="AA108" s="126"/>
      <c r="AB108" s="126"/>
      <c r="AC108" s="126"/>
      <c r="AD108" s="126"/>
      <c r="AE108" s="100"/>
      <c r="AF108" s="100"/>
      <c r="AG108" s="100"/>
      <c r="AH108" s="100"/>
      <c r="AI108" s="100"/>
      <c r="AJ108" s="101"/>
      <c r="AK108" s="101"/>
      <c r="AL108" s="101"/>
      <c r="AM108" s="98"/>
      <c r="AN108" s="98"/>
      <c r="AO108" s="98"/>
      <c r="AP108" s="99"/>
      <c r="AQ108" s="99"/>
      <c r="AR108" s="99"/>
      <c r="AS108" s="99"/>
      <c r="AT108" s="99"/>
      <c r="AU108" s="99"/>
      <c r="AV108" s="101"/>
      <c r="AW108" s="101"/>
      <c r="AX108" s="101"/>
      <c r="AY108" s="101"/>
      <c r="AZ108" s="101"/>
      <c r="BA108" s="101"/>
      <c r="BB108" s="101"/>
      <c r="BC108" s="101"/>
      <c r="BD108" s="101"/>
      <c r="BE108" s="101"/>
      <c r="BF108" s="101"/>
      <c r="BG108" s="101"/>
      <c r="BH108" s="101"/>
      <c r="BI108" s="101"/>
      <c r="BJ108" s="101"/>
      <c r="BK108" s="101"/>
      <c r="BL108" s="58" t="s">
        <v>203</v>
      </c>
      <c r="BM108" s="59"/>
      <c r="BN108" s="60"/>
      <c r="BO108" s="61" t="s">
        <v>203</v>
      </c>
      <c r="BP108" s="62"/>
      <c r="BQ108" s="63"/>
      <c r="BR108" s="64"/>
      <c r="BS108" s="65"/>
      <c r="BT108" s="66"/>
      <c r="BU108" s="69"/>
      <c r="BV108" s="117"/>
      <c r="BW108" s="118"/>
      <c r="BX108" s="68">
        <v>3.5</v>
      </c>
      <c r="BY108" s="147" t="str">
        <f t="shared" si="26"/>
        <v/>
      </c>
      <c r="BZ108" s="148" t="str">
        <f t="shared" si="27"/>
        <v/>
      </c>
      <c r="CA108" s="149" t="str">
        <f t="shared" si="28"/>
        <v/>
      </c>
      <c r="CB108" s="149" t="str">
        <f t="shared" si="29"/>
        <v/>
      </c>
      <c r="CC108" s="148" t="str">
        <f t="shared" si="30"/>
        <v/>
      </c>
      <c r="CD108" s="148" t="str">
        <f t="shared" si="31"/>
        <v/>
      </c>
      <c r="CE108" s="149" t="str">
        <f t="shared" si="32"/>
        <v/>
      </c>
      <c r="CF108" s="149"/>
      <c r="CG108" s="148" t="str">
        <f t="shared" si="33"/>
        <v/>
      </c>
      <c r="CH108" s="150" t="str">
        <f t="shared" si="34"/>
        <v/>
      </c>
      <c r="CI108" s="149" t="str">
        <f t="shared" si="35"/>
        <v/>
      </c>
      <c r="CJ108" s="149"/>
      <c r="CK108" s="148" t="str">
        <f t="shared" si="36"/>
        <v/>
      </c>
      <c r="CL108" s="148" t="str">
        <f t="shared" si="37"/>
        <v/>
      </c>
      <c r="CM108" s="149" t="str">
        <f t="shared" si="38"/>
        <v/>
      </c>
      <c r="CN108" s="151" t="str">
        <f t="shared" si="39"/>
        <v/>
      </c>
      <c r="CO108" s="148" t="str">
        <f t="shared" si="40"/>
        <v/>
      </c>
      <c r="CP108" s="148" t="str">
        <f t="shared" si="41"/>
        <v/>
      </c>
    </row>
    <row r="109" spans="1:94" ht="15" thickBot="1">
      <c r="A109" s="153" t="s">
        <v>143</v>
      </c>
      <c r="B109" s="170" t="s">
        <v>52</v>
      </c>
      <c r="C109" s="290"/>
      <c r="D109" s="98"/>
      <c r="E109" s="98"/>
      <c r="F109" s="98"/>
      <c r="G109" s="98"/>
      <c r="H109" s="98"/>
      <c r="I109" s="98"/>
      <c r="J109" s="123"/>
      <c r="K109" s="123"/>
      <c r="L109" s="123"/>
      <c r="M109" s="123"/>
      <c r="N109" s="123"/>
      <c r="O109" s="123"/>
      <c r="P109" s="123"/>
      <c r="Q109" s="123"/>
      <c r="R109" s="123"/>
      <c r="S109" s="99"/>
      <c r="T109" s="99"/>
      <c r="U109" s="99"/>
      <c r="V109" s="99"/>
      <c r="W109" s="99"/>
      <c r="X109" s="99"/>
      <c r="Y109" s="99"/>
      <c r="Z109" s="126"/>
      <c r="AA109" s="126"/>
      <c r="AB109" s="126"/>
      <c r="AC109" s="126"/>
      <c r="AD109" s="126"/>
      <c r="AE109" s="100"/>
      <c r="AF109" s="100"/>
      <c r="AG109" s="100"/>
      <c r="AH109" s="100"/>
      <c r="AI109" s="100"/>
      <c r="AJ109" s="101"/>
      <c r="AK109" s="101"/>
      <c r="AL109" s="101"/>
      <c r="AM109" s="98"/>
      <c r="AN109" s="98"/>
      <c r="AO109" s="98"/>
      <c r="AP109" s="99"/>
      <c r="AQ109" s="99"/>
      <c r="AR109" s="99"/>
      <c r="AS109" s="99"/>
      <c r="AT109" s="99"/>
      <c r="AU109" s="99"/>
      <c r="AV109" s="101"/>
      <c r="AW109" s="101"/>
      <c r="AX109" s="101"/>
      <c r="AY109" s="101"/>
      <c r="AZ109" s="101"/>
      <c r="BA109" s="101"/>
      <c r="BB109" s="101"/>
      <c r="BC109" s="101"/>
      <c r="BD109" s="101"/>
      <c r="BE109" s="101"/>
      <c r="BF109" s="101"/>
      <c r="BG109" s="101"/>
      <c r="BH109" s="101"/>
      <c r="BI109" s="101"/>
      <c r="BJ109" s="101"/>
      <c r="BK109" s="101"/>
      <c r="BL109" s="58" t="s">
        <v>203</v>
      </c>
      <c r="BM109" s="59" t="s">
        <v>203</v>
      </c>
      <c r="BN109" s="60" t="s">
        <v>203</v>
      </c>
      <c r="BO109" s="61" t="s">
        <v>203</v>
      </c>
      <c r="BP109" s="62" t="s">
        <v>203</v>
      </c>
      <c r="BQ109" s="63" t="s">
        <v>203</v>
      </c>
      <c r="BR109" s="64"/>
      <c r="BS109" s="65"/>
      <c r="BT109" s="66"/>
      <c r="BU109" s="69"/>
      <c r="BV109" s="117"/>
      <c r="BW109" s="118"/>
      <c r="BX109" s="68"/>
      <c r="BY109" s="147" t="str">
        <f t="shared" si="26"/>
        <v/>
      </c>
      <c r="BZ109" s="148" t="str">
        <f t="shared" si="27"/>
        <v/>
      </c>
      <c r="CA109" s="149" t="str">
        <f t="shared" si="28"/>
        <v/>
      </c>
      <c r="CB109" s="149" t="str">
        <f t="shared" si="29"/>
        <v/>
      </c>
      <c r="CC109" s="148" t="str">
        <f t="shared" si="30"/>
        <v/>
      </c>
      <c r="CD109" s="148" t="str">
        <f t="shared" si="31"/>
        <v/>
      </c>
      <c r="CE109" s="149" t="str">
        <f t="shared" si="32"/>
        <v/>
      </c>
      <c r="CF109" s="149"/>
      <c r="CG109" s="148" t="str">
        <f t="shared" si="33"/>
        <v/>
      </c>
      <c r="CH109" s="150" t="str">
        <f t="shared" si="34"/>
        <v/>
      </c>
      <c r="CI109" s="149" t="str">
        <f t="shared" si="35"/>
        <v/>
      </c>
      <c r="CJ109" s="149"/>
      <c r="CK109" s="148" t="str">
        <f t="shared" si="36"/>
        <v/>
      </c>
      <c r="CL109" s="148" t="str">
        <f t="shared" si="37"/>
        <v/>
      </c>
      <c r="CM109" s="149" t="str">
        <f t="shared" si="38"/>
        <v/>
      </c>
      <c r="CN109" s="151" t="str">
        <f t="shared" si="39"/>
        <v/>
      </c>
      <c r="CO109" s="148" t="str">
        <f t="shared" si="40"/>
        <v/>
      </c>
      <c r="CP109" s="148" t="str">
        <f t="shared" si="41"/>
        <v/>
      </c>
    </row>
    <row r="110" spans="1:94" ht="15" thickBot="1">
      <c r="A110" s="153" t="s">
        <v>144</v>
      </c>
      <c r="B110" s="170" t="s">
        <v>52</v>
      </c>
      <c r="C110" s="290"/>
      <c r="D110" s="98"/>
      <c r="E110" s="98"/>
      <c r="F110" s="98"/>
      <c r="G110" s="98"/>
      <c r="H110" s="98"/>
      <c r="I110" s="98"/>
      <c r="J110" s="123"/>
      <c r="K110" s="123"/>
      <c r="L110" s="123"/>
      <c r="M110" s="123"/>
      <c r="N110" s="123"/>
      <c r="O110" s="123"/>
      <c r="P110" s="123"/>
      <c r="Q110" s="123"/>
      <c r="R110" s="123"/>
      <c r="S110" s="99"/>
      <c r="T110" s="99"/>
      <c r="U110" s="99"/>
      <c r="V110" s="99"/>
      <c r="W110" s="99"/>
      <c r="X110" s="99"/>
      <c r="Y110" s="99"/>
      <c r="Z110" s="126"/>
      <c r="AA110" s="126"/>
      <c r="AB110" s="126"/>
      <c r="AC110" s="126"/>
      <c r="AD110" s="126"/>
      <c r="AE110" s="100"/>
      <c r="AF110" s="100"/>
      <c r="AG110" s="100"/>
      <c r="AH110" s="100"/>
      <c r="AI110" s="100"/>
      <c r="AJ110" s="101"/>
      <c r="AK110" s="101"/>
      <c r="AL110" s="101"/>
      <c r="AM110" s="98"/>
      <c r="AN110" s="98"/>
      <c r="AO110" s="98"/>
      <c r="AP110" s="99"/>
      <c r="AQ110" s="99"/>
      <c r="AR110" s="99"/>
      <c r="AS110" s="99"/>
      <c r="AT110" s="99"/>
      <c r="AU110" s="99"/>
      <c r="AV110" s="101"/>
      <c r="AW110" s="101"/>
      <c r="AX110" s="101"/>
      <c r="AY110" s="101"/>
      <c r="AZ110" s="101"/>
      <c r="BA110" s="101"/>
      <c r="BB110" s="101"/>
      <c r="BC110" s="101"/>
      <c r="BD110" s="101"/>
      <c r="BE110" s="101"/>
      <c r="BF110" s="101"/>
      <c r="BG110" s="101"/>
      <c r="BH110" s="101"/>
      <c r="BI110" s="101"/>
      <c r="BJ110" s="101"/>
      <c r="BK110" s="101"/>
      <c r="BL110" s="58" t="s">
        <v>203</v>
      </c>
      <c r="BM110" s="59" t="s">
        <v>203</v>
      </c>
      <c r="BN110" s="60" t="s">
        <v>203</v>
      </c>
      <c r="BO110" s="61" t="s">
        <v>203</v>
      </c>
      <c r="BP110" s="62" t="s">
        <v>203</v>
      </c>
      <c r="BQ110" s="63" t="s">
        <v>203</v>
      </c>
      <c r="BR110" s="64"/>
      <c r="BS110" s="65"/>
      <c r="BT110" s="66"/>
      <c r="BU110" s="69"/>
      <c r="BV110" s="117"/>
      <c r="BW110" s="118"/>
      <c r="BX110" s="68"/>
      <c r="BY110" s="147" t="str">
        <f t="shared" si="26"/>
        <v/>
      </c>
      <c r="BZ110" s="148" t="str">
        <f t="shared" si="27"/>
        <v/>
      </c>
      <c r="CA110" s="149" t="str">
        <f t="shared" si="28"/>
        <v/>
      </c>
      <c r="CB110" s="149" t="str">
        <f t="shared" si="29"/>
        <v/>
      </c>
      <c r="CC110" s="148" t="str">
        <f t="shared" si="30"/>
        <v/>
      </c>
      <c r="CD110" s="148" t="str">
        <f t="shared" si="31"/>
        <v/>
      </c>
      <c r="CE110" s="149" t="str">
        <f t="shared" si="32"/>
        <v/>
      </c>
      <c r="CF110" s="149"/>
      <c r="CG110" s="148" t="str">
        <f t="shared" si="33"/>
        <v/>
      </c>
      <c r="CH110" s="150" t="str">
        <f t="shared" si="34"/>
        <v/>
      </c>
      <c r="CI110" s="149" t="str">
        <f t="shared" si="35"/>
        <v/>
      </c>
      <c r="CJ110" s="149"/>
      <c r="CK110" s="148" t="str">
        <f t="shared" si="36"/>
        <v/>
      </c>
      <c r="CL110" s="148" t="str">
        <f t="shared" si="37"/>
        <v/>
      </c>
      <c r="CM110" s="149" t="str">
        <f t="shared" si="38"/>
        <v/>
      </c>
      <c r="CN110" s="151" t="str">
        <f t="shared" si="39"/>
        <v/>
      </c>
      <c r="CO110" s="148" t="str">
        <f t="shared" si="40"/>
        <v/>
      </c>
      <c r="CP110" s="148" t="str">
        <f t="shared" si="41"/>
        <v/>
      </c>
    </row>
    <row r="111" spans="1:94" ht="15" thickBot="1">
      <c r="A111" s="153" t="s">
        <v>145</v>
      </c>
      <c r="B111" s="170" t="s">
        <v>52</v>
      </c>
      <c r="C111" s="290"/>
      <c r="D111" s="98"/>
      <c r="E111" s="98"/>
      <c r="F111" s="98"/>
      <c r="G111" s="98"/>
      <c r="H111" s="98"/>
      <c r="I111" s="98"/>
      <c r="J111" s="123"/>
      <c r="K111" s="123"/>
      <c r="L111" s="123"/>
      <c r="M111" s="123"/>
      <c r="N111" s="123"/>
      <c r="O111" s="123"/>
      <c r="P111" s="123"/>
      <c r="Q111" s="123"/>
      <c r="R111" s="123"/>
      <c r="S111" s="99"/>
      <c r="T111" s="99"/>
      <c r="U111" s="99"/>
      <c r="V111" s="99"/>
      <c r="W111" s="99"/>
      <c r="X111" s="99"/>
      <c r="Y111" s="99"/>
      <c r="Z111" s="126"/>
      <c r="AA111" s="126"/>
      <c r="AB111" s="126"/>
      <c r="AC111" s="126"/>
      <c r="AD111" s="126"/>
      <c r="AE111" s="100"/>
      <c r="AF111" s="100"/>
      <c r="AG111" s="100"/>
      <c r="AH111" s="100"/>
      <c r="AI111" s="100"/>
      <c r="AJ111" s="101"/>
      <c r="AK111" s="101"/>
      <c r="AL111" s="101"/>
      <c r="AM111" s="98"/>
      <c r="AN111" s="98"/>
      <c r="AO111" s="98"/>
      <c r="AP111" s="99"/>
      <c r="AQ111" s="99"/>
      <c r="AR111" s="99"/>
      <c r="AS111" s="99"/>
      <c r="AT111" s="99"/>
      <c r="AU111" s="99"/>
      <c r="AV111" s="101"/>
      <c r="AW111" s="101"/>
      <c r="AX111" s="101"/>
      <c r="AY111" s="101"/>
      <c r="AZ111" s="101"/>
      <c r="BA111" s="101"/>
      <c r="BB111" s="101"/>
      <c r="BC111" s="101"/>
      <c r="BD111" s="101"/>
      <c r="BE111" s="101"/>
      <c r="BF111" s="101"/>
      <c r="BG111" s="101"/>
      <c r="BH111" s="101"/>
      <c r="BI111" s="101"/>
      <c r="BJ111" s="101"/>
      <c r="BK111" s="101"/>
      <c r="BL111" s="58" t="s">
        <v>203</v>
      </c>
      <c r="BM111" s="59"/>
      <c r="BN111" s="60"/>
      <c r="BO111" s="61" t="s">
        <v>203</v>
      </c>
      <c r="BP111" s="62"/>
      <c r="BQ111" s="63"/>
      <c r="BR111" s="64"/>
      <c r="BS111" s="65"/>
      <c r="BT111" s="66"/>
      <c r="BU111" s="69"/>
      <c r="BV111" s="117"/>
      <c r="BW111" s="118"/>
      <c r="BX111" s="68">
        <v>3.5</v>
      </c>
      <c r="BY111" s="147" t="str">
        <f t="shared" si="26"/>
        <v/>
      </c>
      <c r="BZ111" s="148" t="str">
        <f t="shared" si="27"/>
        <v/>
      </c>
      <c r="CA111" s="149" t="str">
        <f t="shared" si="28"/>
        <v/>
      </c>
      <c r="CB111" s="149" t="str">
        <f t="shared" si="29"/>
        <v/>
      </c>
      <c r="CC111" s="148" t="str">
        <f t="shared" si="30"/>
        <v/>
      </c>
      <c r="CD111" s="148" t="str">
        <f t="shared" si="31"/>
        <v/>
      </c>
      <c r="CE111" s="149" t="str">
        <f t="shared" si="32"/>
        <v/>
      </c>
      <c r="CF111" s="149"/>
      <c r="CG111" s="148" t="str">
        <f t="shared" si="33"/>
        <v/>
      </c>
      <c r="CH111" s="150" t="str">
        <f t="shared" si="34"/>
        <v/>
      </c>
      <c r="CI111" s="149" t="str">
        <f t="shared" si="35"/>
        <v/>
      </c>
      <c r="CJ111" s="149"/>
      <c r="CK111" s="148" t="str">
        <f t="shared" si="36"/>
        <v/>
      </c>
      <c r="CL111" s="148" t="str">
        <f t="shared" si="37"/>
        <v/>
      </c>
      <c r="CM111" s="149" t="str">
        <f t="shared" si="38"/>
        <v/>
      </c>
      <c r="CN111" s="151" t="str">
        <f t="shared" si="39"/>
        <v/>
      </c>
      <c r="CO111" s="148" t="str">
        <f t="shared" si="40"/>
        <v/>
      </c>
      <c r="CP111" s="148" t="str">
        <f t="shared" si="41"/>
        <v/>
      </c>
    </row>
    <row r="112" spans="1:94" ht="15" thickBot="1">
      <c r="A112" s="153" t="s">
        <v>146</v>
      </c>
      <c r="B112" s="170" t="s">
        <v>52</v>
      </c>
      <c r="C112" s="290"/>
      <c r="D112" s="98"/>
      <c r="E112" s="98"/>
      <c r="F112" s="98"/>
      <c r="G112" s="98"/>
      <c r="H112" s="98"/>
      <c r="I112" s="98"/>
      <c r="J112" s="123"/>
      <c r="K112" s="123"/>
      <c r="L112" s="123"/>
      <c r="M112" s="123"/>
      <c r="N112" s="123"/>
      <c r="O112" s="123"/>
      <c r="P112" s="123"/>
      <c r="Q112" s="123"/>
      <c r="R112" s="123"/>
      <c r="S112" s="99"/>
      <c r="T112" s="99"/>
      <c r="U112" s="99"/>
      <c r="V112" s="99"/>
      <c r="W112" s="99"/>
      <c r="X112" s="99"/>
      <c r="Y112" s="99"/>
      <c r="Z112" s="126"/>
      <c r="AA112" s="126"/>
      <c r="AB112" s="126"/>
      <c r="AC112" s="126"/>
      <c r="AD112" s="126"/>
      <c r="AE112" s="100"/>
      <c r="AF112" s="100"/>
      <c r="AG112" s="100"/>
      <c r="AH112" s="100"/>
      <c r="AI112" s="100"/>
      <c r="AJ112" s="101"/>
      <c r="AK112" s="101"/>
      <c r="AL112" s="101"/>
      <c r="AM112" s="98"/>
      <c r="AN112" s="98"/>
      <c r="AO112" s="98"/>
      <c r="AP112" s="99"/>
      <c r="AQ112" s="99"/>
      <c r="AR112" s="99"/>
      <c r="AS112" s="99"/>
      <c r="AT112" s="99"/>
      <c r="AU112" s="99"/>
      <c r="AV112" s="101"/>
      <c r="AW112" s="101"/>
      <c r="AX112" s="101"/>
      <c r="AY112" s="101"/>
      <c r="AZ112" s="101"/>
      <c r="BA112" s="101">
        <v>4</v>
      </c>
      <c r="BB112" s="101"/>
      <c r="BC112" s="101"/>
      <c r="BD112" s="101"/>
      <c r="BE112" s="101"/>
      <c r="BF112" s="101"/>
      <c r="BG112" s="101"/>
      <c r="BH112" s="101"/>
      <c r="BI112" s="101"/>
      <c r="BJ112" s="101"/>
      <c r="BK112" s="101"/>
      <c r="BL112" s="58" t="s">
        <v>203</v>
      </c>
      <c r="BM112" s="59" t="s">
        <v>203</v>
      </c>
      <c r="BN112" s="60" t="s">
        <v>203</v>
      </c>
      <c r="BO112" s="61">
        <v>4</v>
      </c>
      <c r="BP112" s="62" t="s">
        <v>203</v>
      </c>
      <c r="BQ112" s="63" t="s">
        <v>203</v>
      </c>
      <c r="BR112" s="64"/>
      <c r="BS112" s="65"/>
      <c r="BT112" s="66"/>
      <c r="BU112" s="69"/>
      <c r="BV112" s="117"/>
      <c r="BW112" s="118"/>
      <c r="BX112" s="68"/>
      <c r="BY112" s="147" t="str">
        <f t="shared" si="26"/>
        <v/>
      </c>
      <c r="BZ112" s="148" t="str">
        <f t="shared" si="27"/>
        <v/>
      </c>
      <c r="CA112" s="149" t="str">
        <f t="shared" si="28"/>
        <v/>
      </c>
      <c r="CB112" s="149" t="str">
        <f t="shared" si="29"/>
        <v/>
      </c>
      <c r="CC112" s="148" t="str">
        <f t="shared" si="30"/>
        <v/>
      </c>
      <c r="CD112" s="148" t="str">
        <f t="shared" si="31"/>
        <v/>
      </c>
      <c r="CE112" s="149" t="str">
        <f t="shared" si="32"/>
        <v/>
      </c>
      <c r="CF112" s="149"/>
      <c r="CG112" s="148" t="str">
        <f t="shared" si="33"/>
        <v/>
      </c>
      <c r="CH112" s="150" t="str">
        <f t="shared" si="34"/>
        <v/>
      </c>
      <c r="CI112" s="149" t="str">
        <f t="shared" si="35"/>
        <v/>
      </c>
      <c r="CJ112" s="149"/>
      <c r="CK112" s="148" t="str">
        <f t="shared" si="36"/>
        <v/>
      </c>
      <c r="CL112" s="148" t="str">
        <f t="shared" si="37"/>
        <v/>
      </c>
      <c r="CM112" s="149" t="str">
        <f t="shared" si="38"/>
        <v/>
      </c>
      <c r="CN112" s="151">
        <f t="shared" si="39"/>
        <v>4</v>
      </c>
      <c r="CO112" s="148" t="str">
        <f t="shared" si="40"/>
        <v/>
      </c>
      <c r="CP112" s="148" t="str">
        <f t="shared" si="41"/>
        <v/>
      </c>
    </row>
    <row r="113" spans="1:94" ht="15" thickBot="1">
      <c r="A113" s="153" t="s">
        <v>147</v>
      </c>
      <c r="B113" s="170" t="s">
        <v>56</v>
      </c>
      <c r="C113" s="291">
        <v>1.5</v>
      </c>
      <c r="D113" s="98"/>
      <c r="E113" s="98"/>
      <c r="F113" s="98"/>
      <c r="G113" s="98"/>
      <c r="H113" s="98"/>
      <c r="I113" s="98"/>
      <c r="J113" s="123"/>
      <c r="K113" s="123"/>
      <c r="L113" s="123"/>
      <c r="M113" s="123"/>
      <c r="N113" s="123"/>
      <c r="O113" s="123"/>
      <c r="P113" s="123"/>
      <c r="Q113" s="123"/>
      <c r="R113" s="123"/>
      <c r="S113" s="99"/>
      <c r="T113" s="99"/>
      <c r="U113" s="99"/>
      <c r="V113" s="99"/>
      <c r="W113" s="99"/>
      <c r="X113" s="99"/>
      <c r="Y113" s="99"/>
      <c r="Z113" s="126"/>
      <c r="AA113" s="126"/>
      <c r="AB113" s="126"/>
      <c r="AC113" s="126"/>
      <c r="AD113" s="126"/>
      <c r="AE113" s="100"/>
      <c r="AF113" s="100"/>
      <c r="AG113" s="100"/>
      <c r="AH113" s="100"/>
      <c r="AI113" s="100"/>
      <c r="AJ113" s="101"/>
      <c r="AK113" s="101"/>
      <c r="AL113" s="101"/>
      <c r="AM113" s="98"/>
      <c r="AN113" s="98"/>
      <c r="AO113" s="98"/>
      <c r="AP113" s="99"/>
      <c r="AQ113" s="99"/>
      <c r="AR113" s="99"/>
      <c r="AS113" s="99"/>
      <c r="AT113" s="99"/>
      <c r="AU113" s="99"/>
      <c r="AV113" s="101"/>
      <c r="AW113" s="101"/>
      <c r="AX113" s="101"/>
      <c r="AY113" s="101"/>
      <c r="AZ113" s="101"/>
      <c r="BA113" s="101"/>
      <c r="BB113" s="101"/>
      <c r="BC113" s="101"/>
      <c r="BD113" s="101"/>
      <c r="BE113" s="101"/>
      <c r="BF113" s="101"/>
      <c r="BG113" s="101"/>
      <c r="BH113" s="101"/>
      <c r="BI113" s="101"/>
      <c r="BJ113" s="101"/>
      <c r="BK113" s="101"/>
      <c r="BL113" s="58">
        <v>1.5</v>
      </c>
      <c r="BM113" s="59">
        <v>1.5</v>
      </c>
      <c r="BN113" s="60">
        <v>1.5</v>
      </c>
      <c r="BO113" s="61" t="s">
        <v>203</v>
      </c>
      <c r="BP113" s="62"/>
      <c r="BQ113" s="63"/>
      <c r="BR113" s="64"/>
      <c r="BS113" s="65"/>
      <c r="BT113" s="66"/>
      <c r="BU113" s="69"/>
      <c r="BV113" s="117"/>
      <c r="BW113" s="118"/>
      <c r="BX113" s="68">
        <v>3</v>
      </c>
      <c r="BY113" s="147">
        <f t="shared" si="26"/>
        <v>1.5</v>
      </c>
      <c r="BZ113" s="148" t="str">
        <f t="shared" si="27"/>
        <v/>
      </c>
      <c r="CA113" s="149" t="str">
        <f t="shared" si="28"/>
        <v/>
      </c>
      <c r="CB113" s="149" t="str">
        <f t="shared" si="29"/>
        <v/>
      </c>
      <c r="CC113" s="148" t="str">
        <f t="shared" si="30"/>
        <v/>
      </c>
      <c r="CD113" s="148" t="str">
        <f t="shared" si="31"/>
        <v/>
      </c>
      <c r="CE113" s="149" t="str">
        <f t="shared" si="32"/>
        <v/>
      </c>
      <c r="CF113" s="149"/>
      <c r="CG113" s="148" t="str">
        <f t="shared" si="33"/>
        <v/>
      </c>
      <c r="CH113" s="150" t="str">
        <f t="shared" si="34"/>
        <v/>
      </c>
      <c r="CI113" s="149" t="str">
        <f t="shared" si="35"/>
        <v/>
      </c>
      <c r="CJ113" s="149"/>
      <c r="CK113" s="148" t="str">
        <f t="shared" si="36"/>
        <v/>
      </c>
      <c r="CL113" s="148" t="str">
        <f t="shared" si="37"/>
        <v/>
      </c>
      <c r="CM113" s="149" t="str">
        <f t="shared" si="38"/>
        <v/>
      </c>
      <c r="CN113" s="151" t="str">
        <f t="shared" si="39"/>
        <v/>
      </c>
      <c r="CO113" s="148" t="str">
        <f t="shared" si="40"/>
        <v/>
      </c>
      <c r="CP113" s="148" t="str">
        <f t="shared" si="41"/>
        <v/>
      </c>
    </row>
    <row r="114" spans="1:94" ht="15" thickBot="1">
      <c r="A114" s="153" t="s">
        <v>147</v>
      </c>
      <c r="B114" s="170" t="s">
        <v>52</v>
      </c>
      <c r="C114" s="291">
        <v>5.6</v>
      </c>
      <c r="D114" s="98"/>
      <c r="E114" s="98"/>
      <c r="F114" s="98"/>
      <c r="G114" s="98"/>
      <c r="H114" s="98"/>
      <c r="I114" s="98"/>
      <c r="J114" s="123"/>
      <c r="K114" s="123"/>
      <c r="L114" s="123"/>
      <c r="M114" s="123"/>
      <c r="N114" s="123"/>
      <c r="O114" s="123"/>
      <c r="P114" s="123"/>
      <c r="Q114" s="123"/>
      <c r="R114" s="123"/>
      <c r="S114" s="99"/>
      <c r="T114" s="99"/>
      <c r="U114" s="99"/>
      <c r="V114" s="99"/>
      <c r="W114" s="99"/>
      <c r="X114" s="99"/>
      <c r="Y114" s="99"/>
      <c r="Z114" s="126"/>
      <c r="AA114" s="126"/>
      <c r="AB114" s="126"/>
      <c r="AC114" s="126"/>
      <c r="AD114" s="126"/>
      <c r="AE114" s="100"/>
      <c r="AF114" s="100"/>
      <c r="AG114" s="100"/>
      <c r="AH114" s="100"/>
      <c r="AI114" s="100"/>
      <c r="AJ114" s="101"/>
      <c r="AK114" s="101"/>
      <c r="AL114" s="101"/>
      <c r="AM114" s="98"/>
      <c r="AN114" s="98"/>
      <c r="AO114" s="98"/>
      <c r="AP114" s="99"/>
      <c r="AQ114" s="99"/>
      <c r="AR114" s="99"/>
      <c r="AS114" s="99"/>
      <c r="AT114" s="99"/>
      <c r="AU114" s="99"/>
      <c r="AV114" s="101"/>
      <c r="AW114" s="101"/>
      <c r="AX114" s="101"/>
      <c r="AY114" s="101"/>
      <c r="AZ114" s="101"/>
      <c r="BA114" s="101"/>
      <c r="BB114" s="101"/>
      <c r="BC114" s="101"/>
      <c r="BD114" s="101"/>
      <c r="BE114" s="101"/>
      <c r="BF114" s="101"/>
      <c r="BG114" s="101"/>
      <c r="BH114" s="101"/>
      <c r="BI114" s="128">
        <v>8.5</v>
      </c>
      <c r="BJ114" s="101"/>
      <c r="BK114" s="101"/>
      <c r="BL114" s="58">
        <v>7.5</v>
      </c>
      <c r="BM114" s="59">
        <v>5.6</v>
      </c>
      <c r="BN114" s="60">
        <v>8.5</v>
      </c>
      <c r="BO114" s="61" t="s">
        <v>203</v>
      </c>
      <c r="BP114" s="62"/>
      <c r="BQ114" s="63"/>
      <c r="BR114" s="64"/>
      <c r="BS114" s="65"/>
      <c r="BT114" s="66"/>
      <c r="BU114" s="69"/>
      <c r="BV114" s="117"/>
      <c r="BW114" s="118"/>
      <c r="BX114" s="68">
        <v>24.7</v>
      </c>
      <c r="BY114" s="147">
        <f t="shared" si="26"/>
        <v>5.6</v>
      </c>
      <c r="BZ114" s="148" t="str">
        <f t="shared" si="27"/>
        <v/>
      </c>
      <c r="CA114" s="149" t="str">
        <f t="shared" si="28"/>
        <v/>
      </c>
      <c r="CB114" s="149" t="str">
        <f t="shared" si="29"/>
        <v/>
      </c>
      <c r="CC114" s="148" t="str">
        <f t="shared" si="30"/>
        <v/>
      </c>
      <c r="CD114" s="148" t="str">
        <f t="shared" si="31"/>
        <v/>
      </c>
      <c r="CE114" s="149" t="str">
        <f t="shared" si="32"/>
        <v/>
      </c>
      <c r="CF114" s="149"/>
      <c r="CG114" s="148" t="str">
        <f t="shared" si="33"/>
        <v/>
      </c>
      <c r="CH114" s="150" t="str">
        <f t="shared" si="34"/>
        <v/>
      </c>
      <c r="CI114" s="149" t="str">
        <f t="shared" si="35"/>
        <v/>
      </c>
      <c r="CJ114" s="149"/>
      <c r="CK114" s="148" t="str">
        <f t="shared" si="36"/>
        <v/>
      </c>
      <c r="CL114" s="148" t="str">
        <f t="shared" si="37"/>
        <v/>
      </c>
      <c r="CM114" s="149">
        <f t="shared" si="38"/>
        <v>8.5</v>
      </c>
      <c r="CN114" s="151" t="str">
        <f t="shared" si="39"/>
        <v/>
      </c>
      <c r="CO114" s="148" t="str">
        <f t="shared" si="40"/>
        <v/>
      </c>
      <c r="CP114" s="148" t="str">
        <f t="shared" si="41"/>
        <v/>
      </c>
    </row>
    <row r="115" spans="1:94" ht="15" thickBot="1">
      <c r="A115" s="153" t="s">
        <v>268</v>
      </c>
      <c r="B115" s="170" t="s">
        <v>56</v>
      </c>
      <c r="C115" s="290"/>
      <c r="D115" s="98"/>
      <c r="E115" s="98"/>
      <c r="F115" s="98"/>
      <c r="G115" s="98"/>
      <c r="H115" s="98"/>
      <c r="I115" s="98"/>
      <c r="J115" s="123"/>
      <c r="K115" s="123"/>
      <c r="L115" s="123"/>
      <c r="M115" s="123"/>
      <c r="N115" s="123"/>
      <c r="O115" s="123"/>
      <c r="P115" s="123"/>
      <c r="Q115" s="123"/>
      <c r="R115" s="123"/>
      <c r="S115" s="99"/>
      <c r="T115" s="99"/>
      <c r="U115" s="99"/>
      <c r="V115" s="99"/>
      <c r="W115" s="99"/>
      <c r="X115" s="99"/>
      <c r="Y115" s="99"/>
      <c r="Z115" s="126"/>
      <c r="AA115" s="126"/>
      <c r="AB115" s="126"/>
      <c r="AC115" s="126"/>
      <c r="AD115" s="126"/>
      <c r="AE115" s="100"/>
      <c r="AF115" s="100"/>
      <c r="AG115" s="100"/>
      <c r="AH115" s="100"/>
      <c r="AI115" s="100"/>
      <c r="AJ115" s="101"/>
      <c r="AK115" s="101"/>
      <c r="AL115" s="101"/>
      <c r="AM115" s="98"/>
      <c r="AN115" s="98"/>
      <c r="AO115" s="98"/>
      <c r="AP115" s="99"/>
      <c r="AQ115" s="99"/>
      <c r="AR115" s="99"/>
      <c r="AS115" s="99"/>
      <c r="AT115" s="99"/>
      <c r="AU115" s="99"/>
      <c r="AV115" s="101"/>
      <c r="AW115" s="101"/>
      <c r="AX115" s="101"/>
      <c r="AY115" s="101"/>
      <c r="AZ115" s="101"/>
      <c r="BA115" s="101"/>
      <c r="BB115" s="101"/>
      <c r="BC115" s="101"/>
      <c r="BD115" s="101"/>
      <c r="BE115" s="101"/>
      <c r="BF115" s="101"/>
      <c r="BG115" s="101"/>
      <c r="BH115" s="128"/>
      <c r="BI115" s="101"/>
      <c r="BJ115" s="101"/>
      <c r="BK115" s="101"/>
      <c r="BL115" s="58" t="s">
        <v>203</v>
      </c>
      <c r="BM115" s="59" t="s">
        <v>203</v>
      </c>
      <c r="BN115" s="60" t="s">
        <v>203</v>
      </c>
      <c r="BO115" s="61" t="s">
        <v>203</v>
      </c>
      <c r="BP115" s="62" t="s">
        <v>203</v>
      </c>
      <c r="BQ115" s="63" t="s">
        <v>203</v>
      </c>
      <c r="BR115" s="64"/>
      <c r="BS115" s="65"/>
      <c r="BT115" s="66"/>
      <c r="BU115" s="69"/>
      <c r="BV115" s="117"/>
      <c r="BW115" s="118"/>
      <c r="BX115" s="68"/>
      <c r="BY115" s="147" t="str">
        <f t="shared" si="26"/>
        <v/>
      </c>
      <c r="BZ115" s="148" t="str">
        <f t="shared" si="27"/>
        <v/>
      </c>
      <c r="CA115" s="149" t="str">
        <f t="shared" si="28"/>
        <v/>
      </c>
      <c r="CB115" s="149" t="str">
        <f t="shared" si="29"/>
        <v/>
      </c>
      <c r="CC115" s="148" t="str">
        <f t="shared" si="30"/>
        <v/>
      </c>
      <c r="CD115" s="148" t="str">
        <f t="shared" si="31"/>
        <v/>
      </c>
      <c r="CE115" s="149" t="str">
        <f t="shared" si="32"/>
        <v/>
      </c>
      <c r="CF115" s="149"/>
      <c r="CG115" s="148" t="str">
        <f t="shared" si="33"/>
        <v/>
      </c>
      <c r="CH115" s="150" t="str">
        <f t="shared" si="34"/>
        <v/>
      </c>
      <c r="CI115" s="149" t="str">
        <f t="shared" si="35"/>
        <v/>
      </c>
      <c r="CJ115" s="149"/>
      <c r="CK115" s="148" t="str">
        <f t="shared" si="36"/>
        <v/>
      </c>
      <c r="CL115" s="148" t="str">
        <f t="shared" si="37"/>
        <v/>
      </c>
      <c r="CM115" s="149" t="str">
        <f t="shared" si="38"/>
        <v/>
      </c>
      <c r="CN115" s="151" t="str">
        <f t="shared" si="39"/>
        <v/>
      </c>
      <c r="CO115" s="148" t="str">
        <f t="shared" si="40"/>
        <v/>
      </c>
      <c r="CP115" s="148" t="str">
        <f t="shared" si="41"/>
        <v/>
      </c>
    </row>
    <row r="116" spans="1:94" ht="15" thickBot="1">
      <c r="A116" s="153" t="s">
        <v>148</v>
      </c>
      <c r="B116" s="170" t="s">
        <v>56</v>
      </c>
      <c r="C116" s="291">
        <v>1.5</v>
      </c>
      <c r="D116" s="98"/>
      <c r="E116" s="98"/>
      <c r="F116" s="98"/>
      <c r="G116" s="98"/>
      <c r="H116" s="98"/>
      <c r="I116" s="98"/>
      <c r="J116" s="123"/>
      <c r="K116" s="123"/>
      <c r="L116" s="123"/>
      <c r="M116" s="123"/>
      <c r="N116" s="123"/>
      <c r="O116" s="123"/>
      <c r="P116" s="123"/>
      <c r="Q116" s="123"/>
      <c r="R116" s="123"/>
      <c r="S116" s="99"/>
      <c r="T116" s="99"/>
      <c r="U116" s="99"/>
      <c r="V116" s="99"/>
      <c r="W116" s="99"/>
      <c r="X116" s="99"/>
      <c r="Y116" s="99"/>
      <c r="Z116" s="126"/>
      <c r="AA116" s="126"/>
      <c r="AB116" s="126"/>
      <c r="AC116" s="126"/>
      <c r="AD116" s="126"/>
      <c r="AE116" s="100"/>
      <c r="AF116" s="100"/>
      <c r="AG116" s="100"/>
      <c r="AH116" s="100"/>
      <c r="AI116" s="100"/>
      <c r="AJ116" s="101"/>
      <c r="AK116" s="101"/>
      <c r="AL116" s="101"/>
      <c r="AM116" s="98"/>
      <c r="AN116" s="98"/>
      <c r="AO116" s="98"/>
      <c r="AP116" s="99"/>
      <c r="AQ116" s="99"/>
      <c r="AR116" s="99"/>
      <c r="AS116" s="99"/>
      <c r="AT116" s="99"/>
      <c r="AU116" s="99"/>
      <c r="AV116" s="101"/>
      <c r="AW116" s="101"/>
      <c r="AX116" s="101"/>
      <c r="AY116" s="101"/>
      <c r="AZ116" s="101"/>
      <c r="BA116" s="101"/>
      <c r="BB116" s="101"/>
      <c r="BC116" s="101"/>
      <c r="BD116" s="101"/>
      <c r="BE116" s="101"/>
      <c r="BF116" s="101"/>
      <c r="BG116" s="101"/>
      <c r="BH116" s="101"/>
      <c r="BI116" s="101"/>
      <c r="BJ116" s="101"/>
      <c r="BK116" s="101"/>
      <c r="BL116" s="58">
        <v>1.5</v>
      </c>
      <c r="BM116" s="59" t="s">
        <v>203</v>
      </c>
      <c r="BN116" s="60" t="s">
        <v>203</v>
      </c>
      <c r="BO116" s="61" t="s">
        <v>203</v>
      </c>
      <c r="BP116" s="62" t="s">
        <v>203</v>
      </c>
      <c r="BQ116" s="63" t="s">
        <v>203</v>
      </c>
      <c r="BR116" s="64"/>
      <c r="BS116" s="65"/>
      <c r="BT116" s="66"/>
      <c r="BU116" s="69"/>
      <c r="BV116" s="117"/>
      <c r="BW116" s="118"/>
      <c r="BX116" s="68"/>
      <c r="BY116" s="147">
        <f t="shared" si="26"/>
        <v>1.5</v>
      </c>
      <c r="BZ116" s="148" t="str">
        <f t="shared" si="27"/>
        <v/>
      </c>
      <c r="CA116" s="149" t="str">
        <f t="shared" si="28"/>
        <v/>
      </c>
      <c r="CB116" s="149" t="str">
        <f t="shared" si="29"/>
        <v/>
      </c>
      <c r="CC116" s="148" t="str">
        <f t="shared" si="30"/>
        <v/>
      </c>
      <c r="CD116" s="148" t="str">
        <f t="shared" si="31"/>
        <v/>
      </c>
      <c r="CE116" s="149" t="str">
        <f t="shared" si="32"/>
        <v/>
      </c>
      <c r="CF116" s="149"/>
      <c r="CG116" s="148" t="str">
        <f t="shared" si="33"/>
        <v/>
      </c>
      <c r="CH116" s="150" t="str">
        <f t="shared" si="34"/>
        <v/>
      </c>
      <c r="CI116" s="149" t="str">
        <f t="shared" si="35"/>
        <v/>
      </c>
      <c r="CJ116" s="149"/>
      <c r="CK116" s="148" t="str">
        <f t="shared" si="36"/>
        <v/>
      </c>
      <c r="CL116" s="148" t="str">
        <f t="shared" si="37"/>
        <v/>
      </c>
      <c r="CM116" s="149" t="str">
        <f t="shared" si="38"/>
        <v/>
      </c>
      <c r="CN116" s="151" t="str">
        <f t="shared" si="39"/>
        <v/>
      </c>
      <c r="CO116" s="148" t="str">
        <f t="shared" si="40"/>
        <v/>
      </c>
      <c r="CP116" s="148" t="str">
        <f t="shared" si="41"/>
        <v/>
      </c>
    </row>
    <row r="117" spans="1:94" ht="15" thickBot="1">
      <c r="A117" s="153" t="s">
        <v>149</v>
      </c>
      <c r="B117" s="171" t="s">
        <v>52</v>
      </c>
      <c r="C117" s="290"/>
      <c r="D117" s="98"/>
      <c r="E117" s="98"/>
      <c r="F117" s="98"/>
      <c r="G117" s="98"/>
      <c r="H117" s="98"/>
      <c r="I117" s="98"/>
      <c r="J117" s="123"/>
      <c r="K117" s="123"/>
      <c r="L117" s="123"/>
      <c r="M117" s="123"/>
      <c r="N117" s="123"/>
      <c r="O117" s="123"/>
      <c r="P117" s="123"/>
      <c r="Q117" s="123"/>
      <c r="R117" s="123"/>
      <c r="S117" s="99"/>
      <c r="T117" s="99"/>
      <c r="U117" s="99"/>
      <c r="V117" s="99"/>
      <c r="W117" s="99"/>
      <c r="X117" s="99"/>
      <c r="Y117" s="99"/>
      <c r="Z117" s="126"/>
      <c r="AA117" s="126"/>
      <c r="AB117" s="126"/>
      <c r="AC117" s="126"/>
      <c r="AD117" s="126"/>
      <c r="AE117" s="100"/>
      <c r="AF117" s="100"/>
      <c r="AG117" s="100"/>
      <c r="AH117" s="100"/>
      <c r="AI117" s="100"/>
      <c r="AJ117" s="101"/>
      <c r="AK117" s="101"/>
      <c r="AL117" s="101"/>
      <c r="AM117" s="98"/>
      <c r="AN117" s="98"/>
      <c r="AO117" s="98"/>
      <c r="AP117" s="99"/>
      <c r="AQ117" s="99"/>
      <c r="AR117" s="99"/>
      <c r="AS117" s="99"/>
      <c r="AT117" s="99"/>
      <c r="AU117" s="99"/>
      <c r="AV117" s="101"/>
      <c r="AW117" s="101"/>
      <c r="AX117" s="101"/>
      <c r="AY117" s="101"/>
      <c r="AZ117" s="101"/>
      <c r="BA117" s="101"/>
      <c r="BB117" s="101"/>
      <c r="BC117" s="101"/>
      <c r="BD117" s="101"/>
      <c r="BE117" s="101"/>
      <c r="BF117" s="101"/>
      <c r="BG117" s="101"/>
      <c r="BH117" s="101"/>
      <c r="BI117" s="101"/>
      <c r="BJ117" s="101"/>
      <c r="BK117" s="101"/>
      <c r="BL117" s="58" t="s">
        <v>203</v>
      </c>
      <c r="BM117" s="59"/>
      <c r="BN117" s="60"/>
      <c r="BO117" s="61" t="s">
        <v>203</v>
      </c>
      <c r="BP117" s="62"/>
      <c r="BQ117" s="63"/>
      <c r="BR117" s="64"/>
      <c r="BS117" s="65"/>
      <c r="BT117" s="66"/>
      <c r="BU117" s="69"/>
      <c r="BV117" s="117"/>
      <c r="BW117" s="118"/>
      <c r="BX117" s="68">
        <v>8</v>
      </c>
      <c r="BY117" s="147" t="str">
        <f t="shared" si="26"/>
        <v/>
      </c>
      <c r="BZ117" s="148" t="str">
        <f t="shared" si="27"/>
        <v/>
      </c>
      <c r="CA117" s="149" t="str">
        <f t="shared" si="28"/>
        <v/>
      </c>
      <c r="CB117" s="149" t="str">
        <f t="shared" si="29"/>
        <v/>
      </c>
      <c r="CC117" s="148" t="str">
        <f t="shared" si="30"/>
        <v/>
      </c>
      <c r="CD117" s="148" t="str">
        <f t="shared" si="31"/>
        <v/>
      </c>
      <c r="CE117" s="149" t="str">
        <f t="shared" si="32"/>
        <v/>
      </c>
      <c r="CF117" s="149"/>
      <c r="CG117" s="148" t="str">
        <f t="shared" si="33"/>
        <v/>
      </c>
      <c r="CH117" s="150" t="str">
        <f t="shared" si="34"/>
        <v/>
      </c>
      <c r="CI117" s="149" t="str">
        <f t="shared" si="35"/>
        <v/>
      </c>
      <c r="CJ117" s="149"/>
      <c r="CK117" s="148" t="str">
        <f t="shared" si="36"/>
        <v/>
      </c>
      <c r="CL117" s="148" t="str">
        <f t="shared" si="37"/>
        <v/>
      </c>
      <c r="CM117" s="149" t="str">
        <f t="shared" si="38"/>
        <v/>
      </c>
      <c r="CN117" s="151" t="str">
        <f t="shared" si="39"/>
        <v/>
      </c>
      <c r="CO117" s="148" t="str">
        <f t="shared" si="40"/>
        <v/>
      </c>
      <c r="CP117" s="148" t="str">
        <f t="shared" si="41"/>
        <v/>
      </c>
    </row>
    <row r="118" spans="1:94" ht="15" thickBot="1">
      <c r="A118" s="153" t="s">
        <v>129</v>
      </c>
      <c r="B118" s="171" t="s">
        <v>52</v>
      </c>
      <c r="C118" s="290"/>
      <c r="D118" s="98"/>
      <c r="E118" s="98"/>
      <c r="F118" s="98"/>
      <c r="G118" s="98"/>
      <c r="H118" s="98"/>
      <c r="I118" s="98"/>
      <c r="J118" s="123"/>
      <c r="K118" s="123"/>
      <c r="L118" s="123"/>
      <c r="M118" s="123"/>
      <c r="N118" s="123"/>
      <c r="O118" s="123"/>
      <c r="P118" s="123"/>
      <c r="Q118" s="123"/>
      <c r="R118" s="123"/>
      <c r="S118" s="99"/>
      <c r="T118" s="99"/>
      <c r="U118" s="99"/>
      <c r="V118" s="99"/>
      <c r="W118" s="99"/>
      <c r="X118" s="99"/>
      <c r="Y118" s="99"/>
      <c r="Z118" s="126"/>
      <c r="AA118" s="126"/>
      <c r="AB118" s="126"/>
      <c r="AC118" s="126"/>
      <c r="AD118" s="126"/>
      <c r="AE118" s="100"/>
      <c r="AF118" s="100"/>
      <c r="AG118" s="100"/>
      <c r="AH118" s="100"/>
      <c r="AI118" s="100"/>
      <c r="AJ118" s="101"/>
      <c r="AK118" s="101"/>
      <c r="AL118" s="101"/>
      <c r="AM118" s="98"/>
      <c r="AN118" s="98"/>
      <c r="AO118" s="98"/>
      <c r="AP118" s="99"/>
      <c r="AQ118" s="99"/>
      <c r="AR118" s="99"/>
      <c r="AS118" s="99"/>
      <c r="AT118" s="99"/>
      <c r="AU118" s="99"/>
      <c r="AV118" s="101"/>
      <c r="AW118" s="101"/>
      <c r="AX118" s="101"/>
      <c r="AY118" s="101"/>
      <c r="AZ118" s="101"/>
      <c r="BA118" s="101"/>
      <c r="BB118" s="101"/>
      <c r="BC118" s="101"/>
      <c r="BD118" s="101"/>
      <c r="BE118" s="101"/>
      <c r="BF118" s="101"/>
      <c r="BG118" s="101"/>
      <c r="BH118" s="101"/>
      <c r="BI118" s="101"/>
      <c r="BJ118" s="101"/>
      <c r="BK118" s="101"/>
      <c r="BL118" s="58" t="s">
        <v>203</v>
      </c>
      <c r="BM118" s="59" t="s">
        <v>203</v>
      </c>
      <c r="BN118" s="60" t="s">
        <v>203</v>
      </c>
      <c r="BO118" s="61" t="s">
        <v>203</v>
      </c>
      <c r="BP118" s="62" t="s">
        <v>203</v>
      </c>
      <c r="BQ118" s="63" t="s">
        <v>203</v>
      </c>
      <c r="BR118" s="64"/>
      <c r="BS118" s="65"/>
      <c r="BT118" s="66"/>
      <c r="BU118" s="69"/>
      <c r="BV118" s="117"/>
      <c r="BW118" s="118"/>
      <c r="BX118" s="68"/>
      <c r="BY118" s="147" t="str">
        <f t="shared" si="26"/>
        <v/>
      </c>
      <c r="BZ118" s="148" t="str">
        <f t="shared" si="27"/>
        <v/>
      </c>
      <c r="CA118" s="149" t="str">
        <f t="shared" si="28"/>
        <v/>
      </c>
      <c r="CB118" s="149" t="str">
        <f t="shared" si="29"/>
        <v/>
      </c>
      <c r="CC118" s="148" t="str">
        <f t="shared" si="30"/>
        <v/>
      </c>
      <c r="CD118" s="148" t="str">
        <f t="shared" si="31"/>
        <v/>
      </c>
      <c r="CE118" s="149" t="str">
        <f t="shared" si="32"/>
        <v/>
      </c>
      <c r="CF118" s="149"/>
      <c r="CG118" s="148" t="str">
        <f t="shared" si="33"/>
        <v/>
      </c>
      <c r="CH118" s="150" t="str">
        <f t="shared" si="34"/>
        <v/>
      </c>
      <c r="CI118" s="149" t="str">
        <f t="shared" si="35"/>
        <v/>
      </c>
      <c r="CJ118" s="149"/>
      <c r="CK118" s="148" t="str">
        <f t="shared" si="36"/>
        <v/>
      </c>
      <c r="CL118" s="148" t="str">
        <f t="shared" si="37"/>
        <v/>
      </c>
      <c r="CM118" s="149" t="str">
        <f t="shared" si="38"/>
        <v/>
      </c>
      <c r="CN118" s="151" t="str">
        <f t="shared" si="39"/>
        <v/>
      </c>
      <c r="CO118" s="148" t="str">
        <f t="shared" si="40"/>
        <v/>
      </c>
      <c r="CP118" s="148" t="str">
        <f t="shared" si="41"/>
        <v/>
      </c>
    </row>
    <row r="119" spans="1:94" ht="15" thickBot="1">
      <c r="A119" s="153" t="s">
        <v>150</v>
      </c>
      <c r="B119" s="171" t="s">
        <v>52</v>
      </c>
      <c r="C119" s="290"/>
      <c r="D119" s="98"/>
      <c r="E119" s="98"/>
      <c r="F119" s="98"/>
      <c r="G119" s="98"/>
      <c r="H119" s="98"/>
      <c r="I119" s="98"/>
      <c r="J119" s="123"/>
      <c r="K119" s="123"/>
      <c r="L119" s="123"/>
      <c r="M119" s="123"/>
      <c r="N119" s="123"/>
      <c r="O119" s="123"/>
      <c r="P119" s="123"/>
      <c r="Q119" s="123"/>
      <c r="R119" s="123"/>
      <c r="S119" s="99"/>
      <c r="T119" s="99"/>
      <c r="U119" s="99"/>
      <c r="V119" s="99"/>
      <c r="W119" s="99"/>
      <c r="X119" s="142">
        <v>3.6</v>
      </c>
      <c r="Y119" s="99"/>
      <c r="Z119" s="126"/>
      <c r="AA119" s="126"/>
      <c r="AB119" s="126"/>
      <c r="AC119" s="126"/>
      <c r="AD119" s="126"/>
      <c r="AE119" s="100"/>
      <c r="AF119" s="100"/>
      <c r="AG119" s="100"/>
      <c r="AH119" s="100"/>
      <c r="AI119" s="100"/>
      <c r="AJ119" s="101"/>
      <c r="AK119" s="101"/>
      <c r="AL119" s="101"/>
      <c r="AM119" s="98"/>
      <c r="AN119" s="98"/>
      <c r="AO119" s="98"/>
      <c r="AP119" s="99"/>
      <c r="AQ119" s="99"/>
      <c r="AR119" s="99"/>
      <c r="AS119" s="99"/>
      <c r="AT119" s="99"/>
      <c r="AU119" s="99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  <c r="BH119" s="101"/>
      <c r="BI119" s="101"/>
      <c r="BJ119" s="101"/>
      <c r="BK119" s="101"/>
      <c r="BL119" s="58" t="s">
        <v>203</v>
      </c>
      <c r="BM119" s="59"/>
      <c r="BN119" s="60"/>
      <c r="BO119" s="61">
        <v>3.6</v>
      </c>
      <c r="BP119" s="62">
        <v>3.6</v>
      </c>
      <c r="BQ119" s="63">
        <v>3.6</v>
      </c>
      <c r="BR119" s="64"/>
      <c r="BS119" s="65"/>
      <c r="BT119" s="66"/>
      <c r="BU119" s="69"/>
      <c r="BV119" s="117"/>
      <c r="BW119" s="118"/>
      <c r="BX119" s="68">
        <v>3.6</v>
      </c>
      <c r="BY119" s="147" t="str">
        <f t="shared" si="26"/>
        <v/>
      </c>
      <c r="BZ119" s="148" t="str">
        <f t="shared" si="27"/>
        <v/>
      </c>
      <c r="CA119" s="149" t="str">
        <f t="shared" si="28"/>
        <v/>
      </c>
      <c r="CB119" s="149" t="str">
        <f t="shared" si="29"/>
        <v/>
      </c>
      <c r="CC119" s="148" t="str">
        <f t="shared" si="30"/>
        <v/>
      </c>
      <c r="CD119" s="148">
        <f t="shared" si="31"/>
        <v>3.6</v>
      </c>
      <c r="CE119" s="149" t="str">
        <f t="shared" si="32"/>
        <v/>
      </c>
      <c r="CF119" s="149"/>
      <c r="CG119" s="148" t="str">
        <f t="shared" si="33"/>
        <v/>
      </c>
      <c r="CH119" s="150" t="str">
        <f t="shared" si="34"/>
        <v/>
      </c>
      <c r="CI119" s="149" t="str">
        <f t="shared" si="35"/>
        <v/>
      </c>
      <c r="CJ119" s="149"/>
      <c r="CK119" s="148" t="str">
        <f t="shared" si="36"/>
        <v/>
      </c>
      <c r="CL119" s="148" t="str">
        <f t="shared" si="37"/>
        <v/>
      </c>
      <c r="CM119" s="149" t="str">
        <f t="shared" si="38"/>
        <v/>
      </c>
      <c r="CN119" s="151" t="str">
        <f t="shared" si="39"/>
        <v/>
      </c>
      <c r="CO119" s="148" t="str">
        <f t="shared" si="40"/>
        <v/>
      </c>
      <c r="CP119" s="148" t="str">
        <f t="shared" si="41"/>
        <v/>
      </c>
    </row>
    <row r="120" spans="1:94" ht="15" thickBot="1">
      <c r="A120" s="153" t="s">
        <v>151</v>
      </c>
      <c r="B120" s="171" t="s">
        <v>52</v>
      </c>
      <c r="C120" s="290"/>
      <c r="D120" s="98"/>
      <c r="E120" s="98"/>
      <c r="F120" s="98"/>
      <c r="G120" s="98"/>
      <c r="H120" s="98"/>
      <c r="I120" s="98"/>
      <c r="J120" s="123"/>
      <c r="K120" s="123"/>
      <c r="L120" s="123"/>
      <c r="M120" s="123"/>
      <c r="N120" s="123"/>
      <c r="O120" s="123"/>
      <c r="P120" s="123"/>
      <c r="Q120" s="123"/>
      <c r="R120" s="123"/>
      <c r="S120" s="99"/>
      <c r="T120" s="99"/>
      <c r="U120" s="99"/>
      <c r="V120" s="99"/>
      <c r="W120" s="99"/>
      <c r="X120" s="99"/>
      <c r="Y120" s="99"/>
      <c r="Z120" s="133">
        <v>0.9</v>
      </c>
      <c r="AA120" s="133">
        <v>0.75</v>
      </c>
      <c r="AB120" s="126"/>
      <c r="AC120" s="126"/>
      <c r="AD120" s="126"/>
      <c r="AE120" s="100"/>
      <c r="AF120" s="100"/>
      <c r="AG120" s="100"/>
      <c r="AH120" s="100"/>
      <c r="AI120" s="100"/>
      <c r="AJ120" s="101"/>
      <c r="AK120" s="101"/>
      <c r="AL120" s="101"/>
      <c r="AM120" s="98"/>
      <c r="AN120" s="98"/>
      <c r="AO120" s="98"/>
      <c r="AP120" s="99"/>
      <c r="AQ120" s="99"/>
      <c r="AR120" s="99"/>
      <c r="AS120" s="99"/>
      <c r="AT120" s="99"/>
      <c r="AU120" s="99"/>
      <c r="AV120" s="101"/>
      <c r="AW120" s="101"/>
      <c r="AX120" s="101"/>
      <c r="AY120" s="101"/>
      <c r="AZ120" s="101"/>
      <c r="BA120" s="101"/>
      <c r="BB120" s="101"/>
      <c r="BC120" s="101"/>
      <c r="BD120" s="101"/>
      <c r="BE120" s="101"/>
      <c r="BF120" s="101"/>
      <c r="BG120" s="101"/>
      <c r="BH120" s="101"/>
      <c r="BI120" s="101"/>
      <c r="BJ120" s="101"/>
      <c r="BK120" s="101"/>
      <c r="BL120" s="58">
        <v>0.9</v>
      </c>
      <c r="BM120" s="59" t="s">
        <v>203</v>
      </c>
      <c r="BN120" s="60" t="s">
        <v>203</v>
      </c>
      <c r="BO120" s="61">
        <v>0.75</v>
      </c>
      <c r="BP120" s="62" t="s">
        <v>203</v>
      </c>
      <c r="BQ120" s="63" t="s">
        <v>203</v>
      </c>
      <c r="BR120" s="64"/>
      <c r="BS120" s="65"/>
      <c r="BT120" s="66"/>
      <c r="BU120" s="69"/>
      <c r="BV120" s="117"/>
      <c r="BW120" s="118"/>
      <c r="BX120" s="68"/>
      <c r="BY120" s="147" t="str">
        <f t="shared" si="26"/>
        <v/>
      </c>
      <c r="BZ120" s="148" t="str">
        <f t="shared" si="27"/>
        <v/>
      </c>
      <c r="CA120" s="149" t="str">
        <f t="shared" si="28"/>
        <v/>
      </c>
      <c r="CB120" s="149" t="str">
        <f t="shared" si="29"/>
        <v/>
      </c>
      <c r="CC120" s="148" t="str">
        <f t="shared" si="30"/>
        <v/>
      </c>
      <c r="CD120" s="148" t="str">
        <f t="shared" si="31"/>
        <v/>
      </c>
      <c r="CE120" s="149" t="str">
        <f t="shared" si="32"/>
        <v/>
      </c>
      <c r="CF120" s="149"/>
      <c r="CG120" s="148" t="str">
        <f t="shared" si="33"/>
        <v/>
      </c>
      <c r="CH120" s="150" t="str">
        <f t="shared" si="34"/>
        <v/>
      </c>
      <c r="CI120" s="149" t="str">
        <f t="shared" si="35"/>
        <v/>
      </c>
      <c r="CJ120" s="149"/>
      <c r="CK120" s="148" t="str">
        <f t="shared" si="36"/>
        <v/>
      </c>
      <c r="CL120" s="148" t="str">
        <f t="shared" si="37"/>
        <v/>
      </c>
      <c r="CM120" s="149" t="str">
        <f t="shared" si="38"/>
        <v/>
      </c>
      <c r="CN120" s="151" t="str">
        <f t="shared" si="39"/>
        <v/>
      </c>
      <c r="CO120" s="148">
        <f t="shared" si="40"/>
        <v>0.9</v>
      </c>
      <c r="CP120" s="148">
        <f t="shared" si="41"/>
        <v>0.75</v>
      </c>
    </row>
    <row r="121" spans="1:94" ht="15" thickBot="1">
      <c r="A121" s="153" t="s">
        <v>152</v>
      </c>
      <c r="B121" s="171" t="s">
        <v>52</v>
      </c>
      <c r="C121" s="290"/>
      <c r="D121" s="98"/>
      <c r="E121" s="98"/>
      <c r="F121" s="98"/>
      <c r="G121" s="98"/>
      <c r="H121" s="98"/>
      <c r="I121" s="98"/>
      <c r="J121" s="123"/>
      <c r="K121" s="123"/>
      <c r="L121" s="123"/>
      <c r="M121" s="123"/>
      <c r="N121" s="123"/>
      <c r="O121" s="123"/>
      <c r="P121" s="123"/>
      <c r="Q121" s="123"/>
      <c r="R121" s="123"/>
      <c r="S121" s="99"/>
      <c r="T121" s="99"/>
      <c r="U121" s="99"/>
      <c r="V121" s="99"/>
      <c r="W121" s="99"/>
      <c r="X121" s="99"/>
      <c r="Y121" s="99"/>
      <c r="Z121" s="126"/>
      <c r="AA121" s="126"/>
      <c r="AB121" s="126"/>
      <c r="AC121" s="126"/>
      <c r="AD121" s="126"/>
      <c r="AE121" s="100"/>
      <c r="AF121" s="100"/>
      <c r="AG121" s="100"/>
      <c r="AH121" s="100"/>
      <c r="AI121" s="100"/>
      <c r="AJ121" s="101"/>
      <c r="AK121" s="101"/>
      <c r="AL121" s="101"/>
      <c r="AM121" s="98"/>
      <c r="AN121" s="98"/>
      <c r="AO121" s="98"/>
      <c r="AP121" s="99"/>
      <c r="AQ121" s="99"/>
      <c r="AR121" s="99"/>
      <c r="AS121" s="99"/>
      <c r="AT121" s="99"/>
      <c r="AU121" s="99"/>
      <c r="AV121" s="101"/>
      <c r="AW121" s="101"/>
      <c r="AX121" s="101"/>
      <c r="AY121" s="101"/>
      <c r="AZ121" s="101"/>
      <c r="BA121" s="101"/>
      <c r="BB121" s="101"/>
      <c r="BC121" s="101"/>
      <c r="BD121" s="101"/>
      <c r="BE121" s="101"/>
      <c r="BF121" s="101"/>
      <c r="BG121" s="101"/>
      <c r="BH121" s="101"/>
      <c r="BI121" s="101"/>
      <c r="BJ121" s="101"/>
      <c r="BK121" s="101"/>
      <c r="BL121" s="58" t="s">
        <v>203</v>
      </c>
      <c r="BM121" s="59" t="s">
        <v>203</v>
      </c>
      <c r="BN121" s="60" t="s">
        <v>203</v>
      </c>
      <c r="BO121" s="61" t="s">
        <v>203</v>
      </c>
      <c r="BP121" s="62" t="s">
        <v>203</v>
      </c>
      <c r="BQ121" s="63" t="s">
        <v>203</v>
      </c>
      <c r="BR121" s="64"/>
      <c r="BS121" s="65"/>
      <c r="BT121" s="66"/>
      <c r="BU121" s="69"/>
      <c r="BV121" s="117"/>
      <c r="BW121" s="118"/>
      <c r="BX121" s="68"/>
      <c r="BY121" s="147" t="str">
        <f t="shared" si="26"/>
        <v/>
      </c>
      <c r="BZ121" s="148" t="str">
        <f t="shared" si="27"/>
        <v/>
      </c>
      <c r="CA121" s="149" t="str">
        <f t="shared" si="28"/>
        <v/>
      </c>
      <c r="CB121" s="149" t="str">
        <f t="shared" si="29"/>
        <v/>
      </c>
      <c r="CC121" s="148" t="str">
        <f t="shared" si="30"/>
        <v/>
      </c>
      <c r="CD121" s="148" t="str">
        <f t="shared" si="31"/>
        <v/>
      </c>
      <c r="CE121" s="149" t="str">
        <f t="shared" si="32"/>
        <v/>
      </c>
      <c r="CF121" s="149"/>
      <c r="CG121" s="148" t="str">
        <f t="shared" si="33"/>
        <v/>
      </c>
      <c r="CH121" s="150" t="str">
        <f t="shared" si="34"/>
        <v/>
      </c>
      <c r="CI121" s="149" t="str">
        <f t="shared" si="35"/>
        <v/>
      </c>
      <c r="CJ121" s="149"/>
      <c r="CK121" s="148" t="str">
        <f t="shared" si="36"/>
        <v/>
      </c>
      <c r="CL121" s="148" t="str">
        <f t="shared" si="37"/>
        <v/>
      </c>
      <c r="CM121" s="149" t="str">
        <f t="shared" si="38"/>
        <v/>
      </c>
      <c r="CN121" s="151" t="str">
        <f t="shared" si="39"/>
        <v/>
      </c>
      <c r="CO121" s="148" t="str">
        <f t="shared" si="40"/>
        <v/>
      </c>
      <c r="CP121" s="148" t="str">
        <f t="shared" si="41"/>
        <v/>
      </c>
    </row>
    <row r="122" spans="1:94" ht="15" thickBot="1">
      <c r="A122" s="153" t="s">
        <v>153</v>
      </c>
      <c r="B122" s="171" t="s">
        <v>56</v>
      </c>
      <c r="C122" s="290"/>
      <c r="D122" s="98"/>
      <c r="E122" s="98"/>
      <c r="F122" s="98"/>
      <c r="G122" s="98"/>
      <c r="H122" s="98"/>
      <c r="I122" s="98"/>
      <c r="J122" s="123"/>
      <c r="K122" s="123"/>
      <c r="L122" s="123"/>
      <c r="M122" s="123"/>
      <c r="N122" s="123"/>
      <c r="O122" s="123"/>
      <c r="P122" s="123"/>
      <c r="Q122" s="123"/>
      <c r="R122" s="123"/>
      <c r="S122" s="99"/>
      <c r="T122" s="99"/>
      <c r="U122" s="99"/>
      <c r="V122" s="99"/>
      <c r="W122" s="99"/>
      <c r="X122" s="99"/>
      <c r="Y122" s="99"/>
      <c r="Z122" s="126"/>
      <c r="AA122" s="126"/>
      <c r="AB122" s="126"/>
      <c r="AC122" s="126"/>
      <c r="AD122" s="126"/>
      <c r="AE122" s="100"/>
      <c r="AF122" s="100"/>
      <c r="AG122" s="100"/>
      <c r="AH122" s="100"/>
      <c r="AI122" s="100"/>
      <c r="AJ122" s="101"/>
      <c r="AK122" s="101"/>
      <c r="AL122" s="101"/>
      <c r="AM122" s="98"/>
      <c r="AN122" s="98"/>
      <c r="AO122" s="98"/>
      <c r="AP122" s="99"/>
      <c r="AQ122" s="99"/>
      <c r="AR122" s="99"/>
      <c r="AS122" s="99"/>
      <c r="AT122" s="99"/>
      <c r="AU122" s="99"/>
      <c r="AV122" s="101"/>
      <c r="AW122" s="101"/>
      <c r="AX122" s="101"/>
      <c r="AY122" s="101"/>
      <c r="AZ122" s="101"/>
      <c r="BA122" s="101"/>
      <c r="BB122" s="101"/>
      <c r="BC122" s="101"/>
      <c r="BD122" s="101"/>
      <c r="BE122" s="101"/>
      <c r="BF122" s="101"/>
      <c r="BG122" s="101"/>
      <c r="BH122" s="101"/>
      <c r="BI122" s="101"/>
      <c r="BJ122" s="101"/>
      <c r="BK122" s="101"/>
      <c r="BL122" s="58" t="s">
        <v>203</v>
      </c>
      <c r="BM122" s="59" t="s">
        <v>203</v>
      </c>
      <c r="BN122" s="60" t="s">
        <v>203</v>
      </c>
      <c r="BO122" s="61" t="s">
        <v>203</v>
      </c>
      <c r="BP122" s="62" t="s">
        <v>203</v>
      </c>
      <c r="BQ122" s="63" t="s">
        <v>203</v>
      </c>
      <c r="BR122" s="64"/>
      <c r="BS122" s="65"/>
      <c r="BT122" s="66"/>
      <c r="BU122" s="69"/>
      <c r="BV122" s="117"/>
      <c r="BW122" s="118"/>
      <c r="BX122" s="68"/>
      <c r="BY122" s="147" t="str">
        <f t="shared" si="26"/>
        <v/>
      </c>
      <c r="BZ122" s="148" t="str">
        <f t="shared" si="27"/>
        <v/>
      </c>
      <c r="CA122" s="149" t="str">
        <f t="shared" si="28"/>
        <v/>
      </c>
      <c r="CB122" s="149" t="str">
        <f t="shared" si="29"/>
        <v/>
      </c>
      <c r="CC122" s="148" t="str">
        <f t="shared" si="30"/>
        <v/>
      </c>
      <c r="CD122" s="148" t="str">
        <f t="shared" si="31"/>
        <v/>
      </c>
      <c r="CE122" s="149" t="str">
        <f t="shared" si="32"/>
        <v/>
      </c>
      <c r="CF122" s="149"/>
      <c r="CG122" s="148" t="str">
        <f t="shared" si="33"/>
        <v/>
      </c>
      <c r="CH122" s="150" t="str">
        <f t="shared" si="34"/>
        <v/>
      </c>
      <c r="CI122" s="149" t="str">
        <f t="shared" si="35"/>
        <v/>
      </c>
      <c r="CJ122" s="149"/>
      <c r="CK122" s="148" t="str">
        <f t="shared" si="36"/>
        <v/>
      </c>
      <c r="CL122" s="148" t="str">
        <f t="shared" si="37"/>
        <v/>
      </c>
      <c r="CM122" s="149" t="str">
        <f t="shared" si="38"/>
        <v/>
      </c>
      <c r="CN122" s="151" t="str">
        <f t="shared" si="39"/>
        <v/>
      </c>
      <c r="CO122" s="148" t="str">
        <f t="shared" si="40"/>
        <v/>
      </c>
      <c r="CP122" s="148" t="str">
        <f t="shared" si="41"/>
        <v/>
      </c>
    </row>
    <row r="123" spans="1:94" ht="15" thickBot="1">
      <c r="A123" s="153" t="s">
        <v>154</v>
      </c>
      <c r="B123" s="171" t="s">
        <v>56</v>
      </c>
      <c r="C123" s="291">
        <v>1.1000000000000001</v>
      </c>
      <c r="D123" s="98"/>
      <c r="E123" s="130">
        <v>1.2</v>
      </c>
      <c r="F123" s="98"/>
      <c r="G123" s="98"/>
      <c r="H123" s="98"/>
      <c r="I123" s="98"/>
      <c r="J123" s="123"/>
      <c r="K123" s="123"/>
      <c r="L123" s="123"/>
      <c r="M123" s="123"/>
      <c r="N123" s="123"/>
      <c r="O123" s="123"/>
      <c r="P123" s="123"/>
      <c r="Q123" s="123"/>
      <c r="R123" s="123"/>
      <c r="S123" s="99"/>
      <c r="T123" s="99"/>
      <c r="U123" s="99"/>
      <c r="V123" s="99"/>
      <c r="W123" s="99"/>
      <c r="X123" s="99"/>
      <c r="Y123" s="99"/>
      <c r="Z123" s="126"/>
      <c r="AA123" s="126"/>
      <c r="AB123" s="126"/>
      <c r="AC123" s="126"/>
      <c r="AD123" s="126"/>
      <c r="AE123" s="127">
        <v>1.4</v>
      </c>
      <c r="AF123" s="100"/>
      <c r="AG123" s="100"/>
      <c r="AH123" s="100"/>
      <c r="AI123" s="100"/>
      <c r="AJ123" s="101"/>
      <c r="AK123" s="101"/>
      <c r="AL123" s="101"/>
      <c r="AM123" s="98"/>
      <c r="AN123" s="98"/>
      <c r="AO123" s="98"/>
      <c r="AP123" s="99"/>
      <c r="AQ123" s="99"/>
      <c r="AR123" s="99"/>
      <c r="AS123" s="99"/>
      <c r="AT123" s="99"/>
      <c r="AU123" s="99"/>
      <c r="AV123" s="101"/>
      <c r="AW123" s="101"/>
      <c r="AX123" s="129">
        <v>1.2</v>
      </c>
      <c r="AY123" s="101"/>
      <c r="AZ123" s="101">
        <v>1.2</v>
      </c>
      <c r="BA123" s="101">
        <v>1.5</v>
      </c>
      <c r="BB123" s="101"/>
      <c r="BC123" s="101"/>
      <c r="BD123" s="101"/>
      <c r="BE123" s="101"/>
      <c r="BF123" s="101"/>
      <c r="BG123" s="101"/>
      <c r="BH123" s="128"/>
      <c r="BI123" s="128">
        <v>1</v>
      </c>
      <c r="BJ123" s="101"/>
      <c r="BK123" s="101"/>
      <c r="BL123" s="58">
        <v>1.1857142857142855</v>
      </c>
      <c r="BM123" s="59">
        <v>1</v>
      </c>
      <c r="BN123" s="60">
        <v>1.4</v>
      </c>
      <c r="BO123" s="61">
        <v>1.5</v>
      </c>
      <c r="BP123" s="62">
        <v>1.5</v>
      </c>
      <c r="BQ123" s="63">
        <v>1.5</v>
      </c>
      <c r="BR123" s="64"/>
      <c r="BS123" s="65"/>
      <c r="BT123" s="66"/>
      <c r="BU123" s="69"/>
      <c r="BV123" s="117"/>
      <c r="BW123" s="118"/>
      <c r="BX123" s="68">
        <v>39.42</v>
      </c>
      <c r="BY123" s="147">
        <f t="shared" si="26"/>
        <v>1.1499999999999999</v>
      </c>
      <c r="BZ123" s="148" t="str">
        <f t="shared" si="27"/>
        <v/>
      </c>
      <c r="CA123" s="149" t="str">
        <f t="shared" si="28"/>
        <v/>
      </c>
      <c r="CB123" s="149" t="str">
        <f t="shared" si="29"/>
        <v/>
      </c>
      <c r="CC123" s="148" t="str">
        <f t="shared" si="30"/>
        <v/>
      </c>
      <c r="CD123" s="148" t="str">
        <f t="shared" si="31"/>
        <v/>
      </c>
      <c r="CE123" s="149">
        <f t="shared" si="32"/>
        <v>1.4</v>
      </c>
      <c r="CF123" s="149"/>
      <c r="CG123" s="148" t="str">
        <f t="shared" si="33"/>
        <v/>
      </c>
      <c r="CH123" s="150" t="str">
        <f t="shared" si="34"/>
        <v/>
      </c>
      <c r="CI123" s="149" t="str">
        <f t="shared" si="35"/>
        <v/>
      </c>
      <c r="CJ123" s="149"/>
      <c r="CK123" s="148" t="str">
        <f t="shared" si="36"/>
        <v/>
      </c>
      <c r="CL123" s="148" t="str">
        <f t="shared" si="37"/>
        <v/>
      </c>
      <c r="CM123" s="149">
        <f t="shared" si="38"/>
        <v>1.1333333333333333</v>
      </c>
      <c r="CN123" s="151">
        <f t="shared" si="39"/>
        <v>1.5</v>
      </c>
      <c r="CO123" s="148" t="str">
        <f t="shared" si="40"/>
        <v/>
      </c>
      <c r="CP123" s="148" t="str">
        <f t="shared" si="41"/>
        <v/>
      </c>
    </row>
    <row r="124" spans="1:94" ht="15" thickBot="1">
      <c r="A124" s="153" t="s">
        <v>269</v>
      </c>
      <c r="B124" s="170" t="s">
        <v>52</v>
      </c>
      <c r="C124" s="290"/>
      <c r="D124" s="98"/>
      <c r="E124" s="98"/>
      <c r="F124" s="98"/>
      <c r="G124" s="98"/>
      <c r="H124" s="98"/>
      <c r="I124" s="98"/>
      <c r="J124" s="123"/>
      <c r="K124" s="123"/>
      <c r="L124" s="123"/>
      <c r="M124" s="123"/>
      <c r="N124" s="123"/>
      <c r="O124" s="123"/>
      <c r="P124" s="123"/>
      <c r="Q124" s="123"/>
      <c r="R124" s="123"/>
      <c r="S124" s="99"/>
      <c r="T124" s="99"/>
      <c r="U124" s="99"/>
      <c r="V124" s="99"/>
      <c r="W124" s="99"/>
      <c r="X124" s="99"/>
      <c r="Y124" s="99"/>
      <c r="Z124" s="126"/>
      <c r="AA124" s="126"/>
      <c r="AB124" s="126"/>
      <c r="AC124" s="126"/>
      <c r="AD124" s="126"/>
      <c r="AE124" s="100"/>
      <c r="AF124" s="100"/>
      <c r="AG124" s="100"/>
      <c r="AH124" s="100"/>
      <c r="AI124" s="100"/>
      <c r="AJ124" s="101"/>
      <c r="AK124" s="101"/>
      <c r="AL124" s="101"/>
      <c r="AM124" s="98"/>
      <c r="AN124" s="98"/>
      <c r="AO124" s="98"/>
      <c r="AP124" s="99"/>
      <c r="AQ124" s="99"/>
      <c r="AR124" s="99"/>
      <c r="AS124" s="99"/>
      <c r="AT124" s="99"/>
      <c r="AU124" s="99"/>
      <c r="AV124" s="101"/>
      <c r="AW124" s="101"/>
      <c r="AX124" s="101"/>
      <c r="AY124" s="101"/>
      <c r="AZ124" s="101"/>
      <c r="BA124" s="101"/>
      <c r="BB124" s="101"/>
      <c r="BC124" s="101"/>
      <c r="BD124" s="101"/>
      <c r="BE124" s="101"/>
      <c r="BF124" s="101"/>
      <c r="BG124" s="101"/>
      <c r="BH124" s="101"/>
      <c r="BI124" s="101"/>
      <c r="BJ124" s="101"/>
      <c r="BK124" s="101"/>
      <c r="BL124" s="58" t="s">
        <v>203</v>
      </c>
      <c r="BM124" s="59"/>
      <c r="BN124" s="60"/>
      <c r="BO124" s="61" t="s">
        <v>203</v>
      </c>
      <c r="BP124" s="62"/>
      <c r="BQ124" s="63"/>
      <c r="BR124" s="64"/>
      <c r="BS124" s="65"/>
      <c r="BT124" s="66"/>
      <c r="BU124" s="69"/>
      <c r="BV124" s="117"/>
      <c r="BW124" s="118"/>
      <c r="BX124" s="68">
        <v>5.5</v>
      </c>
      <c r="BY124" s="147" t="str">
        <f t="shared" si="26"/>
        <v/>
      </c>
      <c r="BZ124" s="148" t="str">
        <f t="shared" si="27"/>
        <v/>
      </c>
      <c r="CA124" s="149" t="str">
        <f t="shared" si="28"/>
        <v/>
      </c>
      <c r="CB124" s="149" t="str">
        <f t="shared" si="29"/>
        <v/>
      </c>
      <c r="CC124" s="148" t="str">
        <f t="shared" si="30"/>
        <v/>
      </c>
      <c r="CD124" s="148" t="str">
        <f t="shared" si="31"/>
        <v/>
      </c>
      <c r="CE124" s="149" t="str">
        <f t="shared" si="32"/>
        <v/>
      </c>
      <c r="CF124" s="149"/>
      <c r="CG124" s="148" t="str">
        <f t="shared" si="33"/>
        <v/>
      </c>
      <c r="CH124" s="150" t="str">
        <f t="shared" si="34"/>
        <v/>
      </c>
      <c r="CI124" s="149" t="str">
        <f t="shared" si="35"/>
        <v/>
      </c>
      <c r="CJ124" s="149"/>
      <c r="CK124" s="148" t="str">
        <f t="shared" si="36"/>
        <v/>
      </c>
      <c r="CL124" s="148" t="str">
        <f t="shared" si="37"/>
        <v/>
      </c>
      <c r="CM124" s="149" t="str">
        <f t="shared" si="38"/>
        <v/>
      </c>
      <c r="CN124" s="151" t="str">
        <f t="shared" si="39"/>
        <v/>
      </c>
      <c r="CO124" s="148" t="str">
        <f t="shared" si="40"/>
        <v/>
      </c>
      <c r="CP124" s="148" t="str">
        <f t="shared" si="41"/>
        <v/>
      </c>
    </row>
    <row r="125" spans="1:94" ht="15" thickBot="1">
      <c r="A125" s="153" t="s">
        <v>155</v>
      </c>
      <c r="B125" s="170" t="s">
        <v>52</v>
      </c>
      <c r="C125" s="290"/>
      <c r="D125" s="98"/>
      <c r="E125" s="98"/>
      <c r="F125" s="98"/>
      <c r="G125" s="98"/>
      <c r="H125" s="98"/>
      <c r="I125" s="98"/>
      <c r="J125" s="123"/>
      <c r="K125" s="123"/>
      <c r="L125" s="123"/>
      <c r="M125" s="123"/>
      <c r="N125" s="123"/>
      <c r="O125" s="123"/>
      <c r="P125" s="123"/>
      <c r="Q125" s="123"/>
      <c r="R125" s="123"/>
      <c r="S125" s="99"/>
      <c r="T125" s="99"/>
      <c r="U125" s="99"/>
      <c r="V125" s="99"/>
      <c r="W125" s="99"/>
      <c r="X125" s="142">
        <v>6.5</v>
      </c>
      <c r="Y125" s="99"/>
      <c r="Z125" s="126"/>
      <c r="AA125" s="126"/>
      <c r="AB125" s="126"/>
      <c r="AC125" s="126"/>
      <c r="AD125" s="126"/>
      <c r="AE125" s="100"/>
      <c r="AF125" s="100"/>
      <c r="AG125" s="100"/>
      <c r="AH125" s="100"/>
      <c r="AI125" s="100"/>
      <c r="AJ125" s="101"/>
      <c r="AK125" s="101"/>
      <c r="AL125" s="101"/>
      <c r="AM125" s="98"/>
      <c r="AN125" s="98"/>
      <c r="AO125" s="98"/>
      <c r="AP125" s="99"/>
      <c r="AQ125" s="99"/>
      <c r="AR125" s="99"/>
      <c r="AS125" s="99"/>
      <c r="AT125" s="99"/>
      <c r="AU125" s="99"/>
      <c r="AV125" s="101"/>
      <c r="AW125" s="101"/>
      <c r="AX125" s="101"/>
      <c r="AY125" s="101"/>
      <c r="AZ125" s="101"/>
      <c r="BA125" s="101"/>
      <c r="BB125" s="101"/>
      <c r="BC125" s="101"/>
      <c r="BD125" s="101"/>
      <c r="BE125" s="101"/>
      <c r="BF125" s="101"/>
      <c r="BG125" s="101"/>
      <c r="BH125" s="101"/>
      <c r="BI125" s="101"/>
      <c r="BJ125" s="101"/>
      <c r="BK125" s="101"/>
      <c r="BL125" s="58" t="s">
        <v>203</v>
      </c>
      <c r="BM125" s="59"/>
      <c r="BN125" s="60"/>
      <c r="BO125" s="61">
        <v>6.5</v>
      </c>
      <c r="BP125" s="62">
        <v>6.5</v>
      </c>
      <c r="BQ125" s="63">
        <v>6.5</v>
      </c>
      <c r="BR125" s="64"/>
      <c r="BS125" s="65"/>
      <c r="BT125" s="66"/>
      <c r="BU125" s="69"/>
      <c r="BV125" s="117"/>
      <c r="BW125" s="118"/>
      <c r="BX125" s="68">
        <v>6.5</v>
      </c>
      <c r="BY125" s="147" t="str">
        <f t="shared" si="26"/>
        <v/>
      </c>
      <c r="BZ125" s="148" t="str">
        <f t="shared" si="27"/>
        <v/>
      </c>
      <c r="CA125" s="149" t="str">
        <f t="shared" si="28"/>
        <v/>
      </c>
      <c r="CB125" s="149" t="str">
        <f t="shared" si="29"/>
        <v/>
      </c>
      <c r="CC125" s="148" t="str">
        <f t="shared" si="30"/>
        <v/>
      </c>
      <c r="CD125" s="148">
        <f t="shared" si="31"/>
        <v>6.5</v>
      </c>
      <c r="CE125" s="149" t="str">
        <f t="shared" si="32"/>
        <v/>
      </c>
      <c r="CF125" s="149"/>
      <c r="CG125" s="148" t="str">
        <f t="shared" si="33"/>
        <v/>
      </c>
      <c r="CH125" s="150" t="str">
        <f t="shared" si="34"/>
        <v/>
      </c>
      <c r="CI125" s="149" t="str">
        <f t="shared" si="35"/>
        <v/>
      </c>
      <c r="CJ125" s="149"/>
      <c r="CK125" s="148" t="str">
        <f t="shared" si="36"/>
        <v/>
      </c>
      <c r="CL125" s="148" t="str">
        <f t="shared" si="37"/>
        <v/>
      </c>
      <c r="CM125" s="149" t="str">
        <f t="shared" si="38"/>
        <v/>
      </c>
      <c r="CN125" s="151" t="str">
        <f t="shared" si="39"/>
        <v/>
      </c>
      <c r="CO125" s="148" t="str">
        <f t="shared" si="40"/>
        <v/>
      </c>
      <c r="CP125" s="148" t="str">
        <f t="shared" si="41"/>
        <v/>
      </c>
    </row>
    <row r="126" spans="1:94" ht="15" thickBot="1">
      <c r="A126" s="153" t="s">
        <v>156</v>
      </c>
      <c r="B126" s="171" t="s">
        <v>56</v>
      </c>
      <c r="C126" s="291">
        <v>1</v>
      </c>
      <c r="D126" s="98">
        <v>0.8</v>
      </c>
      <c r="E126" s="130">
        <v>1.2</v>
      </c>
      <c r="F126" s="98"/>
      <c r="G126" s="98"/>
      <c r="H126" s="98"/>
      <c r="I126" s="98"/>
      <c r="J126" s="123"/>
      <c r="K126" s="123"/>
      <c r="L126" s="123"/>
      <c r="M126" s="123"/>
      <c r="N126" s="123"/>
      <c r="O126" s="123"/>
      <c r="P126" s="123"/>
      <c r="Q126" s="123"/>
      <c r="R126" s="131">
        <v>1</v>
      </c>
      <c r="S126" s="99"/>
      <c r="T126" s="99"/>
      <c r="U126" s="99"/>
      <c r="V126" s="99"/>
      <c r="W126" s="99"/>
      <c r="X126" s="99"/>
      <c r="Y126" s="99"/>
      <c r="Z126" s="126"/>
      <c r="AA126" s="126"/>
      <c r="AB126" s="126"/>
      <c r="AC126" s="126"/>
      <c r="AD126" s="126"/>
      <c r="AE126" s="127">
        <v>1.4</v>
      </c>
      <c r="AF126" s="100"/>
      <c r="AG126" s="100"/>
      <c r="AH126" s="100"/>
      <c r="AI126" s="100"/>
      <c r="AJ126" s="101"/>
      <c r="AK126" s="101"/>
      <c r="AL126" s="101"/>
      <c r="AM126" s="98"/>
      <c r="AN126" s="98"/>
      <c r="AO126" s="98"/>
      <c r="AP126" s="99"/>
      <c r="AQ126" s="99"/>
      <c r="AR126" s="99"/>
      <c r="AS126" s="99"/>
      <c r="AT126" s="99"/>
      <c r="AU126" s="99"/>
      <c r="AV126" s="101"/>
      <c r="AW126" s="101"/>
      <c r="AX126" s="129">
        <v>1.2</v>
      </c>
      <c r="AY126" s="101"/>
      <c r="AZ126" s="101">
        <v>1.2</v>
      </c>
      <c r="BA126" s="101">
        <v>1.5</v>
      </c>
      <c r="BB126" s="101"/>
      <c r="BC126" s="101"/>
      <c r="BD126" s="101"/>
      <c r="BE126" s="101"/>
      <c r="BF126" s="101"/>
      <c r="BG126" s="101"/>
      <c r="BH126" s="101"/>
      <c r="BI126" s="128">
        <v>1</v>
      </c>
      <c r="BJ126" s="101"/>
      <c r="BK126" s="101"/>
      <c r="BL126" s="58">
        <v>1.1111111111111112</v>
      </c>
      <c r="BM126" s="59">
        <v>0.8</v>
      </c>
      <c r="BN126" s="60">
        <v>1.4</v>
      </c>
      <c r="BO126" s="61">
        <v>1.5</v>
      </c>
      <c r="BP126" s="62">
        <v>1.5</v>
      </c>
      <c r="BQ126" s="63">
        <v>1.5</v>
      </c>
      <c r="BR126" s="64"/>
      <c r="BS126" s="65"/>
      <c r="BT126" s="66"/>
      <c r="BU126" s="69"/>
      <c r="BV126" s="117"/>
      <c r="BW126" s="118"/>
      <c r="BX126" s="68">
        <v>4.22</v>
      </c>
      <c r="BY126" s="147">
        <f t="shared" si="26"/>
        <v>1</v>
      </c>
      <c r="BZ126" s="148" t="str">
        <f t="shared" si="27"/>
        <v/>
      </c>
      <c r="CA126" s="149">
        <f t="shared" si="28"/>
        <v>1</v>
      </c>
      <c r="CB126" s="149" t="str">
        <f t="shared" si="29"/>
        <v/>
      </c>
      <c r="CC126" s="148" t="str">
        <f t="shared" si="30"/>
        <v/>
      </c>
      <c r="CD126" s="148" t="str">
        <f t="shared" si="31"/>
        <v/>
      </c>
      <c r="CE126" s="149">
        <f t="shared" si="32"/>
        <v>1.4</v>
      </c>
      <c r="CF126" s="149"/>
      <c r="CG126" s="148" t="str">
        <f t="shared" si="33"/>
        <v/>
      </c>
      <c r="CH126" s="150" t="str">
        <f t="shared" si="34"/>
        <v/>
      </c>
      <c r="CI126" s="149" t="str">
        <f t="shared" si="35"/>
        <v/>
      </c>
      <c r="CJ126" s="149"/>
      <c r="CK126" s="148" t="str">
        <f t="shared" si="36"/>
        <v/>
      </c>
      <c r="CL126" s="148" t="str">
        <f t="shared" si="37"/>
        <v/>
      </c>
      <c r="CM126" s="149">
        <f t="shared" si="38"/>
        <v>1.1333333333333333</v>
      </c>
      <c r="CN126" s="151">
        <f t="shared" si="39"/>
        <v>1.5</v>
      </c>
      <c r="CO126" s="148" t="str">
        <f t="shared" si="40"/>
        <v/>
      </c>
      <c r="CP126" s="148" t="str">
        <f t="shared" si="41"/>
        <v/>
      </c>
    </row>
    <row r="127" spans="1:94" ht="15" thickBot="1">
      <c r="A127" s="153" t="s">
        <v>156</v>
      </c>
      <c r="B127" s="171" t="s">
        <v>52</v>
      </c>
      <c r="C127" s="290"/>
      <c r="D127" s="98"/>
      <c r="E127" s="98"/>
      <c r="F127" s="98"/>
      <c r="G127" s="98"/>
      <c r="H127" s="98"/>
      <c r="I127" s="98"/>
      <c r="J127" s="123"/>
      <c r="K127" s="123"/>
      <c r="L127" s="123"/>
      <c r="M127" s="123"/>
      <c r="N127" s="123"/>
      <c r="O127" s="123"/>
      <c r="P127" s="123"/>
      <c r="Q127" s="123"/>
      <c r="R127" s="123"/>
      <c r="S127" s="99"/>
      <c r="T127" s="99"/>
      <c r="U127" s="99"/>
      <c r="V127" s="99"/>
      <c r="W127" s="99"/>
      <c r="X127" s="99"/>
      <c r="Y127" s="99"/>
      <c r="Z127" s="126"/>
      <c r="AA127" s="126"/>
      <c r="AB127" s="126"/>
      <c r="AC127" s="126"/>
      <c r="AD127" s="126"/>
      <c r="AE127" s="100"/>
      <c r="AF127" s="100"/>
      <c r="AG127" s="100"/>
      <c r="AH127" s="100"/>
      <c r="AI127" s="100"/>
      <c r="AJ127" s="101"/>
      <c r="AK127" s="101"/>
      <c r="AL127" s="101"/>
      <c r="AM127" s="98"/>
      <c r="AN127" s="98"/>
      <c r="AO127" s="98"/>
      <c r="AP127" s="99"/>
      <c r="AQ127" s="99"/>
      <c r="AR127" s="99"/>
      <c r="AS127" s="99"/>
      <c r="AT127" s="99"/>
      <c r="AU127" s="99"/>
      <c r="AV127" s="101"/>
      <c r="AW127" s="101"/>
      <c r="AX127" s="101"/>
      <c r="AY127" s="101"/>
      <c r="AZ127" s="101"/>
      <c r="BA127" s="101"/>
      <c r="BB127" s="101"/>
      <c r="BC127" s="101"/>
      <c r="BD127" s="101"/>
      <c r="BE127" s="101"/>
      <c r="BF127" s="101"/>
      <c r="BG127" s="101"/>
      <c r="BH127" s="101"/>
      <c r="BI127" s="101"/>
      <c r="BJ127" s="101"/>
      <c r="BK127" s="101"/>
      <c r="BL127" s="58" t="s">
        <v>203</v>
      </c>
      <c r="BM127" s="59"/>
      <c r="BN127" s="60"/>
      <c r="BO127" s="61" t="s">
        <v>203</v>
      </c>
      <c r="BP127" s="62"/>
      <c r="BQ127" s="63"/>
      <c r="BR127" s="64"/>
      <c r="BS127" s="65"/>
      <c r="BT127" s="66"/>
      <c r="BU127" s="69"/>
      <c r="BV127" s="117"/>
      <c r="BW127" s="118"/>
      <c r="BX127" s="68">
        <v>6.3000000000000007</v>
      </c>
      <c r="BY127" s="147" t="str">
        <f t="shared" si="26"/>
        <v/>
      </c>
      <c r="BZ127" s="148" t="str">
        <f t="shared" si="27"/>
        <v/>
      </c>
      <c r="CA127" s="149" t="str">
        <f t="shared" si="28"/>
        <v/>
      </c>
      <c r="CB127" s="149" t="str">
        <f t="shared" si="29"/>
        <v/>
      </c>
      <c r="CC127" s="148" t="str">
        <f t="shared" si="30"/>
        <v/>
      </c>
      <c r="CD127" s="148" t="str">
        <f t="shared" si="31"/>
        <v/>
      </c>
      <c r="CE127" s="149" t="str">
        <f t="shared" si="32"/>
        <v/>
      </c>
      <c r="CF127" s="149"/>
      <c r="CG127" s="148" t="str">
        <f t="shared" si="33"/>
        <v/>
      </c>
      <c r="CH127" s="150" t="str">
        <f t="shared" si="34"/>
        <v/>
      </c>
      <c r="CI127" s="149" t="str">
        <f t="shared" si="35"/>
        <v/>
      </c>
      <c r="CJ127" s="149"/>
      <c r="CK127" s="148" t="str">
        <f t="shared" si="36"/>
        <v/>
      </c>
      <c r="CL127" s="148" t="str">
        <f t="shared" si="37"/>
        <v/>
      </c>
      <c r="CM127" s="149" t="str">
        <f t="shared" si="38"/>
        <v/>
      </c>
      <c r="CN127" s="151" t="str">
        <f t="shared" si="39"/>
        <v/>
      </c>
      <c r="CO127" s="148" t="str">
        <f t="shared" si="40"/>
        <v/>
      </c>
      <c r="CP127" s="148" t="str">
        <f t="shared" si="41"/>
        <v/>
      </c>
    </row>
    <row r="128" spans="1:94" ht="15" thickBot="1">
      <c r="A128" s="153" t="s">
        <v>157</v>
      </c>
      <c r="B128" s="170" t="s">
        <v>52</v>
      </c>
      <c r="C128" s="290"/>
      <c r="D128" s="98"/>
      <c r="E128" s="98"/>
      <c r="F128" s="98"/>
      <c r="G128" s="98"/>
      <c r="H128" s="98"/>
      <c r="I128" s="98"/>
      <c r="J128" s="123"/>
      <c r="K128" s="123"/>
      <c r="L128" s="123"/>
      <c r="M128" s="123"/>
      <c r="N128" s="123"/>
      <c r="O128" s="123"/>
      <c r="P128" s="123"/>
      <c r="Q128" s="123"/>
      <c r="R128" s="123"/>
      <c r="S128" s="99"/>
      <c r="T128" s="99"/>
      <c r="U128" s="99"/>
      <c r="V128" s="99"/>
      <c r="W128" s="99"/>
      <c r="X128" s="99"/>
      <c r="Y128" s="99"/>
      <c r="Z128" s="126"/>
      <c r="AA128" s="126"/>
      <c r="AB128" s="126"/>
      <c r="AC128" s="126"/>
      <c r="AD128" s="126"/>
      <c r="AE128" s="100"/>
      <c r="AF128" s="100"/>
      <c r="AG128" s="100"/>
      <c r="AH128" s="100"/>
      <c r="AI128" s="100"/>
      <c r="AJ128" s="129">
        <v>2.2000000000000002</v>
      </c>
      <c r="AK128" s="101"/>
      <c r="AL128" s="101"/>
      <c r="AM128" s="98"/>
      <c r="AN128" s="98"/>
      <c r="AO128" s="98"/>
      <c r="AP128" s="99"/>
      <c r="AQ128" s="99"/>
      <c r="AR128" s="99"/>
      <c r="AS128" s="99"/>
      <c r="AT128" s="99"/>
      <c r="AU128" s="99"/>
      <c r="AV128" s="101"/>
      <c r="AW128" s="101"/>
      <c r="AX128" s="129">
        <v>3.1</v>
      </c>
      <c r="AY128" s="101"/>
      <c r="AZ128" s="101"/>
      <c r="BA128" s="101"/>
      <c r="BB128" s="101"/>
      <c r="BC128" s="101"/>
      <c r="BD128" s="101"/>
      <c r="BE128" s="101"/>
      <c r="BF128" s="101"/>
      <c r="BG128" s="101"/>
      <c r="BH128" s="101"/>
      <c r="BI128" s="101"/>
      <c r="BJ128" s="101"/>
      <c r="BK128" s="101"/>
      <c r="BL128" s="58">
        <v>2.6500000000000004</v>
      </c>
      <c r="BM128" s="59" t="s">
        <v>203</v>
      </c>
      <c r="BN128" s="60" t="s">
        <v>203</v>
      </c>
      <c r="BO128" s="61">
        <v>2.2000000000000002</v>
      </c>
      <c r="BP128" s="62" t="s">
        <v>203</v>
      </c>
      <c r="BQ128" s="63" t="s">
        <v>203</v>
      </c>
      <c r="BR128" s="64"/>
      <c r="BS128" s="65"/>
      <c r="BT128" s="66"/>
      <c r="BU128" s="69"/>
      <c r="BV128" s="117"/>
      <c r="BW128" s="118"/>
      <c r="BX128" s="68"/>
      <c r="BY128" s="147" t="str">
        <f t="shared" si="26"/>
        <v/>
      </c>
      <c r="BZ128" s="148" t="str">
        <f t="shared" si="27"/>
        <v/>
      </c>
      <c r="CA128" s="149" t="str">
        <f t="shared" si="28"/>
        <v/>
      </c>
      <c r="CB128" s="149" t="str">
        <f t="shared" si="29"/>
        <v/>
      </c>
      <c r="CC128" s="148" t="str">
        <f t="shared" si="30"/>
        <v/>
      </c>
      <c r="CD128" s="148" t="str">
        <f t="shared" si="31"/>
        <v/>
      </c>
      <c r="CE128" s="149" t="str">
        <f t="shared" si="32"/>
        <v/>
      </c>
      <c r="CF128" s="149"/>
      <c r="CG128" s="148" t="str">
        <f t="shared" si="33"/>
        <v/>
      </c>
      <c r="CH128" s="150">
        <f t="shared" si="34"/>
        <v>2.2000000000000002</v>
      </c>
      <c r="CI128" s="149" t="str">
        <f t="shared" si="35"/>
        <v/>
      </c>
      <c r="CJ128" s="149"/>
      <c r="CK128" s="148" t="str">
        <f t="shared" si="36"/>
        <v/>
      </c>
      <c r="CL128" s="148" t="str">
        <f t="shared" si="37"/>
        <v/>
      </c>
      <c r="CM128" s="149">
        <f t="shared" si="38"/>
        <v>3.1</v>
      </c>
      <c r="CN128" s="151" t="str">
        <f t="shared" si="39"/>
        <v/>
      </c>
      <c r="CO128" s="148" t="str">
        <f t="shared" si="40"/>
        <v/>
      </c>
      <c r="CP128" s="148" t="str">
        <f t="shared" si="41"/>
        <v/>
      </c>
    </row>
    <row r="129" spans="1:94" ht="15" thickBot="1">
      <c r="A129" s="153" t="s">
        <v>157</v>
      </c>
      <c r="B129" s="170" t="s">
        <v>70</v>
      </c>
      <c r="C129" s="291">
        <v>1.2</v>
      </c>
      <c r="D129" s="98"/>
      <c r="E129" s="98"/>
      <c r="F129" s="98"/>
      <c r="G129" s="98"/>
      <c r="H129" s="98"/>
      <c r="I129" s="98"/>
      <c r="J129" s="131">
        <v>2</v>
      </c>
      <c r="K129" s="123"/>
      <c r="L129" s="123"/>
      <c r="M129" s="123"/>
      <c r="N129" s="123"/>
      <c r="O129" s="123"/>
      <c r="P129" s="123"/>
      <c r="Q129" s="123"/>
      <c r="R129" s="123"/>
      <c r="S129" s="99"/>
      <c r="T129" s="99"/>
      <c r="U129" s="99"/>
      <c r="V129" s="99"/>
      <c r="W129" s="99"/>
      <c r="X129" s="99"/>
      <c r="Y129" s="99"/>
      <c r="Z129" s="126"/>
      <c r="AA129" s="126"/>
      <c r="AB129" s="126"/>
      <c r="AC129" s="126"/>
      <c r="AD129" s="126"/>
      <c r="AE129" s="100"/>
      <c r="AF129" s="100"/>
      <c r="AG129" s="100"/>
      <c r="AH129" s="100"/>
      <c r="AI129" s="100"/>
      <c r="AJ129" s="101"/>
      <c r="AK129" s="101"/>
      <c r="AL129" s="101"/>
      <c r="AM129" s="98"/>
      <c r="AN129" s="98"/>
      <c r="AO129" s="98"/>
      <c r="AP129" s="99"/>
      <c r="AQ129" s="99"/>
      <c r="AR129" s="99"/>
      <c r="AS129" s="99"/>
      <c r="AT129" s="99"/>
      <c r="AU129" s="99"/>
      <c r="AV129" s="101"/>
      <c r="AW129" s="101"/>
      <c r="AX129" s="101"/>
      <c r="AY129" s="101"/>
      <c r="AZ129" s="101"/>
      <c r="BA129" s="101"/>
      <c r="BB129" s="101"/>
      <c r="BC129" s="101"/>
      <c r="BD129" s="101"/>
      <c r="BE129" s="101"/>
      <c r="BF129" s="101"/>
      <c r="BG129" s="101"/>
      <c r="BH129" s="101"/>
      <c r="BI129" s="101"/>
      <c r="BJ129" s="101"/>
      <c r="BK129" s="101"/>
      <c r="BL129" s="58">
        <v>1.6</v>
      </c>
      <c r="BM129" s="59" t="s">
        <v>203</v>
      </c>
      <c r="BN129" s="60" t="s">
        <v>203</v>
      </c>
      <c r="BO129" s="61" t="s">
        <v>203</v>
      </c>
      <c r="BP129" s="62" t="s">
        <v>203</v>
      </c>
      <c r="BQ129" s="63" t="s">
        <v>203</v>
      </c>
      <c r="BR129" s="64"/>
      <c r="BS129" s="65"/>
      <c r="BT129" s="66"/>
      <c r="BU129" s="69"/>
      <c r="BV129" s="117"/>
      <c r="BW129" s="118"/>
      <c r="BX129" s="68"/>
      <c r="BY129" s="147">
        <f t="shared" si="26"/>
        <v>1.2</v>
      </c>
      <c r="BZ129" s="148" t="str">
        <f t="shared" si="27"/>
        <v/>
      </c>
      <c r="CA129" s="149">
        <f t="shared" si="28"/>
        <v>2</v>
      </c>
      <c r="CB129" s="149" t="str">
        <f t="shared" si="29"/>
        <v/>
      </c>
      <c r="CC129" s="148" t="str">
        <f t="shared" si="30"/>
        <v/>
      </c>
      <c r="CD129" s="148" t="str">
        <f t="shared" si="31"/>
        <v/>
      </c>
      <c r="CE129" s="149" t="str">
        <f t="shared" si="32"/>
        <v/>
      </c>
      <c r="CF129" s="149"/>
      <c r="CG129" s="148" t="str">
        <f t="shared" si="33"/>
        <v/>
      </c>
      <c r="CH129" s="150" t="str">
        <f t="shared" si="34"/>
        <v/>
      </c>
      <c r="CI129" s="149" t="str">
        <f t="shared" si="35"/>
        <v/>
      </c>
      <c r="CJ129" s="149"/>
      <c r="CK129" s="148" t="str">
        <f t="shared" si="36"/>
        <v/>
      </c>
      <c r="CL129" s="148" t="str">
        <f t="shared" si="37"/>
        <v/>
      </c>
      <c r="CM129" s="149" t="str">
        <f t="shared" si="38"/>
        <v/>
      </c>
      <c r="CN129" s="151" t="str">
        <f t="shared" si="39"/>
        <v/>
      </c>
      <c r="CO129" s="148" t="str">
        <f t="shared" si="40"/>
        <v/>
      </c>
      <c r="CP129" s="148" t="str">
        <f t="shared" si="41"/>
        <v/>
      </c>
    </row>
    <row r="130" spans="1:94" ht="15" thickBot="1">
      <c r="A130" s="153" t="s">
        <v>158</v>
      </c>
      <c r="B130" s="170" t="s">
        <v>52</v>
      </c>
      <c r="C130" s="290"/>
      <c r="D130" s="98"/>
      <c r="E130" s="98"/>
      <c r="F130" s="98"/>
      <c r="G130" s="98"/>
      <c r="H130" s="98"/>
      <c r="I130" s="98"/>
      <c r="J130" s="123"/>
      <c r="K130" s="123"/>
      <c r="L130" s="123"/>
      <c r="M130" s="123"/>
      <c r="N130" s="123"/>
      <c r="O130" s="123"/>
      <c r="P130" s="123"/>
      <c r="Q130" s="123"/>
      <c r="R130" s="123">
        <v>12.5</v>
      </c>
      <c r="S130" s="99"/>
      <c r="T130" s="99"/>
      <c r="U130" s="99"/>
      <c r="V130" s="99"/>
      <c r="W130" s="99"/>
      <c r="X130" s="99"/>
      <c r="Y130" s="99"/>
      <c r="Z130" s="126"/>
      <c r="AA130" s="126"/>
      <c r="AB130" s="126"/>
      <c r="AC130" s="126"/>
      <c r="AD130" s="126"/>
      <c r="AE130" s="127">
        <v>11.4</v>
      </c>
      <c r="AF130" s="100"/>
      <c r="AG130" s="100"/>
      <c r="AH130" s="100"/>
      <c r="AI130" s="100"/>
      <c r="AJ130" s="101"/>
      <c r="AK130" s="101"/>
      <c r="AL130" s="101"/>
      <c r="AM130" s="98"/>
      <c r="AN130" s="98"/>
      <c r="AO130" s="98"/>
      <c r="AP130" s="99"/>
      <c r="AQ130" s="99"/>
      <c r="AR130" s="99"/>
      <c r="AS130" s="99"/>
      <c r="AT130" s="99"/>
      <c r="AU130" s="99"/>
      <c r="AV130" s="101"/>
      <c r="AW130" s="101"/>
      <c r="AX130" s="101"/>
      <c r="AY130" s="101"/>
      <c r="AZ130" s="101"/>
      <c r="BA130" s="101"/>
      <c r="BB130" s="101"/>
      <c r="BC130" s="101"/>
      <c r="BD130" s="101">
        <v>9</v>
      </c>
      <c r="BE130" s="101"/>
      <c r="BF130" s="101"/>
      <c r="BG130" s="101"/>
      <c r="BH130" s="101"/>
      <c r="BI130" s="101"/>
      <c r="BJ130" s="101"/>
      <c r="BK130" s="101"/>
      <c r="BL130" s="58">
        <v>11.95</v>
      </c>
      <c r="BM130" s="59">
        <v>11.4</v>
      </c>
      <c r="BN130" s="60">
        <v>12.5</v>
      </c>
      <c r="BO130" s="61">
        <v>9</v>
      </c>
      <c r="BP130" s="62">
        <v>9</v>
      </c>
      <c r="BQ130" s="63">
        <v>9</v>
      </c>
      <c r="BR130" s="64"/>
      <c r="BS130" s="65"/>
      <c r="BT130" s="66"/>
      <c r="BU130" s="69"/>
      <c r="BV130" s="117"/>
      <c r="BW130" s="118"/>
      <c r="BX130" s="68">
        <v>9.6</v>
      </c>
      <c r="BY130" s="147" t="str">
        <f t="shared" si="26"/>
        <v/>
      </c>
      <c r="BZ130" s="148" t="str">
        <f t="shared" si="27"/>
        <v/>
      </c>
      <c r="CA130" s="149">
        <f t="shared" si="28"/>
        <v>12.5</v>
      </c>
      <c r="CB130" s="149" t="str">
        <f t="shared" si="29"/>
        <v/>
      </c>
      <c r="CC130" s="148" t="str">
        <f t="shared" si="30"/>
        <v/>
      </c>
      <c r="CD130" s="148" t="str">
        <f t="shared" si="31"/>
        <v/>
      </c>
      <c r="CE130" s="149">
        <f t="shared" si="32"/>
        <v>11.4</v>
      </c>
      <c r="CF130" s="149"/>
      <c r="CG130" s="148" t="str">
        <f t="shared" si="33"/>
        <v/>
      </c>
      <c r="CH130" s="150" t="str">
        <f t="shared" si="34"/>
        <v/>
      </c>
      <c r="CI130" s="149" t="str">
        <f t="shared" si="35"/>
        <v/>
      </c>
      <c r="CJ130" s="149"/>
      <c r="CK130" s="148" t="str">
        <f t="shared" si="36"/>
        <v/>
      </c>
      <c r="CL130" s="148" t="str">
        <f t="shared" si="37"/>
        <v/>
      </c>
      <c r="CM130" s="149" t="str">
        <f t="shared" si="38"/>
        <v/>
      </c>
      <c r="CN130" s="151">
        <f t="shared" si="39"/>
        <v>9</v>
      </c>
      <c r="CO130" s="148" t="str">
        <f t="shared" si="40"/>
        <v/>
      </c>
      <c r="CP130" s="148" t="str">
        <f t="shared" si="41"/>
        <v/>
      </c>
    </row>
    <row r="131" spans="1:94" ht="15" thickBot="1">
      <c r="A131" s="153" t="s">
        <v>159</v>
      </c>
      <c r="B131" s="170" t="s">
        <v>70</v>
      </c>
      <c r="C131" s="290"/>
      <c r="D131" s="98"/>
      <c r="E131" s="98"/>
      <c r="F131" s="98"/>
      <c r="G131" s="98"/>
      <c r="H131" s="98"/>
      <c r="I131" s="98"/>
      <c r="J131" s="123"/>
      <c r="K131" s="123"/>
      <c r="L131" s="123"/>
      <c r="M131" s="123"/>
      <c r="N131" s="123"/>
      <c r="O131" s="123"/>
      <c r="P131" s="123"/>
      <c r="Q131" s="123"/>
      <c r="R131" s="123"/>
      <c r="S131" s="99"/>
      <c r="T131" s="99"/>
      <c r="U131" s="99"/>
      <c r="V131" s="99"/>
      <c r="W131" s="99"/>
      <c r="X131" s="99"/>
      <c r="Y131" s="99"/>
      <c r="Z131" s="126"/>
      <c r="AA131" s="126"/>
      <c r="AB131" s="126"/>
      <c r="AC131" s="126"/>
      <c r="AD131" s="126"/>
      <c r="AE131" s="100"/>
      <c r="AF131" s="100"/>
      <c r="AG131" s="100"/>
      <c r="AH131" s="100"/>
      <c r="AI131" s="100"/>
      <c r="AJ131" s="101"/>
      <c r="AK131" s="101"/>
      <c r="AL131" s="101"/>
      <c r="AM131" s="98"/>
      <c r="AN131" s="98"/>
      <c r="AO131" s="98"/>
      <c r="AP131" s="99"/>
      <c r="AQ131" s="99"/>
      <c r="AR131" s="99"/>
      <c r="AS131" s="99"/>
      <c r="AT131" s="99"/>
      <c r="AU131" s="99"/>
      <c r="AV131" s="101"/>
      <c r="AW131" s="101"/>
      <c r="AX131" s="101"/>
      <c r="AY131" s="101"/>
      <c r="AZ131" s="101"/>
      <c r="BA131" s="101"/>
      <c r="BB131" s="101"/>
      <c r="BC131" s="101"/>
      <c r="BD131" s="101"/>
      <c r="BE131" s="101"/>
      <c r="BF131" s="101"/>
      <c r="BG131" s="101"/>
      <c r="BH131" s="101"/>
      <c r="BI131" s="101"/>
      <c r="BJ131" s="101"/>
      <c r="BK131" s="101"/>
      <c r="BL131" s="58" t="s">
        <v>203</v>
      </c>
      <c r="BM131" s="59" t="s">
        <v>203</v>
      </c>
      <c r="BN131" s="60" t="s">
        <v>203</v>
      </c>
      <c r="BO131" s="61" t="s">
        <v>203</v>
      </c>
      <c r="BP131" s="62" t="s">
        <v>203</v>
      </c>
      <c r="BQ131" s="63" t="s">
        <v>203</v>
      </c>
      <c r="BR131" s="64"/>
      <c r="BS131" s="65"/>
      <c r="BT131" s="66"/>
      <c r="BU131" s="69"/>
      <c r="BV131" s="117"/>
      <c r="BW131" s="118"/>
      <c r="BX131" s="68"/>
      <c r="BY131" s="147" t="str">
        <f t="shared" si="26"/>
        <v/>
      </c>
      <c r="BZ131" s="148" t="str">
        <f t="shared" si="27"/>
        <v/>
      </c>
      <c r="CA131" s="149" t="str">
        <f t="shared" si="28"/>
        <v/>
      </c>
      <c r="CB131" s="149" t="str">
        <f t="shared" si="29"/>
        <v/>
      </c>
      <c r="CC131" s="148" t="str">
        <f t="shared" si="30"/>
        <v/>
      </c>
      <c r="CD131" s="148" t="str">
        <f t="shared" si="31"/>
        <v/>
      </c>
      <c r="CE131" s="149" t="str">
        <f t="shared" si="32"/>
        <v/>
      </c>
      <c r="CF131" s="149"/>
      <c r="CG131" s="148" t="str">
        <f t="shared" si="33"/>
        <v/>
      </c>
      <c r="CH131" s="150" t="str">
        <f t="shared" si="34"/>
        <v/>
      </c>
      <c r="CI131" s="149" t="str">
        <f t="shared" si="35"/>
        <v/>
      </c>
      <c r="CJ131" s="149"/>
      <c r="CK131" s="148" t="str">
        <f t="shared" si="36"/>
        <v/>
      </c>
      <c r="CL131" s="148" t="str">
        <f t="shared" si="37"/>
        <v/>
      </c>
      <c r="CM131" s="149" t="str">
        <f t="shared" si="38"/>
        <v/>
      </c>
      <c r="CN131" s="151" t="str">
        <f t="shared" si="39"/>
        <v/>
      </c>
      <c r="CO131" s="148" t="str">
        <f t="shared" si="40"/>
        <v/>
      </c>
      <c r="CP131" s="148" t="str">
        <f t="shared" si="41"/>
        <v/>
      </c>
    </row>
    <row r="132" spans="1:94" ht="15" thickBot="1">
      <c r="A132" s="153" t="s">
        <v>160</v>
      </c>
      <c r="B132" s="170" t="s">
        <v>199</v>
      </c>
      <c r="C132" s="290"/>
      <c r="D132" s="98"/>
      <c r="E132" s="98"/>
      <c r="F132" s="98"/>
      <c r="G132" s="98"/>
      <c r="H132" s="98"/>
      <c r="I132" s="98"/>
      <c r="J132" s="123"/>
      <c r="K132" s="123"/>
      <c r="L132" s="123"/>
      <c r="M132" s="123"/>
      <c r="N132" s="123"/>
      <c r="O132" s="123"/>
      <c r="P132" s="123"/>
      <c r="Q132" s="123"/>
      <c r="R132" s="138"/>
      <c r="S132" s="140"/>
      <c r="T132" s="140"/>
      <c r="U132" s="140"/>
      <c r="V132" s="143"/>
      <c r="W132" s="143"/>
      <c r="X132" s="143"/>
      <c r="Y132" s="99"/>
      <c r="Z132" s="126"/>
      <c r="AA132" s="126"/>
      <c r="AB132" s="126"/>
      <c r="AC132" s="126"/>
      <c r="AD132" s="126"/>
      <c r="AE132" s="100"/>
      <c r="AF132" s="100"/>
      <c r="AG132" s="100"/>
      <c r="AH132" s="100"/>
      <c r="AI132" s="100"/>
      <c r="AJ132" s="101"/>
      <c r="AK132" s="101"/>
      <c r="AL132" s="101"/>
      <c r="AM132" s="98"/>
      <c r="AN132" s="98"/>
      <c r="AO132" s="98"/>
      <c r="AP132" s="99"/>
      <c r="AQ132" s="99"/>
      <c r="AR132" s="99"/>
      <c r="AS132" s="99"/>
      <c r="AT132" s="99"/>
      <c r="AU132" s="99"/>
      <c r="AV132" s="101"/>
      <c r="AW132" s="101"/>
      <c r="AX132" s="101"/>
      <c r="AY132" s="101"/>
      <c r="AZ132" s="101"/>
      <c r="BA132" s="101"/>
      <c r="BB132" s="101"/>
      <c r="BC132" s="101"/>
      <c r="BD132" s="101"/>
      <c r="BE132" s="101"/>
      <c r="BF132" s="101"/>
      <c r="BG132" s="101"/>
      <c r="BH132" s="101"/>
      <c r="BI132" s="101"/>
      <c r="BJ132" s="101"/>
      <c r="BK132" s="101"/>
      <c r="BL132" s="58" t="s">
        <v>203</v>
      </c>
      <c r="BM132" s="59"/>
      <c r="BN132" s="60"/>
      <c r="BO132" s="61" t="s">
        <v>203</v>
      </c>
      <c r="BP132" s="62"/>
      <c r="BQ132" s="63"/>
      <c r="BR132" s="64"/>
      <c r="BS132" s="65"/>
      <c r="BT132" s="66"/>
      <c r="BU132" s="69"/>
      <c r="BV132" s="117"/>
      <c r="BW132" s="118"/>
      <c r="BX132" s="68">
        <v>1</v>
      </c>
      <c r="BY132" s="147" t="str">
        <f t="shared" si="26"/>
        <v/>
      </c>
      <c r="BZ132" s="148" t="str">
        <f t="shared" si="27"/>
        <v/>
      </c>
      <c r="CA132" s="149" t="str">
        <f t="shared" si="28"/>
        <v/>
      </c>
      <c r="CB132" s="149" t="str">
        <f t="shared" si="29"/>
        <v/>
      </c>
      <c r="CC132" s="148" t="str">
        <f t="shared" si="30"/>
        <v/>
      </c>
      <c r="CD132" s="148" t="str">
        <f t="shared" si="31"/>
        <v/>
      </c>
      <c r="CE132" s="149" t="str">
        <f t="shared" si="32"/>
        <v/>
      </c>
      <c r="CF132" s="149"/>
      <c r="CG132" s="148" t="str">
        <f t="shared" si="33"/>
        <v/>
      </c>
      <c r="CH132" s="150" t="str">
        <f t="shared" si="34"/>
        <v/>
      </c>
      <c r="CI132" s="149" t="str">
        <f t="shared" si="35"/>
        <v/>
      </c>
      <c r="CJ132" s="149"/>
      <c r="CK132" s="148" t="str">
        <f t="shared" si="36"/>
        <v/>
      </c>
      <c r="CL132" s="148" t="str">
        <f t="shared" si="37"/>
        <v/>
      </c>
      <c r="CM132" s="149" t="str">
        <f t="shared" si="38"/>
        <v/>
      </c>
      <c r="CN132" s="151" t="str">
        <f t="shared" si="39"/>
        <v/>
      </c>
      <c r="CO132" s="148" t="str">
        <f t="shared" si="40"/>
        <v/>
      </c>
      <c r="CP132" s="148" t="str">
        <f t="shared" si="41"/>
        <v/>
      </c>
    </row>
    <row r="133" spans="1:94" ht="15" thickBot="1">
      <c r="A133" s="153" t="s">
        <v>270</v>
      </c>
      <c r="B133" s="170" t="s">
        <v>162</v>
      </c>
      <c r="C133" s="290"/>
      <c r="D133" s="98"/>
      <c r="E133" s="98"/>
      <c r="F133" s="98"/>
      <c r="G133" s="98"/>
      <c r="H133" s="98"/>
      <c r="I133" s="98"/>
      <c r="J133" s="123"/>
      <c r="K133" s="123"/>
      <c r="L133" s="123"/>
      <c r="M133" s="123"/>
      <c r="N133" s="123"/>
      <c r="O133" s="123"/>
      <c r="P133" s="123"/>
      <c r="Q133" s="123"/>
      <c r="R133" s="123"/>
      <c r="S133" s="99"/>
      <c r="T133" s="99"/>
      <c r="U133" s="99"/>
      <c r="V133" s="99"/>
      <c r="W133" s="99"/>
      <c r="X133" s="99"/>
      <c r="Y133" s="99"/>
      <c r="Z133" s="126"/>
      <c r="AA133" s="126"/>
      <c r="AB133" s="126"/>
      <c r="AC133" s="126"/>
      <c r="AD133" s="126"/>
      <c r="AE133" s="100"/>
      <c r="AF133" s="100"/>
      <c r="AG133" s="100"/>
      <c r="AH133" s="100"/>
      <c r="AI133" s="100"/>
      <c r="AJ133" s="101"/>
      <c r="AK133" s="101"/>
      <c r="AL133" s="101"/>
      <c r="AM133" s="98"/>
      <c r="AN133" s="98"/>
      <c r="AO133" s="98"/>
      <c r="AP133" s="99"/>
      <c r="AQ133" s="99"/>
      <c r="AR133" s="99"/>
      <c r="AS133" s="99"/>
      <c r="AT133" s="99"/>
      <c r="AU133" s="99"/>
      <c r="AV133" s="101"/>
      <c r="AW133" s="101"/>
      <c r="AX133" s="101"/>
      <c r="AY133" s="101"/>
      <c r="AZ133" s="101"/>
      <c r="BA133" s="101"/>
      <c r="BB133" s="101"/>
      <c r="BC133" s="101"/>
      <c r="BD133" s="101"/>
      <c r="BE133" s="101"/>
      <c r="BF133" s="101"/>
      <c r="BG133" s="101"/>
      <c r="BH133" s="101"/>
      <c r="BI133" s="101"/>
      <c r="BJ133" s="101"/>
      <c r="BK133" s="101"/>
      <c r="BL133" s="58" t="s">
        <v>203</v>
      </c>
      <c r="BM133" s="59" t="s">
        <v>203</v>
      </c>
      <c r="BN133" s="60" t="s">
        <v>203</v>
      </c>
      <c r="BO133" s="61" t="s">
        <v>203</v>
      </c>
      <c r="BP133" s="62" t="s">
        <v>203</v>
      </c>
      <c r="BQ133" s="63" t="s">
        <v>203</v>
      </c>
      <c r="BR133" s="64"/>
      <c r="BS133" s="65"/>
      <c r="BT133" s="66"/>
      <c r="BU133" s="69"/>
      <c r="BV133" s="117"/>
      <c r="BW133" s="118"/>
      <c r="BX133" s="68"/>
      <c r="BY133" s="147" t="str">
        <f t="shared" si="26"/>
        <v/>
      </c>
      <c r="BZ133" s="148" t="str">
        <f t="shared" si="27"/>
        <v/>
      </c>
      <c r="CA133" s="149" t="str">
        <f t="shared" si="28"/>
        <v/>
      </c>
      <c r="CB133" s="149" t="str">
        <f t="shared" si="29"/>
        <v/>
      </c>
      <c r="CC133" s="148" t="str">
        <f t="shared" si="30"/>
        <v/>
      </c>
      <c r="CD133" s="148" t="str">
        <f t="shared" si="31"/>
        <v/>
      </c>
      <c r="CE133" s="149" t="str">
        <f t="shared" si="32"/>
        <v/>
      </c>
      <c r="CF133" s="149"/>
      <c r="CG133" s="148" t="str">
        <f t="shared" si="33"/>
        <v/>
      </c>
      <c r="CH133" s="150" t="str">
        <f t="shared" si="34"/>
        <v/>
      </c>
      <c r="CI133" s="149" t="str">
        <f t="shared" si="35"/>
        <v/>
      </c>
      <c r="CJ133" s="149"/>
      <c r="CK133" s="148" t="str">
        <f t="shared" si="36"/>
        <v/>
      </c>
      <c r="CL133" s="148" t="str">
        <f t="shared" si="37"/>
        <v/>
      </c>
      <c r="CM133" s="149" t="str">
        <f t="shared" si="38"/>
        <v/>
      </c>
      <c r="CN133" s="151" t="str">
        <f t="shared" si="39"/>
        <v/>
      </c>
      <c r="CO133" s="148" t="str">
        <f t="shared" si="40"/>
        <v/>
      </c>
      <c r="CP133" s="148" t="str">
        <f t="shared" si="41"/>
        <v/>
      </c>
    </row>
    <row r="134" spans="1:94" ht="15" thickBot="1">
      <c r="A134" s="153" t="s">
        <v>161</v>
      </c>
      <c r="B134" s="170" t="s">
        <v>162</v>
      </c>
      <c r="C134" s="290"/>
      <c r="D134" s="98"/>
      <c r="E134" s="98"/>
      <c r="F134" s="98"/>
      <c r="G134" s="98"/>
      <c r="H134" s="98"/>
      <c r="I134" s="98"/>
      <c r="J134" s="123"/>
      <c r="K134" s="123"/>
      <c r="L134" s="123"/>
      <c r="M134" s="123"/>
      <c r="N134" s="123"/>
      <c r="O134" s="123"/>
      <c r="P134" s="123"/>
      <c r="Q134" s="123"/>
      <c r="R134" s="123"/>
      <c r="S134" s="99"/>
      <c r="T134" s="99"/>
      <c r="U134" s="99"/>
      <c r="V134" s="99"/>
      <c r="W134" s="99"/>
      <c r="X134" s="99"/>
      <c r="Y134" s="99"/>
      <c r="Z134" s="126"/>
      <c r="AA134" s="126"/>
      <c r="AB134" s="126"/>
      <c r="AC134" s="126"/>
      <c r="AD134" s="126"/>
      <c r="AE134" s="100"/>
      <c r="AF134" s="100"/>
      <c r="AG134" s="100"/>
      <c r="AH134" s="100"/>
      <c r="AI134" s="100"/>
      <c r="AJ134" s="101"/>
      <c r="AK134" s="101"/>
      <c r="AL134" s="101"/>
      <c r="AM134" s="98"/>
      <c r="AN134" s="98"/>
      <c r="AO134" s="98"/>
      <c r="AP134" s="99"/>
      <c r="AQ134" s="99"/>
      <c r="AR134" s="99"/>
      <c r="AS134" s="99"/>
      <c r="AT134" s="99"/>
      <c r="AU134" s="99"/>
      <c r="AV134" s="101"/>
      <c r="AW134" s="101"/>
      <c r="AX134" s="101"/>
      <c r="AY134" s="101"/>
      <c r="AZ134" s="101"/>
      <c r="BA134" s="101"/>
      <c r="BB134" s="101"/>
      <c r="BC134" s="101"/>
      <c r="BD134" s="101"/>
      <c r="BE134" s="101"/>
      <c r="BF134" s="101"/>
      <c r="BG134" s="101"/>
      <c r="BH134" s="101"/>
      <c r="BI134" s="101"/>
      <c r="BJ134" s="101"/>
      <c r="BK134" s="101"/>
      <c r="BL134" s="58" t="s">
        <v>203</v>
      </c>
      <c r="BM134" s="59" t="s">
        <v>203</v>
      </c>
      <c r="BN134" s="60" t="s">
        <v>203</v>
      </c>
      <c r="BO134" s="61" t="s">
        <v>203</v>
      </c>
      <c r="BP134" s="62" t="s">
        <v>203</v>
      </c>
      <c r="BQ134" s="63" t="s">
        <v>203</v>
      </c>
      <c r="BR134" s="64"/>
      <c r="BS134" s="65"/>
      <c r="BT134" s="66"/>
      <c r="BU134" s="69"/>
      <c r="BV134" s="117"/>
      <c r="BW134" s="118"/>
      <c r="BX134" s="68"/>
      <c r="BY134" s="147" t="str">
        <f t="shared" si="26"/>
        <v/>
      </c>
      <c r="BZ134" s="148" t="str">
        <f t="shared" si="27"/>
        <v/>
      </c>
      <c r="CA134" s="149" t="str">
        <f t="shared" si="28"/>
        <v/>
      </c>
      <c r="CB134" s="149" t="str">
        <f t="shared" si="29"/>
        <v/>
      </c>
      <c r="CC134" s="148" t="str">
        <f t="shared" si="30"/>
        <v/>
      </c>
      <c r="CD134" s="148" t="str">
        <f t="shared" si="31"/>
        <v/>
      </c>
      <c r="CE134" s="149" t="str">
        <f t="shared" si="32"/>
        <v/>
      </c>
      <c r="CF134" s="149"/>
      <c r="CG134" s="148" t="str">
        <f t="shared" si="33"/>
        <v/>
      </c>
      <c r="CH134" s="150" t="str">
        <f t="shared" si="34"/>
        <v/>
      </c>
      <c r="CI134" s="149" t="str">
        <f t="shared" si="35"/>
        <v/>
      </c>
      <c r="CJ134" s="149"/>
      <c r="CK134" s="148" t="str">
        <f t="shared" si="36"/>
        <v/>
      </c>
      <c r="CL134" s="148" t="str">
        <f t="shared" si="37"/>
        <v/>
      </c>
      <c r="CM134" s="149" t="str">
        <f t="shared" si="38"/>
        <v/>
      </c>
      <c r="CN134" s="151" t="str">
        <f t="shared" si="39"/>
        <v/>
      </c>
      <c r="CO134" s="148" t="str">
        <f t="shared" si="40"/>
        <v/>
      </c>
      <c r="CP134" s="148" t="str">
        <f t="shared" si="41"/>
        <v/>
      </c>
    </row>
    <row r="135" spans="1:94" ht="15" thickBot="1">
      <c r="A135" s="153" t="s">
        <v>271</v>
      </c>
      <c r="B135" s="170" t="s">
        <v>52</v>
      </c>
      <c r="C135" s="290"/>
      <c r="D135" s="98"/>
      <c r="E135" s="98"/>
      <c r="F135" s="98"/>
      <c r="G135" s="98"/>
      <c r="H135" s="98"/>
      <c r="I135" s="98"/>
      <c r="J135" s="131">
        <v>4.5</v>
      </c>
      <c r="K135" s="123"/>
      <c r="L135" s="123"/>
      <c r="M135" s="123"/>
      <c r="N135" s="123"/>
      <c r="O135" s="123"/>
      <c r="P135" s="123"/>
      <c r="Q135" s="123"/>
      <c r="R135" s="123"/>
      <c r="S135" s="99"/>
      <c r="T135" s="99"/>
      <c r="U135" s="99"/>
      <c r="V135" s="99"/>
      <c r="W135" s="99"/>
      <c r="X135" s="99"/>
      <c r="Y135" s="99"/>
      <c r="Z135" s="126"/>
      <c r="AA135" s="126"/>
      <c r="AB135" s="126"/>
      <c r="AC135" s="126"/>
      <c r="AD135" s="126"/>
      <c r="AE135" s="100"/>
      <c r="AF135" s="100"/>
      <c r="AG135" s="100"/>
      <c r="AH135" s="100"/>
      <c r="AI135" s="100"/>
      <c r="AJ135" s="101"/>
      <c r="AK135" s="101"/>
      <c r="AL135" s="101"/>
      <c r="AM135" s="98"/>
      <c r="AN135" s="98"/>
      <c r="AO135" s="98"/>
      <c r="AP135" s="99"/>
      <c r="AQ135" s="99"/>
      <c r="AR135" s="99"/>
      <c r="AS135" s="99"/>
      <c r="AT135" s="99"/>
      <c r="AU135" s="99"/>
      <c r="AV135" s="101"/>
      <c r="AW135" s="101"/>
      <c r="AX135" s="101"/>
      <c r="AY135" s="101"/>
      <c r="AZ135" s="101"/>
      <c r="BA135" s="101"/>
      <c r="BB135" s="101"/>
      <c r="BC135" s="101"/>
      <c r="BD135" s="101"/>
      <c r="BE135" s="101"/>
      <c r="BF135" s="101"/>
      <c r="BG135" s="101"/>
      <c r="BH135" s="101"/>
      <c r="BI135" s="101"/>
      <c r="BJ135" s="101"/>
      <c r="BK135" s="101"/>
      <c r="BL135" s="58">
        <v>4.5</v>
      </c>
      <c r="BM135" s="59">
        <v>4.5</v>
      </c>
      <c r="BN135" s="60">
        <v>4.5</v>
      </c>
      <c r="BO135" s="61" t="s">
        <v>203</v>
      </c>
      <c r="BP135" s="62"/>
      <c r="BQ135" s="63"/>
      <c r="BR135" s="64"/>
      <c r="BS135" s="65"/>
      <c r="BT135" s="66"/>
      <c r="BU135" s="69"/>
      <c r="BV135" s="117"/>
      <c r="BW135" s="118"/>
      <c r="BX135" s="68">
        <v>4.5</v>
      </c>
      <c r="BY135" s="147" t="str">
        <f t="shared" ref="BY135:BY173" si="42">IFERROR(AVERAGE(D135,E135,F135,H135,C135), "")</f>
        <v/>
      </c>
      <c r="BZ135" s="148" t="str">
        <f t="shared" ref="BZ135:BZ173" si="43">IFERROR(AVERAGE(G135,I135), "")</f>
        <v/>
      </c>
      <c r="CA135" s="149">
        <f t="shared" ref="CA135:CA173" si="44">IFERROR(AVERAGE(L135,N135,P135,R135,T135,J135), "")</f>
        <v>4.5</v>
      </c>
      <c r="CB135" s="149" t="str">
        <f t="shared" ref="CB135:CB173" si="45">IFERROR(AVERAGE(M135,O135,Q135,K135), "")</f>
        <v/>
      </c>
      <c r="CC135" s="148" t="str">
        <f t="shared" ref="CC135:CC173" si="46">IFERROR(AVERAGE(U135,W135,Y135,S135), "")</f>
        <v/>
      </c>
      <c r="CD135" s="148" t="str">
        <f t="shared" ref="CD135:CD173" si="47">IFERROR(AVERAGE(V135,X135,T135), "")</f>
        <v/>
      </c>
      <c r="CE135" s="149" t="str">
        <f t="shared" ref="CE135:CE173" si="48">IFERROR(AVERAGE(AG135,AH135,AI135,AE135,AF135), "")</f>
        <v/>
      </c>
      <c r="CF135" s="149"/>
      <c r="CG135" s="148" t="str">
        <f t="shared" ref="CG135:CG172" si="49">IFERROR(AVERAGE(AK135,AL135), "")</f>
        <v/>
      </c>
      <c r="CH135" s="150" t="str">
        <f t="shared" ref="CH135:CH171" si="50">IFERROR(AVERAGE(AJ135), "")</f>
        <v/>
      </c>
      <c r="CI135" s="149" t="str">
        <f t="shared" ref="CI135:CI173" si="51">IFERROR(AVERAGE(AO135,AM135,AN135), "")</f>
        <v/>
      </c>
      <c r="CJ135" s="149"/>
      <c r="CK135" s="148" t="str">
        <f t="shared" ref="CK135:CK172" si="52">IFERROR(AVERAGE(AR135,AT135,AP135), "")</f>
        <v/>
      </c>
      <c r="CL135" s="148" t="str">
        <f t="shared" ref="CL135:CL172" si="53">IFERROR(AVERAGE(AS135,AU135,AQ135), "")</f>
        <v/>
      </c>
      <c r="CM135" s="149" t="str">
        <f t="shared" ref="CM135:CM172" si="54">IFERROR(AVERAGE(AV135,AX135,AY135,AZ135,BB135,BF135,BH135,BI135,BJ135),"")</f>
        <v/>
      </c>
      <c r="CN135" s="151" t="str">
        <f t="shared" ref="CN135:CN171" si="55">IFERROR(AVERAGE(AW135,BA135,BC135,BD135,BE135,BG135), "")</f>
        <v/>
      </c>
      <c r="CO135" s="148" t="str">
        <f t="shared" ref="CO135:CO172" si="56">IFERROR(AVERAGE(Z135,AC135), "")</f>
        <v/>
      </c>
      <c r="CP135" s="148" t="str">
        <f t="shared" ref="CP135:CP172" si="57">IFERROR(AVERAGE(AA135,AB135,AD135), "")</f>
        <v/>
      </c>
    </row>
    <row r="136" spans="1:94" ht="28.8" thickBot="1">
      <c r="A136" s="153" t="s">
        <v>163</v>
      </c>
      <c r="B136" s="170" t="s">
        <v>70</v>
      </c>
      <c r="C136" s="290"/>
      <c r="D136" s="98"/>
      <c r="E136" s="98"/>
      <c r="F136" s="98"/>
      <c r="G136" s="98"/>
      <c r="H136" s="98"/>
      <c r="I136" s="98"/>
      <c r="J136" s="123"/>
      <c r="K136" s="123"/>
      <c r="L136" s="123"/>
      <c r="M136" s="123"/>
      <c r="N136" s="123"/>
      <c r="O136" s="123"/>
      <c r="P136" s="123"/>
      <c r="Q136" s="123"/>
      <c r="R136" s="123"/>
      <c r="S136" s="99"/>
      <c r="T136" s="99"/>
      <c r="U136" s="99"/>
      <c r="V136" s="99"/>
      <c r="W136" s="99"/>
      <c r="X136" s="99"/>
      <c r="Y136" s="99"/>
      <c r="Z136" s="126"/>
      <c r="AA136" s="126"/>
      <c r="AB136" s="126"/>
      <c r="AC136" s="126"/>
      <c r="AD136" s="126"/>
      <c r="AE136" s="100"/>
      <c r="AF136" s="100"/>
      <c r="AG136" s="100"/>
      <c r="AH136" s="100"/>
      <c r="AI136" s="100"/>
      <c r="AJ136" s="101"/>
      <c r="AK136" s="101"/>
      <c r="AL136" s="101"/>
      <c r="AM136" s="98"/>
      <c r="AN136" s="98"/>
      <c r="AO136" s="98"/>
      <c r="AP136" s="99"/>
      <c r="AQ136" s="99"/>
      <c r="AR136" s="99"/>
      <c r="AS136" s="99"/>
      <c r="AT136" s="99"/>
      <c r="AU136" s="99"/>
      <c r="AV136" s="101"/>
      <c r="AW136" s="101"/>
      <c r="AX136" s="101"/>
      <c r="AY136" s="101"/>
      <c r="AZ136" s="101"/>
      <c r="BA136" s="101"/>
      <c r="BB136" s="101"/>
      <c r="BC136" s="101"/>
      <c r="BD136" s="101"/>
      <c r="BE136" s="101"/>
      <c r="BF136" s="101"/>
      <c r="BG136" s="101"/>
      <c r="BH136" s="101"/>
      <c r="BI136" s="101"/>
      <c r="BJ136" s="101"/>
      <c r="BK136" s="101"/>
      <c r="BL136" s="58" t="s">
        <v>203</v>
      </c>
      <c r="BM136" s="59" t="s">
        <v>203</v>
      </c>
      <c r="BN136" s="60" t="s">
        <v>203</v>
      </c>
      <c r="BO136" s="61" t="s">
        <v>203</v>
      </c>
      <c r="BP136" s="62" t="s">
        <v>203</v>
      </c>
      <c r="BQ136" s="63" t="s">
        <v>203</v>
      </c>
      <c r="BR136" s="64"/>
      <c r="BS136" s="65"/>
      <c r="BT136" s="66"/>
      <c r="BU136" s="69"/>
      <c r="BV136" s="117"/>
      <c r="BW136" s="118"/>
      <c r="BX136" s="68"/>
      <c r="BY136" s="147" t="str">
        <f t="shared" si="42"/>
        <v/>
      </c>
      <c r="BZ136" s="148" t="str">
        <f t="shared" si="43"/>
        <v/>
      </c>
      <c r="CA136" s="149" t="str">
        <f t="shared" si="44"/>
        <v/>
      </c>
      <c r="CB136" s="149" t="str">
        <f t="shared" si="45"/>
        <v/>
      </c>
      <c r="CC136" s="148" t="str">
        <f t="shared" si="46"/>
        <v/>
      </c>
      <c r="CD136" s="148" t="str">
        <f t="shared" si="47"/>
        <v/>
      </c>
      <c r="CE136" s="149" t="str">
        <f t="shared" si="48"/>
        <v/>
      </c>
      <c r="CF136" s="149"/>
      <c r="CG136" s="148" t="str">
        <f t="shared" si="49"/>
        <v/>
      </c>
      <c r="CH136" s="150" t="str">
        <f t="shared" si="50"/>
        <v/>
      </c>
      <c r="CI136" s="149" t="str">
        <f t="shared" si="51"/>
        <v/>
      </c>
      <c r="CJ136" s="149"/>
      <c r="CK136" s="148" t="str">
        <f t="shared" si="52"/>
        <v/>
      </c>
      <c r="CL136" s="148" t="str">
        <f t="shared" si="53"/>
        <v/>
      </c>
      <c r="CM136" s="149" t="str">
        <f t="shared" si="54"/>
        <v/>
      </c>
      <c r="CN136" s="151" t="str">
        <f t="shared" si="55"/>
        <v/>
      </c>
      <c r="CO136" s="148" t="str">
        <f t="shared" si="56"/>
        <v/>
      </c>
      <c r="CP136" s="148" t="str">
        <f t="shared" si="57"/>
        <v/>
      </c>
    </row>
    <row r="137" spans="1:94" ht="36.6" thickBot="1">
      <c r="A137" s="156" t="s">
        <v>272</v>
      </c>
      <c r="B137" s="170" t="s">
        <v>52</v>
      </c>
      <c r="C137" s="293"/>
      <c r="D137" s="140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  <c r="O137" s="140"/>
      <c r="P137" s="140"/>
      <c r="Q137" s="140"/>
      <c r="R137" s="140"/>
      <c r="S137" s="99"/>
      <c r="T137" s="99"/>
      <c r="U137" s="99"/>
      <c r="V137" s="99"/>
      <c r="W137" s="99"/>
      <c r="X137" s="99"/>
      <c r="Y137" s="99"/>
      <c r="Z137" s="126"/>
      <c r="AA137" s="126"/>
      <c r="AB137" s="126"/>
      <c r="AC137" s="126"/>
      <c r="AD137" s="126"/>
      <c r="AE137" s="140"/>
      <c r="AF137" s="140"/>
      <c r="AG137" s="140"/>
      <c r="AH137" s="140"/>
      <c r="AI137" s="140"/>
      <c r="AJ137" s="140"/>
      <c r="AK137" s="140"/>
      <c r="AL137" s="140"/>
      <c r="AM137" s="140"/>
      <c r="AN137" s="140"/>
      <c r="AO137" s="140"/>
      <c r="AP137" s="140"/>
      <c r="AQ137" s="140"/>
      <c r="AR137" s="140"/>
      <c r="AS137" s="140"/>
      <c r="AT137" s="140"/>
      <c r="AU137" s="140"/>
      <c r="AV137" s="101"/>
      <c r="AW137" s="101"/>
      <c r="AX137" s="101"/>
      <c r="AY137" s="101"/>
      <c r="AZ137" s="129">
        <v>3.5</v>
      </c>
      <c r="BA137" s="101"/>
      <c r="BB137" s="101"/>
      <c r="BC137" s="101"/>
      <c r="BD137" s="101"/>
      <c r="BE137" s="101"/>
      <c r="BF137" s="101"/>
      <c r="BG137" s="101"/>
      <c r="BH137" s="128"/>
      <c r="BI137" s="101"/>
      <c r="BJ137" s="101"/>
      <c r="BK137" s="101"/>
      <c r="BL137" s="58">
        <v>3.5</v>
      </c>
      <c r="BM137" s="59" t="s">
        <v>203</v>
      </c>
      <c r="BN137" s="60" t="s">
        <v>203</v>
      </c>
      <c r="BO137" s="61" t="s">
        <v>203</v>
      </c>
      <c r="BP137" s="62" t="s">
        <v>203</v>
      </c>
      <c r="BQ137" s="63" t="s">
        <v>203</v>
      </c>
      <c r="BR137" s="64"/>
      <c r="BS137" s="65"/>
      <c r="BT137" s="66"/>
      <c r="BU137" s="69"/>
      <c r="BV137" s="117"/>
      <c r="BW137" s="118"/>
      <c r="BX137" s="68"/>
      <c r="BY137" s="147" t="str">
        <f t="shared" si="42"/>
        <v/>
      </c>
      <c r="BZ137" s="148" t="str">
        <f t="shared" si="43"/>
        <v/>
      </c>
      <c r="CA137" s="149" t="str">
        <f t="shared" si="44"/>
        <v/>
      </c>
      <c r="CB137" s="149" t="str">
        <f t="shared" si="45"/>
        <v/>
      </c>
      <c r="CC137" s="148" t="str">
        <f t="shared" si="46"/>
        <v/>
      </c>
      <c r="CD137" s="148" t="str">
        <f t="shared" si="47"/>
        <v/>
      </c>
      <c r="CE137" s="149" t="str">
        <f t="shared" si="48"/>
        <v/>
      </c>
      <c r="CF137" s="149"/>
      <c r="CG137" s="148" t="str">
        <f t="shared" si="49"/>
        <v/>
      </c>
      <c r="CH137" s="150" t="str">
        <f t="shared" si="50"/>
        <v/>
      </c>
      <c r="CI137" s="149" t="str">
        <f t="shared" si="51"/>
        <v/>
      </c>
      <c r="CJ137" s="149"/>
      <c r="CK137" s="148" t="str">
        <f t="shared" si="52"/>
        <v/>
      </c>
      <c r="CL137" s="148" t="str">
        <f t="shared" si="53"/>
        <v/>
      </c>
      <c r="CM137" s="149">
        <f t="shared" si="54"/>
        <v>3.5</v>
      </c>
      <c r="CN137" s="151" t="str">
        <f t="shared" si="55"/>
        <v/>
      </c>
      <c r="CO137" s="148" t="str">
        <f t="shared" si="56"/>
        <v/>
      </c>
      <c r="CP137" s="148" t="str">
        <f t="shared" si="57"/>
        <v/>
      </c>
    </row>
    <row r="138" spans="1:94" ht="18.600000000000001" thickBot="1">
      <c r="A138" s="157" t="s">
        <v>273</v>
      </c>
      <c r="B138" s="170" t="s">
        <v>56</v>
      </c>
      <c r="C138" s="293"/>
      <c r="D138" s="140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  <c r="O138" s="140"/>
      <c r="P138" s="140"/>
      <c r="Q138" s="140"/>
      <c r="R138" s="140"/>
      <c r="S138" s="99"/>
      <c r="T138" s="99"/>
      <c r="U138" s="99"/>
      <c r="V138" s="99"/>
      <c r="W138" s="99"/>
      <c r="X138" s="99"/>
      <c r="Y138" s="99"/>
      <c r="Z138" s="126"/>
      <c r="AA138" s="126"/>
      <c r="AB138" s="126"/>
      <c r="AC138" s="126"/>
      <c r="AD138" s="126"/>
      <c r="AE138" s="140"/>
      <c r="AF138" s="140"/>
      <c r="AG138" s="140"/>
      <c r="AH138" s="140"/>
      <c r="AI138" s="140"/>
      <c r="AJ138" s="140"/>
      <c r="AK138" s="140"/>
      <c r="AL138" s="140"/>
      <c r="AM138" s="140"/>
      <c r="AN138" s="140"/>
      <c r="AO138" s="140"/>
      <c r="AP138" s="140"/>
      <c r="AQ138" s="140"/>
      <c r="AR138" s="140"/>
      <c r="AS138" s="140"/>
      <c r="AT138" s="140"/>
      <c r="AU138" s="140"/>
      <c r="AV138" s="101"/>
      <c r="AW138" s="101"/>
      <c r="AX138" s="101"/>
      <c r="AY138" s="101"/>
      <c r="AZ138" s="101"/>
      <c r="BA138" s="101"/>
      <c r="BB138" s="101"/>
      <c r="BC138" s="101"/>
      <c r="BD138" s="101"/>
      <c r="BE138" s="101"/>
      <c r="BF138" s="101"/>
      <c r="BG138" s="101"/>
      <c r="BH138" s="128"/>
      <c r="BI138" s="101"/>
      <c r="BJ138" s="101"/>
      <c r="BK138" s="101"/>
      <c r="BL138" s="58" t="s">
        <v>203</v>
      </c>
      <c r="BM138" s="59" t="s">
        <v>203</v>
      </c>
      <c r="BN138" s="60" t="s">
        <v>203</v>
      </c>
      <c r="BO138" s="61" t="s">
        <v>203</v>
      </c>
      <c r="BP138" s="62" t="s">
        <v>203</v>
      </c>
      <c r="BQ138" s="63" t="s">
        <v>203</v>
      </c>
      <c r="BR138" s="64"/>
      <c r="BS138" s="65"/>
      <c r="BT138" s="66"/>
      <c r="BU138" s="69"/>
      <c r="BV138" s="117"/>
      <c r="BW138" s="118"/>
      <c r="BX138" s="68"/>
      <c r="BY138" s="147" t="str">
        <f t="shared" si="42"/>
        <v/>
      </c>
      <c r="BZ138" s="148" t="str">
        <f t="shared" si="43"/>
        <v/>
      </c>
      <c r="CA138" s="149" t="str">
        <f t="shared" si="44"/>
        <v/>
      </c>
      <c r="CB138" s="149" t="str">
        <f t="shared" si="45"/>
        <v/>
      </c>
      <c r="CC138" s="148" t="str">
        <f t="shared" si="46"/>
        <v/>
      </c>
      <c r="CD138" s="148" t="str">
        <f t="shared" si="47"/>
        <v/>
      </c>
      <c r="CE138" s="149" t="str">
        <f t="shared" si="48"/>
        <v/>
      </c>
      <c r="CF138" s="149"/>
      <c r="CG138" s="148" t="str">
        <f t="shared" si="49"/>
        <v/>
      </c>
      <c r="CH138" s="150" t="str">
        <f t="shared" si="50"/>
        <v/>
      </c>
      <c r="CI138" s="149" t="str">
        <f t="shared" si="51"/>
        <v/>
      </c>
      <c r="CJ138" s="149"/>
      <c r="CK138" s="148" t="str">
        <f t="shared" si="52"/>
        <v/>
      </c>
      <c r="CL138" s="148" t="str">
        <f t="shared" si="53"/>
        <v/>
      </c>
      <c r="CM138" s="149" t="str">
        <f t="shared" si="54"/>
        <v/>
      </c>
      <c r="CN138" s="151" t="str">
        <f t="shared" si="55"/>
        <v/>
      </c>
      <c r="CO138" s="148" t="str">
        <f t="shared" si="56"/>
        <v/>
      </c>
      <c r="CP138" s="148" t="str">
        <f t="shared" si="57"/>
        <v/>
      </c>
    </row>
    <row r="139" spans="1:94" ht="18.600000000000001" thickBot="1">
      <c r="A139" s="158" t="s">
        <v>201</v>
      </c>
      <c r="B139" s="170" t="s">
        <v>52</v>
      </c>
      <c r="C139" s="293"/>
      <c r="D139" s="140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  <c r="Q139" s="140"/>
      <c r="R139" s="140"/>
      <c r="S139" s="99"/>
      <c r="T139" s="99"/>
      <c r="U139" s="99"/>
      <c r="V139" s="99"/>
      <c r="W139" s="99"/>
      <c r="X139" s="99"/>
      <c r="Y139" s="99"/>
      <c r="Z139" s="126"/>
      <c r="AA139" s="126"/>
      <c r="AB139" s="126"/>
      <c r="AC139" s="126"/>
      <c r="AD139" s="126"/>
      <c r="AE139" s="140"/>
      <c r="AF139" s="140"/>
      <c r="AG139" s="140"/>
      <c r="AH139" s="140"/>
      <c r="AI139" s="140"/>
      <c r="AJ139" s="140"/>
      <c r="AK139" s="140"/>
      <c r="AL139" s="140"/>
      <c r="AM139" s="140"/>
      <c r="AN139" s="140"/>
      <c r="AO139" s="140"/>
      <c r="AP139" s="140"/>
      <c r="AQ139" s="140"/>
      <c r="AR139" s="140"/>
      <c r="AS139" s="140"/>
      <c r="AT139" s="140"/>
      <c r="AU139" s="140"/>
      <c r="AV139" s="101"/>
      <c r="AW139" s="101"/>
      <c r="AX139" s="101">
        <v>14</v>
      </c>
      <c r="AY139" s="101"/>
      <c r="AZ139" s="101"/>
      <c r="BA139" s="101"/>
      <c r="BB139" s="101"/>
      <c r="BC139" s="101"/>
      <c r="BD139" s="101"/>
      <c r="BE139" s="101"/>
      <c r="BF139" s="101"/>
      <c r="BG139" s="101"/>
      <c r="BH139" s="101"/>
      <c r="BI139" s="101"/>
      <c r="BJ139" s="101"/>
      <c r="BK139" s="101"/>
      <c r="BL139" s="58">
        <v>14</v>
      </c>
      <c r="BM139" s="59">
        <v>14</v>
      </c>
      <c r="BN139" s="60">
        <v>14</v>
      </c>
      <c r="BO139" s="61" t="s">
        <v>203</v>
      </c>
      <c r="BP139" s="62"/>
      <c r="BQ139" s="63"/>
      <c r="BR139" s="64"/>
      <c r="BS139" s="65"/>
      <c r="BT139" s="66"/>
      <c r="BU139" s="69"/>
      <c r="BV139" s="117"/>
      <c r="BW139" s="118"/>
      <c r="BX139" s="68">
        <v>14</v>
      </c>
      <c r="BY139" s="147" t="str">
        <f t="shared" ref="BY139" si="58">IFERROR(AVERAGE(D139,E139,F139,H139,C139), "")</f>
        <v/>
      </c>
      <c r="BZ139" s="148" t="str">
        <f t="shared" ref="BZ139" si="59">IFERROR(AVERAGE(G139,I139), "")</f>
        <v/>
      </c>
      <c r="CA139" s="149" t="str">
        <f t="shared" ref="CA139" si="60">IFERROR(AVERAGE(L139,N139,P139,R139,T139,J139), "")</f>
        <v/>
      </c>
      <c r="CB139" s="149" t="str">
        <f t="shared" ref="CB139" si="61">IFERROR(AVERAGE(M139,O139,Q139,K139), "")</f>
        <v/>
      </c>
      <c r="CC139" s="148" t="str">
        <f t="shared" ref="CC139" si="62">IFERROR(AVERAGE(U139,W139,Y139,S139), "")</f>
        <v/>
      </c>
      <c r="CD139" s="148" t="str">
        <f t="shared" ref="CD139" si="63">IFERROR(AVERAGE(V139,X139,T139), "")</f>
        <v/>
      </c>
      <c r="CE139" s="149" t="str">
        <f t="shared" ref="CE139" si="64">IFERROR(AVERAGE(AG139,AH139,AI139,AE139,AF139), "")</f>
        <v/>
      </c>
      <c r="CF139" s="149"/>
      <c r="CG139" s="148" t="str">
        <f t="shared" ref="CG139" si="65">IFERROR(AVERAGE(AK139,AL139), "")</f>
        <v/>
      </c>
      <c r="CH139" s="150" t="str">
        <f t="shared" ref="CH139" si="66">IFERROR(AVERAGE(AJ139), "")</f>
        <v/>
      </c>
      <c r="CI139" s="149" t="str">
        <f t="shared" ref="CI139" si="67">IFERROR(AVERAGE(AO139,AM139,AN139), "")</f>
        <v/>
      </c>
      <c r="CJ139" s="149"/>
      <c r="CK139" s="148" t="str">
        <f t="shared" ref="CK139" si="68">IFERROR(AVERAGE(AR139,AT139,AP139), "")</f>
        <v/>
      </c>
      <c r="CL139" s="148" t="str">
        <f t="shared" ref="CL139" si="69">IFERROR(AVERAGE(AS139,AU139,AQ139), "")</f>
        <v/>
      </c>
      <c r="CM139" s="149">
        <f t="shared" ref="CM139" si="70">IFERROR(AVERAGE(AV139,AX139,AY139,AZ139,BB139,BF139,BH139,BI139,BJ139),"")</f>
        <v>14</v>
      </c>
      <c r="CN139" s="151" t="str">
        <f t="shared" ref="CN139" si="71">IFERROR(AVERAGE(AW139,BA139,BC139,BD139,BE139,BG139), "")</f>
        <v/>
      </c>
      <c r="CO139" s="148" t="str">
        <f t="shared" ref="CO139" si="72">IFERROR(AVERAGE(Z139,AC139), "")</f>
        <v/>
      </c>
      <c r="CP139" s="148" t="str">
        <f t="shared" ref="CP139" si="73">IFERROR(AVERAGE(AA139,AB139,AD139), "")</f>
        <v/>
      </c>
    </row>
    <row r="140" spans="1:94" ht="18.600000000000001" thickBot="1">
      <c r="A140" s="159" t="s">
        <v>164</v>
      </c>
      <c r="B140" s="188"/>
      <c r="C140" s="293"/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  <c r="O140" s="140"/>
      <c r="P140" s="140"/>
      <c r="Q140" s="140"/>
      <c r="R140" s="140"/>
      <c r="S140" s="99"/>
      <c r="T140" s="99"/>
      <c r="U140" s="99"/>
      <c r="V140" s="99"/>
      <c r="W140" s="99"/>
      <c r="X140" s="99"/>
      <c r="Y140" s="143"/>
      <c r="Z140" s="103"/>
      <c r="AA140" s="103"/>
      <c r="AB140" s="103"/>
      <c r="AC140" s="103"/>
      <c r="AD140" s="103"/>
      <c r="AE140" s="140"/>
      <c r="AF140" s="140"/>
      <c r="AG140" s="140"/>
      <c r="AH140" s="140"/>
      <c r="AI140" s="140"/>
      <c r="AJ140" s="140"/>
      <c r="AK140" s="140"/>
      <c r="AL140" s="140"/>
      <c r="AM140" s="140"/>
      <c r="AN140" s="140"/>
      <c r="AO140" s="140"/>
      <c r="AP140" s="140"/>
      <c r="AQ140" s="140"/>
      <c r="AR140" s="140"/>
      <c r="AS140" s="140"/>
      <c r="AT140" s="140"/>
      <c r="AU140" s="140"/>
      <c r="AV140" s="140"/>
      <c r="AW140" s="140"/>
      <c r="AX140" s="140"/>
      <c r="AY140" s="140"/>
      <c r="AZ140" s="140"/>
      <c r="BA140" s="140"/>
      <c r="BB140" s="140"/>
      <c r="BC140" s="140"/>
      <c r="BD140" s="140"/>
      <c r="BE140" s="140"/>
      <c r="BF140" s="140"/>
      <c r="BG140" s="140"/>
      <c r="BH140" s="140"/>
      <c r="BI140" s="141"/>
      <c r="BJ140" s="141"/>
      <c r="BK140" s="140"/>
      <c r="BL140" s="189" t="s">
        <v>203</v>
      </c>
      <c r="BM140" s="189" t="s">
        <v>203</v>
      </c>
      <c r="BN140" s="189" t="s">
        <v>203</v>
      </c>
      <c r="BO140" s="189" t="s">
        <v>203</v>
      </c>
      <c r="BP140" s="189" t="s">
        <v>203</v>
      </c>
      <c r="BQ140" s="189" t="s">
        <v>203</v>
      </c>
      <c r="BR140" s="189"/>
      <c r="BS140" s="189"/>
      <c r="BT140" s="189"/>
      <c r="BU140" s="189"/>
      <c r="BV140" s="189"/>
      <c r="BW140" s="189"/>
      <c r="BX140" s="189"/>
      <c r="BY140" s="189"/>
      <c r="BZ140" s="189"/>
      <c r="CA140" s="189"/>
      <c r="CB140" s="189"/>
      <c r="CC140" s="189"/>
      <c r="CD140" s="189"/>
      <c r="CE140" s="189"/>
      <c r="CF140" s="189"/>
      <c r="CG140" s="189"/>
      <c r="CH140" s="189"/>
      <c r="CI140" s="189"/>
      <c r="CJ140" s="189"/>
      <c r="CK140" s="189"/>
      <c r="CL140" s="189"/>
      <c r="CM140" s="189"/>
      <c r="CN140" s="189"/>
      <c r="CO140" s="189"/>
      <c r="CP140" s="190"/>
    </row>
    <row r="141" spans="1:94" ht="15" thickBot="1">
      <c r="A141" s="153" t="s">
        <v>165</v>
      </c>
      <c r="B141" s="170" t="s">
        <v>52</v>
      </c>
      <c r="C141" s="290"/>
      <c r="D141" s="98"/>
      <c r="E141" s="98"/>
      <c r="F141" s="98"/>
      <c r="G141" s="98"/>
      <c r="H141" s="98"/>
      <c r="I141" s="98"/>
      <c r="J141" s="123"/>
      <c r="K141" s="123"/>
      <c r="L141" s="123"/>
      <c r="M141" s="123"/>
      <c r="N141" s="123"/>
      <c r="O141" s="123"/>
      <c r="P141" s="123"/>
      <c r="Q141" s="123"/>
      <c r="R141" s="123"/>
      <c r="S141" s="99"/>
      <c r="T141" s="99"/>
      <c r="U141" s="99"/>
      <c r="V141" s="99"/>
      <c r="W141" s="99"/>
      <c r="X141" s="99"/>
      <c r="Y141" s="99"/>
      <c r="Z141" s="126"/>
      <c r="AA141" s="126"/>
      <c r="AB141" s="126"/>
      <c r="AC141" s="126"/>
      <c r="AD141" s="126"/>
      <c r="AE141" s="100"/>
      <c r="AF141" s="100"/>
      <c r="AG141" s="100"/>
      <c r="AH141" s="100"/>
      <c r="AI141" s="100"/>
      <c r="AJ141" s="101"/>
      <c r="AK141" s="101"/>
      <c r="AL141" s="101"/>
      <c r="AM141" s="98"/>
      <c r="AN141" s="98"/>
      <c r="AO141" s="98"/>
      <c r="AP141" s="99"/>
      <c r="AQ141" s="99"/>
      <c r="AR141" s="99"/>
      <c r="AS141" s="99"/>
      <c r="AT141" s="99"/>
      <c r="AU141" s="99"/>
      <c r="AV141" s="101"/>
      <c r="AW141" s="101"/>
      <c r="AX141" s="101"/>
      <c r="AY141" s="101"/>
      <c r="AZ141" s="101"/>
      <c r="BA141" s="101"/>
      <c r="BB141" s="101"/>
      <c r="BC141" s="101"/>
      <c r="BD141" s="101"/>
      <c r="BE141" s="101"/>
      <c r="BF141" s="101"/>
      <c r="BG141" s="101"/>
      <c r="BH141" s="101"/>
      <c r="BI141" s="101"/>
      <c r="BJ141" s="101"/>
      <c r="BK141" s="101"/>
      <c r="BL141" s="58" t="s">
        <v>203</v>
      </c>
      <c r="BM141" s="59" t="s">
        <v>203</v>
      </c>
      <c r="BN141" s="60" t="s">
        <v>203</v>
      </c>
      <c r="BO141" s="61" t="s">
        <v>203</v>
      </c>
      <c r="BP141" s="62" t="s">
        <v>203</v>
      </c>
      <c r="BQ141" s="63" t="s">
        <v>203</v>
      </c>
      <c r="BR141" s="64"/>
      <c r="BS141" s="65"/>
      <c r="BT141" s="66"/>
      <c r="BU141" s="69"/>
      <c r="BV141" s="117"/>
      <c r="BW141" s="118"/>
      <c r="BX141" s="68"/>
      <c r="BY141" s="147" t="str">
        <f t="shared" si="42"/>
        <v/>
      </c>
      <c r="BZ141" s="148" t="str">
        <f t="shared" si="43"/>
        <v/>
      </c>
      <c r="CA141" s="149" t="str">
        <f t="shared" si="44"/>
        <v/>
      </c>
      <c r="CB141" s="149" t="str">
        <f t="shared" si="45"/>
        <v/>
      </c>
      <c r="CC141" s="148" t="str">
        <f t="shared" si="46"/>
        <v/>
      </c>
      <c r="CD141" s="148" t="str">
        <f t="shared" si="47"/>
        <v/>
      </c>
      <c r="CE141" s="149" t="str">
        <f t="shared" si="48"/>
        <v/>
      </c>
      <c r="CF141" s="149"/>
      <c r="CG141" s="148" t="str">
        <f t="shared" si="49"/>
        <v/>
      </c>
      <c r="CH141" s="150" t="str">
        <f t="shared" si="50"/>
        <v/>
      </c>
      <c r="CI141" s="149" t="str">
        <f t="shared" si="51"/>
        <v/>
      </c>
      <c r="CJ141" s="149"/>
      <c r="CK141" s="148" t="str">
        <f t="shared" si="52"/>
        <v/>
      </c>
      <c r="CL141" s="148" t="str">
        <f t="shared" si="53"/>
        <v/>
      </c>
      <c r="CM141" s="149" t="str">
        <f t="shared" si="54"/>
        <v/>
      </c>
      <c r="CN141" s="151" t="str">
        <f t="shared" si="55"/>
        <v/>
      </c>
      <c r="CO141" s="148" t="str">
        <f t="shared" si="56"/>
        <v/>
      </c>
      <c r="CP141" s="148" t="str">
        <f t="shared" si="57"/>
        <v/>
      </c>
    </row>
    <row r="142" spans="1:94" ht="15" thickBot="1">
      <c r="A142" s="153" t="s">
        <v>166</v>
      </c>
      <c r="B142" s="170" t="s">
        <v>52</v>
      </c>
      <c r="C142" s="290"/>
      <c r="D142" s="98"/>
      <c r="E142" s="98"/>
      <c r="F142" s="98"/>
      <c r="G142" s="98"/>
      <c r="H142" s="98"/>
      <c r="I142" s="98"/>
      <c r="J142" s="123"/>
      <c r="K142" s="123"/>
      <c r="L142" s="123"/>
      <c r="M142" s="123"/>
      <c r="N142" s="123"/>
      <c r="O142" s="123"/>
      <c r="P142" s="123"/>
      <c r="Q142" s="123"/>
      <c r="R142" s="123"/>
      <c r="S142" s="99"/>
      <c r="T142" s="99"/>
      <c r="U142" s="99"/>
      <c r="V142" s="99"/>
      <c r="W142" s="99"/>
      <c r="X142" s="99"/>
      <c r="Y142" s="99"/>
      <c r="Z142" s="126"/>
      <c r="AA142" s="126"/>
      <c r="AB142" s="126"/>
      <c r="AC142" s="126"/>
      <c r="AD142" s="126"/>
      <c r="AE142" s="100"/>
      <c r="AF142" s="100"/>
      <c r="AG142" s="100"/>
      <c r="AH142" s="100"/>
      <c r="AI142" s="100"/>
      <c r="AJ142" s="101"/>
      <c r="AK142" s="101"/>
      <c r="AL142" s="101"/>
      <c r="AM142" s="98"/>
      <c r="AN142" s="98"/>
      <c r="AO142" s="98"/>
      <c r="AP142" s="99"/>
      <c r="AQ142" s="99"/>
      <c r="AR142" s="99"/>
      <c r="AS142" s="99"/>
      <c r="AT142" s="99"/>
      <c r="AU142" s="99"/>
      <c r="AV142" s="101"/>
      <c r="AW142" s="101"/>
      <c r="AX142" s="101"/>
      <c r="AY142" s="101"/>
      <c r="AZ142" s="101"/>
      <c r="BA142" s="101"/>
      <c r="BB142" s="101"/>
      <c r="BC142" s="101"/>
      <c r="BD142" s="101"/>
      <c r="BE142" s="101"/>
      <c r="BF142" s="101"/>
      <c r="BG142" s="101"/>
      <c r="BH142" s="101"/>
      <c r="BI142" s="101"/>
      <c r="BJ142" s="101"/>
      <c r="BK142" s="101"/>
      <c r="BL142" s="58" t="s">
        <v>203</v>
      </c>
      <c r="BM142" s="59" t="s">
        <v>203</v>
      </c>
      <c r="BN142" s="60" t="s">
        <v>203</v>
      </c>
      <c r="BO142" s="61" t="s">
        <v>203</v>
      </c>
      <c r="BP142" s="62" t="s">
        <v>203</v>
      </c>
      <c r="BQ142" s="63" t="s">
        <v>203</v>
      </c>
      <c r="BR142" s="64"/>
      <c r="BS142" s="65"/>
      <c r="BT142" s="66"/>
      <c r="BU142" s="69"/>
      <c r="BV142" s="117"/>
      <c r="BW142" s="118"/>
      <c r="BX142" s="68"/>
      <c r="BY142" s="147" t="str">
        <f t="shared" si="42"/>
        <v/>
      </c>
      <c r="BZ142" s="148" t="str">
        <f t="shared" si="43"/>
        <v/>
      </c>
      <c r="CA142" s="149" t="str">
        <f t="shared" si="44"/>
        <v/>
      </c>
      <c r="CB142" s="149" t="str">
        <f t="shared" si="45"/>
        <v/>
      </c>
      <c r="CC142" s="148" t="str">
        <f t="shared" si="46"/>
        <v/>
      </c>
      <c r="CD142" s="148" t="str">
        <f t="shared" si="47"/>
        <v/>
      </c>
      <c r="CE142" s="149" t="str">
        <f t="shared" si="48"/>
        <v/>
      </c>
      <c r="CF142" s="149"/>
      <c r="CG142" s="148" t="str">
        <f t="shared" si="49"/>
        <v/>
      </c>
      <c r="CH142" s="150" t="str">
        <f t="shared" si="50"/>
        <v/>
      </c>
      <c r="CI142" s="149" t="str">
        <f t="shared" si="51"/>
        <v/>
      </c>
      <c r="CJ142" s="149"/>
      <c r="CK142" s="148" t="str">
        <f t="shared" si="52"/>
        <v/>
      </c>
      <c r="CL142" s="148" t="str">
        <f t="shared" si="53"/>
        <v/>
      </c>
      <c r="CM142" s="149" t="str">
        <f t="shared" si="54"/>
        <v/>
      </c>
      <c r="CN142" s="151" t="str">
        <f t="shared" si="55"/>
        <v/>
      </c>
      <c r="CO142" s="148" t="str">
        <f t="shared" si="56"/>
        <v/>
      </c>
      <c r="CP142" s="148" t="str">
        <f t="shared" si="57"/>
        <v/>
      </c>
    </row>
    <row r="143" spans="1:94" ht="15" thickBot="1">
      <c r="A143" s="153" t="s">
        <v>167</v>
      </c>
      <c r="B143" s="170" t="s">
        <v>52</v>
      </c>
      <c r="C143" s="290"/>
      <c r="D143" s="98"/>
      <c r="E143" s="98"/>
      <c r="F143" s="98"/>
      <c r="G143" s="98"/>
      <c r="H143" s="98"/>
      <c r="I143" s="98"/>
      <c r="J143" s="123"/>
      <c r="K143" s="123"/>
      <c r="L143" s="123"/>
      <c r="M143" s="123"/>
      <c r="N143" s="123"/>
      <c r="O143" s="123"/>
      <c r="P143" s="123"/>
      <c r="Q143" s="123"/>
      <c r="R143" s="123"/>
      <c r="S143" s="99"/>
      <c r="T143" s="99"/>
      <c r="U143" s="99"/>
      <c r="V143" s="99"/>
      <c r="W143" s="99"/>
      <c r="X143" s="99"/>
      <c r="Y143" s="99"/>
      <c r="Z143" s="126"/>
      <c r="AA143" s="126"/>
      <c r="AB143" s="126"/>
      <c r="AC143" s="126"/>
      <c r="AD143" s="126"/>
      <c r="AE143" s="100"/>
      <c r="AF143" s="100"/>
      <c r="AG143" s="100"/>
      <c r="AH143" s="100"/>
      <c r="AI143" s="100"/>
      <c r="AJ143" s="101"/>
      <c r="AK143" s="101"/>
      <c r="AL143" s="101"/>
      <c r="AM143" s="98"/>
      <c r="AN143" s="98"/>
      <c r="AO143" s="98"/>
      <c r="AP143" s="99"/>
      <c r="AQ143" s="99"/>
      <c r="AR143" s="99"/>
      <c r="AS143" s="99"/>
      <c r="AT143" s="99"/>
      <c r="AU143" s="99"/>
      <c r="AV143" s="101"/>
      <c r="AW143" s="101"/>
      <c r="AX143" s="101"/>
      <c r="AY143" s="101"/>
      <c r="AZ143" s="101"/>
      <c r="BA143" s="101"/>
      <c r="BB143" s="101"/>
      <c r="BC143" s="101"/>
      <c r="BD143" s="101"/>
      <c r="BE143" s="101"/>
      <c r="BF143" s="101"/>
      <c r="BG143" s="101"/>
      <c r="BH143" s="101"/>
      <c r="BI143" s="101"/>
      <c r="BJ143" s="101"/>
      <c r="BK143" s="101"/>
      <c r="BL143" s="58" t="s">
        <v>203</v>
      </c>
      <c r="BM143" s="59" t="s">
        <v>203</v>
      </c>
      <c r="BN143" s="60" t="s">
        <v>203</v>
      </c>
      <c r="BO143" s="61" t="s">
        <v>203</v>
      </c>
      <c r="BP143" s="62" t="s">
        <v>203</v>
      </c>
      <c r="BQ143" s="63" t="s">
        <v>203</v>
      </c>
      <c r="BR143" s="64"/>
      <c r="BS143" s="65"/>
      <c r="BT143" s="66"/>
      <c r="BU143" s="69"/>
      <c r="BV143" s="117"/>
      <c r="BW143" s="118"/>
      <c r="BX143" s="68"/>
      <c r="BY143" s="147" t="str">
        <f t="shared" si="42"/>
        <v/>
      </c>
      <c r="BZ143" s="148" t="str">
        <f t="shared" si="43"/>
        <v/>
      </c>
      <c r="CA143" s="149" t="str">
        <f t="shared" si="44"/>
        <v/>
      </c>
      <c r="CB143" s="149" t="str">
        <f t="shared" si="45"/>
        <v/>
      </c>
      <c r="CC143" s="148" t="str">
        <f t="shared" si="46"/>
        <v/>
      </c>
      <c r="CD143" s="148" t="str">
        <f t="shared" si="47"/>
        <v/>
      </c>
      <c r="CE143" s="149" t="str">
        <f t="shared" si="48"/>
        <v/>
      </c>
      <c r="CF143" s="149"/>
      <c r="CG143" s="148" t="str">
        <f t="shared" si="49"/>
        <v/>
      </c>
      <c r="CH143" s="150" t="str">
        <f t="shared" si="50"/>
        <v/>
      </c>
      <c r="CI143" s="149" t="str">
        <f t="shared" si="51"/>
        <v/>
      </c>
      <c r="CJ143" s="149"/>
      <c r="CK143" s="148" t="str">
        <f t="shared" si="52"/>
        <v/>
      </c>
      <c r="CL143" s="148" t="str">
        <f t="shared" si="53"/>
        <v/>
      </c>
      <c r="CM143" s="149" t="str">
        <f t="shared" si="54"/>
        <v/>
      </c>
      <c r="CN143" s="151" t="str">
        <f t="shared" si="55"/>
        <v/>
      </c>
      <c r="CO143" s="148" t="str">
        <f t="shared" si="56"/>
        <v/>
      </c>
      <c r="CP143" s="148" t="str">
        <f t="shared" si="57"/>
        <v/>
      </c>
    </row>
    <row r="144" spans="1:94" ht="28.8" thickBot="1">
      <c r="A144" s="153" t="s">
        <v>168</v>
      </c>
      <c r="B144" s="170" t="s">
        <v>52</v>
      </c>
      <c r="C144" s="290"/>
      <c r="D144" s="98"/>
      <c r="E144" s="98"/>
      <c r="F144" s="98"/>
      <c r="G144" s="98"/>
      <c r="H144" s="98"/>
      <c r="I144" s="98"/>
      <c r="J144" s="123"/>
      <c r="K144" s="123"/>
      <c r="L144" s="123"/>
      <c r="M144" s="123"/>
      <c r="N144" s="123"/>
      <c r="O144" s="123"/>
      <c r="P144" s="123"/>
      <c r="Q144" s="123"/>
      <c r="R144" s="123"/>
      <c r="S144" s="99"/>
      <c r="T144" s="99"/>
      <c r="U144" s="99"/>
      <c r="V144" s="99"/>
      <c r="W144" s="99"/>
      <c r="X144" s="99"/>
      <c r="Y144" s="99"/>
      <c r="Z144" s="126"/>
      <c r="AA144" s="126"/>
      <c r="AB144" s="126"/>
      <c r="AC144" s="126"/>
      <c r="AD144" s="126"/>
      <c r="AE144" s="100"/>
      <c r="AF144" s="100"/>
      <c r="AG144" s="100"/>
      <c r="AH144" s="100"/>
      <c r="AI144" s="100"/>
      <c r="AJ144" s="101"/>
      <c r="AK144" s="101"/>
      <c r="AL144" s="101"/>
      <c r="AM144" s="98"/>
      <c r="AN144" s="98"/>
      <c r="AO144" s="98"/>
      <c r="AP144" s="99"/>
      <c r="AQ144" s="99"/>
      <c r="AR144" s="99"/>
      <c r="AS144" s="99"/>
      <c r="AT144" s="99"/>
      <c r="AU144" s="99"/>
      <c r="AV144" s="101"/>
      <c r="AW144" s="101"/>
      <c r="AX144" s="101"/>
      <c r="AY144" s="101"/>
      <c r="AZ144" s="101"/>
      <c r="BA144" s="101"/>
      <c r="BB144" s="101"/>
      <c r="BC144" s="101"/>
      <c r="BD144" s="101"/>
      <c r="BE144" s="101"/>
      <c r="BF144" s="101"/>
      <c r="BG144" s="101"/>
      <c r="BH144" s="101"/>
      <c r="BI144" s="101"/>
      <c r="BJ144" s="101"/>
      <c r="BK144" s="101"/>
      <c r="BL144" s="58" t="s">
        <v>203</v>
      </c>
      <c r="BM144" s="59" t="s">
        <v>203</v>
      </c>
      <c r="BN144" s="60" t="s">
        <v>203</v>
      </c>
      <c r="BO144" s="61" t="s">
        <v>203</v>
      </c>
      <c r="BP144" s="62" t="s">
        <v>203</v>
      </c>
      <c r="BQ144" s="63" t="s">
        <v>203</v>
      </c>
      <c r="BR144" s="64"/>
      <c r="BS144" s="65"/>
      <c r="BT144" s="66"/>
      <c r="BU144" s="69"/>
      <c r="BV144" s="117"/>
      <c r="BW144" s="118"/>
      <c r="BX144" s="68"/>
      <c r="BY144" s="147" t="str">
        <f t="shared" si="42"/>
        <v/>
      </c>
      <c r="BZ144" s="148" t="str">
        <f t="shared" si="43"/>
        <v/>
      </c>
      <c r="CA144" s="149" t="str">
        <f t="shared" si="44"/>
        <v/>
      </c>
      <c r="CB144" s="149" t="str">
        <f t="shared" si="45"/>
        <v/>
      </c>
      <c r="CC144" s="148" t="str">
        <f t="shared" si="46"/>
        <v/>
      </c>
      <c r="CD144" s="148" t="str">
        <f t="shared" si="47"/>
        <v/>
      </c>
      <c r="CE144" s="149" t="str">
        <f t="shared" si="48"/>
        <v/>
      </c>
      <c r="CF144" s="149"/>
      <c r="CG144" s="148" t="str">
        <f t="shared" si="49"/>
        <v/>
      </c>
      <c r="CH144" s="150" t="str">
        <f t="shared" si="50"/>
        <v/>
      </c>
      <c r="CI144" s="149" t="str">
        <f t="shared" si="51"/>
        <v/>
      </c>
      <c r="CJ144" s="149"/>
      <c r="CK144" s="148" t="str">
        <f t="shared" si="52"/>
        <v/>
      </c>
      <c r="CL144" s="148" t="str">
        <f t="shared" si="53"/>
        <v/>
      </c>
      <c r="CM144" s="149" t="str">
        <f t="shared" si="54"/>
        <v/>
      </c>
      <c r="CN144" s="151" t="str">
        <f t="shared" si="55"/>
        <v/>
      </c>
      <c r="CO144" s="148" t="str">
        <f t="shared" si="56"/>
        <v/>
      </c>
      <c r="CP144" s="148" t="str">
        <f t="shared" si="57"/>
        <v/>
      </c>
    </row>
    <row r="145" spans="1:94" ht="15" thickBot="1">
      <c r="A145" s="153" t="s">
        <v>274</v>
      </c>
      <c r="B145" s="170" t="s">
        <v>200</v>
      </c>
      <c r="C145" s="290"/>
      <c r="D145" s="98"/>
      <c r="E145" s="98"/>
      <c r="F145" s="98"/>
      <c r="G145" s="98"/>
      <c r="H145" s="98"/>
      <c r="I145" s="98"/>
      <c r="J145" s="123"/>
      <c r="K145" s="123"/>
      <c r="L145" s="123"/>
      <c r="M145" s="123"/>
      <c r="N145" s="123"/>
      <c r="O145" s="123"/>
      <c r="P145" s="123"/>
      <c r="Q145" s="123"/>
      <c r="R145" s="123"/>
      <c r="S145" s="99"/>
      <c r="T145" s="99"/>
      <c r="U145" s="99"/>
      <c r="V145" s="99"/>
      <c r="W145" s="99"/>
      <c r="X145" s="99"/>
      <c r="Y145" s="99"/>
      <c r="Z145" s="126"/>
      <c r="AA145" s="126"/>
      <c r="AB145" s="126"/>
      <c r="AC145" s="126"/>
      <c r="AD145" s="126"/>
      <c r="AE145" s="100"/>
      <c r="AF145" s="100"/>
      <c r="AG145" s="100"/>
      <c r="AH145" s="100"/>
      <c r="AI145" s="100"/>
      <c r="AJ145" s="101"/>
      <c r="AK145" s="101"/>
      <c r="AL145" s="101"/>
      <c r="AM145" s="98"/>
      <c r="AN145" s="98"/>
      <c r="AO145" s="98"/>
      <c r="AP145" s="99"/>
      <c r="AQ145" s="99"/>
      <c r="AR145" s="99"/>
      <c r="AS145" s="99"/>
      <c r="AT145" s="99"/>
      <c r="AU145" s="99"/>
      <c r="AV145" s="101"/>
      <c r="AW145" s="101"/>
      <c r="AX145" s="101"/>
      <c r="AY145" s="101"/>
      <c r="AZ145" s="101"/>
      <c r="BA145" s="101"/>
      <c r="BB145" s="101"/>
      <c r="BC145" s="101"/>
      <c r="BD145" s="101"/>
      <c r="BE145" s="101"/>
      <c r="BF145" s="101"/>
      <c r="BG145" s="101"/>
      <c r="BH145" s="101"/>
      <c r="BI145" s="101"/>
      <c r="BJ145" s="101"/>
      <c r="BK145" s="101"/>
      <c r="BL145" s="58" t="s">
        <v>203</v>
      </c>
      <c r="BM145" s="59" t="s">
        <v>203</v>
      </c>
      <c r="BN145" s="60" t="s">
        <v>203</v>
      </c>
      <c r="BO145" s="61" t="s">
        <v>203</v>
      </c>
      <c r="BP145" s="62" t="s">
        <v>203</v>
      </c>
      <c r="BQ145" s="63" t="s">
        <v>203</v>
      </c>
      <c r="BR145" s="64"/>
      <c r="BS145" s="65"/>
      <c r="BT145" s="66"/>
      <c r="BU145" s="69"/>
      <c r="BV145" s="117"/>
      <c r="BW145" s="118"/>
      <c r="BX145" s="68"/>
      <c r="BY145" s="147" t="str">
        <f t="shared" si="42"/>
        <v/>
      </c>
      <c r="BZ145" s="148" t="str">
        <f t="shared" si="43"/>
        <v/>
      </c>
      <c r="CA145" s="149" t="str">
        <f t="shared" si="44"/>
        <v/>
      </c>
      <c r="CB145" s="149" t="str">
        <f t="shared" si="45"/>
        <v/>
      </c>
      <c r="CC145" s="148" t="str">
        <f t="shared" si="46"/>
        <v/>
      </c>
      <c r="CD145" s="148" t="str">
        <f t="shared" si="47"/>
        <v/>
      </c>
      <c r="CE145" s="149" t="str">
        <f t="shared" si="48"/>
        <v/>
      </c>
      <c r="CF145" s="149"/>
      <c r="CG145" s="148" t="str">
        <f t="shared" si="49"/>
        <v/>
      </c>
      <c r="CH145" s="150" t="str">
        <f t="shared" si="50"/>
        <v/>
      </c>
      <c r="CI145" s="149" t="str">
        <f t="shared" si="51"/>
        <v/>
      </c>
      <c r="CJ145" s="149"/>
      <c r="CK145" s="148" t="str">
        <f t="shared" si="52"/>
        <v/>
      </c>
      <c r="CL145" s="148" t="str">
        <f t="shared" si="53"/>
        <v/>
      </c>
      <c r="CM145" s="149" t="str">
        <f t="shared" si="54"/>
        <v/>
      </c>
      <c r="CN145" s="151" t="str">
        <f t="shared" si="55"/>
        <v/>
      </c>
      <c r="CO145" s="148" t="str">
        <f t="shared" si="56"/>
        <v/>
      </c>
      <c r="CP145" s="148" t="str">
        <f t="shared" si="57"/>
        <v/>
      </c>
    </row>
    <row r="146" spans="1:94" ht="28.8" thickBot="1">
      <c r="A146" s="153" t="s">
        <v>169</v>
      </c>
      <c r="B146" s="170" t="s">
        <v>52</v>
      </c>
      <c r="C146" s="290"/>
      <c r="D146" s="98"/>
      <c r="E146" s="98"/>
      <c r="F146" s="98"/>
      <c r="G146" s="98"/>
      <c r="H146" s="98"/>
      <c r="I146" s="98"/>
      <c r="J146" s="123"/>
      <c r="K146" s="123"/>
      <c r="L146" s="123"/>
      <c r="M146" s="123"/>
      <c r="N146" s="123"/>
      <c r="O146" s="123"/>
      <c r="P146" s="123"/>
      <c r="Q146" s="123"/>
      <c r="R146" s="123"/>
      <c r="S146" s="99"/>
      <c r="T146" s="99"/>
      <c r="U146" s="99"/>
      <c r="V146" s="99"/>
      <c r="W146" s="99"/>
      <c r="X146" s="99"/>
      <c r="Y146" s="99"/>
      <c r="Z146" s="126"/>
      <c r="AA146" s="126"/>
      <c r="AB146" s="126"/>
      <c r="AC146" s="126"/>
      <c r="AD146" s="126"/>
      <c r="AE146" s="100"/>
      <c r="AF146" s="100"/>
      <c r="AG146" s="100"/>
      <c r="AH146" s="100"/>
      <c r="AI146" s="100"/>
      <c r="AJ146" s="101"/>
      <c r="AK146" s="101"/>
      <c r="AL146" s="101"/>
      <c r="AM146" s="98"/>
      <c r="AN146" s="98"/>
      <c r="AO146" s="98"/>
      <c r="AP146" s="99"/>
      <c r="AQ146" s="99"/>
      <c r="AR146" s="99"/>
      <c r="AS146" s="99"/>
      <c r="AT146" s="99"/>
      <c r="AU146" s="99"/>
      <c r="AV146" s="101"/>
      <c r="AW146" s="101"/>
      <c r="AX146" s="101"/>
      <c r="AY146" s="101"/>
      <c r="AZ146" s="101"/>
      <c r="BA146" s="101"/>
      <c r="BB146" s="101"/>
      <c r="BC146" s="101"/>
      <c r="BD146" s="101"/>
      <c r="BE146" s="101"/>
      <c r="BF146" s="101"/>
      <c r="BG146" s="101"/>
      <c r="BH146" s="101"/>
      <c r="BI146" s="101"/>
      <c r="BJ146" s="101"/>
      <c r="BK146" s="101"/>
      <c r="BL146" s="58" t="s">
        <v>203</v>
      </c>
      <c r="BM146" s="59" t="s">
        <v>203</v>
      </c>
      <c r="BN146" s="60" t="s">
        <v>203</v>
      </c>
      <c r="BO146" s="61" t="s">
        <v>203</v>
      </c>
      <c r="BP146" s="62" t="s">
        <v>203</v>
      </c>
      <c r="BQ146" s="63" t="s">
        <v>203</v>
      </c>
      <c r="BR146" s="64"/>
      <c r="BS146" s="65"/>
      <c r="BT146" s="66"/>
      <c r="BU146" s="69"/>
      <c r="BV146" s="117"/>
      <c r="BW146" s="118"/>
      <c r="BX146" s="68"/>
      <c r="BY146" s="147" t="str">
        <f t="shared" si="42"/>
        <v/>
      </c>
      <c r="BZ146" s="148" t="str">
        <f t="shared" si="43"/>
        <v/>
      </c>
      <c r="CA146" s="149" t="str">
        <f t="shared" si="44"/>
        <v/>
      </c>
      <c r="CB146" s="149" t="str">
        <f t="shared" si="45"/>
        <v/>
      </c>
      <c r="CC146" s="148" t="str">
        <f t="shared" si="46"/>
        <v/>
      </c>
      <c r="CD146" s="148" t="str">
        <f t="shared" si="47"/>
        <v/>
      </c>
      <c r="CE146" s="149" t="str">
        <f t="shared" si="48"/>
        <v/>
      </c>
      <c r="CF146" s="149"/>
      <c r="CG146" s="148" t="str">
        <f t="shared" si="49"/>
        <v/>
      </c>
      <c r="CH146" s="150" t="str">
        <f t="shared" si="50"/>
        <v/>
      </c>
      <c r="CI146" s="149" t="str">
        <f t="shared" si="51"/>
        <v/>
      </c>
      <c r="CJ146" s="149"/>
      <c r="CK146" s="148" t="str">
        <f t="shared" si="52"/>
        <v/>
      </c>
      <c r="CL146" s="148" t="str">
        <f t="shared" si="53"/>
        <v/>
      </c>
      <c r="CM146" s="149" t="str">
        <f t="shared" si="54"/>
        <v/>
      </c>
      <c r="CN146" s="151" t="str">
        <f t="shared" si="55"/>
        <v/>
      </c>
      <c r="CO146" s="148" t="str">
        <f t="shared" si="56"/>
        <v/>
      </c>
      <c r="CP146" s="148" t="str">
        <f t="shared" si="57"/>
        <v/>
      </c>
    </row>
    <row r="147" spans="1:94" ht="28.8" thickBot="1">
      <c r="A147" s="153" t="s">
        <v>170</v>
      </c>
      <c r="B147" s="170" t="s">
        <v>52</v>
      </c>
      <c r="C147" s="290"/>
      <c r="D147" s="98"/>
      <c r="E147" s="98"/>
      <c r="F147" s="98"/>
      <c r="G147" s="98"/>
      <c r="H147" s="98"/>
      <c r="I147" s="98"/>
      <c r="J147" s="123"/>
      <c r="K147" s="123"/>
      <c r="L147" s="123"/>
      <c r="M147" s="123"/>
      <c r="N147" s="123"/>
      <c r="O147" s="123"/>
      <c r="P147" s="123"/>
      <c r="Q147" s="123"/>
      <c r="R147" s="123"/>
      <c r="S147" s="99"/>
      <c r="T147" s="99"/>
      <c r="U147" s="99"/>
      <c r="V147" s="99"/>
      <c r="W147" s="99"/>
      <c r="X147" s="99"/>
      <c r="Y147" s="99"/>
      <c r="Z147" s="126"/>
      <c r="AA147" s="126"/>
      <c r="AB147" s="126"/>
      <c r="AC147" s="126"/>
      <c r="AD147" s="126"/>
      <c r="AE147" s="100"/>
      <c r="AF147" s="100"/>
      <c r="AG147" s="100"/>
      <c r="AH147" s="100"/>
      <c r="AI147" s="100"/>
      <c r="AJ147" s="101"/>
      <c r="AK147" s="101"/>
      <c r="AL147" s="101"/>
      <c r="AM147" s="98"/>
      <c r="AN147" s="98"/>
      <c r="AO147" s="98"/>
      <c r="AP147" s="99"/>
      <c r="AQ147" s="99"/>
      <c r="AR147" s="99"/>
      <c r="AS147" s="99"/>
      <c r="AT147" s="99"/>
      <c r="AU147" s="99"/>
      <c r="AV147" s="101"/>
      <c r="AW147" s="101"/>
      <c r="AX147" s="101"/>
      <c r="AY147" s="101"/>
      <c r="AZ147" s="101"/>
      <c r="BA147" s="101"/>
      <c r="BB147" s="101"/>
      <c r="BC147" s="101"/>
      <c r="BD147" s="101"/>
      <c r="BE147" s="101"/>
      <c r="BF147" s="101"/>
      <c r="BG147" s="101"/>
      <c r="BH147" s="101"/>
      <c r="BI147" s="101"/>
      <c r="BJ147" s="101"/>
      <c r="BK147" s="101"/>
      <c r="BL147" s="58" t="s">
        <v>203</v>
      </c>
      <c r="BM147" s="59" t="s">
        <v>203</v>
      </c>
      <c r="BN147" s="60" t="s">
        <v>203</v>
      </c>
      <c r="BO147" s="61" t="s">
        <v>203</v>
      </c>
      <c r="BP147" s="62" t="s">
        <v>203</v>
      </c>
      <c r="BQ147" s="63" t="s">
        <v>203</v>
      </c>
      <c r="BR147" s="64"/>
      <c r="BS147" s="65"/>
      <c r="BT147" s="66"/>
      <c r="BU147" s="69"/>
      <c r="BV147" s="117"/>
      <c r="BW147" s="118"/>
      <c r="BX147" s="68"/>
      <c r="BY147" s="147" t="str">
        <f t="shared" si="42"/>
        <v/>
      </c>
      <c r="BZ147" s="148" t="str">
        <f t="shared" si="43"/>
        <v/>
      </c>
      <c r="CA147" s="149" t="str">
        <f t="shared" si="44"/>
        <v/>
      </c>
      <c r="CB147" s="149" t="str">
        <f t="shared" si="45"/>
        <v/>
      </c>
      <c r="CC147" s="148" t="str">
        <f t="shared" si="46"/>
        <v/>
      </c>
      <c r="CD147" s="148" t="str">
        <f t="shared" si="47"/>
        <v/>
      </c>
      <c r="CE147" s="149" t="str">
        <f t="shared" si="48"/>
        <v/>
      </c>
      <c r="CF147" s="149"/>
      <c r="CG147" s="148" t="str">
        <f t="shared" si="49"/>
        <v/>
      </c>
      <c r="CH147" s="150" t="str">
        <f t="shared" si="50"/>
        <v/>
      </c>
      <c r="CI147" s="149" t="str">
        <f t="shared" si="51"/>
        <v/>
      </c>
      <c r="CJ147" s="149"/>
      <c r="CK147" s="148" t="str">
        <f t="shared" si="52"/>
        <v/>
      </c>
      <c r="CL147" s="148" t="str">
        <f t="shared" si="53"/>
        <v/>
      </c>
      <c r="CM147" s="149" t="str">
        <f t="shared" si="54"/>
        <v/>
      </c>
      <c r="CN147" s="151" t="str">
        <f t="shared" si="55"/>
        <v/>
      </c>
      <c r="CO147" s="148" t="str">
        <f t="shared" si="56"/>
        <v/>
      </c>
      <c r="CP147" s="148" t="str">
        <f t="shared" si="57"/>
        <v/>
      </c>
    </row>
    <row r="148" spans="1:94" ht="15" thickBot="1">
      <c r="A148" s="153" t="s">
        <v>171</v>
      </c>
      <c r="B148" s="170" t="s">
        <v>52</v>
      </c>
      <c r="C148" s="290"/>
      <c r="D148" s="98"/>
      <c r="E148" s="98"/>
      <c r="F148" s="98"/>
      <c r="G148" s="98"/>
      <c r="H148" s="98"/>
      <c r="I148" s="98"/>
      <c r="J148" s="123"/>
      <c r="K148" s="123"/>
      <c r="L148" s="123"/>
      <c r="M148" s="123"/>
      <c r="N148" s="123"/>
      <c r="O148" s="123"/>
      <c r="P148" s="123"/>
      <c r="Q148" s="123"/>
      <c r="R148" s="123"/>
      <c r="S148" s="99"/>
      <c r="T148" s="99"/>
      <c r="U148" s="99"/>
      <c r="V148" s="99"/>
      <c r="W148" s="99"/>
      <c r="X148" s="99"/>
      <c r="Y148" s="99"/>
      <c r="Z148" s="126"/>
      <c r="AA148" s="126"/>
      <c r="AB148" s="126"/>
      <c r="AC148" s="126"/>
      <c r="AD148" s="126"/>
      <c r="AE148" s="100"/>
      <c r="AF148" s="100"/>
      <c r="AG148" s="100"/>
      <c r="AH148" s="100"/>
      <c r="AI148" s="100"/>
      <c r="AJ148" s="101"/>
      <c r="AK148" s="101"/>
      <c r="AL148" s="101"/>
      <c r="AM148" s="98"/>
      <c r="AN148" s="98"/>
      <c r="AO148" s="98"/>
      <c r="AP148" s="99"/>
      <c r="AQ148" s="99"/>
      <c r="AR148" s="99"/>
      <c r="AS148" s="99"/>
      <c r="AT148" s="99"/>
      <c r="AU148" s="99"/>
      <c r="AV148" s="101"/>
      <c r="AW148" s="101"/>
      <c r="AX148" s="101"/>
      <c r="AY148" s="101"/>
      <c r="AZ148" s="101"/>
      <c r="BA148" s="101"/>
      <c r="BB148" s="101"/>
      <c r="BC148" s="101"/>
      <c r="BD148" s="101"/>
      <c r="BE148" s="101"/>
      <c r="BF148" s="101"/>
      <c r="BG148" s="101"/>
      <c r="BH148" s="101"/>
      <c r="BI148" s="101"/>
      <c r="BJ148" s="101"/>
      <c r="BK148" s="101"/>
      <c r="BL148" s="58" t="s">
        <v>203</v>
      </c>
      <c r="BM148" s="59" t="s">
        <v>203</v>
      </c>
      <c r="BN148" s="60" t="s">
        <v>203</v>
      </c>
      <c r="BO148" s="61" t="s">
        <v>203</v>
      </c>
      <c r="BP148" s="62" t="s">
        <v>203</v>
      </c>
      <c r="BQ148" s="63" t="s">
        <v>203</v>
      </c>
      <c r="BR148" s="64"/>
      <c r="BS148" s="65"/>
      <c r="BT148" s="66"/>
      <c r="BU148" s="69"/>
      <c r="BV148" s="117"/>
      <c r="BW148" s="118"/>
      <c r="BX148" s="68"/>
      <c r="BY148" s="147" t="str">
        <f t="shared" si="42"/>
        <v/>
      </c>
      <c r="BZ148" s="148" t="str">
        <f t="shared" si="43"/>
        <v/>
      </c>
      <c r="CA148" s="149" t="str">
        <f t="shared" si="44"/>
        <v/>
      </c>
      <c r="CB148" s="149" t="str">
        <f t="shared" si="45"/>
        <v/>
      </c>
      <c r="CC148" s="148" t="str">
        <f t="shared" si="46"/>
        <v/>
      </c>
      <c r="CD148" s="148" t="str">
        <f t="shared" si="47"/>
        <v/>
      </c>
      <c r="CE148" s="149" t="str">
        <f t="shared" si="48"/>
        <v/>
      </c>
      <c r="CF148" s="149"/>
      <c r="CG148" s="148" t="str">
        <f t="shared" si="49"/>
        <v/>
      </c>
      <c r="CH148" s="150" t="str">
        <f t="shared" si="50"/>
        <v/>
      </c>
      <c r="CI148" s="149" t="str">
        <f t="shared" si="51"/>
        <v/>
      </c>
      <c r="CJ148" s="149"/>
      <c r="CK148" s="148" t="str">
        <f t="shared" si="52"/>
        <v/>
      </c>
      <c r="CL148" s="148" t="str">
        <f t="shared" si="53"/>
        <v/>
      </c>
      <c r="CM148" s="149" t="str">
        <f t="shared" si="54"/>
        <v/>
      </c>
      <c r="CN148" s="151" t="str">
        <f t="shared" si="55"/>
        <v/>
      </c>
      <c r="CO148" s="148" t="str">
        <f t="shared" si="56"/>
        <v/>
      </c>
      <c r="CP148" s="148" t="str">
        <f t="shared" si="57"/>
        <v/>
      </c>
    </row>
    <row r="149" spans="1:94" ht="15" thickBot="1">
      <c r="A149" s="153" t="s">
        <v>172</v>
      </c>
      <c r="B149" s="170" t="s">
        <v>52</v>
      </c>
      <c r="C149" s="290"/>
      <c r="D149" s="98"/>
      <c r="E149" s="98"/>
      <c r="F149" s="98"/>
      <c r="G149" s="98"/>
      <c r="H149" s="98"/>
      <c r="I149" s="98"/>
      <c r="J149" s="123"/>
      <c r="K149" s="123"/>
      <c r="L149" s="123"/>
      <c r="M149" s="123"/>
      <c r="N149" s="123"/>
      <c r="O149" s="123"/>
      <c r="P149" s="123"/>
      <c r="Q149" s="123"/>
      <c r="R149" s="123"/>
      <c r="S149" s="99"/>
      <c r="T149" s="99"/>
      <c r="U149" s="99"/>
      <c r="V149" s="99"/>
      <c r="W149" s="99"/>
      <c r="X149" s="99"/>
      <c r="Y149" s="99"/>
      <c r="Z149" s="126"/>
      <c r="AA149" s="126"/>
      <c r="AB149" s="126"/>
      <c r="AC149" s="126"/>
      <c r="AD149" s="126"/>
      <c r="AE149" s="100"/>
      <c r="AF149" s="100"/>
      <c r="AG149" s="100"/>
      <c r="AH149" s="100"/>
      <c r="AI149" s="100"/>
      <c r="AJ149" s="101"/>
      <c r="AK149" s="101"/>
      <c r="AL149" s="101"/>
      <c r="AM149" s="98"/>
      <c r="AN149" s="98"/>
      <c r="AO149" s="98"/>
      <c r="AP149" s="99"/>
      <c r="AQ149" s="99"/>
      <c r="AR149" s="99"/>
      <c r="AS149" s="99"/>
      <c r="AT149" s="99"/>
      <c r="AU149" s="99"/>
      <c r="AV149" s="101"/>
      <c r="AW149" s="101"/>
      <c r="AX149" s="101"/>
      <c r="AY149" s="101"/>
      <c r="AZ149" s="101"/>
      <c r="BA149" s="101"/>
      <c r="BB149" s="101"/>
      <c r="BC149" s="101"/>
      <c r="BD149" s="101"/>
      <c r="BE149" s="101"/>
      <c r="BF149" s="101"/>
      <c r="BG149" s="101"/>
      <c r="BH149" s="101"/>
      <c r="BI149" s="101"/>
      <c r="BJ149" s="101"/>
      <c r="BK149" s="101"/>
      <c r="BL149" s="58" t="s">
        <v>203</v>
      </c>
      <c r="BM149" s="59" t="s">
        <v>203</v>
      </c>
      <c r="BN149" s="60" t="s">
        <v>203</v>
      </c>
      <c r="BO149" s="61" t="s">
        <v>203</v>
      </c>
      <c r="BP149" s="62" t="s">
        <v>203</v>
      </c>
      <c r="BQ149" s="63" t="s">
        <v>203</v>
      </c>
      <c r="BR149" s="64"/>
      <c r="BS149" s="65"/>
      <c r="BT149" s="66"/>
      <c r="BU149" s="69"/>
      <c r="BV149" s="117"/>
      <c r="BW149" s="118"/>
      <c r="BX149" s="68"/>
      <c r="BY149" s="147" t="str">
        <f t="shared" si="42"/>
        <v/>
      </c>
      <c r="BZ149" s="148" t="str">
        <f t="shared" si="43"/>
        <v/>
      </c>
      <c r="CA149" s="149" t="str">
        <f t="shared" si="44"/>
        <v/>
      </c>
      <c r="CB149" s="149" t="str">
        <f t="shared" si="45"/>
        <v/>
      </c>
      <c r="CC149" s="148" t="str">
        <f t="shared" si="46"/>
        <v/>
      </c>
      <c r="CD149" s="148" t="str">
        <f t="shared" si="47"/>
        <v/>
      </c>
      <c r="CE149" s="149" t="str">
        <f t="shared" si="48"/>
        <v/>
      </c>
      <c r="CF149" s="149"/>
      <c r="CG149" s="148" t="str">
        <f t="shared" si="49"/>
        <v/>
      </c>
      <c r="CH149" s="150" t="str">
        <f t="shared" si="50"/>
        <v/>
      </c>
      <c r="CI149" s="149" t="str">
        <f t="shared" si="51"/>
        <v/>
      </c>
      <c r="CJ149" s="149"/>
      <c r="CK149" s="148" t="str">
        <f t="shared" si="52"/>
        <v/>
      </c>
      <c r="CL149" s="148" t="str">
        <f t="shared" si="53"/>
        <v/>
      </c>
      <c r="CM149" s="149" t="str">
        <f t="shared" si="54"/>
        <v/>
      </c>
      <c r="CN149" s="151" t="str">
        <f t="shared" si="55"/>
        <v/>
      </c>
      <c r="CO149" s="148" t="str">
        <f t="shared" si="56"/>
        <v/>
      </c>
      <c r="CP149" s="148" t="str">
        <f t="shared" si="57"/>
        <v/>
      </c>
    </row>
    <row r="150" spans="1:94" ht="15" thickBot="1">
      <c r="A150" s="153" t="s">
        <v>173</v>
      </c>
      <c r="B150" s="170" t="s">
        <v>52</v>
      </c>
      <c r="C150" s="290"/>
      <c r="D150" s="98"/>
      <c r="E150" s="98"/>
      <c r="F150" s="98"/>
      <c r="G150" s="98"/>
      <c r="H150" s="98"/>
      <c r="I150" s="98"/>
      <c r="J150" s="123"/>
      <c r="K150" s="123"/>
      <c r="L150" s="123"/>
      <c r="M150" s="123"/>
      <c r="N150" s="123"/>
      <c r="O150" s="123"/>
      <c r="P150" s="123"/>
      <c r="Q150" s="123"/>
      <c r="R150" s="123"/>
      <c r="S150" s="99"/>
      <c r="T150" s="99"/>
      <c r="U150" s="99"/>
      <c r="V150" s="99"/>
      <c r="W150" s="99"/>
      <c r="X150" s="99"/>
      <c r="Y150" s="99"/>
      <c r="Z150" s="126"/>
      <c r="AA150" s="126"/>
      <c r="AB150" s="126"/>
      <c r="AC150" s="126"/>
      <c r="AD150" s="126"/>
      <c r="AE150" s="100"/>
      <c r="AF150" s="100"/>
      <c r="AG150" s="100"/>
      <c r="AH150" s="100"/>
      <c r="AI150" s="100"/>
      <c r="AJ150" s="101"/>
      <c r="AK150" s="101"/>
      <c r="AL150" s="101"/>
      <c r="AM150" s="98"/>
      <c r="AN150" s="98"/>
      <c r="AO150" s="98"/>
      <c r="AP150" s="99"/>
      <c r="AQ150" s="99"/>
      <c r="AR150" s="99"/>
      <c r="AS150" s="99"/>
      <c r="AT150" s="99"/>
      <c r="AU150" s="99"/>
      <c r="AV150" s="101"/>
      <c r="AW150" s="101"/>
      <c r="AX150" s="101"/>
      <c r="AY150" s="101"/>
      <c r="AZ150" s="101"/>
      <c r="BA150" s="101"/>
      <c r="BB150" s="101"/>
      <c r="BC150" s="101"/>
      <c r="BD150" s="101"/>
      <c r="BE150" s="101"/>
      <c r="BF150" s="101"/>
      <c r="BG150" s="101"/>
      <c r="BH150" s="101"/>
      <c r="BI150" s="101"/>
      <c r="BJ150" s="101"/>
      <c r="BK150" s="101"/>
      <c r="BL150" s="58" t="s">
        <v>203</v>
      </c>
      <c r="BM150" s="59" t="s">
        <v>203</v>
      </c>
      <c r="BN150" s="60" t="s">
        <v>203</v>
      </c>
      <c r="BO150" s="61" t="s">
        <v>203</v>
      </c>
      <c r="BP150" s="62" t="s">
        <v>203</v>
      </c>
      <c r="BQ150" s="63" t="s">
        <v>203</v>
      </c>
      <c r="BR150" s="64"/>
      <c r="BS150" s="65"/>
      <c r="BT150" s="66"/>
      <c r="BU150" s="69"/>
      <c r="BV150" s="117"/>
      <c r="BW150" s="118"/>
      <c r="BX150" s="68"/>
      <c r="BY150" s="147" t="str">
        <f t="shared" si="42"/>
        <v/>
      </c>
      <c r="BZ150" s="148" t="str">
        <f t="shared" si="43"/>
        <v/>
      </c>
      <c r="CA150" s="149" t="str">
        <f t="shared" si="44"/>
        <v/>
      </c>
      <c r="CB150" s="149" t="str">
        <f t="shared" si="45"/>
        <v/>
      </c>
      <c r="CC150" s="148" t="str">
        <f t="shared" si="46"/>
        <v/>
      </c>
      <c r="CD150" s="148" t="str">
        <f t="shared" si="47"/>
        <v/>
      </c>
      <c r="CE150" s="149" t="str">
        <f t="shared" si="48"/>
        <v/>
      </c>
      <c r="CF150" s="149"/>
      <c r="CG150" s="148" t="str">
        <f t="shared" si="49"/>
        <v/>
      </c>
      <c r="CH150" s="150" t="str">
        <f t="shared" si="50"/>
        <v/>
      </c>
      <c r="CI150" s="149" t="str">
        <f t="shared" si="51"/>
        <v/>
      </c>
      <c r="CJ150" s="149"/>
      <c r="CK150" s="148" t="str">
        <f t="shared" si="52"/>
        <v/>
      </c>
      <c r="CL150" s="148" t="str">
        <f t="shared" si="53"/>
        <v/>
      </c>
      <c r="CM150" s="149" t="str">
        <f t="shared" si="54"/>
        <v/>
      </c>
      <c r="CN150" s="151" t="str">
        <f t="shared" si="55"/>
        <v/>
      </c>
      <c r="CO150" s="148" t="str">
        <f t="shared" si="56"/>
        <v/>
      </c>
      <c r="CP150" s="148" t="str">
        <f t="shared" si="57"/>
        <v/>
      </c>
    </row>
    <row r="151" spans="1:94" ht="15" thickBot="1">
      <c r="A151" s="153" t="s">
        <v>174</v>
      </c>
      <c r="B151" s="170" t="s">
        <v>52</v>
      </c>
      <c r="C151" s="290"/>
      <c r="D151" s="98"/>
      <c r="E151" s="98"/>
      <c r="F151" s="98"/>
      <c r="G151" s="98"/>
      <c r="H151" s="98"/>
      <c r="I151" s="98"/>
      <c r="J151" s="123"/>
      <c r="K151" s="123"/>
      <c r="L151" s="123"/>
      <c r="M151" s="123"/>
      <c r="N151" s="123"/>
      <c r="O151" s="123"/>
      <c r="P151" s="123"/>
      <c r="Q151" s="123"/>
      <c r="R151" s="123"/>
      <c r="S151" s="99"/>
      <c r="T151" s="99"/>
      <c r="U151" s="99"/>
      <c r="V151" s="99"/>
      <c r="W151" s="99"/>
      <c r="X151" s="99"/>
      <c r="Y151" s="99"/>
      <c r="Z151" s="126"/>
      <c r="AA151" s="126"/>
      <c r="AB151" s="126"/>
      <c r="AC151" s="126"/>
      <c r="AD151" s="126"/>
      <c r="AE151" s="100"/>
      <c r="AF151" s="100"/>
      <c r="AG151" s="100"/>
      <c r="AH151" s="100"/>
      <c r="AI151" s="100"/>
      <c r="AJ151" s="101"/>
      <c r="AK151" s="101"/>
      <c r="AL151" s="101"/>
      <c r="AM151" s="98"/>
      <c r="AN151" s="98"/>
      <c r="AO151" s="98"/>
      <c r="AP151" s="99"/>
      <c r="AQ151" s="99"/>
      <c r="AR151" s="99"/>
      <c r="AS151" s="99"/>
      <c r="AT151" s="99"/>
      <c r="AU151" s="99"/>
      <c r="AV151" s="101"/>
      <c r="AW151" s="101"/>
      <c r="AX151" s="101"/>
      <c r="AY151" s="101"/>
      <c r="AZ151" s="101"/>
      <c r="BA151" s="101"/>
      <c r="BB151" s="101"/>
      <c r="BC151" s="101"/>
      <c r="BD151" s="101"/>
      <c r="BE151" s="101"/>
      <c r="BF151" s="101"/>
      <c r="BG151" s="101"/>
      <c r="BH151" s="101"/>
      <c r="BI151" s="101"/>
      <c r="BJ151" s="101"/>
      <c r="BK151" s="101"/>
      <c r="BL151" s="58" t="s">
        <v>203</v>
      </c>
      <c r="BM151" s="59" t="s">
        <v>203</v>
      </c>
      <c r="BN151" s="60" t="s">
        <v>203</v>
      </c>
      <c r="BO151" s="61" t="s">
        <v>203</v>
      </c>
      <c r="BP151" s="62" t="s">
        <v>203</v>
      </c>
      <c r="BQ151" s="63" t="s">
        <v>203</v>
      </c>
      <c r="BR151" s="64"/>
      <c r="BS151" s="65"/>
      <c r="BT151" s="66"/>
      <c r="BU151" s="69"/>
      <c r="BV151" s="117"/>
      <c r="BW151" s="118"/>
      <c r="BX151" s="68"/>
      <c r="BY151" s="147" t="str">
        <f t="shared" si="42"/>
        <v/>
      </c>
      <c r="BZ151" s="148" t="str">
        <f t="shared" si="43"/>
        <v/>
      </c>
      <c r="CA151" s="149" t="str">
        <f t="shared" si="44"/>
        <v/>
      </c>
      <c r="CB151" s="149" t="str">
        <f t="shared" si="45"/>
        <v/>
      </c>
      <c r="CC151" s="148" t="str">
        <f t="shared" si="46"/>
        <v/>
      </c>
      <c r="CD151" s="148" t="str">
        <f t="shared" si="47"/>
        <v/>
      </c>
      <c r="CE151" s="149" t="str">
        <f t="shared" si="48"/>
        <v/>
      </c>
      <c r="CF151" s="149"/>
      <c r="CG151" s="148" t="str">
        <f t="shared" si="49"/>
        <v/>
      </c>
      <c r="CH151" s="150" t="str">
        <f t="shared" si="50"/>
        <v/>
      </c>
      <c r="CI151" s="149" t="str">
        <f t="shared" si="51"/>
        <v/>
      </c>
      <c r="CJ151" s="149"/>
      <c r="CK151" s="148" t="str">
        <f t="shared" si="52"/>
        <v/>
      </c>
      <c r="CL151" s="148" t="str">
        <f t="shared" si="53"/>
        <v/>
      </c>
      <c r="CM151" s="149" t="str">
        <f t="shared" si="54"/>
        <v/>
      </c>
      <c r="CN151" s="151" t="str">
        <f t="shared" si="55"/>
        <v/>
      </c>
      <c r="CO151" s="148" t="str">
        <f t="shared" si="56"/>
        <v/>
      </c>
      <c r="CP151" s="148" t="str">
        <f t="shared" si="57"/>
        <v/>
      </c>
    </row>
    <row r="152" spans="1:94" ht="15" thickBot="1">
      <c r="A152" s="153" t="s">
        <v>175</v>
      </c>
      <c r="B152" s="170" t="s">
        <v>52</v>
      </c>
      <c r="C152" s="290"/>
      <c r="D152" s="98"/>
      <c r="E152" s="98"/>
      <c r="F152" s="98"/>
      <c r="G152" s="98"/>
      <c r="H152" s="98"/>
      <c r="I152" s="98"/>
      <c r="J152" s="123"/>
      <c r="K152" s="123"/>
      <c r="L152" s="123"/>
      <c r="M152" s="123"/>
      <c r="N152" s="123"/>
      <c r="O152" s="123"/>
      <c r="P152" s="123"/>
      <c r="Q152" s="123"/>
      <c r="R152" s="123"/>
      <c r="S152" s="99"/>
      <c r="T152" s="99"/>
      <c r="U152" s="99"/>
      <c r="V152" s="99"/>
      <c r="W152" s="99"/>
      <c r="X152" s="99"/>
      <c r="Y152" s="99"/>
      <c r="Z152" s="126"/>
      <c r="AA152" s="126"/>
      <c r="AB152" s="126"/>
      <c r="AC152" s="126"/>
      <c r="AD152" s="126"/>
      <c r="AE152" s="100"/>
      <c r="AF152" s="100"/>
      <c r="AG152" s="100"/>
      <c r="AH152" s="100"/>
      <c r="AI152" s="100"/>
      <c r="AJ152" s="101"/>
      <c r="AK152" s="101"/>
      <c r="AL152" s="101"/>
      <c r="AM152" s="98"/>
      <c r="AN152" s="98"/>
      <c r="AO152" s="98"/>
      <c r="AP152" s="99"/>
      <c r="AQ152" s="99"/>
      <c r="AR152" s="99"/>
      <c r="AS152" s="99"/>
      <c r="AT152" s="99"/>
      <c r="AU152" s="99"/>
      <c r="AV152" s="101"/>
      <c r="AW152" s="101"/>
      <c r="AX152" s="101"/>
      <c r="AY152" s="101"/>
      <c r="AZ152" s="101"/>
      <c r="BA152" s="101"/>
      <c r="BB152" s="101"/>
      <c r="BC152" s="101"/>
      <c r="BD152" s="101"/>
      <c r="BE152" s="101"/>
      <c r="BF152" s="101"/>
      <c r="BG152" s="101"/>
      <c r="BH152" s="101"/>
      <c r="BI152" s="101"/>
      <c r="BJ152" s="101"/>
      <c r="BK152" s="101"/>
      <c r="BL152" s="58" t="s">
        <v>203</v>
      </c>
      <c r="BM152" s="59" t="s">
        <v>203</v>
      </c>
      <c r="BN152" s="60" t="s">
        <v>203</v>
      </c>
      <c r="BO152" s="61" t="s">
        <v>203</v>
      </c>
      <c r="BP152" s="62" t="s">
        <v>203</v>
      </c>
      <c r="BQ152" s="63" t="s">
        <v>203</v>
      </c>
      <c r="BR152" s="64"/>
      <c r="BS152" s="65"/>
      <c r="BT152" s="66"/>
      <c r="BU152" s="69"/>
      <c r="BV152" s="117"/>
      <c r="BW152" s="118"/>
      <c r="BX152" s="68"/>
      <c r="BY152" s="147" t="str">
        <f t="shared" si="42"/>
        <v/>
      </c>
      <c r="BZ152" s="148" t="str">
        <f t="shared" si="43"/>
        <v/>
      </c>
      <c r="CA152" s="149" t="str">
        <f t="shared" si="44"/>
        <v/>
      </c>
      <c r="CB152" s="149" t="str">
        <f t="shared" si="45"/>
        <v/>
      </c>
      <c r="CC152" s="148" t="str">
        <f t="shared" si="46"/>
        <v/>
      </c>
      <c r="CD152" s="148" t="str">
        <f t="shared" si="47"/>
        <v/>
      </c>
      <c r="CE152" s="149" t="str">
        <f t="shared" si="48"/>
        <v/>
      </c>
      <c r="CF152" s="149"/>
      <c r="CG152" s="148" t="str">
        <f t="shared" si="49"/>
        <v/>
      </c>
      <c r="CH152" s="150" t="str">
        <f t="shared" si="50"/>
        <v/>
      </c>
      <c r="CI152" s="149" t="str">
        <f t="shared" si="51"/>
        <v/>
      </c>
      <c r="CJ152" s="149"/>
      <c r="CK152" s="148" t="str">
        <f t="shared" si="52"/>
        <v/>
      </c>
      <c r="CL152" s="148" t="str">
        <f t="shared" si="53"/>
        <v/>
      </c>
      <c r="CM152" s="149" t="str">
        <f t="shared" si="54"/>
        <v/>
      </c>
      <c r="CN152" s="151" t="str">
        <f t="shared" si="55"/>
        <v/>
      </c>
      <c r="CO152" s="148" t="str">
        <f t="shared" si="56"/>
        <v/>
      </c>
      <c r="CP152" s="148" t="str">
        <f t="shared" si="57"/>
        <v/>
      </c>
    </row>
    <row r="153" spans="1:94" ht="15" thickBot="1">
      <c r="A153" s="153" t="s">
        <v>176</v>
      </c>
      <c r="B153" s="170" t="s">
        <v>52</v>
      </c>
      <c r="C153" s="290"/>
      <c r="D153" s="98"/>
      <c r="E153" s="98"/>
      <c r="F153" s="98"/>
      <c r="G153" s="98"/>
      <c r="H153" s="98"/>
      <c r="I153" s="98"/>
      <c r="J153" s="123"/>
      <c r="K153" s="123"/>
      <c r="L153" s="123"/>
      <c r="M153" s="123"/>
      <c r="N153" s="123"/>
      <c r="O153" s="123"/>
      <c r="P153" s="123"/>
      <c r="Q153" s="123"/>
      <c r="R153" s="123"/>
      <c r="S153" s="99"/>
      <c r="T153" s="99"/>
      <c r="U153" s="99"/>
      <c r="V153" s="99"/>
      <c r="W153" s="99"/>
      <c r="X153" s="99"/>
      <c r="Y153" s="99"/>
      <c r="Z153" s="126"/>
      <c r="AA153" s="126"/>
      <c r="AB153" s="126"/>
      <c r="AC153" s="126"/>
      <c r="AD153" s="126"/>
      <c r="AE153" s="100"/>
      <c r="AF153" s="100"/>
      <c r="AG153" s="100"/>
      <c r="AH153" s="100"/>
      <c r="AI153" s="100"/>
      <c r="AJ153" s="101"/>
      <c r="AK153" s="101"/>
      <c r="AL153" s="101"/>
      <c r="AM153" s="98"/>
      <c r="AN153" s="98"/>
      <c r="AO153" s="98"/>
      <c r="AP153" s="99"/>
      <c r="AQ153" s="99"/>
      <c r="AR153" s="99"/>
      <c r="AS153" s="99"/>
      <c r="AT153" s="99"/>
      <c r="AU153" s="99"/>
      <c r="AV153" s="101"/>
      <c r="AW153" s="101"/>
      <c r="AX153" s="101"/>
      <c r="AY153" s="101"/>
      <c r="AZ153" s="101"/>
      <c r="BA153" s="101"/>
      <c r="BB153" s="101"/>
      <c r="BC153" s="101"/>
      <c r="BD153" s="101"/>
      <c r="BE153" s="101"/>
      <c r="BF153" s="101"/>
      <c r="BG153" s="101"/>
      <c r="BH153" s="101"/>
      <c r="BI153" s="101"/>
      <c r="BJ153" s="101"/>
      <c r="BK153" s="101"/>
      <c r="BL153" s="58" t="s">
        <v>203</v>
      </c>
      <c r="BM153" s="59" t="s">
        <v>203</v>
      </c>
      <c r="BN153" s="60" t="s">
        <v>203</v>
      </c>
      <c r="BO153" s="61" t="s">
        <v>203</v>
      </c>
      <c r="BP153" s="62" t="s">
        <v>203</v>
      </c>
      <c r="BQ153" s="63" t="s">
        <v>203</v>
      </c>
      <c r="BR153" s="64"/>
      <c r="BS153" s="65"/>
      <c r="BT153" s="66"/>
      <c r="BU153" s="69"/>
      <c r="BV153" s="117"/>
      <c r="BW153" s="118"/>
      <c r="BX153" s="68"/>
      <c r="BY153" s="147" t="str">
        <f t="shared" si="42"/>
        <v/>
      </c>
      <c r="BZ153" s="148" t="str">
        <f t="shared" si="43"/>
        <v/>
      </c>
      <c r="CA153" s="149" t="str">
        <f t="shared" si="44"/>
        <v/>
      </c>
      <c r="CB153" s="149" t="str">
        <f t="shared" si="45"/>
        <v/>
      </c>
      <c r="CC153" s="148" t="str">
        <f t="shared" si="46"/>
        <v/>
      </c>
      <c r="CD153" s="148" t="str">
        <f t="shared" si="47"/>
        <v/>
      </c>
      <c r="CE153" s="149" t="str">
        <f t="shared" si="48"/>
        <v/>
      </c>
      <c r="CF153" s="149"/>
      <c r="CG153" s="148" t="str">
        <f t="shared" si="49"/>
        <v/>
      </c>
      <c r="CH153" s="150" t="str">
        <f t="shared" si="50"/>
        <v/>
      </c>
      <c r="CI153" s="149" t="str">
        <f t="shared" si="51"/>
        <v/>
      </c>
      <c r="CJ153" s="149"/>
      <c r="CK153" s="148" t="str">
        <f t="shared" si="52"/>
        <v/>
      </c>
      <c r="CL153" s="148" t="str">
        <f t="shared" si="53"/>
        <v/>
      </c>
      <c r="CM153" s="149" t="str">
        <f t="shared" si="54"/>
        <v/>
      </c>
      <c r="CN153" s="151" t="str">
        <f t="shared" si="55"/>
        <v/>
      </c>
      <c r="CO153" s="148" t="str">
        <f t="shared" si="56"/>
        <v/>
      </c>
      <c r="CP153" s="148" t="str">
        <f t="shared" si="57"/>
        <v/>
      </c>
    </row>
    <row r="154" spans="1:94" ht="15" thickBot="1">
      <c r="A154" s="153" t="s">
        <v>177</v>
      </c>
      <c r="B154" s="170" t="s">
        <v>52</v>
      </c>
      <c r="C154" s="290"/>
      <c r="D154" s="98"/>
      <c r="E154" s="98"/>
      <c r="F154" s="98"/>
      <c r="G154" s="98"/>
      <c r="H154" s="98"/>
      <c r="I154" s="98"/>
      <c r="J154" s="123"/>
      <c r="K154" s="123"/>
      <c r="L154" s="123"/>
      <c r="M154" s="123"/>
      <c r="N154" s="123"/>
      <c r="O154" s="123"/>
      <c r="P154" s="123"/>
      <c r="Q154" s="123"/>
      <c r="R154" s="123"/>
      <c r="S154" s="99"/>
      <c r="T154" s="99"/>
      <c r="U154" s="99"/>
      <c r="V154" s="99"/>
      <c r="W154" s="99"/>
      <c r="X154" s="99"/>
      <c r="Y154" s="99"/>
      <c r="Z154" s="126"/>
      <c r="AA154" s="126"/>
      <c r="AB154" s="126"/>
      <c r="AC154" s="126"/>
      <c r="AD154" s="126"/>
      <c r="AE154" s="100"/>
      <c r="AF154" s="100"/>
      <c r="AG154" s="100"/>
      <c r="AH154" s="100"/>
      <c r="AI154" s="100"/>
      <c r="AJ154" s="101"/>
      <c r="AK154" s="101"/>
      <c r="AL154" s="101"/>
      <c r="AM154" s="98"/>
      <c r="AN154" s="98"/>
      <c r="AO154" s="98"/>
      <c r="AP154" s="99"/>
      <c r="AQ154" s="99"/>
      <c r="AR154" s="99"/>
      <c r="AS154" s="99"/>
      <c r="AT154" s="99"/>
      <c r="AU154" s="99"/>
      <c r="AV154" s="101"/>
      <c r="AW154" s="101"/>
      <c r="AX154" s="101"/>
      <c r="AY154" s="101"/>
      <c r="AZ154" s="101"/>
      <c r="BA154" s="101"/>
      <c r="BB154" s="101"/>
      <c r="BC154" s="101"/>
      <c r="BD154" s="101"/>
      <c r="BE154" s="101"/>
      <c r="BF154" s="101"/>
      <c r="BG154" s="101"/>
      <c r="BH154" s="101"/>
      <c r="BI154" s="101"/>
      <c r="BJ154" s="101"/>
      <c r="BK154" s="101"/>
      <c r="BL154" s="58" t="s">
        <v>203</v>
      </c>
      <c r="BM154" s="59" t="s">
        <v>203</v>
      </c>
      <c r="BN154" s="60" t="s">
        <v>203</v>
      </c>
      <c r="BO154" s="61" t="s">
        <v>203</v>
      </c>
      <c r="BP154" s="62" t="s">
        <v>203</v>
      </c>
      <c r="BQ154" s="63" t="s">
        <v>203</v>
      </c>
      <c r="BR154" s="64"/>
      <c r="BS154" s="65"/>
      <c r="BT154" s="66"/>
      <c r="BU154" s="69"/>
      <c r="BV154" s="117"/>
      <c r="BW154" s="118"/>
      <c r="BX154" s="68"/>
      <c r="BY154" s="147" t="str">
        <f t="shared" si="42"/>
        <v/>
      </c>
      <c r="BZ154" s="148" t="str">
        <f t="shared" si="43"/>
        <v/>
      </c>
      <c r="CA154" s="149" t="str">
        <f t="shared" si="44"/>
        <v/>
      </c>
      <c r="CB154" s="149" t="str">
        <f t="shared" si="45"/>
        <v/>
      </c>
      <c r="CC154" s="148" t="str">
        <f t="shared" si="46"/>
        <v/>
      </c>
      <c r="CD154" s="148" t="str">
        <f t="shared" si="47"/>
        <v/>
      </c>
      <c r="CE154" s="149" t="str">
        <f t="shared" si="48"/>
        <v/>
      </c>
      <c r="CF154" s="149"/>
      <c r="CG154" s="148" t="str">
        <f t="shared" si="49"/>
        <v/>
      </c>
      <c r="CH154" s="150" t="str">
        <f t="shared" si="50"/>
        <v/>
      </c>
      <c r="CI154" s="149" t="str">
        <f t="shared" si="51"/>
        <v/>
      </c>
      <c r="CJ154" s="149"/>
      <c r="CK154" s="148" t="str">
        <f t="shared" si="52"/>
        <v/>
      </c>
      <c r="CL154" s="148" t="str">
        <f t="shared" si="53"/>
        <v/>
      </c>
      <c r="CM154" s="149" t="str">
        <f t="shared" si="54"/>
        <v/>
      </c>
      <c r="CN154" s="151" t="str">
        <f t="shared" si="55"/>
        <v/>
      </c>
      <c r="CO154" s="148" t="str">
        <f t="shared" si="56"/>
        <v/>
      </c>
      <c r="CP154" s="148" t="str">
        <f t="shared" si="57"/>
        <v/>
      </c>
    </row>
    <row r="155" spans="1:94" ht="15" thickBot="1">
      <c r="A155" s="153" t="s">
        <v>178</v>
      </c>
      <c r="B155" s="170" t="s">
        <v>52</v>
      </c>
      <c r="C155" s="290"/>
      <c r="D155" s="98"/>
      <c r="E155" s="98"/>
      <c r="F155" s="98"/>
      <c r="G155" s="98"/>
      <c r="H155" s="98"/>
      <c r="I155" s="98"/>
      <c r="J155" s="123"/>
      <c r="K155" s="123"/>
      <c r="L155" s="123"/>
      <c r="M155" s="123"/>
      <c r="N155" s="123"/>
      <c r="O155" s="123"/>
      <c r="P155" s="123"/>
      <c r="Q155" s="123"/>
      <c r="R155" s="123"/>
      <c r="S155" s="99"/>
      <c r="T155" s="99"/>
      <c r="U155" s="99"/>
      <c r="V155" s="99"/>
      <c r="W155" s="99"/>
      <c r="X155" s="99"/>
      <c r="Y155" s="99"/>
      <c r="Z155" s="126"/>
      <c r="AA155" s="126"/>
      <c r="AB155" s="126"/>
      <c r="AC155" s="126"/>
      <c r="AD155" s="126"/>
      <c r="AE155" s="100"/>
      <c r="AF155" s="100"/>
      <c r="AG155" s="100"/>
      <c r="AH155" s="100"/>
      <c r="AI155" s="100"/>
      <c r="AJ155" s="101"/>
      <c r="AK155" s="101"/>
      <c r="AL155" s="101"/>
      <c r="AM155" s="98"/>
      <c r="AN155" s="98"/>
      <c r="AO155" s="98"/>
      <c r="AP155" s="99"/>
      <c r="AQ155" s="99"/>
      <c r="AR155" s="99"/>
      <c r="AS155" s="99"/>
      <c r="AT155" s="99"/>
      <c r="AU155" s="99"/>
      <c r="AV155" s="101"/>
      <c r="AW155" s="101"/>
      <c r="AX155" s="101"/>
      <c r="AY155" s="101"/>
      <c r="AZ155" s="101"/>
      <c r="BA155" s="101"/>
      <c r="BB155" s="101"/>
      <c r="BC155" s="101"/>
      <c r="BD155" s="101"/>
      <c r="BE155" s="101"/>
      <c r="BF155" s="101"/>
      <c r="BG155" s="101"/>
      <c r="BH155" s="101"/>
      <c r="BI155" s="101"/>
      <c r="BJ155" s="101"/>
      <c r="BK155" s="101"/>
      <c r="BL155" s="58" t="s">
        <v>203</v>
      </c>
      <c r="BM155" s="59" t="s">
        <v>203</v>
      </c>
      <c r="BN155" s="60" t="s">
        <v>203</v>
      </c>
      <c r="BO155" s="61" t="s">
        <v>203</v>
      </c>
      <c r="BP155" s="62" t="s">
        <v>203</v>
      </c>
      <c r="BQ155" s="63" t="s">
        <v>203</v>
      </c>
      <c r="BR155" s="64"/>
      <c r="BS155" s="65"/>
      <c r="BT155" s="66"/>
      <c r="BU155" s="69"/>
      <c r="BV155" s="117"/>
      <c r="BW155" s="118"/>
      <c r="BX155" s="68"/>
      <c r="BY155" s="147" t="str">
        <f t="shared" si="42"/>
        <v/>
      </c>
      <c r="BZ155" s="148" t="str">
        <f t="shared" si="43"/>
        <v/>
      </c>
      <c r="CA155" s="149" t="str">
        <f t="shared" si="44"/>
        <v/>
      </c>
      <c r="CB155" s="149" t="str">
        <f t="shared" si="45"/>
        <v/>
      </c>
      <c r="CC155" s="148" t="str">
        <f t="shared" si="46"/>
        <v/>
      </c>
      <c r="CD155" s="148" t="str">
        <f t="shared" si="47"/>
        <v/>
      </c>
      <c r="CE155" s="149" t="str">
        <f t="shared" si="48"/>
        <v/>
      </c>
      <c r="CF155" s="149"/>
      <c r="CG155" s="148" t="str">
        <f t="shared" si="49"/>
        <v/>
      </c>
      <c r="CH155" s="150" t="str">
        <f t="shared" si="50"/>
        <v/>
      </c>
      <c r="CI155" s="149" t="str">
        <f t="shared" si="51"/>
        <v/>
      </c>
      <c r="CJ155" s="149"/>
      <c r="CK155" s="148" t="str">
        <f t="shared" si="52"/>
        <v/>
      </c>
      <c r="CL155" s="148" t="str">
        <f t="shared" si="53"/>
        <v/>
      </c>
      <c r="CM155" s="149" t="str">
        <f t="shared" si="54"/>
        <v/>
      </c>
      <c r="CN155" s="151" t="str">
        <f t="shared" si="55"/>
        <v/>
      </c>
      <c r="CO155" s="148" t="str">
        <f t="shared" si="56"/>
        <v/>
      </c>
      <c r="CP155" s="148" t="str">
        <f t="shared" si="57"/>
        <v/>
      </c>
    </row>
    <row r="156" spans="1:94" ht="28.8" thickBot="1">
      <c r="A156" s="153" t="s">
        <v>179</v>
      </c>
      <c r="B156" s="170" t="s">
        <v>52</v>
      </c>
      <c r="C156" s="290"/>
      <c r="D156" s="98"/>
      <c r="E156" s="98"/>
      <c r="F156" s="98"/>
      <c r="G156" s="98"/>
      <c r="H156" s="98"/>
      <c r="I156" s="98"/>
      <c r="J156" s="123"/>
      <c r="K156" s="123"/>
      <c r="L156" s="123"/>
      <c r="M156" s="123"/>
      <c r="N156" s="123"/>
      <c r="O156" s="123"/>
      <c r="P156" s="123"/>
      <c r="Q156" s="123"/>
      <c r="R156" s="123"/>
      <c r="S156" s="99"/>
      <c r="T156" s="99"/>
      <c r="U156" s="99"/>
      <c r="V156" s="99"/>
      <c r="W156" s="99"/>
      <c r="X156" s="99"/>
      <c r="Y156" s="99"/>
      <c r="Z156" s="126"/>
      <c r="AA156" s="126"/>
      <c r="AB156" s="126"/>
      <c r="AC156" s="126"/>
      <c r="AD156" s="126"/>
      <c r="AE156" s="100"/>
      <c r="AF156" s="100"/>
      <c r="AG156" s="100"/>
      <c r="AH156" s="100"/>
      <c r="AI156" s="100"/>
      <c r="AJ156" s="101"/>
      <c r="AK156" s="101"/>
      <c r="AL156" s="101"/>
      <c r="AM156" s="98"/>
      <c r="AN156" s="98"/>
      <c r="AO156" s="98"/>
      <c r="AP156" s="99"/>
      <c r="AQ156" s="99"/>
      <c r="AR156" s="99"/>
      <c r="AS156" s="99"/>
      <c r="AT156" s="99"/>
      <c r="AU156" s="99"/>
      <c r="AV156" s="101"/>
      <c r="AW156" s="101"/>
      <c r="AX156" s="101"/>
      <c r="AY156" s="101"/>
      <c r="AZ156" s="101"/>
      <c r="BA156" s="101"/>
      <c r="BB156" s="101"/>
      <c r="BC156" s="101"/>
      <c r="BD156" s="101"/>
      <c r="BE156" s="101"/>
      <c r="BF156" s="101"/>
      <c r="BG156" s="101"/>
      <c r="BH156" s="101"/>
      <c r="BI156" s="101"/>
      <c r="BJ156" s="101"/>
      <c r="BK156" s="101"/>
      <c r="BL156" s="58" t="s">
        <v>203</v>
      </c>
      <c r="BM156" s="59" t="s">
        <v>203</v>
      </c>
      <c r="BN156" s="60" t="s">
        <v>203</v>
      </c>
      <c r="BO156" s="61" t="s">
        <v>203</v>
      </c>
      <c r="BP156" s="62" t="s">
        <v>203</v>
      </c>
      <c r="BQ156" s="63" t="s">
        <v>203</v>
      </c>
      <c r="BR156" s="64"/>
      <c r="BS156" s="65"/>
      <c r="BT156" s="66"/>
      <c r="BU156" s="69"/>
      <c r="BV156" s="117"/>
      <c r="BW156" s="118"/>
      <c r="BX156" s="68"/>
      <c r="BY156" s="147" t="str">
        <f t="shared" si="42"/>
        <v/>
      </c>
      <c r="BZ156" s="148" t="str">
        <f t="shared" si="43"/>
        <v/>
      </c>
      <c r="CA156" s="149" t="str">
        <f t="shared" si="44"/>
        <v/>
      </c>
      <c r="CB156" s="149" t="str">
        <f t="shared" si="45"/>
        <v/>
      </c>
      <c r="CC156" s="148" t="str">
        <f t="shared" si="46"/>
        <v/>
      </c>
      <c r="CD156" s="148" t="str">
        <f t="shared" si="47"/>
        <v/>
      </c>
      <c r="CE156" s="149" t="str">
        <f t="shared" si="48"/>
        <v/>
      </c>
      <c r="CF156" s="149"/>
      <c r="CG156" s="148" t="str">
        <f t="shared" si="49"/>
        <v/>
      </c>
      <c r="CH156" s="150" t="str">
        <f t="shared" si="50"/>
        <v/>
      </c>
      <c r="CI156" s="149" t="str">
        <f t="shared" si="51"/>
        <v/>
      </c>
      <c r="CJ156" s="149"/>
      <c r="CK156" s="148" t="str">
        <f t="shared" si="52"/>
        <v/>
      </c>
      <c r="CL156" s="148" t="str">
        <f t="shared" si="53"/>
        <v/>
      </c>
      <c r="CM156" s="149" t="str">
        <f t="shared" si="54"/>
        <v/>
      </c>
      <c r="CN156" s="151" t="str">
        <f t="shared" si="55"/>
        <v/>
      </c>
      <c r="CO156" s="148" t="str">
        <f t="shared" si="56"/>
        <v/>
      </c>
      <c r="CP156" s="148" t="str">
        <f t="shared" si="57"/>
        <v/>
      </c>
    </row>
    <row r="157" spans="1:94" ht="15" thickBot="1">
      <c r="A157" s="153" t="s">
        <v>180</v>
      </c>
      <c r="B157" s="170" t="s">
        <v>52</v>
      </c>
      <c r="C157" s="290"/>
      <c r="D157" s="98"/>
      <c r="E157" s="98"/>
      <c r="F157" s="98"/>
      <c r="G157" s="98"/>
      <c r="H157" s="98"/>
      <c r="I157" s="98"/>
      <c r="J157" s="123"/>
      <c r="K157" s="123"/>
      <c r="L157" s="123"/>
      <c r="M157" s="123"/>
      <c r="N157" s="123"/>
      <c r="O157" s="123"/>
      <c r="P157" s="123"/>
      <c r="Q157" s="123"/>
      <c r="R157" s="123"/>
      <c r="S157" s="99"/>
      <c r="T157" s="99"/>
      <c r="U157" s="99"/>
      <c r="V157" s="99"/>
      <c r="W157" s="99"/>
      <c r="X157" s="99"/>
      <c r="Y157" s="99"/>
      <c r="Z157" s="126"/>
      <c r="AA157" s="126"/>
      <c r="AB157" s="126"/>
      <c r="AC157" s="126"/>
      <c r="AD157" s="126"/>
      <c r="AE157" s="100"/>
      <c r="AF157" s="100"/>
      <c r="AG157" s="100"/>
      <c r="AH157" s="100"/>
      <c r="AI157" s="100"/>
      <c r="AJ157" s="101"/>
      <c r="AK157" s="101"/>
      <c r="AL157" s="101"/>
      <c r="AM157" s="98"/>
      <c r="AN157" s="98"/>
      <c r="AO157" s="98"/>
      <c r="AP157" s="99"/>
      <c r="AQ157" s="99"/>
      <c r="AR157" s="99"/>
      <c r="AS157" s="99"/>
      <c r="AT157" s="99"/>
      <c r="AU157" s="99"/>
      <c r="AV157" s="101"/>
      <c r="AW157" s="101"/>
      <c r="AX157" s="101"/>
      <c r="AY157" s="101"/>
      <c r="AZ157" s="101"/>
      <c r="BA157" s="101"/>
      <c r="BB157" s="101"/>
      <c r="BC157" s="101"/>
      <c r="BD157" s="101"/>
      <c r="BE157" s="101"/>
      <c r="BF157" s="101"/>
      <c r="BG157" s="101"/>
      <c r="BH157" s="101"/>
      <c r="BI157" s="101"/>
      <c r="BJ157" s="101"/>
      <c r="BK157" s="101"/>
      <c r="BL157" s="58" t="s">
        <v>203</v>
      </c>
      <c r="BM157" s="59" t="s">
        <v>203</v>
      </c>
      <c r="BN157" s="60" t="s">
        <v>203</v>
      </c>
      <c r="BO157" s="61" t="s">
        <v>203</v>
      </c>
      <c r="BP157" s="62" t="s">
        <v>203</v>
      </c>
      <c r="BQ157" s="63" t="s">
        <v>203</v>
      </c>
      <c r="BR157" s="64"/>
      <c r="BS157" s="65"/>
      <c r="BT157" s="66"/>
      <c r="BU157" s="69"/>
      <c r="BV157" s="117"/>
      <c r="BW157" s="118"/>
      <c r="BX157" s="68"/>
      <c r="BY157" s="147" t="str">
        <f t="shared" si="42"/>
        <v/>
      </c>
      <c r="BZ157" s="148" t="str">
        <f t="shared" si="43"/>
        <v/>
      </c>
      <c r="CA157" s="149" t="str">
        <f t="shared" si="44"/>
        <v/>
      </c>
      <c r="CB157" s="149" t="str">
        <f t="shared" si="45"/>
        <v/>
      </c>
      <c r="CC157" s="148" t="str">
        <f t="shared" si="46"/>
        <v/>
      </c>
      <c r="CD157" s="148" t="str">
        <f t="shared" si="47"/>
        <v/>
      </c>
      <c r="CE157" s="149" t="str">
        <f t="shared" si="48"/>
        <v/>
      </c>
      <c r="CF157" s="149"/>
      <c r="CG157" s="148" t="str">
        <f t="shared" si="49"/>
        <v/>
      </c>
      <c r="CH157" s="150" t="str">
        <f t="shared" si="50"/>
        <v/>
      </c>
      <c r="CI157" s="149" t="str">
        <f t="shared" si="51"/>
        <v/>
      </c>
      <c r="CJ157" s="149"/>
      <c r="CK157" s="148" t="str">
        <f t="shared" si="52"/>
        <v/>
      </c>
      <c r="CL157" s="148" t="str">
        <f t="shared" si="53"/>
        <v/>
      </c>
      <c r="CM157" s="149" t="str">
        <f t="shared" si="54"/>
        <v/>
      </c>
      <c r="CN157" s="151" t="str">
        <f t="shared" si="55"/>
        <v/>
      </c>
      <c r="CO157" s="148" t="str">
        <f t="shared" si="56"/>
        <v/>
      </c>
      <c r="CP157" s="148" t="str">
        <f t="shared" si="57"/>
        <v/>
      </c>
    </row>
    <row r="158" spans="1:94" ht="15" thickBot="1">
      <c r="A158" s="153" t="s">
        <v>181</v>
      </c>
      <c r="B158" s="170" t="s">
        <v>52</v>
      </c>
      <c r="C158" s="290"/>
      <c r="D158" s="98"/>
      <c r="E158" s="98"/>
      <c r="F158" s="98"/>
      <c r="G158" s="98"/>
      <c r="H158" s="98"/>
      <c r="I158" s="98"/>
      <c r="J158" s="123"/>
      <c r="K158" s="123"/>
      <c r="L158" s="123"/>
      <c r="M158" s="123"/>
      <c r="N158" s="123"/>
      <c r="O158" s="123"/>
      <c r="P158" s="123"/>
      <c r="Q158" s="123"/>
      <c r="R158" s="123"/>
      <c r="S158" s="99"/>
      <c r="T158" s="99"/>
      <c r="U158" s="99"/>
      <c r="V158" s="99"/>
      <c r="W158" s="99"/>
      <c r="X158" s="99"/>
      <c r="Y158" s="99"/>
      <c r="Z158" s="126"/>
      <c r="AA158" s="126"/>
      <c r="AB158" s="126"/>
      <c r="AC158" s="126"/>
      <c r="AD158" s="126"/>
      <c r="AE158" s="100"/>
      <c r="AF158" s="100"/>
      <c r="AG158" s="100"/>
      <c r="AH158" s="100"/>
      <c r="AI158" s="100"/>
      <c r="AJ158" s="101"/>
      <c r="AK158" s="101"/>
      <c r="AL158" s="101"/>
      <c r="AM158" s="98"/>
      <c r="AN158" s="98"/>
      <c r="AO158" s="98"/>
      <c r="AP158" s="99"/>
      <c r="AQ158" s="99"/>
      <c r="AR158" s="99"/>
      <c r="AS158" s="99"/>
      <c r="AT158" s="99"/>
      <c r="AU158" s="99"/>
      <c r="AV158" s="101"/>
      <c r="AW158" s="101"/>
      <c r="AX158" s="101"/>
      <c r="AY158" s="101"/>
      <c r="AZ158" s="101"/>
      <c r="BA158" s="101"/>
      <c r="BB158" s="101"/>
      <c r="BC158" s="101"/>
      <c r="BD158" s="101"/>
      <c r="BE158" s="101"/>
      <c r="BF158" s="101"/>
      <c r="BG158" s="101"/>
      <c r="BH158" s="101"/>
      <c r="BI158" s="101"/>
      <c r="BJ158" s="101"/>
      <c r="BK158" s="101"/>
      <c r="BL158" s="58" t="s">
        <v>203</v>
      </c>
      <c r="BM158" s="59" t="s">
        <v>203</v>
      </c>
      <c r="BN158" s="60" t="s">
        <v>203</v>
      </c>
      <c r="BO158" s="61" t="s">
        <v>203</v>
      </c>
      <c r="BP158" s="62" t="s">
        <v>203</v>
      </c>
      <c r="BQ158" s="63" t="s">
        <v>203</v>
      </c>
      <c r="BR158" s="64"/>
      <c r="BS158" s="65"/>
      <c r="BT158" s="66"/>
      <c r="BU158" s="69"/>
      <c r="BV158" s="117"/>
      <c r="BW158" s="118"/>
      <c r="BX158" s="68"/>
      <c r="BY158" s="147" t="str">
        <f t="shared" si="42"/>
        <v/>
      </c>
      <c r="BZ158" s="148" t="str">
        <f t="shared" si="43"/>
        <v/>
      </c>
      <c r="CA158" s="149" t="str">
        <f t="shared" si="44"/>
        <v/>
      </c>
      <c r="CB158" s="149" t="str">
        <f t="shared" si="45"/>
        <v/>
      </c>
      <c r="CC158" s="148" t="str">
        <f t="shared" si="46"/>
        <v/>
      </c>
      <c r="CD158" s="148" t="str">
        <f t="shared" si="47"/>
        <v/>
      </c>
      <c r="CE158" s="149" t="str">
        <f t="shared" si="48"/>
        <v/>
      </c>
      <c r="CF158" s="149"/>
      <c r="CG158" s="148" t="str">
        <f t="shared" si="49"/>
        <v/>
      </c>
      <c r="CH158" s="150" t="str">
        <f t="shared" si="50"/>
        <v/>
      </c>
      <c r="CI158" s="149" t="str">
        <f t="shared" si="51"/>
        <v/>
      </c>
      <c r="CJ158" s="149"/>
      <c r="CK158" s="148" t="str">
        <f t="shared" si="52"/>
        <v/>
      </c>
      <c r="CL158" s="148" t="str">
        <f t="shared" si="53"/>
        <v/>
      </c>
      <c r="CM158" s="149" t="str">
        <f t="shared" si="54"/>
        <v/>
      </c>
      <c r="CN158" s="151" t="str">
        <f t="shared" si="55"/>
        <v/>
      </c>
      <c r="CO158" s="148" t="str">
        <f t="shared" si="56"/>
        <v/>
      </c>
      <c r="CP158" s="148" t="str">
        <f t="shared" si="57"/>
        <v/>
      </c>
    </row>
    <row r="159" spans="1:94" ht="28.8" thickBot="1">
      <c r="A159" s="153" t="s">
        <v>182</v>
      </c>
      <c r="B159" s="170" t="s">
        <v>52</v>
      </c>
      <c r="C159" s="290"/>
      <c r="D159" s="98"/>
      <c r="E159" s="98"/>
      <c r="F159" s="98"/>
      <c r="G159" s="98"/>
      <c r="H159" s="98"/>
      <c r="I159" s="98"/>
      <c r="J159" s="123"/>
      <c r="K159" s="123"/>
      <c r="L159" s="123"/>
      <c r="M159" s="123"/>
      <c r="N159" s="123"/>
      <c r="O159" s="123"/>
      <c r="P159" s="123"/>
      <c r="Q159" s="123"/>
      <c r="R159" s="123"/>
      <c r="S159" s="99"/>
      <c r="T159" s="99"/>
      <c r="U159" s="99"/>
      <c r="V159" s="99"/>
      <c r="W159" s="99"/>
      <c r="X159" s="99"/>
      <c r="Y159" s="99"/>
      <c r="Z159" s="126"/>
      <c r="AA159" s="126"/>
      <c r="AB159" s="126"/>
      <c r="AC159" s="126"/>
      <c r="AD159" s="126"/>
      <c r="AE159" s="100"/>
      <c r="AF159" s="100"/>
      <c r="AG159" s="100"/>
      <c r="AH159" s="100"/>
      <c r="AI159" s="100"/>
      <c r="AJ159" s="101"/>
      <c r="AK159" s="101"/>
      <c r="AL159" s="101"/>
      <c r="AM159" s="98"/>
      <c r="AN159" s="98"/>
      <c r="AO159" s="98"/>
      <c r="AP159" s="99"/>
      <c r="AQ159" s="99"/>
      <c r="AR159" s="99"/>
      <c r="AS159" s="99"/>
      <c r="AT159" s="99"/>
      <c r="AU159" s="99"/>
      <c r="AV159" s="101"/>
      <c r="AW159" s="101"/>
      <c r="AX159" s="101"/>
      <c r="AY159" s="101"/>
      <c r="AZ159" s="101"/>
      <c r="BA159" s="101"/>
      <c r="BB159" s="101"/>
      <c r="BC159" s="101"/>
      <c r="BD159" s="101"/>
      <c r="BE159" s="101"/>
      <c r="BF159" s="101"/>
      <c r="BG159" s="101"/>
      <c r="BH159" s="101"/>
      <c r="BI159" s="101"/>
      <c r="BJ159" s="101"/>
      <c r="BK159" s="101"/>
      <c r="BL159" s="58" t="s">
        <v>203</v>
      </c>
      <c r="BM159" s="59" t="s">
        <v>203</v>
      </c>
      <c r="BN159" s="60" t="s">
        <v>203</v>
      </c>
      <c r="BO159" s="61" t="s">
        <v>203</v>
      </c>
      <c r="BP159" s="62" t="s">
        <v>203</v>
      </c>
      <c r="BQ159" s="63" t="s">
        <v>203</v>
      </c>
      <c r="BR159" s="64"/>
      <c r="BS159" s="65"/>
      <c r="BT159" s="66"/>
      <c r="BU159" s="69"/>
      <c r="BV159" s="117"/>
      <c r="BW159" s="118"/>
      <c r="BX159" s="68"/>
      <c r="BY159" s="147" t="str">
        <f t="shared" si="42"/>
        <v/>
      </c>
      <c r="BZ159" s="148" t="str">
        <f t="shared" si="43"/>
        <v/>
      </c>
      <c r="CA159" s="149" t="str">
        <f t="shared" si="44"/>
        <v/>
      </c>
      <c r="CB159" s="149" t="str">
        <f t="shared" si="45"/>
        <v/>
      </c>
      <c r="CC159" s="148" t="str">
        <f t="shared" si="46"/>
        <v/>
      </c>
      <c r="CD159" s="148" t="str">
        <f t="shared" si="47"/>
        <v/>
      </c>
      <c r="CE159" s="149" t="str">
        <f t="shared" si="48"/>
        <v/>
      </c>
      <c r="CF159" s="149"/>
      <c r="CG159" s="148" t="str">
        <f t="shared" si="49"/>
        <v/>
      </c>
      <c r="CH159" s="150" t="str">
        <f t="shared" si="50"/>
        <v/>
      </c>
      <c r="CI159" s="149" t="str">
        <f t="shared" si="51"/>
        <v/>
      </c>
      <c r="CJ159" s="149"/>
      <c r="CK159" s="148" t="str">
        <f t="shared" si="52"/>
        <v/>
      </c>
      <c r="CL159" s="148" t="str">
        <f t="shared" si="53"/>
        <v/>
      </c>
      <c r="CM159" s="149" t="str">
        <f t="shared" si="54"/>
        <v/>
      </c>
      <c r="CN159" s="151" t="str">
        <f t="shared" si="55"/>
        <v/>
      </c>
      <c r="CO159" s="148" t="str">
        <f t="shared" si="56"/>
        <v/>
      </c>
      <c r="CP159" s="148" t="str">
        <f t="shared" si="57"/>
        <v/>
      </c>
    </row>
    <row r="160" spans="1:94" ht="15" thickBot="1">
      <c r="A160" s="153" t="s">
        <v>183</v>
      </c>
      <c r="B160" s="170" t="s">
        <v>52</v>
      </c>
      <c r="C160" s="290"/>
      <c r="D160" s="98"/>
      <c r="E160" s="98"/>
      <c r="F160" s="98"/>
      <c r="G160" s="98"/>
      <c r="H160" s="98"/>
      <c r="I160" s="98"/>
      <c r="J160" s="123"/>
      <c r="K160" s="123"/>
      <c r="L160" s="123"/>
      <c r="M160" s="123"/>
      <c r="N160" s="123"/>
      <c r="O160" s="123"/>
      <c r="P160" s="123"/>
      <c r="Q160" s="123"/>
      <c r="R160" s="123"/>
      <c r="S160" s="99"/>
      <c r="T160" s="99"/>
      <c r="U160" s="99"/>
      <c r="V160" s="99"/>
      <c r="W160" s="99"/>
      <c r="X160" s="99"/>
      <c r="Y160" s="99"/>
      <c r="Z160" s="126"/>
      <c r="AA160" s="126"/>
      <c r="AB160" s="126"/>
      <c r="AC160" s="126"/>
      <c r="AD160" s="126"/>
      <c r="AE160" s="100"/>
      <c r="AF160" s="100"/>
      <c r="AG160" s="100"/>
      <c r="AH160" s="100"/>
      <c r="AI160" s="100"/>
      <c r="AJ160" s="101"/>
      <c r="AK160" s="101"/>
      <c r="AL160" s="101"/>
      <c r="AM160" s="98"/>
      <c r="AN160" s="98"/>
      <c r="AO160" s="98"/>
      <c r="AP160" s="99"/>
      <c r="AQ160" s="99"/>
      <c r="AR160" s="99"/>
      <c r="AS160" s="99"/>
      <c r="AT160" s="99"/>
      <c r="AU160" s="99"/>
      <c r="AV160" s="101"/>
      <c r="AW160" s="101"/>
      <c r="AX160" s="101"/>
      <c r="AY160" s="101"/>
      <c r="AZ160" s="101"/>
      <c r="BA160" s="101"/>
      <c r="BB160" s="101"/>
      <c r="BC160" s="101"/>
      <c r="BD160" s="101"/>
      <c r="BE160" s="101"/>
      <c r="BF160" s="101"/>
      <c r="BG160" s="101"/>
      <c r="BH160" s="101"/>
      <c r="BI160" s="101"/>
      <c r="BJ160" s="101"/>
      <c r="BK160" s="101"/>
      <c r="BL160" s="58" t="str">
        <f t="shared" ref="BL145:BL174" si="74">IFERROR(AVERAGE(D160,E160,F160,H160,C160,S160,J160,L160,N160,P160,R160,U160,W160,Y160,Z160,AC160,AE160,AG160,AH160,AI160,AL160,AJ160,AM160,AN160,AO160,AP160,AR160,AT160,AV160,AX160,AZ160,BB160,AF160,BJ160,BI160,AK160,AY160,AZ160,BF160,BH160,BB160),"")</f>
        <v/>
      </c>
      <c r="BM160" s="59" t="str">
        <f t="shared" ref="BM145:BM174" si="75">IF(BX160=0,"",MIN(D160,E160,F160,H160,C160,S160,J160,L160,N160,P160,R160,U160,W160,Y160,Z160,AC160,AE160,AG160,AH160,AI160,AL160,AJ160,AM160,AN160,AO160,AP160,AR160,AT160,AV160,AX160,AZ160,BB160,AF160,BJ160,BI160,AK160,AY160,AZ160,BF160,BH160,BB160))</f>
        <v/>
      </c>
      <c r="BN160" s="60" t="str">
        <f t="shared" ref="BN145:BN174" si="76">IF(BX160=0,"",MAX(D160,E160,F160,H160,C160,S160,J160,L160,N160,P160,R160,U160,W160,Y160,Z160,AC160,AE160,AG160,AH160,AI160,AL160,AJ160,AM160,AN160,AO160,AP160,AR160,AT160,AV160,AX160,AZ160,BB160,AF160,BJ160,BI160,AK160,AY160,AZ160,BF160,BH160,BB160))</f>
        <v/>
      </c>
      <c r="BO160" s="61" t="str">
        <f t="shared" ref="BO145:BO174" si="77">IFERROR(AVERAGE(G160,I160,K160,M160,O160,Q160,T160,V160,X160,AA160,AB160,AD160,AJ160,AQ160,AS160,AU160,AW160,BA160,BC160,BD160,BE160,BG160),"")</f>
        <v/>
      </c>
      <c r="BP160" s="62" t="str">
        <f t="shared" ref="BP145:BP174" si="78">IF(BX160=0,"",MIN(G160,I160,K160,M160,O160,Q160,T160,V160,X160,AA160,AB160,AD160,AJ160,AQ160,AS160,AU160,AW160,BA160,BC160,BD160,BE160,BG160))</f>
        <v/>
      </c>
      <c r="BQ160" s="63" t="str">
        <f t="shared" ref="BQ145:BQ174" si="79">IF(BX160=0,"",MAX(G160,I160,K160,M160,O160,Q160,T160,V160,X160,AA160,AB160,AD160,AJ160,AQ160,AS160,AU160,AW160,BA160,BC160,BD160,BE160,BG160))</f>
        <v/>
      </c>
      <c r="BR160" s="64"/>
      <c r="BS160" s="65"/>
      <c r="BT160" s="66"/>
      <c r="BU160" s="69"/>
      <c r="BV160" s="117"/>
      <c r="BW160" s="118"/>
      <c r="BX160" s="68"/>
      <c r="BY160" s="147" t="str">
        <f t="shared" si="42"/>
        <v/>
      </c>
      <c r="BZ160" s="148" t="str">
        <f t="shared" si="43"/>
        <v/>
      </c>
      <c r="CA160" s="149" t="str">
        <f t="shared" si="44"/>
        <v/>
      </c>
      <c r="CB160" s="149" t="str">
        <f t="shared" si="45"/>
        <v/>
      </c>
      <c r="CC160" s="148" t="str">
        <f t="shared" si="46"/>
        <v/>
      </c>
      <c r="CD160" s="148" t="str">
        <f t="shared" si="47"/>
        <v/>
      </c>
      <c r="CE160" s="149" t="str">
        <f t="shared" si="48"/>
        <v/>
      </c>
      <c r="CF160" s="149"/>
      <c r="CG160" s="148" t="str">
        <f t="shared" si="49"/>
        <v/>
      </c>
      <c r="CH160" s="150" t="str">
        <f t="shared" si="50"/>
        <v/>
      </c>
      <c r="CI160" s="149" t="str">
        <f t="shared" si="51"/>
        <v/>
      </c>
      <c r="CJ160" s="149"/>
      <c r="CK160" s="148" t="str">
        <f t="shared" si="52"/>
        <v/>
      </c>
      <c r="CL160" s="148" t="str">
        <f t="shared" si="53"/>
        <v/>
      </c>
      <c r="CM160" s="149" t="str">
        <f t="shared" si="54"/>
        <v/>
      </c>
      <c r="CN160" s="151" t="str">
        <f t="shared" si="55"/>
        <v/>
      </c>
      <c r="CO160" s="148" t="str">
        <f t="shared" si="56"/>
        <v/>
      </c>
      <c r="CP160" s="148" t="str">
        <f t="shared" si="57"/>
        <v/>
      </c>
    </row>
    <row r="161" spans="1:94" ht="28.8" thickBot="1">
      <c r="A161" s="153" t="s">
        <v>184</v>
      </c>
      <c r="B161" s="170" t="s">
        <v>52</v>
      </c>
      <c r="C161" s="290"/>
      <c r="D161" s="98"/>
      <c r="E161" s="98"/>
      <c r="F161" s="98"/>
      <c r="G161" s="98"/>
      <c r="H161" s="98"/>
      <c r="I161" s="98"/>
      <c r="J161" s="123"/>
      <c r="K161" s="123"/>
      <c r="L161" s="123"/>
      <c r="M161" s="123"/>
      <c r="N161" s="123"/>
      <c r="O161" s="123"/>
      <c r="P161" s="123"/>
      <c r="Q161" s="123"/>
      <c r="R161" s="123"/>
      <c r="S161" s="99"/>
      <c r="T161" s="99"/>
      <c r="U161" s="99"/>
      <c r="V161" s="99"/>
      <c r="W161" s="99"/>
      <c r="X161" s="99"/>
      <c r="Y161" s="99"/>
      <c r="Z161" s="126"/>
      <c r="AA161" s="126"/>
      <c r="AB161" s="126"/>
      <c r="AC161" s="126"/>
      <c r="AD161" s="126"/>
      <c r="AE161" s="100"/>
      <c r="AF161" s="100"/>
      <c r="AG161" s="100"/>
      <c r="AH161" s="100"/>
      <c r="AI161" s="100"/>
      <c r="AJ161" s="101"/>
      <c r="AK161" s="101"/>
      <c r="AL161" s="101"/>
      <c r="AM161" s="98"/>
      <c r="AN161" s="98"/>
      <c r="AO161" s="98"/>
      <c r="AP161" s="99"/>
      <c r="AQ161" s="99"/>
      <c r="AR161" s="99"/>
      <c r="AS161" s="99"/>
      <c r="AT161" s="99"/>
      <c r="AU161" s="99"/>
      <c r="AV161" s="101"/>
      <c r="AW161" s="101"/>
      <c r="AX161" s="101"/>
      <c r="AY161" s="101"/>
      <c r="AZ161" s="101"/>
      <c r="BA161" s="101"/>
      <c r="BB161" s="101"/>
      <c r="BC161" s="101"/>
      <c r="BD161" s="101"/>
      <c r="BE161" s="101"/>
      <c r="BF161" s="101"/>
      <c r="BG161" s="101"/>
      <c r="BH161" s="101"/>
      <c r="BI161" s="101"/>
      <c r="BJ161" s="101"/>
      <c r="BK161" s="101"/>
      <c r="BL161" s="58" t="str">
        <f t="shared" si="74"/>
        <v/>
      </c>
      <c r="BM161" s="59" t="str">
        <f t="shared" si="75"/>
        <v/>
      </c>
      <c r="BN161" s="60" t="str">
        <f t="shared" si="76"/>
        <v/>
      </c>
      <c r="BO161" s="61" t="str">
        <f t="shared" si="77"/>
        <v/>
      </c>
      <c r="BP161" s="62" t="str">
        <f t="shared" si="78"/>
        <v/>
      </c>
      <c r="BQ161" s="63" t="str">
        <f t="shared" si="79"/>
        <v/>
      </c>
      <c r="BR161" s="64"/>
      <c r="BS161" s="65"/>
      <c r="BT161" s="66"/>
      <c r="BU161" s="69"/>
      <c r="BV161" s="117"/>
      <c r="BW161" s="118"/>
      <c r="BX161" s="68"/>
      <c r="BY161" s="147" t="str">
        <f t="shared" si="42"/>
        <v/>
      </c>
      <c r="BZ161" s="148" t="str">
        <f t="shared" si="43"/>
        <v/>
      </c>
      <c r="CA161" s="149" t="str">
        <f t="shared" si="44"/>
        <v/>
      </c>
      <c r="CB161" s="149" t="str">
        <f t="shared" si="45"/>
        <v/>
      </c>
      <c r="CC161" s="148" t="str">
        <f t="shared" si="46"/>
        <v/>
      </c>
      <c r="CD161" s="148" t="str">
        <f t="shared" si="47"/>
        <v/>
      </c>
      <c r="CE161" s="149" t="str">
        <f t="shared" si="48"/>
        <v/>
      </c>
      <c r="CF161" s="149"/>
      <c r="CG161" s="148" t="str">
        <f t="shared" si="49"/>
        <v/>
      </c>
      <c r="CH161" s="150" t="str">
        <f t="shared" si="50"/>
        <v/>
      </c>
      <c r="CI161" s="149" t="str">
        <f t="shared" si="51"/>
        <v/>
      </c>
      <c r="CJ161" s="149"/>
      <c r="CK161" s="148" t="str">
        <f t="shared" si="52"/>
        <v/>
      </c>
      <c r="CL161" s="148" t="str">
        <f t="shared" si="53"/>
        <v/>
      </c>
      <c r="CM161" s="149" t="str">
        <f t="shared" si="54"/>
        <v/>
      </c>
      <c r="CN161" s="151" t="str">
        <f t="shared" si="55"/>
        <v/>
      </c>
      <c r="CO161" s="148" t="str">
        <f t="shared" si="56"/>
        <v/>
      </c>
      <c r="CP161" s="148" t="str">
        <f t="shared" si="57"/>
        <v/>
      </c>
    </row>
    <row r="162" spans="1:94" ht="28.8" thickBot="1">
      <c r="A162" s="153" t="s">
        <v>185</v>
      </c>
      <c r="B162" s="170" t="s">
        <v>52</v>
      </c>
      <c r="C162" s="290"/>
      <c r="D162" s="98"/>
      <c r="E162" s="98"/>
      <c r="F162" s="98"/>
      <c r="G162" s="98"/>
      <c r="H162" s="98"/>
      <c r="I162" s="98"/>
      <c r="J162" s="123"/>
      <c r="K162" s="123"/>
      <c r="L162" s="123"/>
      <c r="M162" s="123"/>
      <c r="N162" s="123"/>
      <c r="O162" s="123"/>
      <c r="P162" s="123"/>
      <c r="Q162" s="123"/>
      <c r="R162" s="123"/>
      <c r="S162" s="99"/>
      <c r="T162" s="99"/>
      <c r="U162" s="99"/>
      <c r="V162" s="99"/>
      <c r="W162" s="99"/>
      <c r="X162" s="99"/>
      <c r="Y162" s="99"/>
      <c r="Z162" s="126"/>
      <c r="AA162" s="126"/>
      <c r="AB162" s="126"/>
      <c r="AC162" s="126"/>
      <c r="AD162" s="126"/>
      <c r="AE162" s="100"/>
      <c r="AF162" s="100"/>
      <c r="AG162" s="100"/>
      <c r="AH162" s="100"/>
      <c r="AI162" s="100"/>
      <c r="AJ162" s="101"/>
      <c r="AK162" s="101"/>
      <c r="AL162" s="101"/>
      <c r="AM162" s="98"/>
      <c r="AN162" s="98"/>
      <c r="AO162" s="98"/>
      <c r="AP162" s="99"/>
      <c r="AQ162" s="99"/>
      <c r="AR162" s="99"/>
      <c r="AS162" s="99"/>
      <c r="AT162" s="99"/>
      <c r="AU162" s="99"/>
      <c r="AV162" s="101"/>
      <c r="AW162" s="101"/>
      <c r="AX162" s="101"/>
      <c r="AY162" s="101"/>
      <c r="AZ162" s="101"/>
      <c r="BA162" s="101"/>
      <c r="BB162" s="101"/>
      <c r="BC162" s="101"/>
      <c r="BD162" s="101"/>
      <c r="BE162" s="101"/>
      <c r="BF162" s="101"/>
      <c r="BG162" s="101"/>
      <c r="BH162" s="101"/>
      <c r="BI162" s="101"/>
      <c r="BJ162" s="101"/>
      <c r="BK162" s="101"/>
      <c r="BL162" s="58" t="str">
        <f t="shared" si="74"/>
        <v/>
      </c>
      <c r="BM162" s="59" t="str">
        <f t="shared" si="75"/>
        <v/>
      </c>
      <c r="BN162" s="60" t="str">
        <f t="shared" si="76"/>
        <v/>
      </c>
      <c r="BO162" s="61" t="str">
        <f t="shared" si="77"/>
        <v/>
      </c>
      <c r="BP162" s="62" t="str">
        <f t="shared" si="78"/>
        <v/>
      </c>
      <c r="BQ162" s="63" t="str">
        <f t="shared" si="79"/>
        <v/>
      </c>
      <c r="BR162" s="64"/>
      <c r="BS162" s="65"/>
      <c r="BT162" s="66"/>
      <c r="BU162" s="69"/>
      <c r="BV162" s="117"/>
      <c r="BW162" s="118"/>
      <c r="BX162" s="68"/>
      <c r="BY162" s="147" t="str">
        <f t="shared" si="42"/>
        <v/>
      </c>
      <c r="BZ162" s="148" t="str">
        <f t="shared" si="43"/>
        <v/>
      </c>
      <c r="CA162" s="149" t="str">
        <f t="shared" si="44"/>
        <v/>
      </c>
      <c r="CB162" s="149" t="str">
        <f t="shared" si="45"/>
        <v/>
      </c>
      <c r="CC162" s="148" t="str">
        <f t="shared" si="46"/>
        <v/>
      </c>
      <c r="CD162" s="148" t="str">
        <f t="shared" si="47"/>
        <v/>
      </c>
      <c r="CE162" s="149" t="str">
        <f t="shared" si="48"/>
        <v/>
      </c>
      <c r="CF162" s="149"/>
      <c r="CG162" s="148" t="str">
        <f t="shared" si="49"/>
        <v/>
      </c>
      <c r="CH162" s="150" t="str">
        <f t="shared" si="50"/>
        <v/>
      </c>
      <c r="CI162" s="149" t="str">
        <f t="shared" si="51"/>
        <v/>
      </c>
      <c r="CJ162" s="149"/>
      <c r="CK162" s="148" t="str">
        <f t="shared" si="52"/>
        <v/>
      </c>
      <c r="CL162" s="148" t="str">
        <f t="shared" si="53"/>
        <v/>
      </c>
      <c r="CM162" s="149" t="str">
        <f t="shared" si="54"/>
        <v/>
      </c>
      <c r="CN162" s="151" t="str">
        <f t="shared" si="55"/>
        <v/>
      </c>
      <c r="CO162" s="148" t="str">
        <f t="shared" si="56"/>
        <v/>
      </c>
      <c r="CP162" s="148" t="str">
        <f t="shared" si="57"/>
        <v/>
      </c>
    </row>
    <row r="163" spans="1:94" ht="15" thickBot="1">
      <c r="A163" s="153" t="s">
        <v>186</v>
      </c>
      <c r="B163" s="170" t="s">
        <v>52</v>
      </c>
      <c r="C163" s="290"/>
      <c r="D163" s="98"/>
      <c r="E163" s="98"/>
      <c r="F163" s="98"/>
      <c r="G163" s="98"/>
      <c r="H163" s="98"/>
      <c r="I163" s="98"/>
      <c r="J163" s="123"/>
      <c r="K163" s="123"/>
      <c r="L163" s="123"/>
      <c r="M163" s="123"/>
      <c r="N163" s="123"/>
      <c r="O163" s="123"/>
      <c r="P163" s="123"/>
      <c r="Q163" s="123"/>
      <c r="R163" s="123"/>
      <c r="S163" s="99"/>
      <c r="T163" s="99"/>
      <c r="U163" s="99"/>
      <c r="V163" s="99"/>
      <c r="W163" s="99"/>
      <c r="X163" s="99"/>
      <c r="Y163" s="99"/>
      <c r="Z163" s="126"/>
      <c r="AA163" s="126"/>
      <c r="AB163" s="126"/>
      <c r="AC163" s="126"/>
      <c r="AD163" s="126"/>
      <c r="AE163" s="100"/>
      <c r="AF163" s="100"/>
      <c r="AG163" s="100"/>
      <c r="AH163" s="100"/>
      <c r="AI163" s="100"/>
      <c r="AJ163" s="101"/>
      <c r="AK163" s="101"/>
      <c r="AL163" s="101"/>
      <c r="AM163" s="98"/>
      <c r="AN163" s="98"/>
      <c r="AO163" s="98"/>
      <c r="AP163" s="99"/>
      <c r="AQ163" s="99"/>
      <c r="AR163" s="99"/>
      <c r="AS163" s="99"/>
      <c r="AT163" s="99"/>
      <c r="AU163" s="99"/>
      <c r="AV163" s="101"/>
      <c r="AW163" s="101"/>
      <c r="AX163" s="101"/>
      <c r="AY163" s="101"/>
      <c r="AZ163" s="101"/>
      <c r="BA163" s="101"/>
      <c r="BB163" s="101"/>
      <c r="BC163" s="101"/>
      <c r="BD163" s="101"/>
      <c r="BE163" s="101"/>
      <c r="BF163" s="101"/>
      <c r="BG163" s="101"/>
      <c r="BH163" s="101"/>
      <c r="BI163" s="101"/>
      <c r="BJ163" s="101"/>
      <c r="BK163" s="101"/>
      <c r="BL163" s="58" t="str">
        <f t="shared" si="74"/>
        <v/>
      </c>
      <c r="BM163" s="59" t="str">
        <f t="shared" si="75"/>
        <v/>
      </c>
      <c r="BN163" s="60" t="str">
        <f t="shared" si="76"/>
        <v/>
      </c>
      <c r="BO163" s="61" t="str">
        <f t="shared" si="77"/>
        <v/>
      </c>
      <c r="BP163" s="62" t="str">
        <f t="shared" si="78"/>
        <v/>
      </c>
      <c r="BQ163" s="63" t="str">
        <f t="shared" si="79"/>
        <v/>
      </c>
      <c r="BR163" s="64"/>
      <c r="BS163" s="65"/>
      <c r="BT163" s="66"/>
      <c r="BU163" s="69"/>
      <c r="BV163" s="117"/>
      <c r="BW163" s="118"/>
      <c r="BX163" s="68"/>
      <c r="BY163" s="147" t="str">
        <f t="shared" si="42"/>
        <v/>
      </c>
      <c r="BZ163" s="148" t="str">
        <f t="shared" si="43"/>
        <v/>
      </c>
      <c r="CA163" s="149" t="str">
        <f t="shared" si="44"/>
        <v/>
      </c>
      <c r="CB163" s="149" t="str">
        <f t="shared" si="45"/>
        <v/>
      </c>
      <c r="CC163" s="148" t="str">
        <f t="shared" si="46"/>
        <v/>
      </c>
      <c r="CD163" s="148" t="str">
        <f t="shared" si="47"/>
        <v/>
      </c>
      <c r="CE163" s="149" t="str">
        <f t="shared" si="48"/>
        <v/>
      </c>
      <c r="CF163" s="149"/>
      <c r="CG163" s="148" t="str">
        <f t="shared" si="49"/>
        <v/>
      </c>
      <c r="CH163" s="150" t="str">
        <f t="shared" si="50"/>
        <v/>
      </c>
      <c r="CI163" s="149" t="str">
        <f t="shared" si="51"/>
        <v/>
      </c>
      <c r="CJ163" s="149"/>
      <c r="CK163" s="148" t="str">
        <f t="shared" si="52"/>
        <v/>
      </c>
      <c r="CL163" s="148" t="str">
        <f t="shared" si="53"/>
        <v/>
      </c>
      <c r="CM163" s="149" t="str">
        <f t="shared" si="54"/>
        <v/>
      </c>
      <c r="CN163" s="151" t="str">
        <f t="shared" si="55"/>
        <v/>
      </c>
      <c r="CO163" s="148" t="str">
        <f t="shared" si="56"/>
        <v/>
      </c>
      <c r="CP163" s="148" t="str">
        <f t="shared" si="57"/>
        <v/>
      </c>
    </row>
    <row r="164" spans="1:94" ht="28.8" thickBot="1">
      <c r="A164" s="153" t="s">
        <v>187</v>
      </c>
      <c r="B164" s="170" t="s">
        <v>52</v>
      </c>
      <c r="C164" s="290"/>
      <c r="D164" s="98"/>
      <c r="E164" s="98"/>
      <c r="F164" s="98"/>
      <c r="G164" s="98"/>
      <c r="H164" s="98"/>
      <c r="I164" s="98"/>
      <c r="J164" s="123"/>
      <c r="K164" s="123"/>
      <c r="L164" s="123"/>
      <c r="M164" s="123"/>
      <c r="N164" s="123"/>
      <c r="O164" s="123"/>
      <c r="P164" s="123"/>
      <c r="Q164" s="123"/>
      <c r="R164" s="123"/>
      <c r="S164" s="99"/>
      <c r="T164" s="99"/>
      <c r="U164" s="99"/>
      <c r="V164" s="99"/>
      <c r="W164" s="99"/>
      <c r="X164" s="99"/>
      <c r="Y164" s="99"/>
      <c r="Z164" s="126"/>
      <c r="AA164" s="126"/>
      <c r="AB164" s="126"/>
      <c r="AC164" s="126"/>
      <c r="AD164" s="126"/>
      <c r="AE164" s="100"/>
      <c r="AF164" s="100"/>
      <c r="AG164" s="100"/>
      <c r="AH164" s="100"/>
      <c r="AI164" s="100"/>
      <c r="AJ164" s="101"/>
      <c r="AK164" s="101"/>
      <c r="AL164" s="101"/>
      <c r="AM164" s="98"/>
      <c r="AN164" s="98"/>
      <c r="AO164" s="98"/>
      <c r="AP164" s="99"/>
      <c r="AQ164" s="99"/>
      <c r="AR164" s="99"/>
      <c r="AS164" s="99"/>
      <c r="AT164" s="99"/>
      <c r="AU164" s="99"/>
      <c r="AV164" s="101"/>
      <c r="AW164" s="101"/>
      <c r="AX164" s="101"/>
      <c r="AY164" s="101"/>
      <c r="AZ164" s="101"/>
      <c r="BA164" s="101"/>
      <c r="BB164" s="101"/>
      <c r="BC164" s="101"/>
      <c r="BD164" s="101"/>
      <c r="BE164" s="101"/>
      <c r="BF164" s="101"/>
      <c r="BG164" s="101"/>
      <c r="BH164" s="101"/>
      <c r="BI164" s="101"/>
      <c r="BJ164" s="101"/>
      <c r="BK164" s="101"/>
      <c r="BL164" s="58" t="str">
        <f t="shared" si="74"/>
        <v/>
      </c>
      <c r="BM164" s="59" t="str">
        <f t="shared" si="75"/>
        <v/>
      </c>
      <c r="BN164" s="60" t="str">
        <f t="shared" si="76"/>
        <v/>
      </c>
      <c r="BO164" s="61" t="str">
        <f t="shared" si="77"/>
        <v/>
      </c>
      <c r="BP164" s="62" t="str">
        <f t="shared" si="78"/>
        <v/>
      </c>
      <c r="BQ164" s="63" t="str">
        <f t="shared" si="79"/>
        <v/>
      </c>
      <c r="BR164" s="64"/>
      <c r="BS164" s="65"/>
      <c r="BT164" s="66"/>
      <c r="BU164" s="69"/>
      <c r="BV164" s="117"/>
      <c r="BW164" s="118"/>
      <c r="BX164" s="68"/>
      <c r="BY164" s="147" t="str">
        <f t="shared" si="42"/>
        <v/>
      </c>
      <c r="BZ164" s="148" t="str">
        <f t="shared" si="43"/>
        <v/>
      </c>
      <c r="CA164" s="149" t="str">
        <f t="shared" si="44"/>
        <v/>
      </c>
      <c r="CB164" s="149" t="str">
        <f t="shared" si="45"/>
        <v/>
      </c>
      <c r="CC164" s="148" t="str">
        <f t="shared" si="46"/>
        <v/>
      </c>
      <c r="CD164" s="148" t="str">
        <f t="shared" si="47"/>
        <v/>
      </c>
      <c r="CE164" s="149" t="str">
        <f t="shared" si="48"/>
        <v/>
      </c>
      <c r="CF164" s="149"/>
      <c r="CG164" s="148" t="str">
        <f t="shared" si="49"/>
        <v/>
      </c>
      <c r="CH164" s="150" t="str">
        <f t="shared" si="50"/>
        <v/>
      </c>
      <c r="CI164" s="149" t="str">
        <f t="shared" si="51"/>
        <v/>
      </c>
      <c r="CJ164" s="149"/>
      <c r="CK164" s="148" t="str">
        <f t="shared" si="52"/>
        <v/>
      </c>
      <c r="CL164" s="148" t="str">
        <f t="shared" si="53"/>
        <v/>
      </c>
      <c r="CM164" s="149" t="str">
        <f t="shared" si="54"/>
        <v/>
      </c>
      <c r="CN164" s="151" t="str">
        <f t="shared" si="55"/>
        <v/>
      </c>
      <c r="CO164" s="148" t="str">
        <f t="shared" si="56"/>
        <v/>
      </c>
      <c r="CP164" s="148" t="str">
        <f t="shared" si="57"/>
        <v/>
      </c>
    </row>
    <row r="165" spans="1:94" ht="28.8" thickBot="1">
      <c r="A165" s="153" t="s">
        <v>188</v>
      </c>
      <c r="B165" s="170" t="s">
        <v>52</v>
      </c>
      <c r="C165" s="290"/>
      <c r="D165" s="98"/>
      <c r="E165" s="98"/>
      <c r="F165" s="98"/>
      <c r="G165" s="98"/>
      <c r="H165" s="98"/>
      <c r="I165" s="98"/>
      <c r="J165" s="123"/>
      <c r="K165" s="123"/>
      <c r="L165" s="123"/>
      <c r="M165" s="123"/>
      <c r="N165" s="123"/>
      <c r="O165" s="123"/>
      <c r="P165" s="123"/>
      <c r="Q165" s="123"/>
      <c r="R165" s="123"/>
      <c r="S165" s="99"/>
      <c r="T165" s="99"/>
      <c r="U165" s="99"/>
      <c r="V165" s="99"/>
      <c r="W165" s="99"/>
      <c r="X165" s="99"/>
      <c r="Y165" s="99"/>
      <c r="Z165" s="126"/>
      <c r="AA165" s="126"/>
      <c r="AB165" s="126"/>
      <c r="AC165" s="126"/>
      <c r="AD165" s="126"/>
      <c r="AE165" s="100"/>
      <c r="AF165" s="100"/>
      <c r="AG165" s="100"/>
      <c r="AH165" s="100"/>
      <c r="AI165" s="100"/>
      <c r="AJ165" s="101"/>
      <c r="AK165" s="101"/>
      <c r="AL165" s="101"/>
      <c r="AM165" s="98"/>
      <c r="AN165" s="98"/>
      <c r="AO165" s="98"/>
      <c r="AP165" s="99"/>
      <c r="AQ165" s="99"/>
      <c r="AR165" s="99"/>
      <c r="AS165" s="99"/>
      <c r="AT165" s="99"/>
      <c r="AU165" s="99"/>
      <c r="AV165" s="101"/>
      <c r="AW165" s="101"/>
      <c r="AX165" s="101"/>
      <c r="AY165" s="101"/>
      <c r="AZ165" s="101"/>
      <c r="BA165" s="101"/>
      <c r="BB165" s="101"/>
      <c r="BC165" s="101"/>
      <c r="BD165" s="101"/>
      <c r="BE165" s="101"/>
      <c r="BF165" s="101"/>
      <c r="BG165" s="101"/>
      <c r="BH165" s="101"/>
      <c r="BI165" s="101"/>
      <c r="BJ165" s="101"/>
      <c r="BK165" s="101"/>
      <c r="BL165" s="58" t="str">
        <f t="shared" si="74"/>
        <v/>
      </c>
      <c r="BM165" s="59" t="str">
        <f t="shared" si="75"/>
        <v/>
      </c>
      <c r="BN165" s="60" t="str">
        <f t="shared" si="76"/>
        <v/>
      </c>
      <c r="BO165" s="61" t="str">
        <f t="shared" si="77"/>
        <v/>
      </c>
      <c r="BP165" s="62" t="str">
        <f t="shared" si="78"/>
        <v/>
      </c>
      <c r="BQ165" s="63" t="str">
        <f t="shared" si="79"/>
        <v/>
      </c>
      <c r="BR165" s="64"/>
      <c r="BS165" s="65"/>
      <c r="BT165" s="66"/>
      <c r="BU165" s="71"/>
      <c r="BV165" s="117"/>
      <c r="BW165" s="118"/>
      <c r="BX165" s="68"/>
      <c r="BY165" s="147" t="str">
        <f t="shared" si="42"/>
        <v/>
      </c>
      <c r="BZ165" s="148" t="str">
        <f t="shared" si="43"/>
        <v/>
      </c>
      <c r="CA165" s="149" t="str">
        <f t="shared" si="44"/>
        <v/>
      </c>
      <c r="CB165" s="149" t="str">
        <f t="shared" si="45"/>
        <v/>
      </c>
      <c r="CC165" s="148" t="str">
        <f t="shared" si="46"/>
        <v/>
      </c>
      <c r="CD165" s="148" t="str">
        <f t="shared" si="47"/>
        <v/>
      </c>
      <c r="CE165" s="149" t="str">
        <f t="shared" si="48"/>
        <v/>
      </c>
      <c r="CF165" s="149"/>
      <c r="CG165" s="148" t="str">
        <f t="shared" si="49"/>
        <v/>
      </c>
      <c r="CH165" s="150" t="str">
        <f t="shared" si="50"/>
        <v/>
      </c>
      <c r="CI165" s="149" t="str">
        <f t="shared" si="51"/>
        <v/>
      </c>
      <c r="CJ165" s="149"/>
      <c r="CK165" s="148" t="str">
        <f t="shared" si="52"/>
        <v/>
      </c>
      <c r="CL165" s="148" t="str">
        <f t="shared" si="53"/>
        <v/>
      </c>
      <c r="CM165" s="149" t="str">
        <f t="shared" si="54"/>
        <v/>
      </c>
      <c r="CN165" s="151" t="str">
        <f t="shared" si="55"/>
        <v/>
      </c>
      <c r="CO165" s="148" t="str">
        <f t="shared" si="56"/>
        <v/>
      </c>
      <c r="CP165" s="148" t="str">
        <f t="shared" si="57"/>
        <v/>
      </c>
    </row>
    <row r="166" spans="1:94" ht="15" thickBot="1">
      <c r="A166" s="153" t="s">
        <v>189</v>
      </c>
      <c r="B166" s="170" t="s">
        <v>52</v>
      </c>
      <c r="C166" s="290"/>
      <c r="D166" s="98"/>
      <c r="E166" s="98"/>
      <c r="F166" s="98"/>
      <c r="G166" s="98"/>
      <c r="H166" s="98"/>
      <c r="I166" s="98"/>
      <c r="J166" s="123"/>
      <c r="K166" s="123"/>
      <c r="L166" s="123"/>
      <c r="M166" s="123"/>
      <c r="N166" s="123"/>
      <c r="O166" s="123"/>
      <c r="P166" s="123"/>
      <c r="Q166" s="123"/>
      <c r="R166" s="123"/>
      <c r="S166" s="99"/>
      <c r="T166" s="99"/>
      <c r="U166" s="99"/>
      <c r="V166" s="99"/>
      <c r="W166" s="99"/>
      <c r="X166" s="99"/>
      <c r="Y166" s="99"/>
      <c r="Z166" s="126"/>
      <c r="AA166" s="126"/>
      <c r="AB166" s="126"/>
      <c r="AC166" s="126"/>
      <c r="AD166" s="126"/>
      <c r="AE166" s="100"/>
      <c r="AF166" s="100"/>
      <c r="AG166" s="100"/>
      <c r="AH166" s="100"/>
      <c r="AI166" s="100"/>
      <c r="AJ166" s="101"/>
      <c r="AK166" s="101"/>
      <c r="AL166" s="101"/>
      <c r="AM166" s="98"/>
      <c r="AN166" s="98"/>
      <c r="AO166" s="98"/>
      <c r="AP166" s="99"/>
      <c r="AQ166" s="99"/>
      <c r="AR166" s="99"/>
      <c r="AS166" s="99"/>
      <c r="AT166" s="99"/>
      <c r="AU166" s="99"/>
      <c r="AV166" s="101"/>
      <c r="AW166" s="101"/>
      <c r="AX166" s="101"/>
      <c r="AY166" s="101"/>
      <c r="AZ166" s="101"/>
      <c r="BA166" s="101"/>
      <c r="BB166" s="101"/>
      <c r="BC166" s="101"/>
      <c r="BD166" s="101"/>
      <c r="BE166" s="101"/>
      <c r="BF166" s="101"/>
      <c r="BG166" s="101"/>
      <c r="BH166" s="101"/>
      <c r="BI166" s="101"/>
      <c r="BJ166" s="101"/>
      <c r="BK166" s="101"/>
      <c r="BL166" s="58" t="str">
        <f t="shared" si="74"/>
        <v/>
      </c>
      <c r="BM166" s="59" t="str">
        <f t="shared" si="75"/>
        <v/>
      </c>
      <c r="BN166" s="60" t="str">
        <f t="shared" si="76"/>
        <v/>
      </c>
      <c r="BO166" s="61" t="str">
        <f t="shared" si="77"/>
        <v/>
      </c>
      <c r="BP166" s="62" t="str">
        <f t="shared" si="78"/>
        <v/>
      </c>
      <c r="BQ166" s="63" t="str">
        <f t="shared" si="79"/>
        <v/>
      </c>
      <c r="BR166" s="72"/>
      <c r="BS166" s="73"/>
      <c r="BT166" s="66"/>
      <c r="BU166" s="74"/>
      <c r="BV166" s="117"/>
      <c r="BW166" s="119"/>
      <c r="BX166" s="68"/>
      <c r="BY166" s="147" t="str">
        <f t="shared" si="42"/>
        <v/>
      </c>
      <c r="BZ166" s="148" t="str">
        <f t="shared" si="43"/>
        <v/>
      </c>
      <c r="CA166" s="149" t="str">
        <f t="shared" si="44"/>
        <v/>
      </c>
      <c r="CB166" s="149" t="str">
        <f t="shared" si="45"/>
        <v/>
      </c>
      <c r="CC166" s="148" t="str">
        <f t="shared" si="46"/>
        <v/>
      </c>
      <c r="CD166" s="148" t="str">
        <f t="shared" si="47"/>
        <v/>
      </c>
      <c r="CE166" s="149" t="str">
        <f t="shared" si="48"/>
        <v/>
      </c>
      <c r="CF166" s="149"/>
      <c r="CG166" s="148" t="str">
        <f t="shared" si="49"/>
        <v/>
      </c>
      <c r="CH166" s="150" t="str">
        <f t="shared" si="50"/>
        <v/>
      </c>
      <c r="CI166" s="149" t="str">
        <f t="shared" si="51"/>
        <v/>
      </c>
      <c r="CJ166" s="149"/>
      <c r="CK166" s="148" t="str">
        <f t="shared" si="52"/>
        <v/>
      </c>
      <c r="CL166" s="148" t="str">
        <f t="shared" si="53"/>
        <v/>
      </c>
      <c r="CM166" s="149" t="str">
        <f t="shared" si="54"/>
        <v/>
      </c>
      <c r="CN166" s="151" t="str">
        <f t="shared" si="55"/>
        <v/>
      </c>
      <c r="CO166" s="148" t="str">
        <f t="shared" si="56"/>
        <v/>
      </c>
      <c r="CP166" s="148" t="str">
        <f t="shared" si="57"/>
        <v/>
      </c>
    </row>
    <row r="167" spans="1:94" ht="15" thickBot="1">
      <c r="A167" s="154" t="s">
        <v>190</v>
      </c>
      <c r="B167" s="170" t="s">
        <v>52</v>
      </c>
      <c r="C167" s="290"/>
      <c r="D167" s="98"/>
      <c r="E167" s="98"/>
      <c r="F167" s="98"/>
      <c r="G167" s="98"/>
      <c r="H167" s="98"/>
      <c r="I167" s="98"/>
      <c r="J167" s="123"/>
      <c r="K167" s="123"/>
      <c r="L167" s="123"/>
      <c r="M167" s="123"/>
      <c r="N167" s="123"/>
      <c r="O167" s="123"/>
      <c r="P167" s="123"/>
      <c r="Q167" s="123"/>
      <c r="R167" s="123"/>
      <c r="S167" s="99"/>
      <c r="T167" s="99"/>
      <c r="U167" s="99"/>
      <c r="V167" s="141"/>
      <c r="W167" s="141"/>
      <c r="X167" s="140"/>
      <c r="Y167" s="99"/>
      <c r="Z167" s="126"/>
      <c r="AA167" s="126"/>
      <c r="AB167" s="126"/>
      <c r="AC167" s="126"/>
      <c r="AD167" s="126"/>
      <c r="AE167" s="100"/>
      <c r="AF167" s="100"/>
      <c r="AG167" s="100"/>
      <c r="AH167" s="100"/>
      <c r="AI167" s="100"/>
      <c r="AJ167" s="101"/>
      <c r="AK167" s="101"/>
      <c r="AL167" s="102"/>
      <c r="AM167" s="98"/>
      <c r="AN167" s="98"/>
      <c r="AO167" s="98"/>
      <c r="AP167" s="99"/>
      <c r="AQ167" s="99"/>
      <c r="AR167" s="99"/>
      <c r="AS167" s="99"/>
      <c r="AT167" s="99"/>
      <c r="AU167" s="99"/>
      <c r="AV167" s="101"/>
      <c r="AW167" s="101"/>
      <c r="AX167" s="101"/>
      <c r="AY167" s="101"/>
      <c r="AZ167" s="101"/>
      <c r="BA167" s="101"/>
      <c r="BB167" s="101"/>
      <c r="BC167" s="101"/>
      <c r="BD167" s="101"/>
      <c r="BE167" s="101"/>
      <c r="BF167" s="101"/>
      <c r="BG167" s="101"/>
      <c r="BH167" s="101"/>
      <c r="BI167" s="101"/>
      <c r="BJ167" s="101"/>
      <c r="BK167" s="101"/>
      <c r="BL167" s="58" t="str">
        <f t="shared" si="74"/>
        <v/>
      </c>
      <c r="BM167" s="59" t="str">
        <f t="shared" si="75"/>
        <v/>
      </c>
      <c r="BN167" s="60" t="str">
        <f t="shared" si="76"/>
        <v/>
      </c>
      <c r="BO167" s="61" t="str">
        <f t="shared" si="77"/>
        <v/>
      </c>
      <c r="BP167" s="62" t="str">
        <f t="shared" si="78"/>
        <v/>
      </c>
      <c r="BQ167" s="63" t="str">
        <f t="shared" si="79"/>
        <v/>
      </c>
      <c r="BR167" s="75"/>
      <c r="BS167" s="75"/>
      <c r="BT167" s="75"/>
      <c r="BU167" s="75"/>
      <c r="BV167" s="117"/>
      <c r="BW167" s="75"/>
      <c r="BX167" s="68"/>
      <c r="BY167" s="147" t="str">
        <f t="shared" si="42"/>
        <v/>
      </c>
      <c r="BZ167" s="148" t="str">
        <f t="shared" si="43"/>
        <v/>
      </c>
      <c r="CA167" s="149" t="str">
        <f t="shared" si="44"/>
        <v/>
      </c>
      <c r="CB167" s="149" t="str">
        <f t="shared" si="45"/>
        <v/>
      </c>
      <c r="CC167" s="148" t="str">
        <f t="shared" si="46"/>
        <v/>
      </c>
      <c r="CD167" s="148" t="str">
        <f t="shared" si="47"/>
        <v/>
      </c>
      <c r="CE167" s="149" t="str">
        <f t="shared" si="48"/>
        <v/>
      </c>
      <c r="CF167" s="149"/>
      <c r="CG167" s="148" t="str">
        <f t="shared" si="49"/>
        <v/>
      </c>
      <c r="CH167" s="150" t="str">
        <f t="shared" si="50"/>
        <v/>
      </c>
      <c r="CI167" s="149" t="str">
        <f t="shared" si="51"/>
        <v/>
      </c>
      <c r="CJ167" s="149"/>
      <c r="CK167" s="148" t="str">
        <f t="shared" si="52"/>
        <v/>
      </c>
      <c r="CL167" s="148" t="str">
        <f t="shared" si="53"/>
        <v/>
      </c>
      <c r="CM167" s="149" t="str">
        <f t="shared" si="54"/>
        <v/>
      </c>
      <c r="CN167" s="151" t="str">
        <f t="shared" si="55"/>
        <v/>
      </c>
      <c r="CO167" s="148" t="str">
        <f t="shared" si="56"/>
        <v/>
      </c>
      <c r="CP167" s="148" t="str">
        <f t="shared" si="57"/>
        <v/>
      </c>
    </row>
    <row r="168" spans="1:94" ht="36.6" thickBot="1">
      <c r="A168" s="155" t="s">
        <v>191</v>
      </c>
      <c r="B168" s="140"/>
      <c r="C168" s="293"/>
      <c r="D168" s="140"/>
      <c r="E168" s="140"/>
      <c r="F168" s="140"/>
      <c r="G168" s="140"/>
      <c r="H168" s="140"/>
      <c r="I168" s="140"/>
      <c r="J168" s="140"/>
      <c r="K168" s="140"/>
      <c r="L168" s="140"/>
      <c r="M168" s="140"/>
      <c r="N168" s="140"/>
      <c r="O168" s="140"/>
      <c r="P168" s="141"/>
      <c r="Q168" s="141"/>
      <c r="R168" s="141"/>
      <c r="S168" s="141"/>
      <c r="T168" s="141"/>
      <c r="U168" s="141"/>
      <c r="V168" s="99"/>
      <c r="W168" s="99"/>
      <c r="X168" s="99"/>
      <c r="Y168" s="141"/>
      <c r="Z168" s="125"/>
      <c r="AA168" s="125"/>
      <c r="AB168" s="125"/>
      <c r="AC168" s="125"/>
      <c r="AD168" s="125"/>
      <c r="AE168" s="144"/>
      <c r="AF168" s="144"/>
      <c r="AG168" s="144"/>
      <c r="AH168" s="144"/>
      <c r="AI168" s="144"/>
      <c r="AJ168" s="144"/>
      <c r="AK168" s="144"/>
      <c r="AL168" s="144"/>
      <c r="AM168" s="141"/>
      <c r="AN168" s="141"/>
      <c r="AO168" s="141"/>
      <c r="AP168" s="141"/>
      <c r="AQ168" s="141"/>
      <c r="AR168" s="141"/>
      <c r="AS168" s="141"/>
      <c r="AT168" s="141"/>
      <c r="AU168" s="140"/>
      <c r="AV168" s="101"/>
      <c r="AW168" s="101"/>
      <c r="AX168" s="101"/>
      <c r="AY168" s="101"/>
      <c r="AZ168" s="101"/>
      <c r="BA168" s="101"/>
      <c r="BB168" s="102"/>
      <c r="BC168" s="101"/>
      <c r="BD168" s="101"/>
      <c r="BE168" s="101"/>
      <c r="BF168" s="101"/>
      <c r="BG168" s="102"/>
      <c r="BH168" s="102"/>
      <c r="BI168" s="102"/>
      <c r="BJ168" s="102"/>
      <c r="BK168" s="102"/>
      <c r="BL168" s="58" t="str">
        <f t="shared" si="74"/>
        <v/>
      </c>
      <c r="BM168" s="59" t="str">
        <f t="shared" si="75"/>
        <v/>
      </c>
      <c r="BN168" s="60" t="str">
        <f t="shared" si="76"/>
        <v/>
      </c>
      <c r="BO168" s="61" t="str">
        <f t="shared" si="77"/>
        <v/>
      </c>
      <c r="BP168" s="62" t="str">
        <f t="shared" si="78"/>
        <v/>
      </c>
      <c r="BQ168" s="63" t="str">
        <f t="shared" si="79"/>
        <v/>
      </c>
      <c r="BR168" s="76" t="s">
        <v>203</v>
      </c>
      <c r="BS168" s="77" t="s">
        <v>203</v>
      </c>
      <c r="BT168" s="66" t="s">
        <v>203</v>
      </c>
      <c r="BU168" s="78"/>
      <c r="BV168" s="117"/>
      <c r="BW168" s="120"/>
      <c r="BX168" s="68"/>
      <c r="BY168" s="147" t="str">
        <f t="shared" si="42"/>
        <v/>
      </c>
      <c r="BZ168" s="148" t="str">
        <f t="shared" si="43"/>
        <v/>
      </c>
      <c r="CA168" s="149" t="str">
        <f t="shared" si="44"/>
        <v/>
      </c>
      <c r="CB168" s="149" t="str">
        <f t="shared" si="45"/>
        <v/>
      </c>
      <c r="CC168" s="148" t="str">
        <f t="shared" si="46"/>
        <v/>
      </c>
      <c r="CD168" s="148" t="str">
        <f t="shared" si="47"/>
        <v/>
      </c>
      <c r="CE168" s="149" t="str">
        <f t="shared" si="48"/>
        <v/>
      </c>
      <c r="CF168" s="149"/>
      <c r="CG168" s="148" t="str">
        <f t="shared" si="49"/>
        <v/>
      </c>
      <c r="CH168" s="150" t="str">
        <f t="shared" si="50"/>
        <v/>
      </c>
      <c r="CI168" s="149" t="str">
        <f t="shared" si="51"/>
        <v/>
      </c>
      <c r="CJ168" s="149"/>
      <c r="CK168" s="148" t="str">
        <f t="shared" si="52"/>
        <v/>
      </c>
      <c r="CL168" s="148" t="str">
        <f t="shared" si="53"/>
        <v/>
      </c>
      <c r="CM168" s="149" t="str">
        <f t="shared" si="54"/>
        <v/>
      </c>
      <c r="CN168" s="151" t="str">
        <f t="shared" si="55"/>
        <v/>
      </c>
      <c r="CO168" s="148" t="str">
        <f t="shared" si="56"/>
        <v/>
      </c>
      <c r="CP168" s="148" t="str">
        <f t="shared" si="57"/>
        <v/>
      </c>
    </row>
    <row r="169" spans="1:94" ht="15" thickBot="1">
      <c r="A169" s="153" t="s">
        <v>192</v>
      </c>
      <c r="B169" s="170" t="s">
        <v>193</v>
      </c>
      <c r="C169" s="290"/>
      <c r="D169" s="98"/>
      <c r="E169" s="98"/>
      <c r="F169" s="98"/>
      <c r="G169" s="98"/>
      <c r="H169" s="98"/>
      <c r="I169" s="98"/>
      <c r="J169" s="123"/>
      <c r="K169" s="123"/>
      <c r="L169" s="123"/>
      <c r="M169" s="123"/>
      <c r="N169" s="123"/>
      <c r="O169" s="123"/>
      <c r="P169" s="123"/>
      <c r="Q169" s="123"/>
      <c r="R169" s="123"/>
      <c r="S169" s="99"/>
      <c r="T169" s="99"/>
      <c r="U169" s="99"/>
      <c r="V169" s="99"/>
      <c r="W169" s="99"/>
      <c r="X169" s="99"/>
      <c r="Y169" s="99"/>
      <c r="Z169" s="126"/>
      <c r="AA169" s="126"/>
      <c r="AB169" s="126"/>
      <c r="AC169" s="126"/>
      <c r="AD169" s="126"/>
      <c r="AE169" s="100"/>
      <c r="AF169" s="100"/>
      <c r="AG169" s="100"/>
      <c r="AH169" s="100"/>
      <c r="AI169" s="100"/>
      <c r="AJ169" s="101"/>
      <c r="AK169" s="101"/>
      <c r="AL169" s="101"/>
      <c r="AM169" s="98"/>
      <c r="AN169" s="98"/>
      <c r="AO169" s="98"/>
      <c r="AP169" s="99"/>
      <c r="AQ169" s="99"/>
      <c r="AR169" s="99"/>
      <c r="AS169" s="99"/>
      <c r="AT169" s="99"/>
      <c r="AU169" s="99"/>
      <c r="AV169" s="101"/>
      <c r="AW169" s="101"/>
      <c r="AX169" s="101"/>
      <c r="AY169" s="101"/>
      <c r="AZ169" s="101"/>
      <c r="BA169" s="101"/>
      <c r="BB169" s="101"/>
      <c r="BC169" s="101"/>
      <c r="BD169" s="101"/>
      <c r="BE169" s="101"/>
      <c r="BF169" s="101"/>
      <c r="BG169" s="101"/>
      <c r="BH169" s="101"/>
      <c r="BI169" s="101"/>
      <c r="BJ169" s="101"/>
      <c r="BK169" s="101"/>
      <c r="BL169" s="58" t="str">
        <f t="shared" si="74"/>
        <v/>
      </c>
      <c r="BM169" s="59" t="str">
        <f t="shared" si="75"/>
        <v/>
      </c>
      <c r="BN169" s="60" t="str">
        <f t="shared" si="76"/>
        <v/>
      </c>
      <c r="BO169" s="61" t="str">
        <f t="shared" si="77"/>
        <v/>
      </c>
      <c r="BP169" s="62" t="str">
        <f t="shared" si="78"/>
        <v/>
      </c>
      <c r="BQ169" s="63" t="str">
        <f t="shared" si="79"/>
        <v/>
      </c>
      <c r="BR169" s="64" t="s">
        <v>203</v>
      </c>
      <c r="BS169" s="65" t="s">
        <v>203</v>
      </c>
      <c r="BT169" s="66" t="s">
        <v>203</v>
      </c>
      <c r="BU169" s="78"/>
      <c r="BV169" s="117"/>
      <c r="BW169" s="118"/>
      <c r="BX169" s="68"/>
      <c r="BY169" s="147" t="str">
        <f t="shared" si="42"/>
        <v/>
      </c>
      <c r="BZ169" s="148" t="str">
        <f t="shared" si="43"/>
        <v/>
      </c>
      <c r="CA169" s="149" t="str">
        <f t="shared" si="44"/>
        <v/>
      </c>
      <c r="CB169" s="149" t="str">
        <f t="shared" si="45"/>
        <v/>
      </c>
      <c r="CC169" s="148" t="str">
        <f t="shared" si="46"/>
        <v/>
      </c>
      <c r="CD169" s="148" t="str">
        <f t="shared" si="47"/>
        <v/>
      </c>
      <c r="CE169" s="149" t="str">
        <f t="shared" si="48"/>
        <v/>
      </c>
      <c r="CF169" s="149"/>
      <c r="CG169" s="148" t="str">
        <f t="shared" si="49"/>
        <v/>
      </c>
      <c r="CH169" s="150" t="str">
        <f t="shared" si="50"/>
        <v/>
      </c>
      <c r="CI169" s="149" t="str">
        <f t="shared" si="51"/>
        <v/>
      </c>
      <c r="CJ169" s="149"/>
      <c r="CK169" s="148" t="str">
        <f t="shared" si="52"/>
        <v/>
      </c>
      <c r="CL169" s="148" t="str">
        <f t="shared" si="53"/>
        <v/>
      </c>
      <c r="CM169" s="149" t="str">
        <f t="shared" si="54"/>
        <v/>
      </c>
      <c r="CN169" s="151" t="str">
        <f t="shared" si="55"/>
        <v/>
      </c>
      <c r="CO169" s="148" t="str">
        <f t="shared" si="56"/>
        <v/>
      </c>
      <c r="CP169" s="148" t="str">
        <f t="shared" si="57"/>
        <v/>
      </c>
    </row>
    <row r="170" spans="1:94" ht="15" thickBot="1">
      <c r="A170" s="153" t="s">
        <v>194</v>
      </c>
      <c r="B170" s="140"/>
      <c r="C170" s="290"/>
      <c r="D170" s="98"/>
      <c r="E170" s="98"/>
      <c r="F170" s="98"/>
      <c r="G170" s="98"/>
      <c r="H170" s="98"/>
      <c r="I170" s="98"/>
      <c r="J170" s="123"/>
      <c r="K170" s="123"/>
      <c r="L170" s="123"/>
      <c r="M170" s="123"/>
      <c r="N170" s="123"/>
      <c r="O170" s="123"/>
      <c r="P170" s="123"/>
      <c r="Q170" s="123"/>
      <c r="R170" s="123"/>
      <c r="S170" s="99"/>
      <c r="T170" s="99"/>
      <c r="U170" s="99"/>
      <c r="V170" s="99"/>
      <c r="W170" s="99"/>
      <c r="X170" s="99"/>
      <c r="Y170" s="99"/>
      <c r="Z170" s="126"/>
      <c r="AA170" s="126"/>
      <c r="AB170" s="126"/>
      <c r="AC170" s="126"/>
      <c r="AD170" s="126"/>
      <c r="AE170" s="100"/>
      <c r="AF170" s="100"/>
      <c r="AG170" s="100"/>
      <c r="AH170" s="100"/>
      <c r="AI170" s="100"/>
      <c r="AJ170" s="101"/>
      <c r="AK170" s="101"/>
      <c r="AL170" s="101"/>
      <c r="AM170" s="98"/>
      <c r="AN170" s="98"/>
      <c r="AO170" s="98"/>
      <c r="AP170" s="99"/>
      <c r="AQ170" s="99"/>
      <c r="AR170" s="99"/>
      <c r="AS170" s="99"/>
      <c r="AT170" s="99"/>
      <c r="AU170" s="99"/>
      <c r="AV170" s="101"/>
      <c r="AW170" s="101"/>
      <c r="AX170" s="101"/>
      <c r="AY170" s="101"/>
      <c r="AZ170" s="101"/>
      <c r="BA170" s="101"/>
      <c r="BB170" s="101"/>
      <c r="BC170" s="101"/>
      <c r="BD170" s="101"/>
      <c r="BE170" s="101"/>
      <c r="BF170" s="101"/>
      <c r="BG170" s="101"/>
      <c r="BH170" s="101"/>
      <c r="BI170" s="101"/>
      <c r="BJ170" s="101"/>
      <c r="BK170" s="101"/>
      <c r="BL170" s="58" t="str">
        <f t="shared" si="74"/>
        <v/>
      </c>
      <c r="BM170" s="59" t="str">
        <f t="shared" si="75"/>
        <v/>
      </c>
      <c r="BN170" s="60" t="str">
        <f t="shared" si="76"/>
        <v/>
      </c>
      <c r="BO170" s="61" t="str">
        <f t="shared" si="77"/>
        <v/>
      </c>
      <c r="BP170" s="62" t="str">
        <f t="shared" si="78"/>
        <v/>
      </c>
      <c r="BQ170" s="63" t="str">
        <f t="shared" si="79"/>
        <v/>
      </c>
      <c r="BR170" s="64" t="s">
        <v>203</v>
      </c>
      <c r="BS170" s="65" t="s">
        <v>203</v>
      </c>
      <c r="BT170" s="66" t="s">
        <v>203</v>
      </c>
      <c r="BU170" s="78"/>
      <c r="BV170" s="117"/>
      <c r="BW170" s="118"/>
      <c r="BX170" s="68"/>
      <c r="BY170" s="147" t="str">
        <f t="shared" si="42"/>
        <v/>
      </c>
      <c r="BZ170" s="148" t="str">
        <f t="shared" si="43"/>
        <v/>
      </c>
      <c r="CA170" s="149" t="str">
        <f t="shared" si="44"/>
        <v/>
      </c>
      <c r="CB170" s="149" t="str">
        <f t="shared" si="45"/>
        <v/>
      </c>
      <c r="CC170" s="148" t="str">
        <f t="shared" si="46"/>
        <v/>
      </c>
      <c r="CD170" s="148" t="str">
        <f t="shared" si="47"/>
        <v/>
      </c>
      <c r="CE170" s="149" t="str">
        <f t="shared" si="48"/>
        <v/>
      </c>
      <c r="CF170" s="149"/>
      <c r="CG170" s="148" t="str">
        <f t="shared" si="49"/>
        <v/>
      </c>
      <c r="CH170" s="150" t="str">
        <f t="shared" si="50"/>
        <v/>
      </c>
      <c r="CI170" s="149" t="str">
        <f t="shared" si="51"/>
        <v/>
      </c>
      <c r="CJ170" s="149"/>
      <c r="CK170" s="148" t="str">
        <f t="shared" si="52"/>
        <v/>
      </c>
      <c r="CL170" s="148" t="str">
        <f t="shared" si="53"/>
        <v/>
      </c>
      <c r="CM170" s="149" t="str">
        <f t="shared" si="54"/>
        <v/>
      </c>
      <c r="CN170" s="151" t="str">
        <f t="shared" si="55"/>
        <v/>
      </c>
      <c r="CO170" s="148" t="str">
        <f t="shared" si="56"/>
        <v/>
      </c>
      <c r="CP170" s="148" t="str">
        <f t="shared" si="57"/>
        <v/>
      </c>
    </row>
    <row r="171" spans="1:94" ht="15" thickBot="1">
      <c r="A171" s="153" t="s">
        <v>195</v>
      </c>
      <c r="B171" s="140"/>
      <c r="C171" s="290"/>
      <c r="D171" s="98"/>
      <c r="E171" s="98"/>
      <c r="F171" s="98"/>
      <c r="G171" s="98"/>
      <c r="H171" s="98"/>
      <c r="I171" s="98"/>
      <c r="J171" s="123"/>
      <c r="K171" s="123"/>
      <c r="L171" s="123"/>
      <c r="M171" s="123"/>
      <c r="N171" s="123"/>
      <c r="O171" s="123"/>
      <c r="P171" s="123"/>
      <c r="Q171" s="123"/>
      <c r="R171" s="123"/>
      <c r="S171" s="99"/>
      <c r="T171" s="99"/>
      <c r="U171" s="99"/>
      <c r="V171" s="99"/>
      <c r="W171" s="99"/>
      <c r="X171" s="99"/>
      <c r="Y171" s="99"/>
      <c r="Z171" s="126"/>
      <c r="AA171" s="126"/>
      <c r="AB171" s="126"/>
      <c r="AC171" s="126"/>
      <c r="AD171" s="126"/>
      <c r="AE171" s="100"/>
      <c r="AF171" s="100"/>
      <c r="AG171" s="100"/>
      <c r="AH171" s="100"/>
      <c r="AI171" s="100"/>
      <c r="AJ171" s="101"/>
      <c r="AK171" s="101"/>
      <c r="AL171" s="101"/>
      <c r="AM171" s="98"/>
      <c r="AN171" s="98"/>
      <c r="AO171" s="98"/>
      <c r="AP171" s="99"/>
      <c r="AQ171" s="99"/>
      <c r="AR171" s="99"/>
      <c r="AS171" s="99"/>
      <c r="AT171" s="99"/>
      <c r="AU171" s="99"/>
      <c r="AV171" s="101"/>
      <c r="AW171" s="101"/>
      <c r="AX171" s="101"/>
      <c r="AY171" s="101"/>
      <c r="AZ171" s="101"/>
      <c r="BA171" s="101"/>
      <c r="BB171" s="101"/>
      <c r="BC171" s="101"/>
      <c r="BD171" s="101"/>
      <c r="BE171" s="101"/>
      <c r="BF171" s="101"/>
      <c r="BG171" s="101"/>
      <c r="BH171" s="101"/>
      <c r="BI171" s="101"/>
      <c r="BJ171" s="101"/>
      <c r="BK171" s="101"/>
      <c r="BL171" s="58" t="str">
        <f t="shared" si="74"/>
        <v/>
      </c>
      <c r="BM171" s="59" t="str">
        <f t="shared" si="75"/>
        <v/>
      </c>
      <c r="BN171" s="60" t="str">
        <f t="shared" si="76"/>
        <v/>
      </c>
      <c r="BO171" s="61" t="str">
        <f t="shared" si="77"/>
        <v/>
      </c>
      <c r="BP171" s="62" t="str">
        <f t="shared" si="78"/>
        <v/>
      </c>
      <c r="BQ171" s="63" t="str">
        <f t="shared" si="79"/>
        <v/>
      </c>
      <c r="BR171" s="64" t="str">
        <f t="shared" ref="BR171:BR173" si="80">IFERROR(AVERAGE(G171,O171,X171), "")</f>
        <v/>
      </c>
      <c r="BS171" s="65" t="str">
        <f t="shared" ref="BS171:BS173" si="81">IF(BX171=0, "",MIN(G171,O171,X171))</f>
        <v/>
      </c>
      <c r="BT171" s="66" t="str">
        <f t="shared" ref="BT171:BT173" si="82">IF(BX171=0, "",MAX(G171,O171,X171))</f>
        <v/>
      </c>
      <c r="BU171" s="78"/>
      <c r="BV171" s="117"/>
      <c r="BW171" s="118"/>
      <c r="BX171" s="68">
        <f t="shared" ref="BX171:BX173" si="83">SUM(C171:BI171)</f>
        <v>0</v>
      </c>
      <c r="BY171" s="147" t="str">
        <f t="shared" si="42"/>
        <v/>
      </c>
      <c r="BZ171" s="148" t="str">
        <f t="shared" si="43"/>
        <v/>
      </c>
      <c r="CA171" s="149" t="str">
        <f t="shared" si="44"/>
        <v/>
      </c>
      <c r="CB171" s="149" t="str">
        <f t="shared" si="45"/>
        <v/>
      </c>
      <c r="CC171" s="148" t="str">
        <f t="shared" si="46"/>
        <v/>
      </c>
      <c r="CD171" s="148" t="str">
        <f t="shared" si="47"/>
        <v/>
      </c>
      <c r="CE171" s="149" t="str">
        <f t="shared" si="48"/>
        <v/>
      </c>
      <c r="CF171" s="149"/>
      <c r="CG171" s="148" t="str">
        <f t="shared" si="49"/>
        <v/>
      </c>
      <c r="CH171" s="150" t="str">
        <f t="shared" si="50"/>
        <v/>
      </c>
      <c r="CI171" s="149" t="str">
        <f t="shared" si="51"/>
        <v/>
      </c>
      <c r="CJ171" s="149"/>
      <c r="CK171" s="148" t="str">
        <f t="shared" si="52"/>
        <v/>
      </c>
      <c r="CL171" s="148" t="str">
        <f t="shared" si="53"/>
        <v/>
      </c>
      <c r="CM171" s="149" t="str">
        <f t="shared" si="54"/>
        <v/>
      </c>
      <c r="CN171" s="151" t="str">
        <f t="shared" si="55"/>
        <v/>
      </c>
      <c r="CO171" s="148" t="str">
        <f t="shared" si="56"/>
        <v/>
      </c>
      <c r="CP171" s="148" t="str">
        <f t="shared" si="57"/>
        <v/>
      </c>
    </row>
    <row r="172" spans="1:94" ht="15" thickBot="1">
      <c r="A172" s="153" t="s">
        <v>196</v>
      </c>
      <c r="B172" s="140"/>
      <c r="C172" s="290"/>
      <c r="D172" s="98"/>
      <c r="E172" s="98"/>
      <c r="F172" s="98"/>
      <c r="G172" s="98"/>
      <c r="H172" s="98"/>
      <c r="I172" s="98"/>
      <c r="J172" s="123"/>
      <c r="K172" s="123"/>
      <c r="L172" s="123"/>
      <c r="M172" s="123"/>
      <c r="N172" s="123"/>
      <c r="O172" s="123"/>
      <c r="P172" s="123"/>
      <c r="Q172" s="123"/>
      <c r="R172" s="123"/>
      <c r="S172" s="99"/>
      <c r="T172" s="99"/>
      <c r="U172" s="99"/>
      <c r="V172" s="99"/>
      <c r="W172" s="99"/>
      <c r="X172" s="99"/>
      <c r="Y172" s="99"/>
      <c r="Z172" s="126"/>
      <c r="AA172" s="126"/>
      <c r="AB172" s="126"/>
      <c r="AC172" s="126"/>
      <c r="AD172" s="126"/>
      <c r="AE172" s="100"/>
      <c r="AF172" s="100"/>
      <c r="AG172" s="100"/>
      <c r="AH172" s="100"/>
      <c r="AI172" s="100"/>
      <c r="AJ172" s="101"/>
      <c r="AK172" s="101"/>
      <c r="AL172" s="101"/>
      <c r="AM172" s="98"/>
      <c r="AN172" s="98"/>
      <c r="AO172" s="98"/>
      <c r="AP172" s="99"/>
      <c r="AQ172" s="99"/>
      <c r="AR172" s="99"/>
      <c r="AS172" s="99"/>
      <c r="AT172" s="99"/>
      <c r="AU172" s="99"/>
      <c r="AV172" s="101"/>
      <c r="AW172" s="101"/>
      <c r="AX172" s="101"/>
      <c r="AY172" s="101"/>
      <c r="AZ172" s="101"/>
      <c r="BA172" s="101"/>
      <c r="BB172" s="101"/>
      <c r="BC172" s="101"/>
      <c r="BD172" s="101"/>
      <c r="BE172" s="101"/>
      <c r="BF172" s="101"/>
      <c r="BG172" s="101"/>
      <c r="BH172" s="101"/>
      <c r="BI172" s="101"/>
      <c r="BJ172" s="101"/>
      <c r="BK172" s="101"/>
      <c r="BL172" s="58" t="str">
        <f t="shared" si="74"/>
        <v/>
      </c>
      <c r="BM172" s="59" t="str">
        <f t="shared" si="75"/>
        <v/>
      </c>
      <c r="BN172" s="60" t="str">
        <f t="shared" si="76"/>
        <v/>
      </c>
      <c r="BO172" s="61" t="str">
        <f t="shared" si="77"/>
        <v/>
      </c>
      <c r="BP172" s="62" t="str">
        <f t="shared" si="78"/>
        <v/>
      </c>
      <c r="BQ172" s="63" t="str">
        <f t="shared" si="79"/>
        <v/>
      </c>
      <c r="BR172" s="64" t="str">
        <f t="shared" si="80"/>
        <v/>
      </c>
      <c r="BS172" s="65" t="str">
        <f t="shared" si="81"/>
        <v/>
      </c>
      <c r="BT172" s="66" t="str">
        <f t="shared" si="82"/>
        <v/>
      </c>
      <c r="BU172" s="78"/>
      <c r="BV172" s="121"/>
      <c r="BW172" s="118"/>
      <c r="BX172" s="68">
        <f t="shared" si="83"/>
        <v>0</v>
      </c>
      <c r="BY172" s="147" t="str">
        <f t="shared" si="42"/>
        <v/>
      </c>
      <c r="BZ172" s="148" t="str">
        <f t="shared" si="43"/>
        <v/>
      </c>
      <c r="CA172" s="149" t="str">
        <f t="shared" si="44"/>
        <v/>
      </c>
      <c r="CB172" s="149" t="str">
        <f t="shared" si="45"/>
        <v/>
      </c>
      <c r="CC172" s="148" t="str">
        <f t="shared" si="46"/>
        <v/>
      </c>
      <c r="CD172" s="148" t="str">
        <f t="shared" si="47"/>
        <v/>
      </c>
      <c r="CE172" s="149" t="str">
        <f t="shared" si="48"/>
        <v/>
      </c>
      <c r="CF172" s="106"/>
      <c r="CG172" s="148" t="str">
        <f t="shared" si="49"/>
        <v/>
      </c>
      <c r="CH172" s="105"/>
      <c r="CI172" s="149" t="str">
        <f t="shared" si="51"/>
        <v/>
      </c>
      <c r="CJ172" s="106"/>
      <c r="CK172" s="148" t="str">
        <f t="shared" si="52"/>
        <v/>
      </c>
      <c r="CL172" s="148" t="str">
        <f t="shared" si="53"/>
        <v/>
      </c>
      <c r="CM172" s="149" t="str">
        <f t="shared" si="54"/>
        <v/>
      </c>
      <c r="CN172" s="111"/>
      <c r="CO172" s="148" t="str">
        <f t="shared" si="56"/>
        <v/>
      </c>
      <c r="CP172" s="148" t="str">
        <f t="shared" si="57"/>
        <v/>
      </c>
    </row>
    <row r="173" spans="1:94" ht="15" thickBot="1">
      <c r="A173" s="153" t="s">
        <v>197</v>
      </c>
      <c r="B173" s="140"/>
      <c r="C173" s="290"/>
      <c r="D173" s="98"/>
      <c r="E173" s="98"/>
      <c r="F173" s="98"/>
      <c r="G173" s="98"/>
      <c r="H173" s="98"/>
      <c r="I173" s="98"/>
      <c r="J173" s="123"/>
      <c r="K173" s="123"/>
      <c r="L173" s="123"/>
      <c r="M173" s="123"/>
      <c r="N173" s="123"/>
      <c r="O173" s="123"/>
      <c r="P173" s="123"/>
      <c r="Q173" s="123"/>
      <c r="R173" s="123"/>
      <c r="S173" s="99"/>
      <c r="T173" s="99"/>
      <c r="U173" s="99"/>
      <c r="V173" s="99"/>
      <c r="W173" s="99"/>
      <c r="X173" s="99"/>
      <c r="Y173" s="99"/>
      <c r="Z173" s="126"/>
      <c r="AA173" s="126"/>
      <c r="AB173" s="126"/>
      <c r="AC173" s="126"/>
      <c r="AD173" s="126"/>
      <c r="AE173" s="100"/>
      <c r="AF173" s="100"/>
      <c r="AG173" s="100"/>
      <c r="AH173" s="100"/>
      <c r="AI173" s="100"/>
      <c r="AJ173" s="101"/>
      <c r="AK173" s="101"/>
      <c r="AL173" s="101"/>
      <c r="AM173" s="98"/>
      <c r="AN173" s="98"/>
      <c r="AO173" s="98"/>
      <c r="AP173" s="99"/>
      <c r="AQ173" s="99"/>
      <c r="AR173" s="99"/>
      <c r="AS173" s="99"/>
      <c r="AT173" s="99"/>
      <c r="AU173" s="99"/>
      <c r="AV173" s="101"/>
      <c r="AW173" s="101"/>
      <c r="AX173" s="101"/>
      <c r="AY173" s="101"/>
      <c r="AZ173" s="101"/>
      <c r="BA173" s="101"/>
      <c r="BB173" s="101"/>
      <c r="BC173" s="101"/>
      <c r="BD173" s="101"/>
      <c r="BE173" s="101"/>
      <c r="BF173" s="101"/>
      <c r="BG173" s="101"/>
      <c r="BH173" s="101"/>
      <c r="BI173" s="101"/>
      <c r="BJ173" s="101"/>
      <c r="BK173" s="101"/>
      <c r="BL173" s="58" t="str">
        <f t="shared" si="74"/>
        <v/>
      </c>
      <c r="BM173" s="59" t="str">
        <f t="shared" si="75"/>
        <v/>
      </c>
      <c r="BN173" s="60" t="str">
        <f t="shared" si="76"/>
        <v/>
      </c>
      <c r="BO173" s="61" t="str">
        <f t="shared" si="77"/>
        <v/>
      </c>
      <c r="BP173" s="62" t="str">
        <f t="shared" si="78"/>
        <v/>
      </c>
      <c r="BQ173" s="63" t="str">
        <f t="shared" si="79"/>
        <v/>
      </c>
      <c r="BR173" s="64" t="str">
        <f t="shared" si="80"/>
        <v/>
      </c>
      <c r="BS173" s="65" t="str">
        <f t="shared" si="81"/>
        <v/>
      </c>
      <c r="BT173" s="66" t="str">
        <f t="shared" si="82"/>
        <v/>
      </c>
      <c r="BU173" s="70"/>
      <c r="BV173" s="118"/>
      <c r="BW173" s="118"/>
      <c r="BX173" s="68">
        <f t="shared" si="83"/>
        <v>0</v>
      </c>
      <c r="BY173" s="147" t="str">
        <f t="shared" si="42"/>
        <v/>
      </c>
      <c r="BZ173" s="148" t="str">
        <f t="shared" si="43"/>
        <v/>
      </c>
      <c r="CA173" s="149" t="str">
        <f t="shared" si="44"/>
        <v/>
      </c>
      <c r="CB173" s="149" t="str">
        <f t="shared" si="45"/>
        <v/>
      </c>
      <c r="CC173" s="148" t="str">
        <f t="shared" si="46"/>
        <v/>
      </c>
      <c r="CD173" s="148" t="str">
        <f t="shared" si="47"/>
        <v/>
      </c>
      <c r="CE173" s="149" t="str">
        <f t="shared" si="48"/>
        <v/>
      </c>
      <c r="CF173" s="112"/>
      <c r="CG173" s="113"/>
      <c r="CH173" s="113"/>
      <c r="CI173" s="149" t="str">
        <f t="shared" si="51"/>
        <v/>
      </c>
      <c r="CJ173" s="112"/>
      <c r="CK173" s="113"/>
      <c r="CL173" s="113"/>
      <c r="CM173" s="112"/>
      <c r="CN173" s="114"/>
      <c r="CO173" s="113"/>
      <c r="CP173" s="113"/>
    </row>
    <row r="174" spans="1:94" ht="15" thickBot="1">
      <c r="A174" s="153" t="s">
        <v>277</v>
      </c>
      <c r="B174" s="140"/>
      <c r="C174" s="290"/>
      <c r="D174" s="98"/>
      <c r="E174" s="98"/>
      <c r="F174" s="98"/>
      <c r="G174" s="98"/>
      <c r="H174" s="98"/>
      <c r="I174" s="98"/>
      <c r="J174" s="123"/>
      <c r="K174" s="123"/>
      <c r="L174" s="123"/>
      <c r="M174" s="123"/>
      <c r="N174" s="123"/>
      <c r="O174" s="123"/>
      <c r="P174" s="123"/>
      <c r="Q174" s="123"/>
      <c r="R174" s="123"/>
      <c r="S174" s="99"/>
      <c r="T174" s="99"/>
      <c r="U174" s="99"/>
      <c r="V174" s="99"/>
      <c r="W174" s="99"/>
      <c r="X174" s="99"/>
      <c r="Y174" s="143"/>
      <c r="Z174" s="103"/>
      <c r="AA174" s="103"/>
      <c r="AB174" s="103"/>
      <c r="AC174" s="103"/>
      <c r="AD174" s="103"/>
      <c r="AE174" s="100"/>
      <c r="AF174" s="100"/>
      <c r="AG174" s="100"/>
      <c r="AH174" s="100"/>
      <c r="AI174" s="100"/>
      <c r="AJ174" s="101"/>
      <c r="AK174" s="101"/>
      <c r="AL174" s="101"/>
      <c r="AM174" s="98"/>
      <c r="AN174" s="98"/>
      <c r="AO174" s="98"/>
      <c r="AP174" s="99"/>
      <c r="AQ174" s="99"/>
      <c r="AR174" s="99"/>
      <c r="AS174" s="99"/>
      <c r="AT174" s="99"/>
      <c r="AU174" s="99"/>
      <c r="AV174" s="101"/>
      <c r="AW174" s="101"/>
      <c r="AX174" s="101"/>
      <c r="AY174" s="101"/>
      <c r="AZ174" s="101"/>
      <c r="BA174" s="101"/>
      <c r="BB174" s="101"/>
      <c r="BC174" s="101"/>
      <c r="BD174" s="101"/>
      <c r="BE174" s="101"/>
      <c r="BF174" s="101"/>
      <c r="BG174" s="101"/>
      <c r="BH174" s="101"/>
      <c r="BI174" s="101"/>
      <c r="BJ174" s="101"/>
      <c r="BK174" s="101"/>
      <c r="BL174" s="58" t="str">
        <f t="shared" si="74"/>
        <v/>
      </c>
      <c r="BM174" s="59" t="str">
        <f t="shared" si="75"/>
        <v/>
      </c>
      <c r="BN174" s="60" t="str">
        <f t="shared" si="76"/>
        <v/>
      </c>
      <c r="BO174" s="61" t="str">
        <f t="shared" si="77"/>
        <v/>
      </c>
      <c r="BP174" s="62" t="str">
        <f t="shared" si="78"/>
        <v/>
      </c>
      <c r="BQ174" s="63" t="str">
        <f t="shared" si="79"/>
        <v/>
      </c>
      <c r="BR174" s="64" t="str">
        <f t="shared" ref="BR174" si="84">IFERROR(AVERAGE(G174,O174,X174), "")</f>
        <v/>
      </c>
      <c r="BS174" s="65" t="str">
        <f t="shared" ref="BS174" si="85">IF(BX174=0, "",MIN(G174,O174,X174))</f>
        <v/>
      </c>
      <c r="BT174" s="66" t="str">
        <f t="shared" ref="BT174" si="86">IF(BX174=0, "",MAX(G174,O174,X174))</f>
        <v/>
      </c>
      <c r="BU174" s="70"/>
      <c r="BV174" s="118"/>
      <c r="BW174" s="118"/>
      <c r="BX174" s="68">
        <f t="shared" ref="BX174" si="87">SUM(C174:BI174)</f>
        <v>0</v>
      </c>
      <c r="BY174" s="147" t="str">
        <f t="shared" ref="BY174" si="88">IFERROR(AVERAGE(D174,E174,F174,H174,C174), "")</f>
        <v/>
      </c>
      <c r="BZ174" s="148" t="str">
        <f t="shared" ref="BZ174" si="89">IFERROR(AVERAGE(G174,I174), "")</f>
        <v/>
      </c>
      <c r="CA174" s="149" t="str">
        <f t="shared" ref="CA174" si="90">IFERROR(AVERAGE(L174,N174,P174,R174,T174,J174), "")</f>
        <v/>
      </c>
      <c r="CB174" s="149" t="str">
        <f t="shared" ref="CB174" si="91">IFERROR(AVERAGE(M174,O174,Q174,K174), "")</f>
        <v/>
      </c>
      <c r="CC174" s="148" t="str">
        <f t="shared" ref="CC174" si="92">IFERROR(AVERAGE(U174,W174,Y174,S174), "")</f>
        <v/>
      </c>
      <c r="CD174" s="148" t="str">
        <f t="shared" ref="CD174" si="93">IFERROR(AVERAGE(V174,X174,T174), "")</f>
        <v/>
      </c>
      <c r="CE174" s="149" t="str">
        <f t="shared" ref="CE174" si="94">IFERROR(AVERAGE(AG174,AH174,AI174,AE174,AF174), "")</f>
        <v/>
      </c>
      <c r="CF174" s="112"/>
      <c r="CG174" s="113"/>
      <c r="CH174" s="113"/>
      <c r="CI174" s="149" t="str">
        <f t="shared" ref="CI174" si="95">IFERROR(AVERAGE(AO174,AM174,AN174), "")</f>
        <v/>
      </c>
      <c r="CJ174" s="112"/>
      <c r="CK174" s="113"/>
      <c r="CL174" s="113"/>
      <c r="CM174" s="112"/>
      <c r="CN174" s="114"/>
      <c r="CO174" s="113"/>
      <c r="CP174" s="113"/>
    </row>
    <row r="175" spans="1:94" ht="15" thickBot="1">
      <c r="A175" s="8"/>
      <c r="B175" s="8"/>
      <c r="C175" s="38"/>
      <c r="D175" s="39"/>
      <c r="E175" s="39"/>
      <c r="F175" s="39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5"/>
      <c r="T175" s="35"/>
      <c r="U175" s="35"/>
      <c r="V175" s="35"/>
      <c r="W175" s="35"/>
      <c r="X175" s="35"/>
      <c r="Y175" s="35"/>
      <c r="Z175" s="84"/>
      <c r="AA175" s="84"/>
      <c r="AB175" s="84"/>
      <c r="AC175" s="84"/>
      <c r="AD175" s="84"/>
      <c r="AE175" s="35"/>
      <c r="AF175" s="35"/>
      <c r="AG175" s="35"/>
      <c r="AH175" s="40"/>
      <c r="AI175" s="40"/>
      <c r="AJ175" s="41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3"/>
      <c r="BM175" s="80"/>
      <c r="BN175" s="80"/>
      <c r="BO175" s="43"/>
      <c r="BP175" s="38"/>
      <c r="BQ175" s="38"/>
      <c r="BR175" s="43"/>
      <c r="BS175" s="38"/>
      <c r="BT175" s="38"/>
      <c r="BU175" s="38"/>
      <c r="BV175" s="38"/>
      <c r="BW175" s="38"/>
      <c r="BX175" s="79"/>
    </row>
    <row r="176" spans="1:94" ht="15" thickBot="1">
      <c r="A176" s="8"/>
      <c r="B176" s="8"/>
      <c r="C176" s="38"/>
      <c r="D176" s="39"/>
      <c r="E176" s="39"/>
      <c r="F176" s="39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5"/>
      <c r="T176" s="35"/>
      <c r="U176" s="35"/>
      <c r="V176" s="35"/>
      <c r="W176" s="35"/>
      <c r="X176" s="35"/>
      <c r="Y176" s="35"/>
      <c r="Z176" s="84"/>
      <c r="AA176" s="84"/>
      <c r="AB176" s="84"/>
      <c r="AC176" s="84"/>
      <c r="AD176" s="84"/>
      <c r="AE176" s="35"/>
      <c r="AF176" s="35"/>
      <c r="AG176" s="35"/>
      <c r="AH176" s="40"/>
      <c r="AI176" s="40"/>
      <c r="AJ176" s="41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3"/>
      <c r="BM176" s="80"/>
      <c r="BN176" s="80"/>
      <c r="BO176" s="43"/>
      <c r="BP176" s="38"/>
      <c r="BQ176" s="38"/>
      <c r="BR176" s="43"/>
      <c r="BS176" s="38"/>
      <c r="BT176" s="38"/>
      <c r="BU176" s="38"/>
      <c r="BV176" s="38"/>
      <c r="BW176" s="38"/>
      <c r="BX176" s="79"/>
    </row>
    <row r="177" spans="1:76" ht="15" thickBot="1">
      <c r="A177" s="8"/>
      <c r="B177" s="8"/>
      <c r="C177" s="38"/>
      <c r="D177" s="39"/>
      <c r="E177" s="39"/>
      <c r="F177" s="39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5"/>
      <c r="T177" s="35"/>
      <c r="U177" s="35"/>
      <c r="V177" s="35"/>
      <c r="W177" s="35"/>
      <c r="X177" s="35"/>
      <c r="Y177" s="35"/>
      <c r="Z177" s="84"/>
      <c r="AA177" s="84"/>
      <c r="AB177" s="84"/>
      <c r="AC177" s="84"/>
      <c r="AD177" s="84"/>
      <c r="AE177" s="35"/>
      <c r="AF177" s="35"/>
      <c r="AG177" s="35"/>
      <c r="AH177" s="40"/>
      <c r="AI177" s="40"/>
      <c r="AJ177" s="41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41"/>
      <c r="AW177" s="41"/>
      <c r="AX177" s="41"/>
      <c r="AY177" s="41"/>
      <c r="AZ177" s="41"/>
      <c r="BA177" s="41"/>
      <c r="BB177" s="41"/>
      <c r="BC177" s="41"/>
      <c r="BD177" s="41"/>
      <c r="BE177" s="41"/>
      <c r="BF177" s="41"/>
      <c r="BG177" s="41"/>
      <c r="BH177" s="41"/>
      <c r="BI177" s="41"/>
      <c r="BJ177" s="41"/>
      <c r="BK177" s="41"/>
      <c r="BL177" s="43"/>
      <c r="BM177" s="80"/>
      <c r="BN177" s="80"/>
      <c r="BO177" s="43"/>
      <c r="BP177" s="38"/>
      <c r="BQ177" s="38"/>
      <c r="BR177" s="43"/>
      <c r="BS177" s="38"/>
      <c r="BT177" s="38"/>
      <c r="BU177" s="38"/>
      <c r="BV177" s="38"/>
      <c r="BW177" s="38"/>
      <c r="BX177" s="79"/>
    </row>
    <row r="178" spans="1:76" ht="15" thickBot="1">
      <c r="A178" s="8"/>
      <c r="B178" s="8"/>
      <c r="C178" s="38"/>
      <c r="D178" s="39"/>
      <c r="E178" s="39"/>
      <c r="F178" s="39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5"/>
      <c r="T178" s="35"/>
      <c r="U178" s="35"/>
      <c r="V178" s="35"/>
      <c r="W178" s="35"/>
      <c r="X178" s="35"/>
      <c r="Y178" s="35"/>
      <c r="Z178" s="84"/>
      <c r="AA178" s="84"/>
      <c r="AB178" s="84"/>
      <c r="AC178" s="84"/>
      <c r="AD178" s="84"/>
      <c r="AE178" s="35"/>
      <c r="AF178" s="35"/>
      <c r="AG178" s="35"/>
      <c r="AH178" s="40"/>
      <c r="AI178" s="40"/>
      <c r="AJ178" s="41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41"/>
      <c r="AW178" s="41"/>
      <c r="AX178" s="41"/>
      <c r="AY178" s="41"/>
      <c r="AZ178" s="41"/>
      <c r="BA178" s="41"/>
      <c r="BB178" s="41"/>
      <c r="BC178" s="41"/>
      <c r="BD178" s="41"/>
      <c r="BE178" s="41"/>
      <c r="BF178" s="41"/>
      <c r="BG178" s="41"/>
      <c r="BH178" s="41"/>
      <c r="BI178" s="41"/>
      <c r="BJ178" s="41"/>
      <c r="BK178" s="41"/>
      <c r="BL178" s="43"/>
      <c r="BM178" s="80"/>
      <c r="BN178" s="80"/>
      <c r="BO178" s="43"/>
      <c r="BP178" s="38"/>
      <c r="BQ178" s="38"/>
      <c r="BR178" s="43"/>
      <c r="BS178" s="38"/>
      <c r="BT178" s="38"/>
      <c r="BU178" s="38"/>
      <c r="BV178" s="38"/>
      <c r="BW178" s="38"/>
      <c r="BX178" s="79"/>
    </row>
    <row r="179" spans="1:76" ht="15" thickBot="1">
      <c r="A179" s="8"/>
      <c r="B179" s="8"/>
      <c r="C179" s="38"/>
      <c r="D179" s="39"/>
      <c r="E179" s="39"/>
      <c r="F179" s="39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5"/>
      <c r="T179" s="35"/>
      <c r="U179" s="35"/>
      <c r="V179" s="35"/>
      <c r="W179" s="35"/>
      <c r="X179" s="35"/>
      <c r="Y179" s="35"/>
      <c r="Z179" s="84"/>
      <c r="AA179" s="84"/>
      <c r="AB179" s="84"/>
      <c r="AC179" s="84"/>
      <c r="AD179" s="84"/>
      <c r="AE179" s="35"/>
      <c r="AF179" s="35"/>
      <c r="AG179" s="35"/>
      <c r="AH179" s="40"/>
      <c r="AI179" s="40"/>
      <c r="AJ179" s="41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41"/>
      <c r="AW179" s="41"/>
      <c r="AX179" s="41"/>
      <c r="AY179" s="41"/>
      <c r="AZ179" s="41"/>
      <c r="BA179" s="41"/>
      <c r="BB179" s="41"/>
      <c r="BC179" s="41"/>
      <c r="BD179" s="41"/>
      <c r="BE179" s="41"/>
      <c r="BF179" s="41"/>
      <c r="BG179" s="41"/>
      <c r="BH179" s="41"/>
      <c r="BI179" s="41"/>
      <c r="BJ179" s="41"/>
      <c r="BK179" s="41"/>
      <c r="BL179" s="43"/>
      <c r="BM179" s="80"/>
      <c r="BN179" s="80"/>
      <c r="BO179" s="43"/>
      <c r="BP179" s="38"/>
      <c r="BQ179" s="38"/>
      <c r="BR179" s="43"/>
      <c r="BS179" s="38"/>
      <c r="BT179" s="38"/>
      <c r="BU179" s="38"/>
      <c r="BV179" s="38"/>
      <c r="BW179" s="38"/>
    </row>
    <row r="180" spans="1:76" ht="15" thickBot="1">
      <c r="A180" s="8"/>
      <c r="B180" s="8"/>
      <c r="C180" s="38"/>
      <c r="D180" s="39"/>
      <c r="E180" s="39"/>
      <c r="F180" s="39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5"/>
      <c r="T180" s="35"/>
      <c r="U180" s="35"/>
      <c r="V180" s="35"/>
      <c r="W180" s="35"/>
      <c r="X180" s="35"/>
      <c r="Y180" s="35"/>
      <c r="Z180" s="84"/>
      <c r="AA180" s="84"/>
      <c r="AB180" s="84"/>
      <c r="AC180" s="84"/>
      <c r="AD180" s="84"/>
      <c r="AE180" s="35"/>
      <c r="AF180" s="35"/>
      <c r="AG180" s="35"/>
      <c r="AH180" s="40"/>
      <c r="AI180" s="40"/>
      <c r="AJ180" s="41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41"/>
      <c r="AW180" s="41"/>
      <c r="AX180" s="41"/>
      <c r="AY180" s="41"/>
      <c r="AZ180" s="41"/>
      <c r="BA180" s="41"/>
      <c r="BB180" s="41"/>
      <c r="BC180" s="41"/>
      <c r="BD180" s="41"/>
      <c r="BE180" s="41"/>
      <c r="BF180" s="41"/>
      <c r="BG180" s="41"/>
      <c r="BH180" s="41"/>
      <c r="BI180" s="41"/>
      <c r="BJ180" s="41"/>
      <c r="BK180" s="41"/>
      <c r="BL180" s="43"/>
      <c r="BM180" s="80"/>
      <c r="BN180" s="80"/>
      <c r="BO180" s="43"/>
      <c r="BP180" s="38"/>
      <c r="BQ180" s="38"/>
      <c r="BR180" s="43"/>
      <c r="BS180" s="38"/>
      <c r="BT180" s="38"/>
      <c r="BU180" s="38"/>
      <c r="BV180" s="38"/>
      <c r="BW180" s="38"/>
    </row>
    <row r="181" spans="1:76" ht="15" thickBot="1">
      <c r="A181" s="8"/>
      <c r="B181" s="8"/>
      <c r="C181" s="38"/>
      <c r="D181" s="39"/>
      <c r="E181" s="39"/>
      <c r="F181" s="39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5"/>
      <c r="T181" s="35"/>
      <c r="U181" s="35"/>
      <c r="V181" s="35"/>
      <c r="W181" s="35"/>
      <c r="X181" s="35"/>
      <c r="Y181" s="35"/>
      <c r="Z181" s="84"/>
      <c r="AA181" s="84"/>
      <c r="AB181" s="84"/>
      <c r="AC181" s="84"/>
      <c r="AD181" s="84"/>
      <c r="AE181" s="35"/>
      <c r="AF181" s="35"/>
      <c r="AG181" s="35"/>
      <c r="AH181" s="40"/>
      <c r="AI181" s="40"/>
      <c r="AJ181" s="41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41"/>
      <c r="AW181" s="41"/>
      <c r="AX181" s="41"/>
      <c r="AY181" s="41"/>
      <c r="AZ181" s="41"/>
      <c r="BA181" s="41"/>
      <c r="BB181" s="41"/>
      <c r="BC181" s="41"/>
      <c r="BD181" s="41"/>
      <c r="BE181" s="41"/>
      <c r="BF181" s="41"/>
      <c r="BG181" s="41"/>
      <c r="BH181" s="41"/>
      <c r="BI181" s="41"/>
      <c r="BJ181" s="41"/>
      <c r="BK181" s="41"/>
      <c r="BL181" s="43"/>
      <c r="BM181" s="80"/>
      <c r="BN181" s="80"/>
      <c r="BO181" s="43"/>
      <c r="BP181" s="38"/>
      <c r="BQ181" s="38"/>
      <c r="BR181" s="43"/>
      <c r="BS181" s="38"/>
      <c r="BT181" s="38"/>
      <c r="BU181" s="38"/>
      <c r="BV181" s="38"/>
      <c r="BW181" s="38"/>
    </row>
    <row r="182" spans="1:76" ht="15" thickBot="1">
      <c r="A182" s="8"/>
      <c r="B182" s="8"/>
      <c r="C182" s="38"/>
      <c r="D182" s="39"/>
      <c r="E182" s="39"/>
      <c r="F182" s="39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5"/>
      <c r="T182" s="35"/>
      <c r="U182" s="35"/>
      <c r="V182" s="35"/>
      <c r="W182" s="35"/>
      <c r="X182" s="35"/>
      <c r="Y182" s="35"/>
      <c r="Z182" s="84"/>
      <c r="AA182" s="84"/>
      <c r="AB182" s="84"/>
      <c r="AC182" s="84"/>
      <c r="AD182" s="84"/>
      <c r="AE182" s="35"/>
      <c r="AF182" s="35"/>
      <c r="AG182" s="35"/>
      <c r="AH182" s="40"/>
      <c r="AI182" s="40"/>
      <c r="AJ182" s="40"/>
      <c r="AK182" s="43"/>
      <c r="AL182" s="43"/>
      <c r="AM182" s="38"/>
      <c r="AN182" s="38"/>
      <c r="AO182" s="38"/>
      <c r="AP182" s="38"/>
      <c r="AQ182" s="38"/>
      <c r="AR182" s="38"/>
      <c r="AS182" s="38"/>
      <c r="AT182" s="38"/>
      <c r="AU182" s="38"/>
      <c r="AV182" s="41"/>
      <c r="AW182" s="41"/>
      <c r="AX182" s="41"/>
      <c r="AY182" s="41"/>
      <c r="AZ182" s="41"/>
      <c r="BA182" s="41"/>
      <c r="BB182" s="41"/>
      <c r="BC182" s="41"/>
      <c r="BD182" s="41"/>
      <c r="BE182" s="41"/>
      <c r="BF182" s="41"/>
      <c r="BG182" s="41"/>
      <c r="BH182" s="41"/>
      <c r="BI182" s="41"/>
      <c r="BJ182" s="41"/>
      <c r="BK182" s="41"/>
      <c r="BL182" s="43"/>
      <c r="BM182" s="80"/>
      <c r="BN182" s="80"/>
      <c r="BO182" s="43"/>
      <c r="BP182" s="38"/>
      <c r="BQ182" s="38"/>
      <c r="BR182" s="43"/>
      <c r="BS182" s="38"/>
      <c r="BT182" s="38"/>
      <c r="BU182" s="38"/>
      <c r="BV182" s="38"/>
      <c r="BW182" s="38"/>
    </row>
    <row r="183" spans="1:76" ht="15" thickBot="1">
      <c r="A183" s="8"/>
      <c r="B183" s="8"/>
      <c r="C183" s="38"/>
      <c r="D183" s="39"/>
      <c r="E183" s="39"/>
      <c r="F183" s="39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5"/>
      <c r="T183" s="35"/>
      <c r="U183" s="35"/>
      <c r="V183" s="35"/>
      <c r="W183" s="35"/>
      <c r="X183" s="35"/>
      <c r="Y183" s="35"/>
      <c r="Z183" s="84"/>
      <c r="AA183" s="84"/>
      <c r="AB183" s="84"/>
      <c r="AC183" s="84"/>
      <c r="AD183" s="84"/>
      <c r="AE183" s="35"/>
      <c r="AF183" s="35"/>
      <c r="AG183" s="35"/>
      <c r="AH183" s="40"/>
      <c r="AI183" s="40"/>
      <c r="AJ183" s="40"/>
      <c r="AK183" s="43"/>
      <c r="AL183" s="43"/>
      <c r="AM183" s="38"/>
      <c r="AN183" s="38"/>
      <c r="AO183" s="38"/>
      <c r="AP183" s="38"/>
      <c r="AQ183" s="38"/>
      <c r="AR183" s="38"/>
      <c r="AS183" s="38"/>
      <c r="AT183" s="38"/>
      <c r="AU183" s="38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1"/>
      <c r="BL183" s="43"/>
      <c r="BM183" s="80"/>
      <c r="BN183" s="80"/>
      <c r="BO183" s="43"/>
      <c r="BP183" s="38"/>
      <c r="BQ183" s="38"/>
      <c r="BR183" s="43"/>
      <c r="BS183" s="38"/>
      <c r="BT183" s="38"/>
      <c r="BU183" s="38"/>
      <c r="BV183" s="38"/>
      <c r="BW183" s="38"/>
    </row>
    <row r="184" spans="1:76" ht="15" thickBot="1">
      <c r="A184" s="8"/>
      <c r="B184" s="8"/>
      <c r="C184" s="38"/>
      <c r="D184" s="39"/>
      <c r="E184" s="39"/>
      <c r="F184" s="39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5"/>
      <c r="T184" s="35"/>
      <c r="U184" s="35"/>
      <c r="V184" s="35"/>
      <c r="W184" s="35"/>
      <c r="X184" s="35"/>
      <c r="Y184" s="35"/>
      <c r="Z184" s="84"/>
      <c r="AA184" s="84"/>
      <c r="AB184" s="84"/>
      <c r="AC184" s="84"/>
      <c r="AD184" s="84"/>
      <c r="AE184" s="35"/>
      <c r="AF184" s="35"/>
      <c r="AG184" s="35"/>
      <c r="AH184" s="40"/>
      <c r="AI184" s="40"/>
      <c r="AJ184" s="40"/>
      <c r="AK184" s="43"/>
      <c r="AL184" s="43"/>
      <c r="AM184" s="38"/>
      <c r="AN184" s="38"/>
      <c r="AO184" s="38"/>
      <c r="AP184" s="38"/>
      <c r="AQ184" s="38"/>
      <c r="AR184" s="38"/>
      <c r="AS184" s="38"/>
      <c r="AT184" s="38"/>
      <c r="AU184" s="38"/>
      <c r="AV184" s="41"/>
      <c r="AW184" s="41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41"/>
      <c r="BJ184" s="41"/>
      <c r="BK184" s="41"/>
      <c r="BL184" s="43"/>
      <c r="BM184" s="80"/>
      <c r="BN184" s="80"/>
      <c r="BO184" s="43"/>
      <c r="BP184" s="38"/>
      <c r="BQ184" s="38"/>
      <c r="BR184" s="43"/>
      <c r="BS184" s="38"/>
      <c r="BT184" s="38"/>
      <c r="BU184" s="38"/>
      <c r="BV184" s="38"/>
      <c r="BW184" s="38"/>
    </row>
    <row r="185" spans="1:76" ht="15" thickBot="1">
      <c r="A185" s="8"/>
      <c r="B185" s="8"/>
      <c r="C185" s="38"/>
      <c r="D185" s="39"/>
      <c r="E185" s="39"/>
      <c r="F185" s="39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5"/>
      <c r="T185" s="35"/>
      <c r="U185" s="35"/>
      <c r="V185" s="35"/>
      <c r="W185" s="35"/>
      <c r="X185" s="35"/>
      <c r="Y185" s="35"/>
      <c r="Z185" s="84"/>
      <c r="AA185" s="84"/>
      <c r="AB185" s="84"/>
      <c r="AC185" s="84"/>
      <c r="AD185" s="84"/>
      <c r="AE185" s="35"/>
      <c r="AF185" s="35"/>
      <c r="AG185" s="35"/>
      <c r="AH185" s="40"/>
      <c r="AI185" s="40"/>
      <c r="AJ185" s="40"/>
      <c r="AK185" s="43"/>
      <c r="AL185" s="43"/>
      <c r="AM185" s="38"/>
      <c r="AN185" s="38"/>
      <c r="AO185" s="44"/>
      <c r="AP185" s="38"/>
      <c r="AQ185" s="38"/>
      <c r="AR185" s="38"/>
      <c r="AS185" s="38"/>
      <c r="AT185" s="38"/>
      <c r="AU185" s="38"/>
      <c r="AV185" s="41"/>
      <c r="AW185" s="41"/>
      <c r="AX185" s="41"/>
      <c r="AY185" s="41"/>
      <c r="AZ185" s="41"/>
      <c r="BA185" s="41"/>
      <c r="BB185" s="41"/>
      <c r="BC185" s="41"/>
      <c r="BD185" s="41"/>
      <c r="BE185" s="41"/>
      <c r="BF185" s="41"/>
      <c r="BG185" s="41"/>
      <c r="BH185" s="41"/>
      <c r="BI185" s="41"/>
      <c r="BJ185" s="41"/>
      <c r="BK185" s="41"/>
      <c r="BL185" s="43"/>
      <c r="BM185" s="80"/>
      <c r="BN185" s="80"/>
      <c r="BO185" s="43"/>
      <c r="BP185" s="38"/>
      <c r="BQ185" s="38"/>
      <c r="BR185" s="43"/>
      <c r="BS185" s="38"/>
      <c r="BT185" s="38"/>
      <c r="BU185" s="38"/>
      <c r="BV185" s="38"/>
      <c r="BW185" s="38"/>
    </row>
    <row r="186" spans="1:76" ht="15" thickBot="1">
      <c r="A186" s="8"/>
      <c r="B186" s="8"/>
      <c r="C186" s="38"/>
      <c r="D186" s="39"/>
      <c r="E186" s="39"/>
      <c r="F186" s="39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5"/>
      <c r="T186" s="35"/>
      <c r="U186" s="35"/>
      <c r="V186" s="35"/>
      <c r="W186" s="35"/>
      <c r="X186" s="35"/>
      <c r="Y186" s="35"/>
      <c r="Z186" s="84"/>
      <c r="AA186" s="84"/>
      <c r="AB186" s="84"/>
      <c r="AC186" s="84"/>
      <c r="AD186" s="84"/>
      <c r="AE186" s="35"/>
      <c r="AF186" s="35"/>
      <c r="AG186" s="35"/>
      <c r="AH186" s="40"/>
      <c r="AI186" s="40"/>
      <c r="AJ186" s="40"/>
      <c r="AK186" s="43"/>
      <c r="AL186" s="43"/>
      <c r="AM186" s="38"/>
      <c r="AN186" s="38"/>
      <c r="AO186" s="38"/>
      <c r="AP186" s="38"/>
      <c r="AQ186" s="38"/>
      <c r="AR186" s="38"/>
      <c r="AS186" s="38"/>
      <c r="AT186" s="38"/>
      <c r="AU186" s="38"/>
      <c r="AV186" s="41"/>
      <c r="AW186" s="41"/>
      <c r="AX186" s="41"/>
      <c r="AY186" s="41"/>
      <c r="AZ186" s="41"/>
      <c r="BA186" s="41"/>
      <c r="BB186" s="41"/>
      <c r="BC186" s="41"/>
      <c r="BD186" s="41"/>
      <c r="BE186" s="41"/>
      <c r="BF186" s="41"/>
      <c r="BG186" s="41"/>
      <c r="BH186" s="41"/>
      <c r="BI186" s="41"/>
      <c r="BJ186" s="41"/>
      <c r="BK186" s="41"/>
      <c r="BL186" s="43"/>
      <c r="BM186" s="80"/>
      <c r="BN186" s="80"/>
      <c r="BO186" s="43"/>
      <c r="BP186" s="38"/>
      <c r="BQ186" s="38"/>
      <c r="BR186" s="43"/>
      <c r="BS186" s="38"/>
      <c r="BT186" s="38"/>
      <c r="BU186" s="38"/>
      <c r="BV186" s="38"/>
      <c r="BW186" s="38"/>
    </row>
    <row r="187" spans="1:76" ht="15" thickBot="1">
      <c r="A187" s="8"/>
      <c r="B187" s="8"/>
      <c r="C187" s="38"/>
      <c r="D187" s="39"/>
      <c r="E187" s="39"/>
      <c r="F187" s="39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5"/>
      <c r="T187" s="35"/>
      <c r="U187" s="35"/>
      <c r="V187" s="35"/>
      <c r="W187" s="35"/>
      <c r="X187" s="35"/>
      <c r="Y187" s="35"/>
      <c r="Z187" s="84"/>
      <c r="AA187" s="84"/>
      <c r="AB187" s="84"/>
      <c r="AC187" s="84"/>
      <c r="AD187" s="84"/>
      <c r="AE187" s="35"/>
      <c r="AF187" s="35"/>
      <c r="AG187" s="35"/>
      <c r="AH187" s="40"/>
      <c r="AI187" s="40"/>
      <c r="AJ187" s="40"/>
      <c r="AK187" s="43"/>
      <c r="AL187" s="43"/>
      <c r="AM187" s="38"/>
      <c r="AN187" s="38"/>
      <c r="AO187" s="38"/>
      <c r="AP187" s="38"/>
      <c r="AQ187" s="38"/>
      <c r="AR187" s="38"/>
      <c r="AS187" s="38"/>
      <c r="AT187" s="38"/>
      <c r="AU187" s="38"/>
      <c r="AV187" s="41"/>
      <c r="AW187" s="41"/>
      <c r="AX187" s="41"/>
      <c r="AY187" s="41"/>
      <c r="AZ187" s="41"/>
      <c r="BA187" s="41"/>
      <c r="BB187" s="41"/>
      <c r="BC187" s="41"/>
      <c r="BD187" s="41"/>
      <c r="BE187" s="41"/>
      <c r="BF187" s="41"/>
      <c r="BG187" s="41"/>
      <c r="BH187" s="41"/>
      <c r="BI187" s="41"/>
      <c r="BJ187" s="41"/>
      <c r="BK187" s="41"/>
      <c r="BL187" s="43"/>
      <c r="BM187" s="80"/>
      <c r="BN187" s="80"/>
      <c r="BO187" s="43"/>
      <c r="BP187" s="38"/>
      <c r="BQ187" s="38"/>
      <c r="BR187" s="43"/>
      <c r="BS187" s="38"/>
      <c r="BT187" s="38"/>
      <c r="BU187" s="38"/>
      <c r="BV187" s="38"/>
      <c r="BW187" s="38"/>
    </row>
    <row r="188" spans="1:76" ht="15" thickBot="1">
      <c r="A188" s="8"/>
      <c r="B188" s="8"/>
      <c r="C188" s="8"/>
      <c r="D188" s="9"/>
      <c r="E188" s="9"/>
      <c r="F188" s="9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10"/>
      <c r="T188" s="10"/>
      <c r="U188" s="10"/>
      <c r="V188" s="10"/>
      <c r="W188" s="10"/>
      <c r="X188" s="10"/>
      <c r="Y188" s="10"/>
      <c r="Z188" s="84"/>
      <c r="AA188" s="84"/>
      <c r="AB188" s="84"/>
      <c r="AC188" s="84"/>
      <c r="AD188" s="84"/>
      <c r="AE188" s="10"/>
      <c r="AF188" s="10"/>
      <c r="AG188" s="10"/>
      <c r="AH188" s="11"/>
      <c r="AI188" s="11"/>
      <c r="AJ188" s="11"/>
      <c r="AK188" s="14"/>
      <c r="AL188" s="14"/>
      <c r="AM188" s="8"/>
      <c r="AN188" s="8"/>
      <c r="AO188" s="8"/>
      <c r="AP188" s="8"/>
      <c r="AQ188" s="8"/>
      <c r="AR188" s="8"/>
      <c r="AS188" s="8"/>
      <c r="AT188" s="8"/>
      <c r="AU188" s="8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43"/>
      <c r="BM188" s="80"/>
      <c r="BN188" s="80"/>
      <c r="BO188" s="43"/>
      <c r="BP188" s="38"/>
      <c r="BQ188" s="38"/>
      <c r="BR188" s="43"/>
      <c r="BS188" s="38"/>
      <c r="BT188" s="38"/>
      <c r="BU188" s="38"/>
      <c r="BV188" s="38"/>
      <c r="BW188" s="38"/>
    </row>
    <row r="189" spans="1:76" ht="15" thickBot="1">
      <c r="A189" s="8"/>
      <c r="B189" s="8"/>
      <c r="C189" s="8"/>
      <c r="D189" s="9"/>
      <c r="E189" s="9"/>
      <c r="F189" s="9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10"/>
      <c r="T189" s="10"/>
      <c r="U189" s="10"/>
      <c r="V189" s="10"/>
      <c r="W189" s="10"/>
      <c r="X189" s="10"/>
      <c r="Y189" s="10"/>
      <c r="Z189" s="84"/>
      <c r="AA189" s="84"/>
      <c r="AB189" s="84"/>
      <c r="AC189" s="84"/>
      <c r="AD189" s="84"/>
      <c r="AE189" s="10"/>
      <c r="AF189" s="10"/>
      <c r="AG189" s="10"/>
      <c r="AH189" s="11"/>
      <c r="AI189" s="11"/>
      <c r="AJ189" s="11"/>
      <c r="AK189" s="14"/>
      <c r="AL189" s="14"/>
      <c r="AM189" s="8"/>
      <c r="AN189" s="8"/>
      <c r="AO189" s="8"/>
      <c r="AP189" s="8"/>
      <c r="AQ189" s="8"/>
      <c r="AR189" s="8"/>
      <c r="AS189" s="8"/>
      <c r="AT189" s="8"/>
      <c r="AU189" s="8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43"/>
      <c r="BM189" s="80"/>
      <c r="BN189" s="80"/>
      <c r="BO189" s="43"/>
      <c r="BP189" s="38"/>
      <c r="BQ189" s="38"/>
      <c r="BR189" s="43"/>
      <c r="BS189" s="38"/>
      <c r="BT189" s="38"/>
      <c r="BU189" s="38"/>
      <c r="BV189" s="38"/>
      <c r="BW189" s="38"/>
    </row>
    <row r="190" spans="1:76" ht="15" thickBot="1">
      <c r="A190" s="8"/>
      <c r="B190" s="8"/>
      <c r="C190" s="8"/>
      <c r="D190" s="9"/>
      <c r="E190" s="9"/>
      <c r="F190" s="9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10"/>
      <c r="T190" s="10"/>
      <c r="U190" s="10"/>
      <c r="V190" s="10"/>
      <c r="W190" s="10"/>
      <c r="X190" s="10"/>
      <c r="Y190" s="10"/>
      <c r="Z190" s="84"/>
      <c r="AA190" s="84"/>
      <c r="AB190" s="84"/>
      <c r="AC190" s="84"/>
      <c r="AD190" s="84"/>
      <c r="AE190" s="10"/>
      <c r="AF190" s="10"/>
      <c r="AG190" s="10"/>
      <c r="AH190" s="11"/>
      <c r="AI190" s="11"/>
      <c r="AJ190" s="11"/>
      <c r="AK190" s="14"/>
      <c r="AL190" s="14"/>
      <c r="AM190" s="8"/>
      <c r="AN190" s="8"/>
      <c r="AO190" s="8"/>
      <c r="AP190" s="8"/>
      <c r="AQ190" s="8"/>
      <c r="AR190" s="8"/>
      <c r="AS190" s="8"/>
      <c r="AT190" s="8"/>
      <c r="AU190" s="8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43"/>
      <c r="BM190" s="80"/>
      <c r="BN190" s="80"/>
      <c r="BO190" s="43"/>
      <c r="BP190" s="38"/>
      <c r="BQ190" s="38"/>
      <c r="BR190" s="43"/>
      <c r="BS190" s="38"/>
      <c r="BT190" s="38"/>
      <c r="BU190" s="38"/>
      <c r="BV190" s="38"/>
      <c r="BW190" s="38"/>
    </row>
    <row r="191" spans="1:76" ht="15" thickBot="1">
      <c r="A191" s="8"/>
      <c r="B191" s="8"/>
      <c r="C191" s="8"/>
      <c r="D191" s="9"/>
      <c r="E191" s="9"/>
      <c r="F191" s="9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10"/>
      <c r="T191" s="10"/>
      <c r="U191" s="10"/>
      <c r="V191" s="10"/>
      <c r="W191" s="10"/>
      <c r="X191" s="10"/>
      <c r="Y191" s="10"/>
      <c r="Z191" s="84"/>
      <c r="AA191" s="84"/>
      <c r="AB191" s="84"/>
      <c r="AC191" s="84"/>
      <c r="AD191" s="84"/>
      <c r="AE191" s="10"/>
      <c r="AF191" s="10"/>
      <c r="AG191" s="10"/>
      <c r="AH191" s="11"/>
      <c r="AI191" s="11"/>
      <c r="AJ191" s="11"/>
      <c r="AK191" s="14"/>
      <c r="AL191" s="14"/>
      <c r="AM191" s="8"/>
      <c r="AN191" s="8"/>
      <c r="AO191" s="8"/>
      <c r="AP191" s="8"/>
      <c r="AQ191" s="8"/>
      <c r="AR191" s="8"/>
      <c r="AS191" s="8"/>
      <c r="AT191" s="8"/>
      <c r="AU191" s="8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43"/>
      <c r="BM191" s="80"/>
      <c r="BN191" s="80"/>
      <c r="BO191" s="43"/>
      <c r="BP191" s="38"/>
      <c r="BQ191" s="38"/>
      <c r="BR191" s="43"/>
      <c r="BS191" s="38"/>
      <c r="BT191" s="38"/>
      <c r="BU191" s="38"/>
      <c r="BV191" s="38"/>
      <c r="BW191" s="38"/>
    </row>
    <row r="192" spans="1:76" ht="15" thickBot="1">
      <c r="A192" s="8"/>
      <c r="B192" s="8"/>
      <c r="C192" s="8"/>
      <c r="D192" s="9"/>
      <c r="E192" s="9"/>
      <c r="F192" s="9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10"/>
      <c r="T192" s="10"/>
      <c r="U192" s="10"/>
      <c r="V192" s="10"/>
      <c r="W192" s="10"/>
      <c r="X192" s="10"/>
      <c r="Y192" s="10"/>
      <c r="Z192" s="84"/>
      <c r="AA192" s="84"/>
      <c r="AB192" s="84"/>
      <c r="AC192" s="84"/>
      <c r="AD192" s="84"/>
      <c r="AE192" s="10"/>
      <c r="AF192" s="10"/>
      <c r="AG192" s="10"/>
      <c r="AH192" s="11"/>
      <c r="AI192" s="11"/>
      <c r="AJ192" s="11"/>
      <c r="AK192" s="14"/>
      <c r="AL192" s="14"/>
      <c r="AM192" s="8"/>
      <c r="AN192" s="8"/>
      <c r="AO192" s="8"/>
      <c r="AP192" s="8"/>
      <c r="AQ192" s="8"/>
      <c r="AR192" s="8"/>
      <c r="AS192" s="8"/>
      <c r="AT192" s="8"/>
      <c r="AU192" s="8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43"/>
      <c r="BM192" s="80"/>
      <c r="BN192" s="80"/>
      <c r="BO192" s="43"/>
      <c r="BP192" s="38"/>
      <c r="BQ192" s="38"/>
      <c r="BR192" s="43"/>
      <c r="BS192" s="38"/>
      <c r="BT192" s="38"/>
      <c r="BU192" s="38"/>
      <c r="BV192" s="38"/>
      <c r="BW192" s="38"/>
    </row>
    <row r="193" spans="1:75" ht="15" thickBot="1">
      <c r="A193" s="8"/>
      <c r="B193" s="8"/>
      <c r="C193" s="8"/>
      <c r="D193" s="9"/>
      <c r="E193" s="9"/>
      <c r="F193" s="9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10"/>
      <c r="T193" s="10"/>
      <c r="U193" s="10"/>
      <c r="V193" s="10"/>
      <c r="W193" s="10"/>
      <c r="X193" s="10"/>
      <c r="Y193" s="10"/>
      <c r="Z193" s="84"/>
      <c r="AA193" s="84"/>
      <c r="AB193" s="84"/>
      <c r="AC193" s="84"/>
      <c r="AD193" s="84"/>
      <c r="AE193" s="10"/>
      <c r="AF193" s="10"/>
      <c r="AG193" s="10"/>
      <c r="AH193" s="11"/>
      <c r="AI193" s="11"/>
      <c r="AJ193" s="11"/>
      <c r="AK193" s="14"/>
      <c r="AL193" s="14"/>
      <c r="AM193" s="8"/>
      <c r="AN193" s="8"/>
      <c r="AO193" s="8"/>
      <c r="AP193" s="8"/>
      <c r="AQ193" s="8"/>
      <c r="AR193" s="8"/>
      <c r="AS193" s="8"/>
      <c r="AT193" s="8"/>
      <c r="AU193" s="8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43"/>
      <c r="BM193" s="80"/>
      <c r="BN193" s="80"/>
      <c r="BO193" s="43"/>
      <c r="BP193" s="38"/>
      <c r="BQ193" s="38"/>
      <c r="BR193" s="43"/>
      <c r="BS193" s="38"/>
      <c r="BT193" s="38"/>
      <c r="BU193" s="38"/>
      <c r="BV193" s="38"/>
      <c r="BW193" s="38"/>
    </row>
    <row r="194" spans="1:75" ht="15" thickBot="1">
      <c r="A194" s="8"/>
      <c r="B194" s="8"/>
      <c r="C194" s="8"/>
      <c r="D194" s="9"/>
      <c r="E194" s="9"/>
      <c r="F194" s="9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10"/>
      <c r="T194" s="10"/>
      <c r="U194" s="10"/>
      <c r="V194" s="10"/>
      <c r="W194" s="10"/>
      <c r="X194" s="10"/>
      <c r="Y194" s="10"/>
      <c r="Z194" s="84"/>
      <c r="AA194" s="84"/>
      <c r="AB194" s="84"/>
      <c r="AC194" s="84"/>
      <c r="AD194" s="84"/>
      <c r="AE194" s="10"/>
      <c r="AF194" s="10"/>
      <c r="AG194" s="10"/>
      <c r="AH194" s="11"/>
      <c r="AI194" s="11"/>
      <c r="AJ194" s="11"/>
      <c r="AK194" s="14"/>
      <c r="AL194" s="14"/>
      <c r="AM194" s="8"/>
      <c r="AN194" s="8"/>
      <c r="AO194" s="8"/>
      <c r="AP194" s="8"/>
      <c r="AQ194" s="8"/>
      <c r="AR194" s="8"/>
      <c r="AS194" s="8"/>
      <c r="AT194" s="8"/>
      <c r="AU194" s="8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43"/>
      <c r="BM194" s="80"/>
      <c r="BN194" s="80"/>
      <c r="BO194" s="43"/>
      <c r="BP194" s="38"/>
      <c r="BQ194" s="38"/>
      <c r="BR194" s="43"/>
      <c r="BS194" s="38"/>
      <c r="BT194" s="38"/>
      <c r="BU194" s="38"/>
      <c r="BV194" s="38"/>
      <c r="BW194" s="38"/>
    </row>
    <row r="195" spans="1:75" ht="15" thickBot="1">
      <c r="A195" s="8"/>
      <c r="B195" s="8"/>
      <c r="C195" s="8"/>
      <c r="D195" s="9"/>
      <c r="E195" s="9"/>
      <c r="F195" s="9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10"/>
      <c r="T195" s="10"/>
      <c r="U195" s="10"/>
      <c r="V195" s="10"/>
      <c r="W195" s="10"/>
      <c r="X195" s="10"/>
      <c r="Y195" s="10"/>
      <c r="Z195" s="84"/>
      <c r="AA195" s="84"/>
      <c r="AB195" s="84"/>
      <c r="AC195" s="84"/>
      <c r="AD195" s="84"/>
      <c r="AE195" s="10"/>
      <c r="AF195" s="10"/>
      <c r="AG195" s="10"/>
      <c r="AH195" s="11"/>
      <c r="AI195" s="11"/>
      <c r="AJ195" s="11"/>
      <c r="AK195" s="14"/>
      <c r="AL195" s="14"/>
      <c r="AM195" s="8"/>
      <c r="AN195" s="8"/>
      <c r="AO195" s="8"/>
      <c r="AP195" s="8"/>
      <c r="AQ195" s="8"/>
      <c r="AR195" s="8"/>
      <c r="AS195" s="8"/>
      <c r="AT195" s="8"/>
      <c r="AU195" s="8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43"/>
      <c r="BM195" s="80"/>
      <c r="BN195" s="80"/>
      <c r="BO195" s="43"/>
      <c r="BP195" s="38"/>
      <c r="BQ195" s="38"/>
      <c r="BR195" s="43"/>
      <c r="BS195" s="38"/>
      <c r="BT195" s="38"/>
      <c r="BU195" s="38"/>
      <c r="BV195" s="38"/>
      <c r="BW195" s="38"/>
    </row>
    <row r="196" spans="1:75" ht="15" thickBot="1">
      <c r="A196" s="8"/>
      <c r="B196" s="8"/>
      <c r="C196" s="8"/>
      <c r="D196" s="9"/>
      <c r="E196" s="9"/>
      <c r="F196" s="9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10"/>
      <c r="T196" s="10"/>
      <c r="U196" s="10"/>
      <c r="V196" s="10"/>
      <c r="W196" s="10"/>
      <c r="X196" s="10"/>
      <c r="Y196" s="10"/>
      <c r="Z196" s="84"/>
      <c r="AA196" s="84"/>
      <c r="AB196" s="84"/>
      <c r="AC196" s="84"/>
      <c r="AD196" s="84"/>
      <c r="AE196" s="10"/>
      <c r="AF196" s="10"/>
      <c r="AG196" s="10"/>
      <c r="AH196" s="11"/>
      <c r="AI196" s="11"/>
      <c r="AJ196" s="11"/>
      <c r="AK196" s="14"/>
      <c r="AL196" s="14"/>
      <c r="AM196" s="8"/>
      <c r="AN196" s="8"/>
      <c r="AO196" s="8"/>
      <c r="AP196" s="8"/>
      <c r="AQ196" s="8"/>
      <c r="AR196" s="8"/>
      <c r="AS196" s="8"/>
      <c r="AT196" s="8"/>
      <c r="AU196" s="8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43"/>
      <c r="BM196" s="80"/>
      <c r="BN196" s="80"/>
      <c r="BO196" s="43"/>
      <c r="BP196" s="38"/>
      <c r="BQ196" s="38"/>
      <c r="BR196" s="43"/>
      <c r="BS196" s="38"/>
      <c r="BT196" s="38"/>
      <c r="BU196" s="38"/>
      <c r="BV196" s="38"/>
      <c r="BW196" s="38"/>
    </row>
    <row r="197" spans="1:75" ht="15" thickBot="1">
      <c r="A197" s="8"/>
      <c r="B197" s="8"/>
      <c r="C197" s="8"/>
      <c r="D197" s="9"/>
      <c r="E197" s="9"/>
      <c r="F197" s="9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10"/>
      <c r="T197" s="10"/>
      <c r="U197" s="10"/>
      <c r="V197" s="10"/>
      <c r="W197" s="10"/>
      <c r="X197" s="10"/>
      <c r="Y197" s="10"/>
      <c r="Z197" s="84"/>
      <c r="AA197" s="84"/>
      <c r="AB197" s="84"/>
      <c r="AC197" s="84"/>
      <c r="AD197" s="84"/>
      <c r="AE197" s="10"/>
      <c r="AF197" s="10"/>
      <c r="AG197" s="10"/>
      <c r="AH197" s="11"/>
      <c r="AI197" s="11"/>
      <c r="AJ197" s="11"/>
      <c r="AK197" s="14"/>
      <c r="AL197" s="14"/>
      <c r="AM197" s="8"/>
      <c r="AN197" s="8"/>
      <c r="AO197" s="8"/>
      <c r="AP197" s="8"/>
      <c r="AQ197" s="8"/>
      <c r="AR197" s="8"/>
      <c r="AS197" s="8"/>
      <c r="AT197" s="8"/>
      <c r="AU197" s="8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43"/>
      <c r="BM197" s="80"/>
      <c r="BN197" s="80"/>
      <c r="BO197" s="43"/>
      <c r="BP197" s="38"/>
      <c r="BQ197" s="38"/>
      <c r="BR197" s="43"/>
      <c r="BS197" s="38"/>
      <c r="BT197" s="38"/>
      <c r="BU197" s="38"/>
      <c r="BV197" s="38"/>
      <c r="BW197" s="38"/>
    </row>
    <row r="198" spans="1:75" ht="15" thickBot="1">
      <c r="A198" s="8"/>
      <c r="B198" s="8"/>
      <c r="C198" s="8"/>
      <c r="D198" s="9"/>
      <c r="E198" s="9"/>
      <c r="F198" s="9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10"/>
      <c r="T198" s="10"/>
      <c r="U198" s="10"/>
      <c r="V198" s="10"/>
      <c r="W198" s="10"/>
      <c r="X198" s="10"/>
      <c r="Y198" s="10"/>
      <c r="Z198" s="84"/>
      <c r="AA198" s="84"/>
      <c r="AB198" s="84"/>
      <c r="AC198" s="84"/>
      <c r="AD198" s="84"/>
      <c r="AE198" s="10"/>
      <c r="AF198" s="10"/>
      <c r="AG198" s="10"/>
      <c r="AH198" s="11"/>
      <c r="AI198" s="11"/>
      <c r="AJ198" s="11"/>
      <c r="AK198" s="14"/>
      <c r="AL198" s="14"/>
      <c r="AM198" s="8"/>
      <c r="AN198" s="8"/>
      <c r="AO198" s="8"/>
      <c r="AP198" s="8"/>
      <c r="AQ198" s="8"/>
      <c r="AR198" s="8"/>
      <c r="AS198" s="8"/>
      <c r="AT198" s="8"/>
      <c r="AU198" s="8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43"/>
      <c r="BM198" s="80"/>
      <c r="BN198" s="80"/>
      <c r="BO198" s="43"/>
      <c r="BP198" s="38"/>
      <c r="BQ198" s="38"/>
      <c r="BR198" s="43"/>
      <c r="BS198" s="38"/>
      <c r="BT198" s="38"/>
      <c r="BU198" s="38"/>
      <c r="BV198" s="38"/>
      <c r="BW198" s="38"/>
    </row>
    <row r="199" spans="1:75" ht="15" thickBot="1">
      <c r="A199" s="8"/>
      <c r="B199" s="8"/>
      <c r="C199" s="8"/>
      <c r="D199" s="9"/>
      <c r="E199" s="9"/>
      <c r="F199" s="9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10"/>
      <c r="T199" s="10"/>
      <c r="U199" s="10"/>
      <c r="V199" s="10"/>
      <c r="W199" s="10"/>
      <c r="X199" s="10"/>
      <c r="Y199" s="10"/>
      <c r="Z199" s="84"/>
      <c r="AA199" s="84"/>
      <c r="AB199" s="84"/>
      <c r="AC199" s="84"/>
      <c r="AD199" s="84"/>
      <c r="AE199" s="10"/>
      <c r="AF199" s="10"/>
      <c r="AG199" s="10"/>
      <c r="AH199" s="11"/>
      <c r="AI199" s="11"/>
      <c r="AJ199" s="11"/>
      <c r="AK199" s="14"/>
      <c r="AL199" s="14"/>
      <c r="AM199" s="8"/>
      <c r="AN199" s="8"/>
      <c r="AO199" s="8"/>
      <c r="AP199" s="8"/>
      <c r="AQ199" s="8"/>
      <c r="AR199" s="8"/>
      <c r="AS199" s="8"/>
      <c r="AT199" s="8"/>
      <c r="AU199" s="8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43"/>
      <c r="BM199" s="80"/>
      <c r="BN199" s="80"/>
      <c r="BO199" s="43"/>
      <c r="BP199" s="38"/>
      <c r="BQ199" s="38"/>
      <c r="BR199" s="43"/>
      <c r="BS199" s="38"/>
      <c r="BT199" s="38"/>
      <c r="BU199" s="38"/>
      <c r="BV199" s="38"/>
      <c r="BW199" s="38"/>
    </row>
    <row r="200" spans="1:75" ht="15" thickBot="1">
      <c r="A200" s="8"/>
      <c r="B200" s="8"/>
      <c r="C200" s="8"/>
      <c r="D200" s="9"/>
      <c r="E200" s="9"/>
      <c r="F200" s="9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10"/>
      <c r="T200" s="10"/>
      <c r="U200" s="10"/>
      <c r="V200" s="10"/>
      <c r="W200" s="10"/>
      <c r="X200" s="10"/>
      <c r="Y200" s="10"/>
      <c r="Z200" s="84"/>
      <c r="AA200" s="84"/>
      <c r="AB200" s="84"/>
      <c r="AC200" s="84"/>
      <c r="AD200" s="84"/>
      <c r="AE200" s="10"/>
      <c r="AF200" s="10"/>
      <c r="AG200" s="10"/>
      <c r="AH200" s="11"/>
      <c r="AI200" s="11"/>
      <c r="AJ200" s="11"/>
      <c r="AK200" s="14"/>
      <c r="AL200" s="14"/>
      <c r="AM200" s="8"/>
      <c r="AN200" s="8"/>
      <c r="AO200" s="8"/>
      <c r="AP200" s="8"/>
      <c r="AQ200" s="8"/>
      <c r="AR200" s="8"/>
      <c r="AS200" s="8"/>
      <c r="AT200" s="8"/>
      <c r="AU200" s="8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43"/>
      <c r="BM200" s="80"/>
      <c r="BN200" s="80"/>
      <c r="BO200" s="43"/>
      <c r="BP200" s="38"/>
      <c r="BQ200" s="38"/>
      <c r="BR200" s="43"/>
      <c r="BS200" s="38"/>
      <c r="BT200" s="38"/>
      <c r="BU200" s="38"/>
      <c r="BV200" s="38"/>
      <c r="BW200" s="38"/>
    </row>
    <row r="201" spans="1:75" ht="15" thickBot="1">
      <c r="A201" s="8"/>
      <c r="B201" s="8"/>
      <c r="C201" s="8"/>
      <c r="D201" s="9"/>
      <c r="E201" s="9"/>
      <c r="F201" s="9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10"/>
      <c r="T201" s="10"/>
      <c r="U201" s="10"/>
      <c r="V201" s="10"/>
      <c r="W201" s="10"/>
      <c r="X201" s="10"/>
      <c r="Y201" s="10"/>
      <c r="Z201" s="84"/>
      <c r="AA201" s="84"/>
      <c r="AB201" s="84"/>
      <c r="AC201" s="84"/>
      <c r="AD201" s="84"/>
      <c r="AE201" s="10"/>
      <c r="AF201" s="10"/>
      <c r="AG201" s="10"/>
      <c r="AH201" s="11"/>
      <c r="AI201" s="11"/>
      <c r="AJ201" s="11"/>
      <c r="AK201" s="14"/>
      <c r="AL201" s="14"/>
      <c r="AM201" s="8"/>
      <c r="AN201" s="8"/>
      <c r="AO201" s="8"/>
      <c r="AP201" s="8"/>
      <c r="AQ201" s="8"/>
      <c r="AR201" s="8"/>
      <c r="AS201" s="8"/>
      <c r="AT201" s="8"/>
      <c r="AU201" s="8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43"/>
      <c r="BM201" s="80"/>
      <c r="BN201" s="80"/>
      <c r="BO201" s="43"/>
      <c r="BP201" s="38"/>
      <c r="BQ201" s="38"/>
      <c r="BR201" s="43"/>
      <c r="BS201" s="38"/>
      <c r="BT201" s="38"/>
      <c r="BU201" s="38"/>
      <c r="BV201" s="38"/>
      <c r="BW201" s="38"/>
    </row>
    <row r="202" spans="1:75" ht="15" thickBot="1">
      <c r="A202" s="8"/>
      <c r="B202" s="8"/>
      <c r="C202" s="8"/>
      <c r="D202" s="9"/>
      <c r="E202" s="9"/>
      <c r="F202" s="9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10"/>
      <c r="T202" s="10"/>
      <c r="U202" s="10"/>
      <c r="V202" s="10"/>
      <c r="W202" s="10"/>
      <c r="X202" s="10"/>
      <c r="Y202" s="10"/>
      <c r="Z202" s="84"/>
      <c r="AA202" s="84"/>
      <c r="AB202" s="84"/>
      <c r="AC202" s="84"/>
      <c r="AD202" s="84"/>
      <c r="AE202" s="10"/>
      <c r="AF202" s="10"/>
      <c r="AG202" s="10"/>
      <c r="AH202" s="11"/>
      <c r="AI202" s="11"/>
      <c r="AJ202" s="11"/>
      <c r="AK202" s="14"/>
      <c r="AL202" s="14"/>
      <c r="AM202" s="8"/>
      <c r="AN202" s="8"/>
      <c r="AO202" s="8"/>
      <c r="AP202" s="8"/>
      <c r="AQ202" s="8"/>
      <c r="AR202" s="8"/>
      <c r="AS202" s="8"/>
      <c r="AT202" s="8"/>
      <c r="AU202" s="8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43"/>
      <c r="BM202" s="80"/>
      <c r="BN202" s="80"/>
      <c r="BO202" s="43"/>
      <c r="BP202" s="38"/>
      <c r="BQ202" s="38"/>
      <c r="BR202" s="43"/>
      <c r="BS202" s="38"/>
      <c r="BT202" s="38"/>
      <c r="BU202" s="38"/>
      <c r="BV202" s="38"/>
      <c r="BW202" s="38"/>
    </row>
    <row r="203" spans="1:75" ht="15" thickBot="1">
      <c r="A203" s="8"/>
      <c r="B203" s="8"/>
      <c r="C203" s="8"/>
      <c r="D203" s="9"/>
      <c r="E203" s="9"/>
      <c r="F203" s="9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10"/>
      <c r="T203" s="10"/>
      <c r="U203" s="10"/>
      <c r="V203" s="10"/>
      <c r="W203" s="10"/>
      <c r="X203" s="10"/>
      <c r="Y203" s="10"/>
      <c r="Z203" s="84"/>
      <c r="AA203" s="84"/>
      <c r="AB203" s="84"/>
      <c r="AC203" s="84"/>
      <c r="AD203" s="84"/>
      <c r="AE203" s="10"/>
      <c r="AF203" s="10"/>
      <c r="AG203" s="10"/>
      <c r="AH203" s="11"/>
      <c r="AI203" s="11"/>
      <c r="AJ203" s="11"/>
      <c r="AK203" s="14"/>
      <c r="AL203" s="14"/>
      <c r="AM203" s="8"/>
      <c r="AN203" s="8"/>
      <c r="AO203" s="8"/>
      <c r="AP203" s="8"/>
      <c r="AQ203" s="8"/>
      <c r="AR203" s="8"/>
      <c r="AS203" s="8"/>
      <c r="AT203" s="8"/>
      <c r="AU203" s="8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43"/>
      <c r="BM203" s="80"/>
      <c r="BN203" s="80"/>
      <c r="BO203" s="43"/>
      <c r="BP203" s="38"/>
      <c r="BQ203" s="38"/>
      <c r="BR203" s="43"/>
      <c r="BS203" s="38"/>
      <c r="BT203" s="38"/>
      <c r="BU203" s="38"/>
      <c r="BV203" s="38"/>
      <c r="BW203" s="38"/>
    </row>
    <row r="204" spans="1:75" ht="15" thickBot="1">
      <c r="A204" s="8"/>
      <c r="B204" s="8"/>
      <c r="C204" s="8"/>
      <c r="D204" s="9"/>
      <c r="E204" s="9"/>
      <c r="F204" s="9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10"/>
      <c r="T204" s="10"/>
      <c r="U204" s="10"/>
      <c r="V204" s="10"/>
      <c r="W204" s="10"/>
      <c r="X204" s="10"/>
      <c r="Y204" s="10"/>
      <c r="Z204" s="84"/>
      <c r="AA204" s="84"/>
      <c r="AB204" s="84"/>
      <c r="AC204" s="84"/>
      <c r="AD204" s="84"/>
      <c r="AE204" s="10"/>
      <c r="AF204" s="10"/>
      <c r="AG204" s="10"/>
      <c r="AH204" s="11"/>
      <c r="AI204" s="11"/>
      <c r="AJ204" s="11"/>
      <c r="AK204" s="14"/>
      <c r="AL204" s="14"/>
      <c r="AM204" s="8"/>
      <c r="AN204" s="8"/>
      <c r="AO204" s="8"/>
      <c r="AP204" s="8"/>
      <c r="AQ204" s="8"/>
      <c r="AR204" s="8"/>
      <c r="AS204" s="8"/>
      <c r="AT204" s="8"/>
      <c r="AU204" s="8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43"/>
      <c r="BM204" s="80"/>
      <c r="BN204" s="80"/>
      <c r="BO204" s="43"/>
      <c r="BP204" s="38"/>
      <c r="BQ204" s="38"/>
      <c r="BR204" s="43"/>
      <c r="BS204" s="38"/>
      <c r="BT204" s="38"/>
      <c r="BU204" s="38"/>
      <c r="BV204" s="38"/>
      <c r="BW204" s="38"/>
    </row>
    <row r="205" spans="1:75" ht="15" thickBot="1">
      <c r="A205" s="8"/>
      <c r="B205" s="8"/>
      <c r="C205" s="8"/>
      <c r="D205" s="9"/>
      <c r="E205" s="9"/>
      <c r="F205" s="9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10"/>
      <c r="T205" s="10"/>
      <c r="U205" s="10"/>
      <c r="V205" s="10"/>
      <c r="W205" s="10"/>
      <c r="X205" s="10"/>
      <c r="Y205" s="10"/>
      <c r="Z205" s="84"/>
      <c r="AA205" s="84"/>
      <c r="AB205" s="84"/>
      <c r="AC205" s="84"/>
      <c r="AD205" s="84"/>
      <c r="AE205" s="10"/>
      <c r="AF205" s="10"/>
      <c r="AG205" s="10"/>
      <c r="AH205" s="11"/>
      <c r="AI205" s="11"/>
      <c r="AJ205" s="11"/>
      <c r="AK205" s="14"/>
      <c r="AL205" s="14"/>
      <c r="AM205" s="8"/>
      <c r="AN205" s="8"/>
      <c r="AO205" s="8"/>
      <c r="AP205" s="8"/>
      <c r="AQ205" s="8"/>
      <c r="AR205" s="8"/>
      <c r="AS205" s="8"/>
      <c r="AT205" s="8"/>
      <c r="AU205" s="8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43"/>
      <c r="BM205" s="80"/>
      <c r="BN205" s="80"/>
      <c r="BO205" s="43"/>
      <c r="BP205" s="38"/>
      <c r="BQ205" s="38"/>
      <c r="BR205" s="43"/>
      <c r="BS205" s="38"/>
      <c r="BT205" s="38"/>
      <c r="BU205" s="38"/>
      <c r="BV205" s="38"/>
      <c r="BW205" s="38"/>
    </row>
    <row r="206" spans="1:75" ht="15" thickBot="1">
      <c r="A206" s="8"/>
      <c r="B206" s="8"/>
      <c r="C206" s="8"/>
      <c r="D206" s="9"/>
      <c r="E206" s="9"/>
      <c r="F206" s="9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10"/>
      <c r="T206" s="10"/>
      <c r="U206" s="10"/>
      <c r="V206" s="10"/>
      <c r="W206" s="10"/>
      <c r="X206" s="10"/>
      <c r="Y206" s="10"/>
      <c r="Z206" s="84"/>
      <c r="AA206" s="84"/>
      <c r="AB206" s="84"/>
      <c r="AC206" s="84"/>
      <c r="AD206" s="84"/>
      <c r="AE206" s="10"/>
      <c r="AF206" s="10"/>
      <c r="AG206" s="10"/>
      <c r="AH206" s="11"/>
      <c r="AI206" s="11"/>
      <c r="AJ206" s="11"/>
      <c r="AK206" s="14"/>
      <c r="AL206" s="14"/>
      <c r="AM206" s="8"/>
      <c r="AN206" s="8"/>
      <c r="AO206" s="8"/>
      <c r="AP206" s="8"/>
      <c r="AQ206" s="8"/>
      <c r="AR206" s="8"/>
      <c r="AS206" s="8"/>
      <c r="AT206" s="8"/>
      <c r="AU206" s="8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43"/>
      <c r="BM206" s="80"/>
      <c r="BN206" s="80"/>
      <c r="BO206" s="43"/>
      <c r="BP206" s="38"/>
      <c r="BQ206" s="38"/>
      <c r="BR206" s="43"/>
      <c r="BS206" s="38"/>
      <c r="BT206" s="38"/>
      <c r="BU206" s="38"/>
      <c r="BV206" s="38"/>
      <c r="BW206" s="38"/>
    </row>
    <row r="207" spans="1:75" ht="15" thickBot="1">
      <c r="A207" s="8"/>
      <c r="B207" s="8"/>
      <c r="C207" s="8"/>
      <c r="D207" s="9"/>
      <c r="E207" s="9"/>
      <c r="F207" s="9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10"/>
      <c r="T207" s="10"/>
      <c r="U207" s="10"/>
      <c r="V207" s="10"/>
      <c r="W207" s="10"/>
      <c r="X207" s="10"/>
      <c r="Y207" s="10"/>
      <c r="Z207" s="84"/>
      <c r="AA207" s="84"/>
      <c r="AB207" s="84"/>
      <c r="AC207" s="84"/>
      <c r="AD207" s="84"/>
      <c r="AE207" s="10"/>
      <c r="AF207" s="10"/>
      <c r="AG207" s="10"/>
      <c r="AH207" s="11"/>
      <c r="AI207" s="11"/>
      <c r="AJ207" s="11"/>
      <c r="AK207" s="14"/>
      <c r="AL207" s="14"/>
      <c r="AM207" s="8"/>
      <c r="AN207" s="8"/>
      <c r="AO207" s="8"/>
      <c r="AP207" s="8"/>
      <c r="AQ207" s="8"/>
      <c r="AR207" s="8"/>
      <c r="AS207" s="8"/>
      <c r="AT207" s="8"/>
      <c r="AU207" s="8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43"/>
      <c r="BM207" s="80"/>
      <c r="BN207" s="80"/>
      <c r="BO207" s="43"/>
      <c r="BP207" s="38"/>
      <c r="BQ207" s="38"/>
      <c r="BR207" s="43"/>
      <c r="BS207" s="38"/>
      <c r="BT207" s="38"/>
      <c r="BU207" s="38"/>
      <c r="BV207" s="38"/>
      <c r="BW207" s="38"/>
    </row>
    <row r="208" spans="1:75" ht="15" thickBot="1">
      <c r="A208" s="8"/>
      <c r="B208" s="8"/>
      <c r="C208" s="8"/>
      <c r="D208" s="9"/>
      <c r="E208" s="9"/>
      <c r="F208" s="9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10"/>
      <c r="T208" s="10"/>
      <c r="U208" s="10"/>
      <c r="V208" s="10"/>
      <c r="W208" s="10"/>
      <c r="X208" s="10"/>
      <c r="Y208" s="10"/>
      <c r="Z208" s="84"/>
      <c r="AA208" s="84"/>
      <c r="AB208" s="84"/>
      <c r="AC208" s="84"/>
      <c r="AD208" s="84"/>
      <c r="AE208" s="10"/>
      <c r="AF208" s="10"/>
      <c r="AG208" s="10"/>
      <c r="AH208" s="11"/>
      <c r="AI208" s="11"/>
      <c r="AJ208" s="11"/>
      <c r="AK208" s="14"/>
      <c r="AL208" s="14"/>
      <c r="AM208" s="8"/>
      <c r="AN208" s="8"/>
      <c r="AO208" s="8"/>
      <c r="AP208" s="8"/>
      <c r="AQ208" s="8"/>
      <c r="AR208" s="8"/>
      <c r="AS208" s="8"/>
      <c r="AT208" s="8"/>
      <c r="AU208" s="8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43"/>
      <c r="BM208" s="80"/>
      <c r="BN208" s="80"/>
      <c r="BO208" s="43"/>
      <c r="BP208" s="38"/>
      <c r="BQ208" s="38"/>
      <c r="BR208" s="43"/>
      <c r="BS208" s="38"/>
      <c r="BT208" s="38"/>
      <c r="BU208" s="38"/>
      <c r="BV208" s="38"/>
      <c r="BW208" s="38"/>
    </row>
    <row r="209" spans="1:75" ht="15" thickBot="1">
      <c r="A209" s="8"/>
      <c r="B209" s="8"/>
      <c r="C209" s="8"/>
      <c r="D209" s="9"/>
      <c r="E209" s="9"/>
      <c r="F209" s="9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10"/>
      <c r="T209" s="10"/>
      <c r="U209" s="10"/>
      <c r="V209" s="10"/>
      <c r="W209" s="10"/>
      <c r="X209" s="10"/>
      <c r="Y209" s="10"/>
      <c r="Z209" s="84"/>
      <c r="AA209" s="84"/>
      <c r="AB209" s="84"/>
      <c r="AC209" s="84"/>
      <c r="AD209" s="84"/>
      <c r="AE209" s="10"/>
      <c r="AF209" s="10"/>
      <c r="AG209" s="10"/>
      <c r="AH209" s="11"/>
      <c r="AI209" s="11"/>
      <c r="AJ209" s="11"/>
      <c r="AK209" s="14"/>
      <c r="AL209" s="14"/>
      <c r="AM209" s="8"/>
      <c r="AN209" s="8"/>
      <c r="AO209" s="8"/>
      <c r="AP209" s="8"/>
      <c r="AQ209" s="8"/>
      <c r="AR209" s="8"/>
      <c r="AS209" s="8"/>
      <c r="AT209" s="8"/>
      <c r="AU209" s="8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43"/>
      <c r="BM209" s="80"/>
      <c r="BN209" s="80"/>
      <c r="BO209" s="43"/>
      <c r="BP209" s="38"/>
      <c r="BQ209" s="38"/>
      <c r="BR209" s="43"/>
      <c r="BS209" s="38"/>
      <c r="BT209" s="38"/>
      <c r="BU209" s="38"/>
      <c r="BV209" s="38"/>
      <c r="BW209" s="38"/>
    </row>
    <row r="210" spans="1:75" ht="15" thickBot="1">
      <c r="A210" s="8"/>
      <c r="B210" s="8"/>
      <c r="C210" s="8"/>
      <c r="D210" s="9"/>
      <c r="E210" s="9"/>
      <c r="F210" s="9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10"/>
      <c r="T210" s="10"/>
      <c r="U210" s="10"/>
      <c r="V210" s="10"/>
      <c r="W210" s="10"/>
      <c r="X210" s="10"/>
      <c r="Y210" s="10"/>
      <c r="Z210" s="84"/>
      <c r="AA210" s="84"/>
      <c r="AB210" s="84"/>
      <c r="AC210" s="84"/>
      <c r="AD210" s="84"/>
      <c r="AE210" s="10"/>
      <c r="AF210" s="10"/>
      <c r="AG210" s="10"/>
      <c r="AH210" s="11"/>
      <c r="AI210" s="11"/>
      <c r="AJ210" s="11"/>
      <c r="AK210" s="14"/>
      <c r="AL210" s="14"/>
      <c r="AM210" s="8"/>
      <c r="AN210" s="8"/>
      <c r="AO210" s="8"/>
      <c r="AP210" s="8"/>
      <c r="AQ210" s="8"/>
      <c r="AR210" s="8"/>
      <c r="AS210" s="8"/>
      <c r="AT210" s="8"/>
      <c r="AU210" s="8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43"/>
      <c r="BM210" s="80"/>
      <c r="BN210" s="80"/>
      <c r="BO210" s="43"/>
      <c r="BP210" s="38"/>
      <c r="BQ210" s="38"/>
      <c r="BR210" s="43"/>
      <c r="BS210" s="38"/>
      <c r="BT210" s="38"/>
      <c r="BU210" s="38"/>
      <c r="BV210" s="38"/>
      <c r="BW210" s="38"/>
    </row>
    <row r="211" spans="1:75" ht="15" thickBot="1">
      <c r="A211" s="8"/>
      <c r="B211" s="8"/>
      <c r="C211" s="8"/>
      <c r="D211" s="9"/>
      <c r="E211" s="9"/>
      <c r="F211" s="9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10"/>
      <c r="T211" s="10"/>
      <c r="U211" s="10"/>
      <c r="V211" s="10"/>
      <c r="W211" s="10"/>
      <c r="X211" s="10"/>
      <c r="Y211" s="10"/>
      <c r="Z211" s="84"/>
      <c r="AA211" s="84"/>
      <c r="AB211" s="84"/>
      <c r="AC211" s="84"/>
      <c r="AD211" s="84"/>
      <c r="AE211" s="10"/>
      <c r="AF211" s="10"/>
      <c r="AG211" s="10"/>
      <c r="AH211" s="11"/>
      <c r="AI211" s="11"/>
      <c r="AJ211" s="11"/>
      <c r="AK211" s="14"/>
      <c r="AL211" s="14"/>
      <c r="AM211" s="8"/>
      <c r="AN211" s="8"/>
      <c r="AO211" s="8"/>
      <c r="AP211" s="8"/>
      <c r="AQ211" s="8"/>
      <c r="AR211" s="8"/>
      <c r="AS211" s="8"/>
      <c r="AT211" s="8"/>
      <c r="AU211" s="8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43"/>
      <c r="BM211" s="80"/>
      <c r="BN211" s="80"/>
      <c r="BO211" s="43"/>
      <c r="BP211" s="38"/>
      <c r="BQ211" s="38"/>
      <c r="BR211" s="43"/>
      <c r="BS211" s="38"/>
      <c r="BT211" s="38"/>
      <c r="BU211" s="38"/>
      <c r="BV211" s="38"/>
      <c r="BW211" s="38"/>
    </row>
    <row r="212" spans="1:75" ht="15" thickBot="1">
      <c r="A212" s="8"/>
      <c r="B212" s="8"/>
      <c r="C212" s="8"/>
      <c r="D212" s="9"/>
      <c r="E212" s="9"/>
      <c r="F212" s="9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10"/>
      <c r="T212" s="10"/>
      <c r="U212" s="10"/>
      <c r="V212" s="10"/>
      <c r="W212" s="10"/>
      <c r="X212" s="10"/>
      <c r="Y212" s="10"/>
      <c r="Z212" s="84"/>
      <c r="AA212" s="84"/>
      <c r="AB212" s="84"/>
      <c r="AC212" s="84"/>
      <c r="AD212" s="84"/>
      <c r="AE212" s="10"/>
      <c r="AF212" s="10"/>
      <c r="AG212" s="10"/>
      <c r="AH212" s="11"/>
      <c r="AI212" s="11"/>
      <c r="AJ212" s="11"/>
      <c r="AK212" s="14"/>
      <c r="AL212" s="14"/>
      <c r="AM212" s="8"/>
      <c r="AN212" s="8"/>
      <c r="AO212" s="8"/>
      <c r="AP212" s="8"/>
      <c r="AQ212" s="8"/>
      <c r="AR212" s="8"/>
      <c r="AS212" s="8"/>
      <c r="AT212" s="8"/>
      <c r="AU212" s="8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43"/>
      <c r="BM212" s="80"/>
      <c r="BN212" s="80"/>
      <c r="BO212" s="43"/>
      <c r="BP212" s="38"/>
      <c r="BQ212" s="38"/>
      <c r="BR212" s="43"/>
      <c r="BS212" s="38"/>
      <c r="BT212" s="38"/>
      <c r="BU212" s="38"/>
      <c r="BV212" s="38"/>
      <c r="BW212" s="38"/>
    </row>
    <row r="213" spans="1:75" ht="15" thickBot="1">
      <c r="A213" s="8"/>
      <c r="B213" s="8"/>
      <c r="C213" s="8"/>
      <c r="D213" s="9"/>
      <c r="E213" s="9"/>
      <c r="F213" s="9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10"/>
      <c r="T213" s="10"/>
      <c r="U213" s="10"/>
      <c r="V213" s="10"/>
      <c r="W213" s="10"/>
      <c r="X213" s="10"/>
      <c r="Y213" s="10"/>
      <c r="Z213" s="84"/>
      <c r="AA213" s="84"/>
      <c r="AB213" s="84"/>
      <c r="AC213" s="84"/>
      <c r="AD213" s="84"/>
      <c r="AE213" s="10"/>
      <c r="AF213" s="10"/>
      <c r="AG213" s="10"/>
      <c r="AH213" s="11"/>
      <c r="AI213" s="11"/>
      <c r="AJ213" s="11"/>
      <c r="AK213" s="14"/>
      <c r="AL213" s="14"/>
      <c r="AM213" s="8"/>
      <c r="AN213" s="8"/>
      <c r="AO213" s="8"/>
      <c r="AP213" s="8"/>
      <c r="AQ213" s="8"/>
      <c r="AR213" s="8"/>
      <c r="AS213" s="8"/>
      <c r="AT213" s="8"/>
      <c r="AU213" s="8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43"/>
      <c r="BM213" s="80"/>
      <c r="BN213" s="80"/>
      <c r="BO213" s="43"/>
      <c r="BP213" s="38"/>
      <c r="BQ213" s="38"/>
      <c r="BR213" s="43"/>
      <c r="BS213" s="38"/>
      <c r="BT213" s="38"/>
      <c r="BU213" s="38"/>
      <c r="BV213" s="38"/>
      <c r="BW213" s="38"/>
    </row>
    <row r="214" spans="1:75" ht="15" thickBot="1">
      <c r="A214" s="8"/>
      <c r="B214" s="8"/>
      <c r="C214" s="8"/>
      <c r="D214" s="9"/>
      <c r="E214" s="9"/>
      <c r="F214" s="9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10"/>
      <c r="T214" s="10"/>
      <c r="U214" s="10"/>
      <c r="V214" s="10"/>
      <c r="W214" s="10"/>
      <c r="X214" s="10"/>
      <c r="Y214" s="10"/>
      <c r="Z214" s="84"/>
      <c r="AA214" s="84"/>
      <c r="AB214" s="84"/>
      <c r="AC214" s="84"/>
      <c r="AD214" s="84"/>
      <c r="AE214" s="10"/>
      <c r="AF214" s="10"/>
      <c r="AG214" s="10"/>
      <c r="AH214" s="11"/>
      <c r="AI214" s="11"/>
      <c r="AJ214" s="11"/>
      <c r="AK214" s="14"/>
      <c r="AL214" s="14"/>
      <c r="AM214" s="8"/>
      <c r="AN214" s="8"/>
      <c r="AO214" s="8"/>
      <c r="AP214" s="8"/>
      <c r="AQ214" s="8"/>
      <c r="AR214" s="8"/>
      <c r="AS214" s="8"/>
      <c r="AT214" s="8"/>
      <c r="AU214" s="8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43"/>
      <c r="BM214" s="80"/>
      <c r="BN214" s="80"/>
      <c r="BO214" s="43"/>
      <c r="BP214" s="38"/>
      <c r="BQ214" s="38"/>
      <c r="BR214" s="43"/>
      <c r="BS214" s="38"/>
      <c r="BT214" s="38"/>
      <c r="BU214" s="38"/>
      <c r="BV214" s="38"/>
      <c r="BW214" s="38"/>
    </row>
    <row r="215" spans="1:75" ht="15" thickBot="1">
      <c r="A215" s="8"/>
      <c r="B215" s="8"/>
      <c r="C215" s="8"/>
      <c r="D215" s="9"/>
      <c r="E215" s="9"/>
      <c r="F215" s="9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10"/>
      <c r="T215" s="10"/>
      <c r="U215" s="10"/>
      <c r="V215" s="10"/>
      <c r="W215" s="10"/>
      <c r="X215" s="10"/>
      <c r="Y215" s="10"/>
      <c r="Z215" s="84"/>
      <c r="AA215" s="84"/>
      <c r="AB215" s="84"/>
      <c r="AC215" s="84"/>
      <c r="AD215" s="84"/>
      <c r="AE215" s="10"/>
      <c r="AF215" s="10"/>
      <c r="AG215" s="10"/>
      <c r="AH215" s="11"/>
      <c r="AI215" s="11"/>
      <c r="AJ215" s="11"/>
      <c r="AK215" s="14"/>
      <c r="AL215" s="14"/>
      <c r="AM215" s="8"/>
      <c r="AN215" s="8"/>
      <c r="AO215" s="8"/>
      <c r="AP215" s="8"/>
      <c r="AQ215" s="8"/>
      <c r="AR215" s="8"/>
      <c r="AS215" s="8"/>
      <c r="AT215" s="8"/>
      <c r="AU215" s="8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43"/>
      <c r="BM215" s="80"/>
      <c r="BN215" s="80"/>
      <c r="BO215" s="43"/>
      <c r="BP215" s="38"/>
      <c r="BQ215" s="38"/>
      <c r="BR215" s="43"/>
      <c r="BS215" s="38"/>
      <c r="BT215" s="38"/>
      <c r="BU215" s="38"/>
      <c r="BV215" s="38"/>
      <c r="BW215" s="38"/>
    </row>
    <row r="216" spans="1:75" ht="15" thickBot="1">
      <c r="A216" s="8"/>
      <c r="B216" s="8"/>
      <c r="C216" s="8"/>
      <c r="D216" s="9"/>
      <c r="E216" s="9"/>
      <c r="F216" s="9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10"/>
      <c r="T216" s="10"/>
      <c r="U216" s="10"/>
      <c r="V216" s="10"/>
      <c r="W216" s="10"/>
      <c r="X216" s="10"/>
      <c r="Y216" s="10"/>
      <c r="Z216" s="84"/>
      <c r="AA216" s="84"/>
      <c r="AB216" s="84"/>
      <c r="AC216" s="84"/>
      <c r="AD216" s="84"/>
      <c r="AE216" s="10"/>
      <c r="AF216" s="10"/>
      <c r="AG216" s="10"/>
      <c r="AH216" s="11"/>
      <c r="AI216" s="11"/>
      <c r="AJ216" s="11"/>
      <c r="AK216" s="14"/>
      <c r="AL216" s="14"/>
      <c r="AM216" s="8"/>
      <c r="AN216" s="8"/>
      <c r="AO216" s="8"/>
      <c r="AP216" s="8"/>
      <c r="AQ216" s="8"/>
      <c r="AR216" s="8"/>
      <c r="AS216" s="8"/>
      <c r="AT216" s="8"/>
      <c r="AU216" s="8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43"/>
      <c r="BM216" s="80"/>
      <c r="BN216" s="80"/>
      <c r="BO216" s="43"/>
      <c r="BP216" s="38"/>
      <c r="BQ216" s="38"/>
      <c r="BR216" s="43"/>
      <c r="BS216" s="38"/>
      <c r="BT216" s="38"/>
      <c r="BU216" s="38"/>
      <c r="BV216" s="38"/>
      <c r="BW216" s="38"/>
    </row>
    <row r="217" spans="1:75" ht="15" thickBot="1">
      <c r="A217" s="8"/>
      <c r="B217" s="8"/>
      <c r="C217" s="8"/>
      <c r="D217" s="9"/>
      <c r="E217" s="9"/>
      <c r="F217" s="9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10"/>
      <c r="T217" s="10"/>
      <c r="U217" s="10"/>
      <c r="V217" s="10"/>
      <c r="W217" s="10"/>
      <c r="X217" s="10"/>
      <c r="Y217" s="10"/>
      <c r="Z217" s="84"/>
      <c r="AA217" s="84"/>
      <c r="AB217" s="84"/>
      <c r="AC217" s="84"/>
      <c r="AD217" s="84"/>
      <c r="AE217" s="10"/>
      <c r="AF217" s="10"/>
      <c r="AG217" s="10"/>
      <c r="AH217" s="11"/>
      <c r="AI217" s="11"/>
      <c r="AJ217" s="11"/>
      <c r="AK217" s="14"/>
      <c r="AL217" s="14"/>
      <c r="AM217" s="8"/>
      <c r="AN217" s="8"/>
      <c r="AO217" s="8"/>
      <c r="AP217" s="8"/>
      <c r="AQ217" s="8"/>
      <c r="AR217" s="8"/>
      <c r="AS217" s="8"/>
      <c r="AT217" s="8"/>
      <c r="AU217" s="8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43"/>
      <c r="BM217" s="80"/>
      <c r="BN217" s="80"/>
      <c r="BO217" s="43"/>
      <c r="BP217" s="38"/>
      <c r="BQ217" s="38"/>
      <c r="BR217" s="43"/>
      <c r="BS217" s="38"/>
      <c r="BT217" s="38"/>
      <c r="BU217" s="38"/>
      <c r="BV217" s="38"/>
      <c r="BW217" s="38"/>
    </row>
    <row r="218" spans="1:75" ht="15" thickBot="1">
      <c r="A218" s="8"/>
      <c r="B218" s="8"/>
      <c r="C218" s="8"/>
      <c r="D218" s="9"/>
      <c r="E218" s="9"/>
      <c r="F218" s="9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10"/>
      <c r="T218" s="10"/>
      <c r="U218" s="10"/>
      <c r="V218" s="10"/>
      <c r="W218" s="10"/>
      <c r="X218" s="10"/>
      <c r="Y218" s="10"/>
      <c r="Z218" s="84"/>
      <c r="AA218" s="84"/>
      <c r="AB218" s="84"/>
      <c r="AC218" s="84"/>
      <c r="AD218" s="84"/>
      <c r="AE218" s="10"/>
      <c r="AF218" s="10"/>
      <c r="AG218" s="10"/>
      <c r="AH218" s="11"/>
      <c r="AI218" s="11"/>
      <c r="AJ218" s="11"/>
      <c r="AK218" s="14"/>
      <c r="AL218" s="14"/>
      <c r="AM218" s="8"/>
      <c r="AN218" s="8"/>
      <c r="AO218" s="8"/>
      <c r="AP218" s="8"/>
      <c r="AQ218" s="8"/>
      <c r="AR218" s="8"/>
      <c r="AS218" s="8"/>
      <c r="AT218" s="8"/>
      <c r="AU218" s="8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43"/>
      <c r="BM218" s="80"/>
      <c r="BN218" s="80"/>
      <c r="BO218" s="43"/>
      <c r="BP218" s="38"/>
      <c r="BQ218" s="38"/>
      <c r="BR218" s="43"/>
      <c r="BS218" s="38"/>
      <c r="BT218" s="38"/>
      <c r="BU218" s="38"/>
      <c r="BV218" s="38"/>
      <c r="BW218" s="38"/>
    </row>
    <row r="219" spans="1:75" ht="15" thickBot="1">
      <c r="A219" s="8"/>
      <c r="B219" s="8"/>
      <c r="C219" s="8"/>
      <c r="D219" s="9"/>
      <c r="E219" s="9"/>
      <c r="F219" s="9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10"/>
      <c r="T219" s="10"/>
      <c r="U219" s="10"/>
      <c r="V219" s="10"/>
      <c r="W219" s="10"/>
      <c r="X219" s="10"/>
      <c r="Y219" s="10"/>
      <c r="Z219" s="84"/>
      <c r="AA219" s="84"/>
      <c r="AB219" s="84"/>
      <c r="AC219" s="84"/>
      <c r="AD219" s="84"/>
      <c r="AE219" s="10"/>
      <c r="AF219" s="10"/>
      <c r="AG219" s="10"/>
      <c r="AH219" s="11"/>
      <c r="AI219" s="11"/>
      <c r="AJ219" s="11"/>
      <c r="AK219" s="14"/>
      <c r="AL219" s="14"/>
      <c r="AM219" s="8"/>
      <c r="AN219" s="8"/>
      <c r="AO219" s="8"/>
      <c r="AP219" s="8"/>
      <c r="AQ219" s="8"/>
      <c r="AR219" s="8"/>
      <c r="AS219" s="8"/>
      <c r="AT219" s="8"/>
      <c r="AU219" s="8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43"/>
      <c r="BM219" s="80"/>
      <c r="BN219" s="80"/>
      <c r="BO219" s="43"/>
      <c r="BP219" s="38"/>
      <c r="BQ219" s="38"/>
      <c r="BR219" s="43"/>
      <c r="BS219" s="38"/>
      <c r="BT219" s="38"/>
      <c r="BU219" s="38"/>
      <c r="BV219" s="38"/>
      <c r="BW219" s="38"/>
    </row>
    <row r="220" spans="1:75" ht="15" thickBot="1">
      <c r="A220" s="8"/>
      <c r="B220" s="8"/>
      <c r="C220" s="8"/>
      <c r="D220" s="9"/>
      <c r="E220" s="9"/>
      <c r="F220" s="9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10"/>
      <c r="T220" s="10"/>
      <c r="U220" s="10"/>
      <c r="V220" s="10"/>
      <c r="W220" s="10"/>
      <c r="X220" s="10"/>
      <c r="Y220" s="10"/>
      <c r="Z220" s="84"/>
      <c r="AA220" s="84"/>
      <c r="AB220" s="84"/>
      <c r="AC220" s="84"/>
      <c r="AD220" s="84"/>
      <c r="AE220" s="10"/>
      <c r="AF220" s="10"/>
      <c r="AG220" s="10"/>
      <c r="AH220" s="11"/>
      <c r="AI220" s="11"/>
      <c r="AJ220" s="11"/>
      <c r="AK220" s="14"/>
      <c r="AL220" s="14"/>
      <c r="AM220" s="8"/>
      <c r="AN220" s="8"/>
      <c r="AO220" s="8"/>
      <c r="AP220" s="8"/>
      <c r="AQ220" s="8"/>
      <c r="AR220" s="8"/>
      <c r="AS220" s="8"/>
      <c r="AT220" s="8"/>
      <c r="AU220" s="8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43"/>
      <c r="BM220" s="80"/>
      <c r="BN220" s="80"/>
      <c r="BO220" s="43"/>
      <c r="BP220" s="38"/>
      <c r="BQ220" s="38"/>
      <c r="BR220" s="43"/>
      <c r="BS220" s="38"/>
      <c r="BT220" s="38"/>
      <c r="BU220" s="38"/>
      <c r="BV220" s="38"/>
      <c r="BW220" s="38"/>
    </row>
    <row r="221" spans="1:75" ht="15" thickBot="1">
      <c r="A221" s="8"/>
      <c r="B221" s="8"/>
      <c r="C221" s="8"/>
      <c r="D221" s="9"/>
      <c r="E221" s="9"/>
      <c r="F221" s="9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10"/>
      <c r="T221" s="10"/>
      <c r="U221" s="10"/>
      <c r="V221" s="10"/>
      <c r="W221" s="10"/>
      <c r="X221" s="10"/>
      <c r="Y221" s="10"/>
      <c r="Z221" s="84"/>
      <c r="AA221" s="84"/>
      <c r="AB221" s="84"/>
      <c r="AC221" s="84"/>
      <c r="AD221" s="84"/>
      <c r="AE221" s="10"/>
      <c r="AF221" s="10"/>
      <c r="AG221" s="10"/>
      <c r="AH221" s="11"/>
      <c r="AI221" s="11"/>
      <c r="AJ221" s="11"/>
      <c r="AK221" s="14"/>
      <c r="AL221" s="14"/>
      <c r="AM221" s="8"/>
      <c r="AN221" s="8"/>
      <c r="AO221" s="8"/>
      <c r="AP221" s="8"/>
      <c r="AQ221" s="8"/>
      <c r="AR221" s="8"/>
      <c r="AS221" s="8"/>
      <c r="AT221" s="8"/>
      <c r="AU221" s="8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43"/>
      <c r="BM221" s="80"/>
      <c r="BN221" s="80"/>
      <c r="BO221" s="43"/>
      <c r="BP221" s="38"/>
      <c r="BQ221" s="38"/>
      <c r="BR221" s="43"/>
      <c r="BS221" s="38"/>
      <c r="BT221" s="38"/>
      <c r="BU221" s="38"/>
      <c r="BV221" s="38"/>
      <c r="BW221" s="38"/>
    </row>
    <row r="222" spans="1:75" ht="15" thickBot="1">
      <c r="A222" s="8"/>
      <c r="B222" s="8"/>
      <c r="C222" s="8"/>
      <c r="D222" s="9"/>
      <c r="E222" s="9"/>
      <c r="F222" s="9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10"/>
      <c r="T222" s="10"/>
      <c r="U222" s="10"/>
      <c r="V222" s="10"/>
      <c r="W222" s="10"/>
      <c r="X222" s="10"/>
      <c r="Y222" s="10"/>
      <c r="Z222" s="84"/>
      <c r="AA222" s="84"/>
      <c r="AB222" s="84"/>
      <c r="AC222" s="84"/>
      <c r="AD222" s="84"/>
      <c r="AE222" s="10"/>
      <c r="AF222" s="10"/>
      <c r="AG222" s="10"/>
      <c r="AH222" s="11"/>
      <c r="AI222" s="11"/>
      <c r="AJ222" s="11"/>
      <c r="AK222" s="14"/>
      <c r="AL222" s="14"/>
      <c r="AM222" s="8"/>
      <c r="AN222" s="8"/>
      <c r="AO222" s="8"/>
      <c r="AP222" s="8"/>
      <c r="AQ222" s="8"/>
      <c r="AR222" s="8"/>
      <c r="AS222" s="8"/>
      <c r="AT222" s="8"/>
      <c r="AU222" s="8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43"/>
      <c r="BM222" s="80"/>
      <c r="BN222" s="80"/>
      <c r="BO222" s="43"/>
      <c r="BP222" s="38"/>
      <c r="BQ222" s="38"/>
      <c r="BR222" s="43"/>
      <c r="BS222" s="38"/>
      <c r="BT222" s="38"/>
      <c r="BU222" s="38"/>
      <c r="BV222" s="38"/>
      <c r="BW222" s="38"/>
    </row>
    <row r="223" spans="1:75" ht="15" thickBot="1">
      <c r="A223" s="8"/>
      <c r="B223" s="8"/>
      <c r="C223" s="8"/>
      <c r="D223" s="9"/>
      <c r="E223" s="9"/>
      <c r="F223" s="9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10"/>
      <c r="T223" s="10"/>
      <c r="U223" s="10"/>
      <c r="V223" s="10"/>
      <c r="W223" s="10"/>
      <c r="X223" s="10"/>
      <c r="Y223" s="10"/>
      <c r="Z223" s="84"/>
      <c r="AA223" s="84"/>
      <c r="AB223" s="84"/>
      <c r="AC223" s="84"/>
      <c r="AD223" s="84"/>
      <c r="AE223" s="10"/>
      <c r="AF223" s="10"/>
      <c r="AG223" s="10"/>
      <c r="AH223" s="11"/>
      <c r="AI223" s="11"/>
      <c r="AJ223" s="11"/>
      <c r="AK223" s="14"/>
      <c r="AL223" s="14"/>
      <c r="AM223" s="8"/>
      <c r="AN223" s="8"/>
      <c r="AO223" s="8"/>
      <c r="AP223" s="8"/>
      <c r="AQ223" s="8"/>
      <c r="AR223" s="8"/>
      <c r="AS223" s="8"/>
      <c r="AT223" s="8"/>
      <c r="AU223" s="8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43"/>
      <c r="BM223" s="80"/>
      <c r="BN223" s="80"/>
      <c r="BO223" s="43"/>
      <c r="BP223" s="38"/>
      <c r="BQ223" s="38"/>
      <c r="BR223" s="43"/>
      <c r="BS223" s="38"/>
      <c r="BT223" s="38"/>
      <c r="BU223" s="38"/>
      <c r="BV223" s="38"/>
      <c r="BW223" s="38"/>
    </row>
    <row r="224" spans="1:75" ht="15" thickBot="1">
      <c r="A224" s="8"/>
      <c r="B224" s="8"/>
      <c r="C224" s="8"/>
      <c r="D224" s="9"/>
      <c r="E224" s="9"/>
      <c r="F224" s="9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10"/>
      <c r="T224" s="10"/>
      <c r="U224" s="10"/>
      <c r="V224" s="10"/>
      <c r="W224" s="10"/>
      <c r="X224" s="10"/>
      <c r="Y224" s="10"/>
      <c r="Z224" s="84"/>
      <c r="AA224" s="84"/>
      <c r="AB224" s="84"/>
      <c r="AC224" s="84"/>
      <c r="AD224" s="84"/>
      <c r="AE224" s="10"/>
      <c r="AF224" s="10"/>
      <c r="AG224" s="10"/>
      <c r="AH224" s="11"/>
      <c r="AI224" s="11"/>
      <c r="AJ224" s="11"/>
      <c r="AK224" s="14"/>
      <c r="AL224" s="14"/>
      <c r="AM224" s="8"/>
      <c r="AN224" s="8"/>
      <c r="AO224" s="8"/>
      <c r="AP224" s="8"/>
      <c r="AQ224" s="8"/>
      <c r="AR224" s="8"/>
      <c r="AS224" s="8"/>
      <c r="AT224" s="8"/>
      <c r="AU224" s="8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43"/>
      <c r="BM224" s="80"/>
      <c r="BN224" s="80"/>
      <c r="BO224" s="43"/>
      <c r="BP224" s="38"/>
      <c r="BQ224" s="38"/>
      <c r="BR224" s="43"/>
      <c r="BS224" s="38"/>
      <c r="BT224" s="38"/>
      <c r="BU224" s="38"/>
      <c r="BV224" s="38"/>
      <c r="BW224" s="38"/>
    </row>
    <row r="225" spans="1:75" ht="15" thickBot="1">
      <c r="A225" s="8"/>
      <c r="B225" s="8"/>
      <c r="C225" s="8"/>
      <c r="D225" s="9"/>
      <c r="E225" s="9"/>
      <c r="F225" s="9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10"/>
      <c r="T225" s="10"/>
      <c r="U225" s="10"/>
      <c r="V225" s="10"/>
      <c r="W225" s="10"/>
      <c r="X225" s="10"/>
      <c r="Y225" s="10"/>
      <c r="Z225" s="84"/>
      <c r="AA225" s="84"/>
      <c r="AB225" s="84"/>
      <c r="AC225" s="84"/>
      <c r="AD225" s="84"/>
      <c r="AE225" s="10"/>
      <c r="AF225" s="10"/>
      <c r="AG225" s="10"/>
      <c r="AH225" s="11"/>
      <c r="AI225" s="11"/>
      <c r="AJ225" s="11"/>
      <c r="AK225" s="14"/>
      <c r="AL225" s="14"/>
      <c r="AM225" s="8"/>
      <c r="AN225" s="8"/>
      <c r="AO225" s="8"/>
      <c r="AP225" s="8"/>
      <c r="AQ225" s="8"/>
      <c r="AR225" s="8"/>
      <c r="AS225" s="8"/>
      <c r="AT225" s="8"/>
      <c r="AU225" s="8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43"/>
      <c r="BM225" s="80"/>
      <c r="BN225" s="80"/>
      <c r="BO225" s="43"/>
      <c r="BP225" s="38"/>
      <c r="BQ225" s="38"/>
      <c r="BR225" s="43"/>
      <c r="BS225" s="38"/>
      <c r="BT225" s="38"/>
      <c r="BU225" s="38"/>
      <c r="BV225" s="38"/>
      <c r="BW225" s="38"/>
    </row>
    <row r="226" spans="1:75" ht="15" thickBot="1">
      <c r="A226" s="8"/>
      <c r="B226" s="8"/>
      <c r="C226" s="8"/>
      <c r="D226" s="9"/>
      <c r="E226" s="9"/>
      <c r="F226" s="9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10"/>
      <c r="T226" s="10"/>
      <c r="U226" s="10"/>
      <c r="V226" s="10"/>
      <c r="W226" s="10"/>
      <c r="X226" s="10"/>
      <c r="Y226" s="10"/>
      <c r="Z226" s="84"/>
      <c r="AA226" s="84"/>
      <c r="AB226" s="84"/>
      <c r="AC226" s="84"/>
      <c r="AD226" s="84"/>
      <c r="AE226" s="10"/>
      <c r="AF226" s="10"/>
      <c r="AG226" s="10"/>
      <c r="AH226" s="11"/>
      <c r="AI226" s="11"/>
      <c r="AJ226" s="11"/>
      <c r="AK226" s="14"/>
      <c r="AL226" s="14"/>
      <c r="AM226" s="8"/>
      <c r="AN226" s="8"/>
      <c r="AO226" s="8"/>
      <c r="AP226" s="8"/>
      <c r="AQ226" s="8"/>
      <c r="AR226" s="8"/>
      <c r="AS226" s="8"/>
      <c r="AT226" s="8"/>
      <c r="AU226" s="8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43"/>
      <c r="BM226" s="80"/>
      <c r="BN226" s="80"/>
      <c r="BO226" s="43"/>
      <c r="BP226" s="38"/>
      <c r="BQ226" s="38"/>
      <c r="BR226" s="43"/>
      <c r="BS226" s="38"/>
      <c r="BT226" s="38"/>
      <c r="BU226" s="38"/>
      <c r="BV226" s="38"/>
      <c r="BW226" s="38"/>
    </row>
    <row r="227" spans="1:75" ht="15" thickBot="1">
      <c r="A227" s="8"/>
      <c r="B227" s="8"/>
      <c r="C227" s="8"/>
      <c r="D227" s="9"/>
      <c r="E227" s="9"/>
      <c r="F227" s="9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10"/>
      <c r="T227" s="10"/>
      <c r="U227" s="10"/>
      <c r="V227" s="10"/>
      <c r="W227" s="10"/>
      <c r="X227" s="10"/>
      <c r="Y227" s="10"/>
      <c r="Z227" s="84"/>
      <c r="AA227" s="84"/>
      <c r="AB227" s="84"/>
      <c r="AC227" s="84"/>
      <c r="AD227" s="84"/>
      <c r="AE227" s="10"/>
      <c r="AF227" s="10"/>
      <c r="AG227" s="10"/>
      <c r="AH227" s="11"/>
      <c r="AI227" s="11"/>
      <c r="AJ227" s="11"/>
      <c r="AK227" s="14"/>
      <c r="AL227" s="14"/>
      <c r="AM227" s="8"/>
      <c r="AN227" s="8"/>
      <c r="AO227" s="8"/>
      <c r="AP227" s="8"/>
      <c r="AQ227" s="8"/>
      <c r="AR227" s="8"/>
      <c r="AS227" s="8"/>
      <c r="AT227" s="8"/>
      <c r="AU227" s="8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43"/>
      <c r="BM227" s="80"/>
      <c r="BN227" s="80"/>
      <c r="BO227" s="43"/>
      <c r="BP227" s="38"/>
      <c r="BQ227" s="38"/>
      <c r="BR227" s="43"/>
      <c r="BS227" s="38"/>
      <c r="BT227" s="38"/>
      <c r="BU227" s="38"/>
      <c r="BV227" s="38"/>
      <c r="BW227" s="38"/>
    </row>
    <row r="228" spans="1:75" ht="15" thickBot="1">
      <c r="A228" s="8"/>
      <c r="B228" s="8"/>
      <c r="C228" s="8"/>
      <c r="D228" s="9"/>
      <c r="E228" s="9"/>
      <c r="F228" s="9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10"/>
      <c r="T228" s="10"/>
      <c r="U228" s="10"/>
      <c r="V228" s="10"/>
      <c r="W228" s="10"/>
      <c r="X228" s="10"/>
      <c r="Y228" s="10"/>
      <c r="Z228" s="84"/>
      <c r="AA228" s="84"/>
      <c r="AB228" s="84"/>
      <c r="AC228" s="84"/>
      <c r="AD228" s="84"/>
      <c r="AE228" s="10"/>
      <c r="AF228" s="10"/>
      <c r="AG228" s="10"/>
      <c r="AH228" s="11"/>
      <c r="AI228" s="11"/>
      <c r="AJ228" s="11"/>
      <c r="AK228" s="14"/>
      <c r="AL228" s="14"/>
      <c r="AM228" s="8"/>
      <c r="AN228" s="8"/>
      <c r="AO228" s="8"/>
      <c r="AP228" s="8"/>
      <c r="AQ228" s="8"/>
      <c r="AR228" s="8"/>
      <c r="AS228" s="8"/>
      <c r="AT228" s="8"/>
      <c r="AU228" s="8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43"/>
      <c r="BM228" s="80"/>
      <c r="BN228" s="80"/>
      <c r="BO228" s="43"/>
      <c r="BP228" s="38"/>
      <c r="BQ228" s="38"/>
      <c r="BR228" s="43"/>
      <c r="BS228" s="38"/>
      <c r="BT228" s="38"/>
      <c r="BU228" s="38"/>
      <c r="BV228" s="38"/>
      <c r="BW228" s="38"/>
    </row>
    <row r="229" spans="1:75" ht="15" thickBot="1">
      <c r="A229" s="8"/>
      <c r="B229" s="8"/>
      <c r="C229" s="8"/>
      <c r="D229" s="9"/>
      <c r="E229" s="9"/>
      <c r="F229" s="9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10"/>
      <c r="T229" s="10"/>
      <c r="U229" s="10"/>
      <c r="V229" s="10"/>
      <c r="W229" s="10"/>
      <c r="X229" s="10"/>
      <c r="Y229" s="10"/>
      <c r="Z229" s="84"/>
      <c r="AA229" s="84"/>
      <c r="AB229" s="84"/>
      <c r="AC229" s="84"/>
      <c r="AD229" s="84"/>
      <c r="AE229" s="10"/>
      <c r="AF229" s="10"/>
      <c r="AG229" s="10"/>
      <c r="AH229" s="11"/>
      <c r="AI229" s="11"/>
      <c r="AJ229" s="11"/>
      <c r="AK229" s="14"/>
      <c r="AL229" s="14"/>
      <c r="AM229" s="8"/>
      <c r="AN229" s="8"/>
      <c r="AO229" s="8"/>
      <c r="AP229" s="8"/>
      <c r="AQ229" s="8"/>
      <c r="AR229" s="8"/>
      <c r="AS229" s="8"/>
      <c r="AT229" s="8"/>
      <c r="AU229" s="8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43"/>
      <c r="BM229" s="80"/>
      <c r="BN229" s="80"/>
      <c r="BO229" s="43"/>
      <c r="BP229" s="38"/>
      <c r="BQ229" s="38"/>
      <c r="BR229" s="43"/>
      <c r="BS229" s="38"/>
      <c r="BT229" s="38"/>
      <c r="BU229" s="38"/>
      <c r="BV229" s="38"/>
      <c r="BW229" s="38"/>
    </row>
    <row r="230" spans="1:75" ht="15" thickBot="1">
      <c r="A230" s="8"/>
      <c r="B230" s="8"/>
      <c r="C230" s="8"/>
      <c r="D230" s="9"/>
      <c r="E230" s="9"/>
      <c r="F230" s="9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10"/>
      <c r="T230" s="10"/>
      <c r="U230" s="10"/>
      <c r="V230" s="10"/>
      <c r="W230" s="10"/>
      <c r="X230" s="10"/>
      <c r="Y230" s="10"/>
      <c r="Z230" s="84"/>
      <c r="AA230" s="84"/>
      <c r="AB230" s="84"/>
      <c r="AC230" s="84"/>
      <c r="AD230" s="84"/>
      <c r="AE230" s="10"/>
      <c r="AF230" s="10"/>
      <c r="AG230" s="10"/>
      <c r="AH230" s="11"/>
      <c r="AI230" s="11"/>
      <c r="AJ230" s="11"/>
      <c r="AK230" s="14"/>
      <c r="AL230" s="14"/>
      <c r="AM230" s="8"/>
      <c r="AN230" s="8"/>
      <c r="AO230" s="8"/>
      <c r="AP230" s="8"/>
      <c r="AQ230" s="8"/>
      <c r="AR230" s="8"/>
      <c r="AS230" s="8"/>
      <c r="AT230" s="8"/>
      <c r="AU230" s="8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43"/>
      <c r="BM230" s="80"/>
      <c r="BN230" s="80"/>
      <c r="BO230" s="43"/>
      <c r="BP230" s="38"/>
      <c r="BQ230" s="38"/>
      <c r="BR230" s="43"/>
      <c r="BS230" s="38"/>
      <c r="BT230" s="38"/>
      <c r="BU230" s="38"/>
      <c r="BV230" s="38"/>
      <c r="BW230" s="38"/>
    </row>
    <row r="231" spans="1:75" ht="15" thickBot="1">
      <c r="A231" s="8"/>
      <c r="B231" s="8"/>
      <c r="C231" s="8"/>
      <c r="D231" s="9"/>
      <c r="E231" s="9"/>
      <c r="F231" s="9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10"/>
      <c r="T231" s="10"/>
      <c r="U231" s="10"/>
      <c r="V231" s="10"/>
      <c r="W231" s="10"/>
      <c r="X231" s="10"/>
      <c r="Y231" s="10"/>
      <c r="Z231" s="84"/>
      <c r="AA231" s="84"/>
      <c r="AB231" s="84"/>
      <c r="AC231" s="84"/>
      <c r="AD231" s="84"/>
      <c r="AE231" s="10"/>
      <c r="AF231" s="10"/>
      <c r="AG231" s="10"/>
      <c r="AH231" s="11"/>
      <c r="AI231" s="11"/>
      <c r="AJ231" s="11"/>
      <c r="AK231" s="14"/>
      <c r="AL231" s="14"/>
      <c r="AM231" s="8"/>
      <c r="AN231" s="8"/>
      <c r="AO231" s="8"/>
      <c r="AP231" s="8"/>
      <c r="AQ231" s="8"/>
      <c r="AR231" s="8"/>
      <c r="AS231" s="8"/>
      <c r="AT231" s="8"/>
      <c r="AU231" s="8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43"/>
      <c r="BM231" s="80"/>
      <c r="BN231" s="80"/>
      <c r="BO231" s="43"/>
      <c r="BP231" s="38"/>
      <c r="BQ231" s="38"/>
      <c r="BR231" s="43"/>
      <c r="BS231" s="38"/>
      <c r="BT231" s="38"/>
      <c r="BU231" s="38"/>
      <c r="BV231" s="38"/>
      <c r="BW231" s="38"/>
    </row>
    <row r="232" spans="1:75" ht="15" thickBot="1">
      <c r="A232" s="8"/>
      <c r="B232" s="8"/>
      <c r="C232" s="8"/>
      <c r="D232" s="9"/>
      <c r="E232" s="9"/>
      <c r="F232" s="9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10"/>
      <c r="T232" s="10"/>
      <c r="U232" s="10"/>
      <c r="V232" s="10"/>
      <c r="W232" s="10"/>
      <c r="X232" s="10"/>
      <c r="Y232" s="10"/>
      <c r="Z232" s="84"/>
      <c r="AA232" s="84"/>
      <c r="AB232" s="84"/>
      <c r="AC232" s="84"/>
      <c r="AD232" s="84"/>
      <c r="AE232" s="10"/>
      <c r="AF232" s="10"/>
      <c r="AG232" s="10"/>
      <c r="AH232" s="11"/>
      <c r="AI232" s="11"/>
      <c r="AJ232" s="11"/>
      <c r="AK232" s="14"/>
      <c r="AL232" s="14"/>
      <c r="AM232" s="8"/>
      <c r="AN232" s="8"/>
      <c r="AO232" s="8"/>
      <c r="AP232" s="8"/>
      <c r="AQ232" s="8"/>
      <c r="AR232" s="8"/>
      <c r="AS232" s="8"/>
      <c r="AT232" s="8"/>
      <c r="AU232" s="8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43"/>
      <c r="BM232" s="80"/>
      <c r="BN232" s="80"/>
      <c r="BO232" s="43"/>
      <c r="BP232" s="38"/>
      <c r="BQ232" s="38"/>
      <c r="BR232" s="43"/>
      <c r="BS232" s="38"/>
      <c r="BT232" s="38"/>
      <c r="BU232" s="38"/>
      <c r="BV232" s="38"/>
      <c r="BW232" s="38"/>
    </row>
    <row r="233" spans="1:75" ht="15" thickBot="1">
      <c r="A233" s="8"/>
      <c r="B233" s="8"/>
      <c r="C233" s="8"/>
      <c r="D233" s="9"/>
      <c r="E233" s="9"/>
      <c r="F233" s="9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10"/>
      <c r="T233" s="10"/>
      <c r="U233" s="10"/>
      <c r="V233" s="10"/>
      <c r="W233" s="10"/>
      <c r="X233" s="10"/>
      <c r="Y233" s="10"/>
      <c r="Z233" s="84"/>
      <c r="AA233" s="84"/>
      <c r="AB233" s="84"/>
      <c r="AC233" s="84"/>
      <c r="AD233" s="84"/>
      <c r="AE233" s="10"/>
      <c r="AF233" s="10"/>
      <c r="AG233" s="10"/>
      <c r="AH233" s="11"/>
      <c r="AI233" s="11"/>
      <c r="AJ233" s="11"/>
      <c r="AK233" s="14"/>
      <c r="AL233" s="14"/>
      <c r="AM233" s="8"/>
      <c r="AN233" s="8"/>
      <c r="AO233" s="8"/>
      <c r="AP233" s="8"/>
      <c r="AQ233" s="8"/>
      <c r="AR233" s="8"/>
      <c r="AS233" s="8"/>
      <c r="AT233" s="8"/>
      <c r="AU233" s="8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43"/>
      <c r="BM233" s="80"/>
      <c r="BN233" s="80"/>
      <c r="BO233" s="43"/>
      <c r="BP233" s="38"/>
      <c r="BQ233" s="38"/>
      <c r="BR233" s="43"/>
      <c r="BS233" s="38"/>
      <c r="BT233" s="38"/>
      <c r="BU233" s="38"/>
      <c r="BV233" s="38"/>
      <c r="BW233" s="38"/>
    </row>
    <row r="234" spans="1:75" ht="15" thickBot="1">
      <c r="A234" s="8"/>
      <c r="B234" s="8"/>
      <c r="C234" s="8"/>
      <c r="D234" s="9"/>
      <c r="E234" s="9"/>
      <c r="F234" s="9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10"/>
      <c r="T234" s="10"/>
      <c r="U234" s="10"/>
      <c r="V234" s="10"/>
      <c r="W234" s="10"/>
      <c r="X234" s="10"/>
      <c r="Y234" s="10"/>
      <c r="Z234" s="84"/>
      <c r="AA234" s="84"/>
      <c r="AB234" s="84"/>
      <c r="AC234" s="84"/>
      <c r="AD234" s="84"/>
      <c r="AE234" s="10"/>
      <c r="AF234" s="10"/>
      <c r="AG234" s="10"/>
      <c r="AH234" s="11"/>
      <c r="AI234" s="11"/>
      <c r="AJ234" s="11"/>
      <c r="AK234" s="14"/>
      <c r="AL234" s="14"/>
      <c r="AM234" s="8"/>
      <c r="AN234" s="8"/>
      <c r="AO234" s="8"/>
      <c r="AP234" s="8"/>
      <c r="AQ234" s="8"/>
      <c r="AR234" s="8"/>
      <c r="AS234" s="8"/>
      <c r="AT234" s="8"/>
      <c r="AU234" s="8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43"/>
      <c r="BM234" s="80"/>
      <c r="BN234" s="80"/>
      <c r="BO234" s="43"/>
      <c r="BP234" s="38"/>
      <c r="BQ234" s="38"/>
      <c r="BR234" s="43"/>
      <c r="BS234" s="38"/>
      <c r="BT234" s="38"/>
      <c r="BU234" s="38"/>
      <c r="BV234" s="38"/>
      <c r="BW234" s="38"/>
    </row>
    <row r="235" spans="1:75" ht="15" thickBot="1">
      <c r="A235" s="8"/>
      <c r="B235" s="8"/>
      <c r="C235" s="8"/>
      <c r="D235" s="9"/>
      <c r="E235" s="9"/>
      <c r="F235" s="9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10"/>
      <c r="T235" s="10"/>
      <c r="U235" s="10"/>
      <c r="V235" s="10"/>
      <c r="W235" s="10"/>
      <c r="X235" s="10"/>
      <c r="Y235" s="10"/>
      <c r="Z235" s="84"/>
      <c r="AA235" s="84"/>
      <c r="AB235" s="84"/>
      <c r="AC235" s="84"/>
      <c r="AD235" s="84"/>
      <c r="AE235" s="10"/>
      <c r="AF235" s="10"/>
      <c r="AG235" s="10"/>
      <c r="AH235" s="11"/>
      <c r="AI235" s="11"/>
      <c r="AJ235" s="11"/>
      <c r="AK235" s="14"/>
      <c r="AL235" s="14"/>
      <c r="AM235" s="8"/>
      <c r="AN235" s="8"/>
      <c r="AO235" s="8"/>
      <c r="AP235" s="8"/>
      <c r="AQ235" s="8"/>
      <c r="AR235" s="8"/>
      <c r="AS235" s="8"/>
      <c r="AT235" s="8"/>
      <c r="AU235" s="8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43"/>
      <c r="BM235" s="80"/>
      <c r="BN235" s="80"/>
      <c r="BO235" s="43"/>
      <c r="BP235" s="38"/>
      <c r="BQ235" s="38"/>
      <c r="BR235" s="43"/>
      <c r="BS235" s="38"/>
      <c r="BT235" s="38"/>
      <c r="BU235" s="38"/>
      <c r="BV235" s="38"/>
      <c r="BW235" s="38"/>
    </row>
    <row r="236" spans="1:75" ht="15" thickBot="1">
      <c r="A236" s="8"/>
      <c r="B236" s="8"/>
      <c r="C236" s="8"/>
      <c r="D236" s="9"/>
      <c r="E236" s="9"/>
      <c r="F236" s="9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10"/>
      <c r="T236" s="10"/>
      <c r="U236" s="10"/>
      <c r="V236" s="10"/>
      <c r="W236" s="10"/>
      <c r="X236" s="10"/>
      <c r="Y236" s="10"/>
      <c r="Z236" s="84"/>
      <c r="AA236" s="84"/>
      <c r="AB236" s="84"/>
      <c r="AC236" s="84"/>
      <c r="AD236" s="84"/>
      <c r="AE236" s="10"/>
      <c r="AF236" s="10"/>
      <c r="AG236" s="10"/>
      <c r="AH236" s="11"/>
      <c r="AI236" s="11"/>
      <c r="AJ236" s="11"/>
      <c r="AK236" s="14"/>
      <c r="AL236" s="14"/>
      <c r="AM236" s="8"/>
      <c r="AN236" s="8"/>
      <c r="AO236" s="8"/>
      <c r="AP236" s="8"/>
      <c r="AQ236" s="8"/>
      <c r="AR236" s="8"/>
      <c r="AS236" s="8"/>
      <c r="AT236" s="8"/>
      <c r="AU236" s="8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43"/>
      <c r="BM236" s="80"/>
      <c r="BN236" s="80"/>
      <c r="BO236" s="43"/>
      <c r="BP236" s="38"/>
      <c r="BQ236" s="38"/>
      <c r="BR236" s="43"/>
      <c r="BS236" s="38"/>
      <c r="BT236" s="38"/>
      <c r="BU236" s="38"/>
      <c r="BV236" s="38"/>
      <c r="BW236" s="38"/>
    </row>
    <row r="237" spans="1:75" ht="15" thickBot="1">
      <c r="A237" s="8"/>
      <c r="B237" s="8"/>
      <c r="C237" s="8"/>
      <c r="D237" s="9"/>
      <c r="E237" s="9"/>
      <c r="F237" s="9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10"/>
      <c r="T237" s="10"/>
      <c r="U237" s="10"/>
      <c r="V237" s="10"/>
      <c r="W237" s="10"/>
      <c r="X237" s="10"/>
      <c r="Y237" s="10"/>
      <c r="Z237" s="84"/>
      <c r="AA237" s="84"/>
      <c r="AB237" s="84"/>
      <c r="AC237" s="84"/>
      <c r="AD237" s="84"/>
      <c r="AE237" s="10"/>
      <c r="AF237" s="10"/>
      <c r="AG237" s="10"/>
      <c r="AH237" s="11"/>
      <c r="AI237" s="11"/>
      <c r="AJ237" s="11"/>
      <c r="AK237" s="14"/>
      <c r="AL237" s="14"/>
      <c r="AM237" s="8"/>
      <c r="AN237" s="8"/>
      <c r="AO237" s="8"/>
      <c r="AP237" s="8"/>
      <c r="AQ237" s="8"/>
      <c r="AR237" s="8"/>
      <c r="AS237" s="8"/>
      <c r="AT237" s="8"/>
      <c r="AU237" s="8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43"/>
      <c r="BM237" s="80"/>
      <c r="BN237" s="80"/>
      <c r="BO237" s="43"/>
      <c r="BP237" s="38"/>
      <c r="BQ237" s="38"/>
      <c r="BR237" s="43"/>
      <c r="BS237" s="38"/>
      <c r="BT237" s="38"/>
      <c r="BU237" s="38"/>
      <c r="BV237" s="38"/>
      <c r="BW237" s="38"/>
    </row>
    <row r="238" spans="1:75" ht="15" thickBot="1">
      <c r="A238" s="8"/>
      <c r="B238" s="8"/>
      <c r="C238" s="8"/>
      <c r="D238" s="9"/>
      <c r="E238" s="9"/>
      <c r="F238" s="9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10"/>
      <c r="T238" s="10"/>
      <c r="U238" s="10"/>
      <c r="V238" s="10"/>
      <c r="W238" s="10"/>
      <c r="X238" s="10"/>
      <c r="Y238" s="10"/>
      <c r="Z238" s="84"/>
      <c r="AA238" s="84"/>
      <c r="AB238" s="84"/>
      <c r="AC238" s="84"/>
      <c r="AD238" s="84"/>
      <c r="AE238" s="10"/>
      <c r="AF238" s="10"/>
      <c r="AG238" s="10"/>
      <c r="AH238" s="11"/>
      <c r="AI238" s="11"/>
      <c r="AJ238" s="11"/>
      <c r="AK238" s="14"/>
      <c r="AL238" s="14"/>
      <c r="AM238" s="8"/>
      <c r="AN238" s="8"/>
      <c r="AO238" s="8"/>
      <c r="AP238" s="8"/>
      <c r="AQ238" s="8"/>
      <c r="AR238" s="8"/>
      <c r="AS238" s="8"/>
      <c r="AT238" s="8"/>
      <c r="AU238" s="8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43"/>
      <c r="BM238" s="80"/>
      <c r="BN238" s="80"/>
      <c r="BO238" s="43"/>
      <c r="BP238" s="38"/>
      <c r="BQ238" s="38"/>
      <c r="BR238" s="43"/>
      <c r="BS238" s="38"/>
      <c r="BT238" s="38"/>
      <c r="BU238" s="38"/>
      <c r="BV238" s="38"/>
      <c r="BW238" s="38"/>
    </row>
    <row r="239" spans="1:75" ht="15" thickBot="1">
      <c r="A239" s="8"/>
      <c r="B239" s="8"/>
      <c r="C239" s="8"/>
      <c r="D239" s="9"/>
      <c r="E239" s="9"/>
      <c r="F239" s="9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10"/>
      <c r="T239" s="10"/>
      <c r="U239" s="10"/>
      <c r="V239" s="10"/>
      <c r="W239" s="10"/>
      <c r="X239" s="10"/>
      <c r="Y239" s="10"/>
      <c r="Z239" s="84"/>
      <c r="AA239" s="84"/>
      <c r="AB239" s="84"/>
      <c r="AC239" s="84"/>
      <c r="AD239" s="84"/>
      <c r="AE239" s="10"/>
      <c r="AF239" s="10"/>
      <c r="AG239" s="10"/>
      <c r="AH239" s="11"/>
      <c r="AI239" s="11"/>
      <c r="AJ239" s="11"/>
      <c r="AK239" s="14"/>
      <c r="AL239" s="14"/>
      <c r="AM239" s="8"/>
      <c r="AN239" s="8"/>
      <c r="AO239" s="8"/>
      <c r="AP239" s="8"/>
      <c r="AQ239" s="8"/>
      <c r="AR239" s="8"/>
      <c r="AS239" s="8"/>
      <c r="AT239" s="8"/>
      <c r="AU239" s="8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43"/>
      <c r="BM239" s="80"/>
      <c r="BN239" s="80"/>
      <c r="BO239" s="43"/>
      <c r="BP239" s="38"/>
      <c r="BQ239" s="38"/>
      <c r="BR239" s="43"/>
      <c r="BS239" s="38"/>
      <c r="BT239" s="38"/>
      <c r="BU239" s="38"/>
      <c r="BV239" s="38"/>
      <c r="BW239" s="38"/>
    </row>
    <row r="240" spans="1:75" ht="15" thickBot="1">
      <c r="A240" s="8"/>
      <c r="B240" s="8"/>
      <c r="C240" s="8"/>
      <c r="D240" s="9"/>
      <c r="E240" s="9"/>
      <c r="F240" s="9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10"/>
      <c r="T240" s="10"/>
      <c r="U240" s="10"/>
      <c r="V240" s="10"/>
      <c r="W240" s="10"/>
      <c r="X240" s="10"/>
      <c r="Y240" s="10"/>
      <c r="Z240" s="84"/>
      <c r="AA240" s="84"/>
      <c r="AB240" s="84"/>
      <c r="AC240" s="84"/>
      <c r="AD240" s="84"/>
      <c r="AE240" s="10"/>
      <c r="AF240" s="10"/>
      <c r="AG240" s="10"/>
      <c r="AH240" s="11"/>
      <c r="AI240" s="11"/>
      <c r="AJ240" s="11"/>
      <c r="AK240" s="14"/>
      <c r="AL240" s="14"/>
      <c r="AM240" s="8"/>
      <c r="AN240" s="8"/>
      <c r="AO240" s="8"/>
      <c r="AP240" s="8"/>
      <c r="AQ240" s="8"/>
      <c r="AR240" s="8"/>
      <c r="AS240" s="8"/>
      <c r="AT240" s="8"/>
      <c r="AU240" s="8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43"/>
      <c r="BM240" s="80"/>
      <c r="BN240" s="80"/>
      <c r="BO240" s="43"/>
      <c r="BP240" s="38"/>
      <c r="BQ240" s="38"/>
      <c r="BR240" s="43"/>
      <c r="BS240" s="38"/>
      <c r="BT240" s="38"/>
      <c r="BU240" s="38"/>
      <c r="BV240" s="38"/>
      <c r="BW240" s="38"/>
    </row>
    <row r="241" spans="1:75" ht="15" thickBot="1">
      <c r="A241" s="8"/>
      <c r="B241" s="8"/>
      <c r="C241" s="8"/>
      <c r="D241" s="9"/>
      <c r="E241" s="9"/>
      <c r="F241" s="9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10"/>
      <c r="T241" s="10"/>
      <c r="U241" s="10"/>
      <c r="V241" s="10"/>
      <c r="W241" s="10"/>
      <c r="X241" s="10"/>
      <c r="Y241" s="10"/>
      <c r="Z241" s="84"/>
      <c r="AA241" s="84"/>
      <c r="AB241" s="84"/>
      <c r="AC241" s="84"/>
      <c r="AD241" s="84"/>
      <c r="AE241" s="10"/>
      <c r="AF241" s="10"/>
      <c r="AG241" s="10"/>
      <c r="AH241" s="11"/>
      <c r="AI241" s="11"/>
      <c r="AJ241" s="11"/>
      <c r="AK241" s="14"/>
      <c r="AL241" s="14"/>
      <c r="AM241" s="8"/>
      <c r="AN241" s="8"/>
      <c r="AO241" s="8"/>
      <c r="AP241" s="8"/>
      <c r="AQ241" s="8"/>
      <c r="AR241" s="8"/>
      <c r="AS241" s="8"/>
      <c r="AT241" s="8"/>
      <c r="AU241" s="8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43"/>
      <c r="BM241" s="80"/>
      <c r="BN241" s="80"/>
      <c r="BO241" s="43"/>
      <c r="BP241" s="38"/>
      <c r="BQ241" s="38"/>
      <c r="BR241" s="43"/>
      <c r="BS241" s="38"/>
      <c r="BT241" s="38"/>
      <c r="BU241" s="38"/>
      <c r="BV241" s="38"/>
      <c r="BW241" s="38"/>
    </row>
    <row r="242" spans="1:75" ht="15" thickBot="1">
      <c r="A242" s="8"/>
      <c r="B242" s="8"/>
      <c r="C242" s="8"/>
      <c r="D242" s="9"/>
      <c r="E242" s="9"/>
      <c r="F242" s="9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10"/>
      <c r="T242" s="10"/>
      <c r="U242" s="10"/>
      <c r="V242" s="10"/>
      <c r="W242" s="10"/>
      <c r="X242" s="10"/>
      <c r="Y242" s="10"/>
      <c r="Z242" s="84"/>
      <c r="AA242" s="84"/>
      <c r="AB242" s="84"/>
      <c r="AC242" s="84"/>
      <c r="AD242" s="84"/>
      <c r="AE242" s="10"/>
      <c r="AF242" s="10"/>
      <c r="AG242" s="10"/>
      <c r="AH242" s="11"/>
      <c r="AI242" s="11"/>
      <c r="AJ242" s="11"/>
      <c r="AK242" s="14"/>
      <c r="AL242" s="14"/>
      <c r="AM242" s="8"/>
      <c r="AN242" s="8"/>
      <c r="AO242" s="8"/>
      <c r="AP242" s="8"/>
      <c r="AQ242" s="8"/>
      <c r="AR242" s="8"/>
      <c r="AS242" s="8"/>
      <c r="AT242" s="8"/>
      <c r="AU242" s="8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43"/>
      <c r="BM242" s="80"/>
      <c r="BN242" s="80"/>
      <c r="BO242" s="43"/>
      <c r="BP242" s="38"/>
      <c r="BQ242" s="38"/>
      <c r="BR242" s="43"/>
      <c r="BS242" s="38"/>
      <c r="BT242" s="38"/>
      <c r="BU242" s="38"/>
      <c r="BV242" s="38"/>
      <c r="BW242" s="38"/>
    </row>
    <row r="243" spans="1:75" ht="15" thickBot="1">
      <c r="A243" s="8"/>
      <c r="B243" s="8"/>
      <c r="C243" s="8"/>
      <c r="D243" s="9"/>
      <c r="E243" s="9"/>
      <c r="F243" s="9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10"/>
      <c r="T243" s="10"/>
      <c r="U243" s="10"/>
      <c r="V243" s="10"/>
      <c r="W243" s="10"/>
      <c r="X243" s="10"/>
      <c r="Y243" s="10"/>
      <c r="Z243" s="84"/>
      <c r="AA243" s="84"/>
      <c r="AB243" s="84"/>
      <c r="AC243" s="84"/>
      <c r="AD243" s="84"/>
      <c r="AE243" s="10"/>
      <c r="AF243" s="10"/>
      <c r="AG243" s="10"/>
      <c r="AH243" s="11"/>
      <c r="AI243" s="11"/>
      <c r="AJ243" s="11"/>
      <c r="AK243" s="14"/>
      <c r="AL243" s="14"/>
      <c r="AM243" s="8"/>
      <c r="AN243" s="8"/>
      <c r="AO243" s="8"/>
      <c r="AP243" s="8"/>
      <c r="AQ243" s="8"/>
      <c r="AR243" s="8"/>
      <c r="AS243" s="8"/>
      <c r="AT243" s="8"/>
      <c r="AU243" s="8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43"/>
      <c r="BM243" s="80"/>
      <c r="BN243" s="80"/>
      <c r="BO243" s="43"/>
      <c r="BP243" s="38"/>
      <c r="BQ243" s="38"/>
      <c r="BR243" s="43"/>
      <c r="BS243" s="38"/>
      <c r="BT243" s="38"/>
      <c r="BU243" s="38"/>
      <c r="BV243" s="38"/>
      <c r="BW243" s="38"/>
    </row>
    <row r="244" spans="1:75" ht="15" thickBot="1">
      <c r="A244" s="8"/>
      <c r="B244" s="8"/>
      <c r="C244" s="8"/>
      <c r="D244" s="9"/>
      <c r="E244" s="9"/>
      <c r="F244" s="9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10"/>
      <c r="T244" s="10"/>
      <c r="U244" s="10"/>
      <c r="V244" s="10"/>
      <c r="W244" s="10"/>
      <c r="X244" s="10"/>
      <c r="Y244" s="10"/>
      <c r="Z244" s="84"/>
      <c r="AA244" s="84"/>
      <c r="AB244" s="84"/>
      <c r="AC244" s="84"/>
      <c r="AD244" s="84"/>
      <c r="AE244" s="10"/>
      <c r="AF244" s="10"/>
      <c r="AG244" s="10"/>
      <c r="AH244" s="11"/>
      <c r="AI244" s="11"/>
      <c r="AJ244" s="11"/>
      <c r="AK244" s="14"/>
      <c r="AL244" s="14"/>
      <c r="AM244" s="8"/>
      <c r="AN244" s="8"/>
      <c r="AO244" s="8"/>
      <c r="AP244" s="8"/>
      <c r="AQ244" s="8"/>
      <c r="AR244" s="8"/>
      <c r="AS244" s="8"/>
      <c r="AT244" s="8"/>
      <c r="AU244" s="8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43"/>
      <c r="BM244" s="80"/>
      <c r="BN244" s="80"/>
      <c r="BO244" s="43"/>
      <c r="BP244" s="38"/>
      <c r="BQ244" s="38"/>
      <c r="BR244" s="43"/>
      <c r="BS244" s="38"/>
      <c r="BT244" s="38"/>
      <c r="BU244" s="38"/>
      <c r="BV244" s="38"/>
      <c r="BW244" s="38"/>
    </row>
    <row r="245" spans="1:75" ht="15" thickBot="1">
      <c r="A245" s="8"/>
      <c r="B245" s="8"/>
      <c r="C245" s="8"/>
      <c r="D245" s="9"/>
      <c r="E245" s="9"/>
      <c r="F245" s="9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10"/>
      <c r="T245" s="10"/>
      <c r="U245" s="10"/>
      <c r="V245" s="10"/>
      <c r="W245" s="10"/>
      <c r="X245" s="10"/>
      <c r="Y245" s="10"/>
      <c r="Z245" s="84"/>
      <c r="AA245" s="84"/>
      <c r="AB245" s="84"/>
      <c r="AC245" s="84"/>
      <c r="AD245" s="84"/>
      <c r="AE245" s="10"/>
      <c r="AF245" s="10"/>
      <c r="AG245" s="10"/>
      <c r="AH245" s="11"/>
      <c r="AI245" s="11"/>
      <c r="AJ245" s="11"/>
      <c r="AK245" s="14"/>
      <c r="AL245" s="14"/>
      <c r="AM245" s="8"/>
      <c r="AN245" s="8"/>
      <c r="AO245" s="8"/>
      <c r="AP245" s="8"/>
      <c r="AQ245" s="8"/>
      <c r="AR245" s="8"/>
      <c r="AS245" s="8"/>
      <c r="AT245" s="8"/>
      <c r="AU245" s="8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43"/>
      <c r="BM245" s="80"/>
      <c r="BN245" s="80"/>
      <c r="BO245" s="43"/>
      <c r="BP245" s="38"/>
      <c r="BQ245" s="38"/>
      <c r="BR245" s="43"/>
      <c r="BS245" s="38"/>
      <c r="BT245" s="38"/>
      <c r="BU245" s="38"/>
      <c r="BV245" s="38"/>
      <c r="BW245" s="38"/>
    </row>
    <row r="246" spans="1:75" ht="15" thickBot="1">
      <c r="A246" s="8"/>
      <c r="B246" s="8"/>
      <c r="C246" s="8"/>
      <c r="D246" s="9"/>
      <c r="E246" s="9"/>
      <c r="F246" s="9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10"/>
      <c r="T246" s="10"/>
      <c r="U246" s="10"/>
      <c r="V246" s="10"/>
      <c r="W246" s="10"/>
      <c r="X246" s="10"/>
      <c r="Y246" s="10"/>
      <c r="Z246" s="84"/>
      <c r="AA246" s="84"/>
      <c r="AB246" s="84"/>
      <c r="AC246" s="84"/>
      <c r="AD246" s="84"/>
      <c r="AE246" s="10"/>
      <c r="AF246" s="10"/>
      <c r="AG246" s="10"/>
      <c r="AH246" s="11"/>
      <c r="AI246" s="11"/>
      <c r="AJ246" s="11"/>
      <c r="AK246" s="14"/>
      <c r="AL246" s="14"/>
      <c r="AM246" s="8"/>
      <c r="AN246" s="8"/>
      <c r="AO246" s="8"/>
      <c r="AP246" s="8"/>
      <c r="AQ246" s="8"/>
      <c r="AR246" s="8"/>
      <c r="AS246" s="8"/>
      <c r="AT246" s="8"/>
      <c r="AU246" s="8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43"/>
      <c r="BM246" s="80"/>
      <c r="BN246" s="80"/>
      <c r="BO246" s="43"/>
      <c r="BP246" s="38"/>
      <c r="BQ246" s="38"/>
      <c r="BR246" s="43"/>
      <c r="BS246" s="38"/>
      <c r="BT246" s="38"/>
      <c r="BU246" s="38"/>
      <c r="BV246" s="38"/>
      <c r="BW246" s="38"/>
    </row>
    <row r="247" spans="1:75" ht="15" thickBot="1">
      <c r="A247" s="8"/>
      <c r="B247" s="8"/>
      <c r="C247" s="8"/>
      <c r="D247" s="9"/>
      <c r="E247" s="9"/>
      <c r="F247" s="9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10"/>
      <c r="T247" s="10"/>
      <c r="U247" s="10"/>
      <c r="V247" s="10"/>
      <c r="W247" s="10"/>
      <c r="X247" s="10"/>
      <c r="Y247" s="10"/>
      <c r="Z247" s="84"/>
      <c r="AA247" s="84"/>
      <c r="AB247" s="84"/>
      <c r="AC247" s="84"/>
      <c r="AD247" s="84"/>
      <c r="AE247" s="10"/>
      <c r="AF247" s="10"/>
      <c r="AG247" s="10"/>
      <c r="AH247" s="11"/>
      <c r="AI247" s="11"/>
      <c r="AJ247" s="11"/>
      <c r="AK247" s="14"/>
      <c r="AL247" s="14"/>
      <c r="AM247" s="8"/>
      <c r="AN247" s="8"/>
      <c r="AO247" s="8"/>
      <c r="AP247" s="8"/>
      <c r="AQ247" s="8"/>
      <c r="AR247" s="8"/>
      <c r="AS247" s="8"/>
      <c r="AT247" s="8"/>
      <c r="AU247" s="8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43"/>
      <c r="BM247" s="80"/>
      <c r="BN247" s="80"/>
      <c r="BO247" s="43"/>
      <c r="BP247" s="38"/>
      <c r="BQ247" s="38"/>
      <c r="BR247" s="43"/>
      <c r="BS247" s="38"/>
      <c r="BT247" s="38"/>
      <c r="BU247" s="38"/>
      <c r="BV247" s="38"/>
      <c r="BW247" s="38"/>
    </row>
    <row r="248" spans="1:75" ht="15" thickBot="1">
      <c r="A248" s="8"/>
      <c r="B248" s="8"/>
      <c r="C248" s="8"/>
      <c r="D248" s="9"/>
      <c r="E248" s="9"/>
      <c r="F248" s="9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10"/>
      <c r="T248" s="10"/>
      <c r="U248" s="10"/>
      <c r="V248" s="10"/>
      <c r="W248" s="10"/>
      <c r="X248" s="10"/>
      <c r="Y248" s="10"/>
      <c r="Z248" s="84"/>
      <c r="AA248" s="84"/>
      <c r="AB248" s="84"/>
      <c r="AC248" s="84"/>
      <c r="AD248" s="84"/>
      <c r="AE248" s="10"/>
      <c r="AF248" s="10"/>
      <c r="AG248" s="10"/>
      <c r="AH248" s="11"/>
      <c r="AI248" s="11"/>
      <c r="AJ248" s="11"/>
      <c r="AK248" s="14"/>
      <c r="AL248" s="14"/>
      <c r="AM248" s="8"/>
      <c r="AN248" s="8"/>
      <c r="AO248" s="8"/>
      <c r="AP248" s="8"/>
      <c r="AQ248" s="8"/>
      <c r="AR248" s="8"/>
      <c r="AS248" s="8"/>
      <c r="AT248" s="8"/>
      <c r="AU248" s="8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43"/>
      <c r="BM248" s="80"/>
      <c r="BN248" s="80"/>
      <c r="BO248" s="43"/>
      <c r="BP248" s="38"/>
      <c r="BQ248" s="38"/>
      <c r="BR248" s="43"/>
      <c r="BS248" s="38"/>
      <c r="BT248" s="38"/>
      <c r="BU248" s="38"/>
      <c r="BV248" s="38"/>
      <c r="BW248" s="38"/>
    </row>
    <row r="249" spans="1:75" ht="15" thickBot="1">
      <c r="A249" s="8"/>
      <c r="B249" s="8"/>
      <c r="C249" s="8"/>
      <c r="D249" s="9"/>
      <c r="E249" s="9"/>
      <c r="F249" s="9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10"/>
      <c r="T249" s="10"/>
      <c r="U249" s="10"/>
      <c r="V249" s="10"/>
      <c r="W249" s="10"/>
      <c r="X249" s="10"/>
      <c r="Y249" s="10"/>
      <c r="Z249" s="84"/>
      <c r="AA249" s="84"/>
      <c r="AB249" s="84"/>
      <c r="AC249" s="84"/>
      <c r="AD249" s="84"/>
      <c r="AE249" s="10"/>
      <c r="AF249" s="10"/>
      <c r="AG249" s="10"/>
      <c r="AH249" s="11"/>
      <c r="AI249" s="11"/>
      <c r="AJ249" s="11"/>
      <c r="AK249" s="14"/>
      <c r="AL249" s="14"/>
      <c r="AM249" s="8"/>
      <c r="AN249" s="8"/>
      <c r="AO249" s="8"/>
      <c r="AP249" s="8"/>
      <c r="AQ249" s="8"/>
      <c r="AR249" s="8"/>
      <c r="AS249" s="8"/>
      <c r="AT249" s="8"/>
      <c r="AU249" s="8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43"/>
      <c r="BM249" s="80"/>
      <c r="BN249" s="80"/>
      <c r="BO249" s="43"/>
      <c r="BP249" s="38"/>
      <c r="BQ249" s="38"/>
      <c r="BR249" s="43"/>
      <c r="BS249" s="38"/>
      <c r="BT249" s="38"/>
      <c r="BU249" s="38"/>
      <c r="BV249" s="38"/>
      <c r="BW249" s="38"/>
    </row>
    <row r="250" spans="1:75" ht="15" thickBot="1">
      <c r="A250" s="8"/>
      <c r="B250" s="8"/>
      <c r="C250" s="8"/>
      <c r="D250" s="9"/>
      <c r="E250" s="9"/>
      <c r="F250" s="9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10"/>
      <c r="T250" s="10"/>
      <c r="U250" s="10"/>
      <c r="V250" s="10"/>
      <c r="W250" s="10"/>
      <c r="X250" s="10"/>
      <c r="Y250" s="10"/>
      <c r="Z250" s="84"/>
      <c r="AA250" s="84"/>
      <c r="AB250" s="84"/>
      <c r="AC250" s="84"/>
      <c r="AD250" s="84"/>
      <c r="AE250" s="10"/>
      <c r="AF250" s="10"/>
      <c r="AG250" s="10"/>
      <c r="AH250" s="11"/>
      <c r="AI250" s="11"/>
      <c r="AJ250" s="11"/>
      <c r="AK250" s="14"/>
      <c r="AL250" s="14"/>
      <c r="AM250" s="8"/>
      <c r="AN250" s="8"/>
      <c r="AO250" s="8"/>
      <c r="AP250" s="8"/>
      <c r="AQ250" s="8"/>
      <c r="AR250" s="8"/>
      <c r="AS250" s="8"/>
      <c r="AT250" s="8"/>
      <c r="AU250" s="8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43"/>
      <c r="BM250" s="80"/>
      <c r="BN250" s="80"/>
      <c r="BO250" s="43"/>
      <c r="BP250" s="38"/>
      <c r="BQ250" s="38"/>
      <c r="BR250" s="43"/>
      <c r="BS250" s="38"/>
      <c r="BT250" s="38"/>
      <c r="BU250" s="38"/>
      <c r="BV250" s="38"/>
      <c r="BW250" s="38"/>
    </row>
    <row r="251" spans="1:75" ht="15" thickBot="1">
      <c r="A251" s="8"/>
      <c r="B251" s="8"/>
      <c r="C251" s="8"/>
      <c r="D251" s="9"/>
      <c r="E251" s="9"/>
      <c r="F251" s="9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10"/>
      <c r="T251" s="10"/>
      <c r="U251" s="10"/>
      <c r="V251" s="10"/>
      <c r="W251" s="10"/>
      <c r="X251" s="10"/>
      <c r="Y251" s="10"/>
      <c r="Z251" s="84"/>
      <c r="AA251" s="84"/>
      <c r="AB251" s="84"/>
      <c r="AC251" s="84"/>
      <c r="AD251" s="84"/>
      <c r="AE251" s="10"/>
      <c r="AF251" s="10"/>
      <c r="AG251" s="10"/>
      <c r="AH251" s="11"/>
      <c r="AI251" s="11"/>
      <c r="AJ251" s="11"/>
      <c r="AK251" s="14"/>
      <c r="AL251" s="14"/>
      <c r="AM251" s="8"/>
      <c r="AN251" s="8"/>
      <c r="AO251" s="8"/>
      <c r="AP251" s="8"/>
      <c r="AQ251" s="8"/>
      <c r="AR251" s="8"/>
      <c r="AS251" s="8"/>
      <c r="AT251" s="8"/>
      <c r="AU251" s="8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43"/>
      <c r="BM251" s="80"/>
      <c r="BN251" s="80"/>
      <c r="BO251" s="43"/>
      <c r="BP251" s="38"/>
      <c r="BQ251" s="38"/>
      <c r="BR251" s="43"/>
      <c r="BS251" s="38"/>
      <c r="BT251" s="38"/>
      <c r="BU251" s="38"/>
      <c r="BV251" s="38"/>
      <c r="BW251" s="38"/>
    </row>
    <row r="252" spans="1:75" ht="15" thickBot="1">
      <c r="A252" s="8"/>
      <c r="B252" s="8"/>
      <c r="C252" s="8"/>
      <c r="D252" s="9"/>
      <c r="E252" s="9"/>
      <c r="F252" s="9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10"/>
      <c r="T252" s="10"/>
      <c r="U252" s="10"/>
      <c r="V252" s="10"/>
      <c r="W252" s="10"/>
      <c r="X252" s="10"/>
      <c r="Y252" s="10"/>
      <c r="Z252" s="84"/>
      <c r="AA252" s="84"/>
      <c r="AB252" s="84"/>
      <c r="AC252" s="84"/>
      <c r="AD252" s="84"/>
      <c r="AE252" s="10"/>
      <c r="AF252" s="10"/>
      <c r="AG252" s="10"/>
      <c r="AH252" s="11"/>
      <c r="AI252" s="11"/>
      <c r="AJ252" s="11"/>
      <c r="AK252" s="14"/>
      <c r="AL252" s="14"/>
      <c r="AM252" s="8"/>
      <c r="AN252" s="8"/>
      <c r="AO252" s="8"/>
      <c r="AP252" s="8"/>
      <c r="AQ252" s="8"/>
      <c r="AR252" s="8"/>
      <c r="AS252" s="8"/>
      <c r="AT252" s="8"/>
      <c r="AU252" s="8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43"/>
      <c r="BM252" s="80"/>
      <c r="BN252" s="80"/>
      <c r="BO252" s="43"/>
      <c r="BP252" s="38"/>
      <c r="BQ252" s="38"/>
      <c r="BR252" s="43"/>
      <c r="BS252" s="38"/>
      <c r="BT252" s="38"/>
      <c r="BU252" s="38"/>
      <c r="BV252" s="38"/>
      <c r="BW252" s="38"/>
    </row>
    <row r="253" spans="1:75" ht="15" thickBot="1">
      <c r="A253" s="8"/>
      <c r="B253" s="8"/>
      <c r="C253" s="8"/>
      <c r="D253" s="9"/>
      <c r="E253" s="9"/>
      <c r="F253" s="9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10"/>
      <c r="T253" s="10"/>
      <c r="U253" s="10"/>
      <c r="V253" s="10"/>
      <c r="W253" s="10"/>
      <c r="X253" s="10"/>
      <c r="Y253" s="10"/>
      <c r="Z253" s="84"/>
      <c r="AA253" s="84"/>
      <c r="AB253" s="84"/>
      <c r="AC253" s="84"/>
      <c r="AD253" s="84"/>
      <c r="AE253" s="10"/>
      <c r="AF253" s="10"/>
      <c r="AG253" s="10"/>
      <c r="AH253" s="11"/>
      <c r="AI253" s="11"/>
      <c r="AJ253" s="11"/>
      <c r="AK253" s="14"/>
      <c r="AL253" s="14"/>
      <c r="AM253" s="8"/>
      <c r="AN253" s="8"/>
      <c r="AO253" s="8"/>
      <c r="AP253" s="8"/>
      <c r="AQ253" s="8"/>
      <c r="AR253" s="8"/>
      <c r="AS253" s="8"/>
      <c r="AT253" s="8"/>
      <c r="AU253" s="8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43"/>
      <c r="BM253" s="80"/>
      <c r="BN253" s="80"/>
      <c r="BO253" s="43"/>
      <c r="BP253" s="38"/>
      <c r="BQ253" s="38"/>
      <c r="BR253" s="43"/>
      <c r="BS253" s="38"/>
      <c r="BT253" s="38"/>
      <c r="BU253" s="38"/>
      <c r="BV253" s="38"/>
      <c r="BW253" s="38"/>
    </row>
    <row r="254" spans="1:75" ht="15" thickBot="1">
      <c r="A254" s="8"/>
      <c r="B254" s="8"/>
      <c r="C254" s="8"/>
      <c r="D254" s="9"/>
      <c r="E254" s="9"/>
      <c r="F254" s="9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10"/>
      <c r="T254" s="10"/>
      <c r="U254" s="10"/>
      <c r="V254" s="10"/>
      <c r="W254" s="10"/>
      <c r="X254" s="10"/>
      <c r="Y254" s="10"/>
      <c r="Z254" s="84"/>
      <c r="AA254" s="84"/>
      <c r="AB254" s="84"/>
      <c r="AC254" s="84"/>
      <c r="AD254" s="84"/>
      <c r="AE254" s="10"/>
      <c r="AF254" s="10"/>
      <c r="AG254" s="10"/>
      <c r="AH254" s="11"/>
      <c r="AI254" s="11"/>
      <c r="AJ254" s="11"/>
      <c r="AK254" s="14"/>
      <c r="AL254" s="14"/>
      <c r="AM254" s="8"/>
      <c r="AN254" s="8"/>
      <c r="AO254" s="8"/>
      <c r="AP254" s="8"/>
      <c r="AQ254" s="8"/>
      <c r="AR254" s="8"/>
      <c r="AS254" s="8"/>
      <c r="AT254" s="8"/>
      <c r="AU254" s="8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43"/>
      <c r="BM254" s="80"/>
      <c r="BN254" s="80"/>
      <c r="BO254" s="43"/>
      <c r="BP254" s="38"/>
      <c r="BQ254" s="38"/>
      <c r="BR254" s="43"/>
      <c r="BS254" s="38"/>
      <c r="BT254" s="38"/>
      <c r="BU254" s="38"/>
      <c r="BV254" s="38"/>
      <c r="BW254" s="38"/>
    </row>
    <row r="255" spans="1:75" ht="15" thickBot="1">
      <c r="A255" s="8"/>
      <c r="B255" s="8"/>
      <c r="C255" s="8"/>
      <c r="D255" s="9"/>
      <c r="E255" s="9"/>
      <c r="F255" s="9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10"/>
      <c r="T255" s="10"/>
      <c r="U255" s="10"/>
      <c r="V255" s="10"/>
      <c r="W255" s="10"/>
      <c r="X255" s="10"/>
      <c r="Y255" s="10"/>
      <c r="Z255" s="84"/>
      <c r="AA255" s="84"/>
      <c r="AB255" s="84"/>
      <c r="AC255" s="84"/>
      <c r="AD255" s="84"/>
      <c r="AE255" s="10"/>
      <c r="AF255" s="10"/>
      <c r="AG255" s="10"/>
      <c r="AH255" s="11"/>
      <c r="AI255" s="11"/>
      <c r="AJ255" s="11"/>
      <c r="AK255" s="14"/>
      <c r="AL255" s="14"/>
      <c r="AM255" s="8"/>
      <c r="AN255" s="8"/>
      <c r="AO255" s="8"/>
      <c r="AP255" s="8"/>
      <c r="AQ255" s="8"/>
      <c r="AR255" s="8"/>
      <c r="AS255" s="8"/>
      <c r="AT255" s="8"/>
      <c r="AU255" s="8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43"/>
      <c r="BM255" s="80"/>
      <c r="BN255" s="80"/>
      <c r="BO255" s="43"/>
      <c r="BP255" s="38"/>
      <c r="BQ255" s="38"/>
      <c r="BR255" s="43"/>
      <c r="BS255" s="38"/>
      <c r="BT255" s="38"/>
      <c r="BU255" s="38"/>
      <c r="BV255" s="38"/>
      <c r="BW255" s="38"/>
    </row>
    <row r="256" spans="1:75" ht="15" thickBot="1">
      <c r="A256" s="8"/>
      <c r="B256" s="8"/>
      <c r="C256" s="8"/>
      <c r="D256" s="9"/>
      <c r="E256" s="9"/>
      <c r="F256" s="9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10"/>
      <c r="T256" s="10"/>
      <c r="U256" s="10"/>
      <c r="V256" s="10"/>
      <c r="W256" s="10"/>
      <c r="X256" s="10"/>
      <c r="Y256" s="10"/>
      <c r="Z256" s="84"/>
      <c r="AA256" s="84"/>
      <c r="AB256" s="84"/>
      <c r="AC256" s="84"/>
      <c r="AD256" s="84"/>
      <c r="AE256" s="10"/>
      <c r="AF256" s="10"/>
      <c r="AG256" s="10"/>
      <c r="AH256" s="11"/>
      <c r="AI256" s="11"/>
      <c r="AJ256" s="11"/>
      <c r="AK256" s="14"/>
      <c r="AL256" s="14"/>
      <c r="AM256" s="8"/>
      <c r="AN256" s="8"/>
      <c r="AO256" s="8"/>
      <c r="AP256" s="8"/>
      <c r="AQ256" s="8"/>
      <c r="AR256" s="8"/>
      <c r="AS256" s="8"/>
      <c r="AT256" s="8"/>
      <c r="AU256" s="8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43"/>
      <c r="BM256" s="80"/>
      <c r="BN256" s="80"/>
      <c r="BO256" s="43"/>
      <c r="BP256" s="38"/>
      <c r="BQ256" s="38"/>
      <c r="BR256" s="43"/>
      <c r="BS256" s="38"/>
      <c r="BT256" s="38"/>
      <c r="BU256" s="38"/>
      <c r="BV256" s="38"/>
      <c r="BW256" s="38"/>
    </row>
    <row r="257" spans="1:75" ht="15" thickBot="1">
      <c r="A257" s="8"/>
      <c r="B257" s="8"/>
      <c r="C257" s="8"/>
      <c r="D257" s="9"/>
      <c r="E257" s="9"/>
      <c r="F257" s="9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10"/>
      <c r="T257" s="10"/>
      <c r="U257" s="10"/>
      <c r="V257" s="10"/>
      <c r="W257" s="10"/>
      <c r="X257" s="10"/>
      <c r="Y257" s="10"/>
      <c r="Z257" s="84"/>
      <c r="AA257" s="84"/>
      <c r="AB257" s="84"/>
      <c r="AC257" s="84"/>
      <c r="AD257" s="84"/>
      <c r="AE257" s="10"/>
      <c r="AF257" s="10"/>
      <c r="AG257" s="10"/>
      <c r="AH257" s="11"/>
      <c r="AI257" s="11"/>
      <c r="AJ257" s="11"/>
      <c r="AK257" s="14"/>
      <c r="AL257" s="14"/>
      <c r="AM257" s="8"/>
      <c r="AN257" s="8"/>
      <c r="AO257" s="8"/>
      <c r="AP257" s="8"/>
      <c r="AQ257" s="8"/>
      <c r="AR257" s="8"/>
      <c r="AS257" s="8"/>
      <c r="AT257" s="8"/>
      <c r="AU257" s="8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43"/>
      <c r="BM257" s="80"/>
      <c r="BN257" s="80"/>
      <c r="BO257" s="43"/>
      <c r="BP257" s="38"/>
      <c r="BQ257" s="38"/>
      <c r="BR257" s="43"/>
      <c r="BS257" s="38"/>
      <c r="BT257" s="38"/>
      <c r="BU257" s="38"/>
      <c r="BV257" s="38"/>
      <c r="BW257" s="38"/>
    </row>
    <row r="258" spans="1:75" ht="15" thickBot="1">
      <c r="A258" s="8"/>
      <c r="B258" s="8"/>
      <c r="C258" s="8"/>
      <c r="D258" s="9"/>
      <c r="E258" s="9"/>
      <c r="F258" s="9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10"/>
      <c r="T258" s="10"/>
      <c r="U258" s="10"/>
      <c r="V258" s="10"/>
      <c r="W258" s="10"/>
      <c r="X258" s="10"/>
      <c r="Y258" s="10"/>
      <c r="Z258" s="84"/>
      <c r="AA258" s="84"/>
      <c r="AB258" s="84"/>
      <c r="AC258" s="84"/>
      <c r="AD258" s="84"/>
      <c r="AE258" s="10"/>
      <c r="AF258" s="10"/>
      <c r="AG258" s="10"/>
      <c r="AH258" s="11"/>
      <c r="AI258" s="11"/>
      <c r="AJ258" s="11"/>
      <c r="AK258" s="14"/>
      <c r="AL258" s="14"/>
      <c r="AM258" s="8"/>
      <c r="AN258" s="8"/>
      <c r="AO258" s="8"/>
      <c r="AP258" s="8"/>
      <c r="AQ258" s="8"/>
      <c r="AR258" s="8"/>
      <c r="AS258" s="8"/>
      <c r="AT258" s="8"/>
      <c r="AU258" s="8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43"/>
      <c r="BM258" s="80"/>
      <c r="BN258" s="80"/>
      <c r="BO258" s="43"/>
      <c r="BP258" s="38"/>
      <c r="BQ258" s="38"/>
      <c r="BR258" s="43"/>
      <c r="BS258" s="38"/>
      <c r="BT258" s="38"/>
      <c r="BU258" s="38"/>
      <c r="BV258" s="38"/>
      <c r="BW258" s="38"/>
    </row>
    <row r="259" spans="1:75" ht="15" thickBot="1">
      <c r="A259" s="8"/>
      <c r="B259" s="8"/>
      <c r="C259" s="8"/>
      <c r="D259" s="9"/>
      <c r="E259" s="9"/>
      <c r="F259" s="9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10"/>
      <c r="T259" s="10"/>
      <c r="U259" s="10"/>
      <c r="V259" s="10"/>
      <c r="W259" s="10"/>
      <c r="X259" s="10"/>
      <c r="Y259" s="10"/>
      <c r="Z259" s="84"/>
      <c r="AA259" s="84"/>
      <c r="AB259" s="84"/>
      <c r="AC259" s="84"/>
      <c r="AD259" s="84"/>
      <c r="AE259" s="10"/>
      <c r="AF259" s="10"/>
      <c r="AG259" s="10"/>
      <c r="AH259" s="11"/>
      <c r="AI259" s="11"/>
      <c r="AJ259" s="11"/>
      <c r="AK259" s="14"/>
      <c r="AL259" s="14"/>
      <c r="AM259" s="8"/>
      <c r="AN259" s="8"/>
      <c r="AO259" s="8"/>
      <c r="AP259" s="8"/>
      <c r="AQ259" s="8"/>
      <c r="AR259" s="8"/>
      <c r="AS259" s="8"/>
      <c r="AT259" s="8"/>
      <c r="AU259" s="8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43"/>
      <c r="BM259" s="80"/>
      <c r="BN259" s="80"/>
      <c r="BO259" s="43"/>
      <c r="BP259" s="38"/>
      <c r="BQ259" s="38"/>
      <c r="BR259" s="43"/>
      <c r="BS259" s="38"/>
      <c r="BT259" s="38"/>
      <c r="BU259" s="38"/>
      <c r="BV259" s="38"/>
      <c r="BW259" s="38"/>
    </row>
    <row r="260" spans="1:75" ht="15" thickBot="1">
      <c r="A260" s="8"/>
      <c r="B260" s="8"/>
      <c r="C260" s="8"/>
      <c r="D260" s="9"/>
      <c r="E260" s="9"/>
      <c r="F260" s="9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10"/>
      <c r="T260" s="10"/>
      <c r="U260" s="10"/>
      <c r="V260" s="10"/>
      <c r="W260" s="10"/>
      <c r="X260" s="10"/>
      <c r="Y260" s="10"/>
      <c r="Z260" s="84"/>
      <c r="AA260" s="84"/>
      <c r="AB260" s="84"/>
      <c r="AC260" s="84"/>
      <c r="AD260" s="84"/>
      <c r="AE260" s="10"/>
      <c r="AF260" s="10"/>
      <c r="AG260" s="10"/>
      <c r="AH260" s="11"/>
      <c r="AI260" s="11"/>
      <c r="AJ260" s="11"/>
      <c r="AK260" s="14"/>
      <c r="AL260" s="14"/>
      <c r="AM260" s="8"/>
      <c r="AN260" s="8"/>
      <c r="AO260" s="8"/>
      <c r="AP260" s="8"/>
      <c r="AQ260" s="8"/>
      <c r="AR260" s="8"/>
      <c r="AS260" s="8"/>
      <c r="AT260" s="8"/>
      <c r="AU260" s="8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43"/>
      <c r="BM260" s="80"/>
      <c r="BN260" s="80"/>
      <c r="BO260" s="43"/>
      <c r="BP260" s="38"/>
      <c r="BQ260" s="38"/>
      <c r="BR260" s="43"/>
      <c r="BS260" s="38"/>
      <c r="BT260" s="38"/>
      <c r="BU260" s="38"/>
      <c r="BV260" s="38"/>
      <c r="BW260" s="38"/>
    </row>
    <row r="261" spans="1:75" ht="15" thickBot="1">
      <c r="A261" s="8"/>
      <c r="B261" s="8"/>
      <c r="C261" s="8"/>
      <c r="D261" s="9"/>
      <c r="E261" s="9"/>
      <c r="F261" s="9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10"/>
      <c r="T261" s="10"/>
      <c r="U261" s="10"/>
      <c r="V261" s="10"/>
      <c r="W261" s="10"/>
      <c r="X261" s="10"/>
      <c r="Y261" s="10"/>
      <c r="Z261" s="84"/>
      <c r="AA261" s="84"/>
      <c r="AB261" s="84"/>
      <c r="AC261" s="84"/>
      <c r="AD261" s="84"/>
      <c r="AE261" s="10"/>
      <c r="AF261" s="10"/>
      <c r="AG261" s="10"/>
      <c r="AH261" s="11"/>
      <c r="AI261" s="11"/>
      <c r="AJ261" s="11"/>
      <c r="AK261" s="14"/>
      <c r="AL261" s="14"/>
      <c r="AM261" s="8"/>
      <c r="AN261" s="8"/>
      <c r="AO261" s="8"/>
      <c r="AP261" s="8"/>
      <c r="AQ261" s="8"/>
      <c r="AR261" s="8"/>
      <c r="AS261" s="8"/>
      <c r="AT261" s="8"/>
      <c r="AU261" s="8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43"/>
      <c r="BM261" s="80"/>
      <c r="BN261" s="80"/>
      <c r="BO261" s="43"/>
      <c r="BP261" s="38"/>
      <c r="BQ261" s="38"/>
      <c r="BR261" s="43"/>
      <c r="BS261" s="38"/>
      <c r="BT261" s="38"/>
      <c r="BU261" s="38"/>
      <c r="BV261" s="38"/>
      <c r="BW261" s="38"/>
    </row>
    <row r="262" spans="1:75" ht="15" thickBot="1">
      <c r="A262" s="8"/>
      <c r="B262" s="8"/>
      <c r="C262" s="8"/>
      <c r="D262" s="9"/>
      <c r="E262" s="9"/>
      <c r="F262" s="9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15"/>
      <c r="T262" s="15"/>
      <c r="U262" s="15"/>
      <c r="V262" s="15"/>
      <c r="W262" s="15"/>
      <c r="X262" s="15"/>
      <c r="Y262" s="15"/>
      <c r="Z262" s="84"/>
      <c r="AA262" s="84"/>
      <c r="AB262" s="84"/>
      <c r="AC262" s="84"/>
      <c r="AD262" s="84"/>
      <c r="AE262" s="8"/>
      <c r="AF262" s="8"/>
      <c r="AG262" s="8"/>
      <c r="AH262" s="11"/>
      <c r="AI262" s="11"/>
      <c r="AJ262" s="11"/>
      <c r="AK262" s="14"/>
      <c r="AL262" s="14"/>
      <c r="AM262" s="8"/>
      <c r="AN262" s="8"/>
      <c r="AO262" s="8"/>
      <c r="AP262" s="8"/>
      <c r="AQ262" s="8"/>
      <c r="AR262" s="8"/>
      <c r="AS262" s="8"/>
      <c r="AT262" s="8"/>
      <c r="AU262" s="8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43"/>
      <c r="BM262" s="80"/>
      <c r="BN262" s="80"/>
      <c r="BO262" s="43"/>
      <c r="BP262" s="38"/>
      <c r="BQ262" s="38"/>
      <c r="BR262" s="43"/>
      <c r="BS262" s="38"/>
      <c r="BT262" s="38"/>
      <c r="BU262" s="38"/>
      <c r="BV262" s="38"/>
      <c r="BW262" s="38"/>
    </row>
    <row r="263" spans="1:75" ht="15" thickBot="1">
      <c r="A263" s="8"/>
      <c r="B263" s="8"/>
      <c r="C263" s="8"/>
      <c r="D263" s="9"/>
      <c r="E263" s="9"/>
      <c r="F263" s="9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15"/>
      <c r="T263" s="15"/>
      <c r="U263" s="15"/>
      <c r="V263" s="15"/>
      <c r="W263" s="15"/>
      <c r="X263" s="15"/>
      <c r="Y263" s="15"/>
      <c r="Z263" s="84"/>
      <c r="AA263" s="84"/>
      <c r="AB263" s="84"/>
      <c r="AC263" s="84"/>
      <c r="AD263" s="84"/>
      <c r="AE263" s="8"/>
      <c r="AF263" s="8"/>
      <c r="AG263" s="8"/>
      <c r="AH263" s="11"/>
      <c r="AI263" s="11"/>
      <c r="AJ263" s="11"/>
      <c r="AK263" s="14"/>
      <c r="AL263" s="14"/>
      <c r="AM263" s="8"/>
      <c r="AN263" s="8"/>
      <c r="AO263" s="8"/>
      <c r="AP263" s="8"/>
      <c r="AQ263" s="8"/>
      <c r="AR263" s="8"/>
      <c r="AS263" s="8"/>
      <c r="AT263" s="8"/>
      <c r="AU263" s="8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43"/>
      <c r="BM263" s="80"/>
      <c r="BN263" s="80"/>
      <c r="BO263" s="43"/>
      <c r="BP263" s="38"/>
      <c r="BQ263" s="38"/>
      <c r="BR263" s="43"/>
      <c r="BS263" s="38"/>
      <c r="BT263" s="38"/>
      <c r="BU263" s="38"/>
      <c r="BV263" s="38"/>
      <c r="BW263" s="38"/>
    </row>
    <row r="264" spans="1:75" ht="15" thickBot="1">
      <c r="A264" s="8"/>
      <c r="B264" s="8"/>
      <c r="C264" s="8"/>
      <c r="D264" s="9"/>
      <c r="E264" s="9"/>
      <c r="F264" s="9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15"/>
      <c r="T264" s="15"/>
      <c r="U264" s="15"/>
      <c r="V264" s="15"/>
      <c r="W264" s="15"/>
      <c r="X264" s="15"/>
      <c r="Y264" s="15"/>
      <c r="Z264" s="84"/>
      <c r="AA264" s="84"/>
      <c r="AB264" s="84"/>
      <c r="AC264" s="84"/>
      <c r="AD264" s="84"/>
      <c r="AE264" s="8"/>
      <c r="AF264" s="8"/>
      <c r="AG264" s="8"/>
      <c r="AH264" s="11"/>
      <c r="AI264" s="11"/>
      <c r="AJ264" s="11"/>
      <c r="AK264" s="14"/>
      <c r="AL264" s="14"/>
      <c r="AM264" s="8"/>
      <c r="AN264" s="8"/>
      <c r="AO264" s="8"/>
      <c r="AP264" s="8"/>
      <c r="AQ264" s="8"/>
      <c r="AR264" s="8"/>
      <c r="AS264" s="8"/>
      <c r="AT264" s="8"/>
      <c r="AU264" s="8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43"/>
      <c r="BM264" s="80"/>
      <c r="BN264" s="80"/>
      <c r="BO264" s="43"/>
      <c r="BP264" s="38"/>
      <c r="BQ264" s="38"/>
      <c r="BR264" s="43"/>
      <c r="BS264" s="38"/>
      <c r="BT264" s="38"/>
      <c r="BU264" s="38"/>
      <c r="BV264" s="38"/>
      <c r="BW264" s="38"/>
    </row>
    <row r="265" spans="1:75" ht="15" thickBot="1">
      <c r="A265" s="8"/>
      <c r="B265" s="8"/>
      <c r="C265" s="8"/>
      <c r="D265" s="9"/>
      <c r="E265" s="9"/>
      <c r="F265" s="9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15"/>
      <c r="T265" s="15"/>
      <c r="U265" s="15"/>
      <c r="V265" s="15"/>
      <c r="W265" s="15"/>
      <c r="X265" s="15"/>
      <c r="Y265" s="15"/>
      <c r="Z265" s="84"/>
      <c r="AA265" s="84"/>
      <c r="AB265" s="84"/>
      <c r="AC265" s="84"/>
      <c r="AD265" s="84"/>
      <c r="AE265" s="8"/>
      <c r="AF265" s="8"/>
      <c r="AG265" s="8"/>
      <c r="AH265" s="11"/>
      <c r="AI265" s="11"/>
      <c r="AJ265" s="11"/>
      <c r="AK265" s="14"/>
      <c r="AL265" s="14"/>
      <c r="AM265" s="8"/>
      <c r="AN265" s="8"/>
      <c r="AO265" s="8"/>
      <c r="AP265" s="8"/>
      <c r="AQ265" s="8"/>
      <c r="AR265" s="8"/>
      <c r="AS265" s="8"/>
      <c r="AT265" s="8"/>
      <c r="AU265" s="8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43"/>
      <c r="BM265" s="80"/>
      <c r="BN265" s="80"/>
      <c r="BO265" s="43"/>
      <c r="BP265" s="38"/>
      <c r="BQ265" s="38"/>
      <c r="BR265" s="43"/>
      <c r="BS265" s="38"/>
      <c r="BT265" s="38"/>
      <c r="BU265" s="38"/>
      <c r="BV265" s="38"/>
      <c r="BW265" s="38"/>
    </row>
    <row r="266" spans="1:75" ht="15" thickBot="1">
      <c r="A266" s="8"/>
      <c r="B266" s="8"/>
      <c r="C266" s="8"/>
      <c r="D266" s="9"/>
      <c r="E266" s="9"/>
      <c r="F266" s="9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15"/>
      <c r="T266" s="15"/>
      <c r="U266" s="15"/>
      <c r="V266" s="15"/>
      <c r="W266" s="15"/>
      <c r="X266" s="15"/>
      <c r="Y266" s="15"/>
      <c r="Z266" s="84"/>
      <c r="AA266" s="84"/>
      <c r="AB266" s="84"/>
      <c r="AC266" s="84"/>
      <c r="AD266" s="84"/>
      <c r="AE266" s="8"/>
      <c r="AF266" s="8"/>
      <c r="AG266" s="8"/>
      <c r="AH266" s="11"/>
      <c r="AI266" s="11"/>
      <c r="AJ266" s="11"/>
      <c r="AK266" s="14"/>
      <c r="AL266" s="14"/>
      <c r="AM266" s="8"/>
      <c r="AN266" s="8"/>
      <c r="AO266" s="8"/>
      <c r="AP266" s="8"/>
      <c r="AQ266" s="8"/>
      <c r="AR266" s="8"/>
      <c r="AS266" s="8"/>
      <c r="AT266" s="8"/>
      <c r="AU266" s="8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43"/>
      <c r="BM266" s="80"/>
      <c r="BN266" s="80"/>
      <c r="BO266" s="43"/>
      <c r="BP266" s="38"/>
      <c r="BQ266" s="38"/>
      <c r="BR266" s="43"/>
      <c r="BS266" s="38"/>
      <c r="BT266" s="38"/>
      <c r="BU266" s="38"/>
      <c r="BV266" s="38"/>
      <c r="BW266" s="38"/>
    </row>
    <row r="267" spans="1:75" ht="15" thickBot="1">
      <c r="A267" s="8"/>
      <c r="B267" s="8"/>
      <c r="C267" s="8"/>
      <c r="D267" s="9"/>
      <c r="E267" s="9"/>
      <c r="F267" s="9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15"/>
      <c r="T267" s="15"/>
      <c r="U267" s="15"/>
      <c r="V267" s="15"/>
      <c r="W267" s="15"/>
      <c r="X267" s="15"/>
      <c r="Y267" s="15"/>
      <c r="Z267" s="84"/>
      <c r="AA267" s="84"/>
      <c r="AB267" s="84"/>
      <c r="AC267" s="84"/>
      <c r="AD267" s="84"/>
      <c r="AE267" s="8"/>
      <c r="AF267" s="8"/>
      <c r="AG267" s="8"/>
      <c r="AH267" s="11"/>
      <c r="AI267" s="11"/>
      <c r="AJ267" s="11"/>
      <c r="AK267" s="14"/>
      <c r="AL267" s="14"/>
      <c r="AM267" s="8"/>
      <c r="AN267" s="8"/>
      <c r="AO267" s="8"/>
      <c r="AP267" s="8"/>
      <c r="AQ267" s="8"/>
      <c r="AR267" s="8"/>
      <c r="AS267" s="8"/>
      <c r="AT267" s="8"/>
      <c r="AU267" s="8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43"/>
      <c r="BM267" s="80"/>
      <c r="BN267" s="80"/>
      <c r="BO267" s="43"/>
      <c r="BP267" s="38"/>
      <c r="BQ267" s="38"/>
      <c r="BR267" s="43"/>
      <c r="BS267" s="38"/>
      <c r="BT267" s="38"/>
      <c r="BU267" s="38"/>
      <c r="BV267" s="38"/>
      <c r="BW267" s="38"/>
    </row>
    <row r="268" spans="1:75" ht="15" thickBot="1">
      <c r="A268" s="8"/>
      <c r="B268" s="8"/>
      <c r="C268" s="8"/>
      <c r="D268" s="9"/>
      <c r="E268" s="9"/>
      <c r="F268" s="9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15"/>
      <c r="T268" s="15"/>
      <c r="U268" s="15"/>
      <c r="V268" s="15"/>
      <c r="W268" s="15"/>
      <c r="X268" s="15"/>
      <c r="Y268" s="15"/>
      <c r="Z268" s="84"/>
      <c r="AA268" s="84"/>
      <c r="AB268" s="84"/>
      <c r="AC268" s="84"/>
      <c r="AD268" s="84"/>
      <c r="AE268" s="8"/>
      <c r="AF268" s="8"/>
      <c r="AG268" s="8"/>
      <c r="AH268" s="11"/>
      <c r="AI268" s="11"/>
      <c r="AJ268" s="11"/>
      <c r="AK268" s="14"/>
      <c r="AL268" s="14"/>
      <c r="AM268" s="8"/>
      <c r="AN268" s="8"/>
      <c r="AO268" s="8"/>
      <c r="AP268" s="8"/>
      <c r="AQ268" s="8"/>
      <c r="AR268" s="8"/>
      <c r="AS268" s="8"/>
      <c r="AT268" s="8"/>
      <c r="AU268" s="8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43"/>
      <c r="BM268" s="80"/>
      <c r="BN268" s="80"/>
      <c r="BO268" s="43"/>
      <c r="BP268" s="38"/>
      <c r="BQ268" s="38"/>
      <c r="BR268" s="43"/>
      <c r="BS268" s="38"/>
      <c r="BT268" s="38"/>
      <c r="BU268" s="38"/>
      <c r="BV268" s="38"/>
      <c r="BW268" s="38"/>
    </row>
    <row r="269" spans="1:75" ht="15" thickBot="1">
      <c r="A269" s="8"/>
      <c r="B269" s="8"/>
      <c r="C269" s="8"/>
      <c r="D269" s="9"/>
      <c r="E269" s="9"/>
      <c r="F269" s="9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15"/>
      <c r="T269" s="15"/>
      <c r="U269" s="15"/>
      <c r="V269" s="15"/>
      <c r="W269" s="15"/>
      <c r="X269" s="15"/>
      <c r="Y269" s="15"/>
      <c r="Z269" s="84"/>
      <c r="AA269" s="84"/>
      <c r="AB269" s="84"/>
      <c r="AC269" s="84"/>
      <c r="AD269" s="84"/>
      <c r="AE269" s="8"/>
      <c r="AF269" s="8"/>
      <c r="AG269" s="8"/>
      <c r="AH269" s="11"/>
      <c r="AI269" s="11"/>
      <c r="AJ269" s="11"/>
      <c r="AK269" s="14"/>
      <c r="AL269" s="14"/>
      <c r="AM269" s="8"/>
      <c r="AN269" s="8"/>
      <c r="AO269" s="8"/>
      <c r="AP269" s="8"/>
      <c r="AQ269" s="8"/>
      <c r="AR269" s="8"/>
      <c r="AS269" s="8"/>
      <c r="AT269" s="8"/>
      <c r="AU269" s="8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43"/>
      <c r="BM269" s="80"/>
      <c r="BN269" s="80"/>
      <c r="BO269" s="43"/>
      <c r="BP269" s="38"/>
      <c r="BQ269" s="38"/>
      <c r="BR269" s="43"/>
      <c r="BS269" s="38"/>
      <c r="BT269" s="38"/>
      <c r="BU269" s="38"/>
      <c r="BV269" s="38"/>
      <c r="BW269" s="38"/>
    </row>
    <row r="270" spans="1:75" ht="15" thickBot="1">
      <c r="A270" s="8"/>
      <c r="B270" s="8"/>
      <c r="C270" s="8"/>
      <c r="D270" s="9"/>
      <c r="E270" s="9"/>
      <c r="F270" s="9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15"/>
      <c r="T270" s="15"/>
      <c r="U270" s="15"/>
      <c r="V270" s="15"/>
      <c r="W270" s="15"/>
      <c r="X270" s="15"/>
      <c r="Y270" s="15"/>
      <c r="Z270" s="84"/>
      <c r="AA270" s="84"/>
      <c r="AB270" s="84"/>
      <c r="AC270" s="84"/>
      <c r="AD270" s="84"/>
      <c r="AE270" s="8"/>
      <c r="AF270" s="8"/>
      <c r="AG270" s="8"/>
      <c r="AH270" s="11"/>
      <c r="AI270" s="11"/>
      <c r="AJ270" s="11"/>
      <c r="AK270" s="14"/>
      <c r="AL270" s="14"/>
      <c r="AM270" s="8"/>
      <c r="AN270" s="8"/>
      <c r="AO270" s="8"/>
      <c r="AP270" s="8"/>
      <c r="AQ270" s="8"/>
      <c r="AR270" s="8"/>
      <c r="AS270" s="8"/>
      <c r="AT270" s="8"/>
      <c r="AU270" s="8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43"/>
      <c r="BM270" s="80"/>
      <c r="BN270" s="80"/>
      <c r="BO270" s="43"/>
      <c r="BP270" s="38"/>
      <c r="BQ270" s="38"/>
      <c r="BR270" s="43"/>
      <c r="BS270" s="38"/>
      <c r="BT270" s="38"/>
      <c r="BU270" s="38"/>
      <c r="BV270" s="38"/>
      <c r="BW270" s="38"/>
    </row>
    <row r="271" spans="1:75" ht="15" thickBot="1">
      <c r="A271" s="8"/>
      <c r="B271" s="8"/>
      <c r="C271" s="8"/>
      <c r="D271" s="9"/>
      <c r="E271" s="9"/>
      <c r="F271" s="9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15"/>
      <c r="T271" s="15"/>
      <c r="U271" s="15"/>
      <c r="V271" s="15"/>
      <c r="W271" s="15"/>
      <c r="X271" s="15"/>
      <c r="Y271" s="15"/>
      <c r="Z271" s="84"/>
      <c r="AA271" s="84"/>
      <c r="AB271" s="84"/>
      <c r="AC271" s="84"/>
      <c r="AD271" s="84"/>
      <c r="AE271" s="8"/>
      <c r="AF271" s="8"/>
      <c r="AG271" s="8"/>
      <c r="AH271" s="11"/>
      <c r="AI271" s="11"/>
      <c r="AJ271" s="11"/>
      <c r="AK271" s="14"/>
      <c r="AL271" s="14"/>
      <c r="AM271" s="8"/>
      <c r="AN271" s="8"/>
      <c r="AO271" s="8"/>
      <c r="AP271" s="8"/>
      <c r="AQ271" s="8"/>
      <c r="AR271" s="8"/>
      <c r="AS271" s="8"/>
      <c r="AT271" s="8"/>
      <c r="AU271" s="8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43"/>
      <c r="BM271" s="80"/>
      <c r="BN271" s="80"/>
      <c r="BO271" s="43"/>
      <c r="BP271" s="38"/>
      <c r="BQ271" s="38"/>
      <c r="BR271" s="43"/>
      <c r="BS271" s="38"/>
      <c r="BT271" s="38"/>
      <c r="BU271" s="38"/>
      <c r="BV271" s="38"/>
      <c r="BW271" s="38"/>
    </row>
    <row r="272" spans="1:75" ht="15" thickBot="1">
      <c r="A272" s="8"/>
      <c r="B272" s="8"/>
      <c r="C272" s="8"/>
      <c r="D272" s="9"/>
      <c r="E272" s="9"/>
      <c r="F272" s="9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15"/>
      <c r="T272" s="15"/>
      <c r="U272" s="15"/>
      <c r="V272" s="15"/>
      <c r="W272" s="15"/>
      <c r="X272" s="15"/>
      <c r="Y272" s="15"/>
      <c r="Z272" s="84"/>
      <c r="AA272" s="84"/>
      <c r="AB272" s="84"/>
      <c r="AC272" s="84"/>
      <c r="AD272" s="84"/>
      <c r="AE272" s="8"/>
      <c r="AF272" s="8"/>
      <c r="AG272" s="8"/>
      <c r="AH272" s="11"/>
      <c r="AI272" s="11"/>
      <c r="AJ272" s="11"/>
      <c r="AK272" s="14"/>
      <c r="AL272" s="14"/>
      <c r="AM272" s="8"/>
      <c r="AN272" s="8"/>
      <c r="AO272" s="8"/>
      <c r="AP272" s="8"/>
      <c r="AQ272" s="8"/>
      <c r="AR272" s="8"/>
      <c r="AS272" s="8"/>
      <c r="AT272" s="8"/>
      <c r="AU272" s="8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43"/>
      <c r="BM272" s="80"/>
      <c r="BN272" s="80"/>
      <c r="BO272" s="43"/>
      <c r="BP272" s="38"/>
      <c r="BQ272" s="38"/>
      <c r="BR272" s="43"/>
      <c r="BS272" s="38"/>
      <c r="BT272" s="38"/>
      <c r="BU272" s="38"/>
      <c r="BV272" s="38"/>
      <c r="BW272" s="38"/>
    </row>
    <row r="273" spans="1:75" ht="15" thickBot="1">
      <c r="A273" s="8"/>
      <c r="B273" s="8"/>
      <c r="C273" s="8"/>
      <c r="D273" s="9"/>
      <c r="E273" s="9"/>
      <c r="F273" s="9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15"/>
      <c r="T273" s="15"/>
      <c r="U273" s="15"/>
      <c r="V273" s="15"/>
      <c r="W273" s="15"/>
      <c r="X273" s="15"/>
      <c r="Y273" s="15"/>
      <c r="Z273" s="84"/>
      <c r="AA273" s="84"/>
      <c r="AB273" s="84"/>
      <c r="AC273" s="84"/>
      <c r="AD273" s="84"/>
      <c r="AE273" s="8"/>
      <c r="AF273" s="8"/>
      <c r="AG273" s="8"/>
      <c r="AH273" s="11"/>
      <c r="AI273" s="11"/>
      <c r="AJ273" s="11"/>
      <c r="AK273" s="14"/>
      <c r="AL273" s="14"/>
      <c r="AM273" s="8"/>
      <c r="AN273" s="8"/>
      <c r="AO273" s="8"/>
      <c r="AP273" s="8"/>
      <c r="AQ273" s="8"/>
      <c r="AR273" s="8"/>
      <c r="AS273" s="8"/>
      <c r="AT273" s="8"/>
      <c r="AU273" s="8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43"/>
      <c r="BM273" s="80"/>
      <c r="BN273" s="80"/>
      <c r="BO273" s="43"/>
      <c r="BP273" s="38"/>
      <c r="BQ273" s="38"/>
      <c r="BR273" s="43"/>
      <c r="BS273" s="38"/>
      <c r="BT273" s="38"/>
      <c r="BU273" s="38"/>
      <c r="BV273" s="38"/>
      <c r="BW273" s="38"/>
    </row>
    <row r="274" spans="1:75" ht="15" thickBot="1">
      <c r="A274" s="8"/>
      <c r="B274" s="8"/>
      <c r="C274" s="8"/>
      <c r="D274" s="9"/>
      <c r="E274" s="9"/>
      <c r="F274" s="9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15"/>
      <c r="T274" s="15"/>
      <c r="U274" s="15"/>
      <c r="V274" s="15"/>
      <c r="W274" s="15"/>
      <c r="X274" s="15"/>
      <c r="Y274" s="15"/>
      <c r="Z274" s="84"/>
      <c r="AA274" s="84"/>
      <c r="AB274" s="84"/>
      <c r="AC274" s="84"/>
      <c r="AD274" s="84"/>
      <c r="AE274" s="8"/>
      <c r="AF274" s="8"/>
      <c r="AG274" s="8"/>
      <c r="AH274" s="11"/>
      <c r="AI274" s="11"/>
      <c r="AJ274" s="11"/>
      <c r="AK274" s="14"/>
      <c r="AL274" s="14"/>
      <c r="AM274" s="8"/>
      <c r="AN274" s="8"/>
      <c r="AO274" s="8"/>
      <c r="AP274" s="8"/>
      <c r="AQ274" s="8"/>
      <c r="AR274" s="8"/>
      <c r="AS274" s="8"/>
      <c r="AT274" s="8"/>
      <c r="AU274" s="8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43"/>
      <c r="BM274" s="80"/>
      <c r="BN274" s="80"/>
      <c r="BO274" s="43"/>
      <c r="BP274" s="38"/>
      <c r="BQ274" s="38"/>
      <c r="BR274" s="43"/>
      <c r="BS274" s="38"/>
      <c r="BT274" s="38"/>
      <c r="BU274" s="38"/>
      <c r="BV274" s="38"/>
      <c r="BW274" s="38"/>
    </row>
    <row r="275" spans="1:75" ht="15" thickBot="1">
      <c r="A275" s="8"/>
      <c r="B275" s="8"/>
      <c r="C275" s="8"/>
      <c r="D275" s="9"/>
      <c r="E275" s="9"/>
      <c r="F275" s="9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15"/>
      <c r="T275" s="15"/>
      <c r="U275" s="15"/>
      <c r="V275" s="15"/>
      <c r="W275" s="15"/>
      <c r="X275" s="15"/>
      <c r="Y275" s="15"/>
      <c r="Z275" s="84"/>
      <c r="AA275" s="84"/>
      <c r="AB275" s="84"/>
      <c r="AC275" s="84"/>
      <c r="AD275" s="84"/>
      <c r="AE275" s="8"/>
      <c r="AF275" s="8"/>
      <c r="AG275" s="8"/>
      <c r="AH275" s="11"/>
      <c r="AI275" s="11"/>
      <c r="AJ275" s="11"/>
      <c r="AK275" s="14"/>
      <c r="AL275" s="14"/>
      <c r="AM275" s="8"/>
      <c r="AN275" s="8"/>
      <c r="AO275" s="8"/>
      <c r="AP275" s="8"/>
      <c r="AQ275" s="8"/>
      <c r="AR275" s="8"/>
      <c r="AS275" s="8"/>
      <c r="AT275" s="8"/>
      <c r="AU275" s="8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43"/>
      <c r="BM275" s="80"/>
      <c r="BN275" s="80"/>
      <c r="BO275" s="43"/>
      <c r="BP275" s="38"/>
      <c r="BQ275" s="38"/>
      <c r="BR275" s="43"/>
      <c r="BS275" s="38"/>
      <c r="BT275" s="38"/>
      <c r="BU275" s="38"/>
      <c r="BV275" s="38"/>
      <c r="BW275" s="38"/>
    </row>
    <row r="276" spans="1:75" ht="15" thickBot="1">
      <c r="A276" s="8"/>
      <c r="B276" s="8"/>
      <c r="C276" s="8"/>
      <c r="D276" s="9"/>
      <c r="E276" s="9"/>
      <c r="F276" s="9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15"/>
      <c r="T276" s="15"/>
      <c r="U276" s="15"/>
      <c r="V276" s="15"/>
      <c r="W276" s="15"/>
      <c r="X276" s="15"/>
      <c r="Y276" s="15"/>
      <c r="Z276" s="84"/>
      <c r="AA276" s="84"/>
      <c r="AB276" s="84"/>
      <c r="AC276" s="84"/>
      <c r="AD276" s="84"/>
      <c r="AE276" s="8"/>
      <c r="AF276" s="8"/>
      <c r="AG276" s="8"/>
      <c r="AH276" s="11"/>
      <c r="AI276" s="11"/>
      <c r="AJ276" s="11"/>
      <c r="AK276" s="14"/>
      <c r="AL276" s="14"/>
      <c r="AM276" s="8"/>
      <c r="AN276" s="8"/>
      <c r="AO276" s="8"/>
      <c r="AP276" s="8"/>
      <c r="AQ276" s="8"/>
      <c r="AR276" s="8"/>
      <c r="AS276" s="8"/>
      <c r="AT276" s="8"/>
      <c r="AU276" s="8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43"/>
      <c r="BM276" s="80"/>
      <c r="BN276" s="80"/>
      <c r="BO276" s="43"/>
      <c r="BP276" s="38"/>
      <c r="BQ276" s="38"/>
      <c r="BR276" s="43"/>
      <c r="BS276" s="38"/>
      <c r="BT276" s="38"/>
      <c r="BU276" s="38"/>
      <c r="BV276" s="38"/>
      <c r="BW276" s="38"/>
    </row>
    <row r="277" spans="1:75" ht="15" thickBot="1">
      <c r="A277" s="8"/>
      <c r="B277" s="8"/>
      <c r="C277" s="8"/>
      <c r="D277" s="9"/>
      <c r="E277" s="9"/>
      <c r="F277" s="9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15"/>
      <c r="T277" s="15"/>
      <c r="U277" s="15"/>
      <c r="V277" s="15"/>
      <c r="W277" s="15"/>
      <c r="X277" s="15"/>
      <c r="Y277" s="15"/>
      <c r="Z277" s="84"/>
      <c r="AA277" s="84"/>
      <c r="AB277" s="84"/>
      <c r="AC277" s="84"/>
      <c r="AD277" s="84"/>
      <c r="AE277" s="8"/>
      <c r="AF277" s="8"/>
      <c r="AG277" s="8"/>
      <c r="AH277" s="11"/>
      <c r="AI277" s="11"/>
      <c r="AJ277" s="11"/>
      <c r="AK277" s="14"/>
      <c r="AL277" s="14"/>
      <c r="AM277" s="8"/>
      <c r="AN277" s="8"/>
      <c r="AO277" s="8"/>
      <c r="AP277" s="8"/>
      <c r="AQ277" s="8"/>
      <c r="AR277" s="8"/>
      <c r="AS277" s="8"/>
      <c r="AT277" s="8"/>
      <c r="AU277" s="8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43"/>
      <c r="BM277" s="80"/>
      <c r="BN277" s="80"/>
      <c r="BO277" s="43"/>
      <c r="BP277" s="38"/>
      <c r="BQ277" s="38"/>
      <c r="BR277" s="43"/>
      <c r="BS277" s="38"/>
      <c r="BT277" s="38"/>
      <c r="BU277" s="38"/>
      <c r="BV277" s="38"/>
      <c r="BW277" s="38"/>
    </row>
    <row r="278" spans="1:75" ht="15" thickBot="1">
      <c r="A278" s="8"/>
      <c r="B278" s="8"/>
      <c r="C278" s="8"/>
      <c r="D278" s="9"/>
      <c r="E278" s="9"/>
      <c r="F278" s="9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15"/>
      <c r="T278" s="15"/>
      <c r="U278" s="15"/>
      <c r="V278" s="15"/>
      <c r="W278" s="15"/>
      <c r="X278" s="15"/>
      <c r="Y278" s="15"/>
      <c r="Z278" s="84"/>
      <c r="AA278" s="84"/>
      <c r="AB278" s="84"/>
      <c r="AC278" s="84"/>
      <c r="AD278" s="84"/>
      <c r="AE278" s="8"/>
      <c r="AF278" s="8"/>
      <c r="AG278" s="8"/>
      <c r="AH278" s="11"/>
      <c r="AI278" s="11"/>
      <c r="AJ278" s="11"/>
      <c r="AK278" s="14"/>
      <c r="AL278" s="14"/>
      <c r="AM278" s="8"/>
      <c r="AN278" s="8"/>
      <c r="AO278" s="8"/>
      <c r="AP278" s="8"/>
      <c r="AQ278" s="8"/>
      <c r="AR278" s="8"/>
      <c r="AS278" s="8"/>
      <c r="AT278" s="8"/>
      <c r="AU278" s="8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43"/>
      <c r="BM278" s="80"/>
      <c r="BN278" s="80"/>
      <c r="BO278" s="43"/>
      <c r="BP278" s="38"/>
      <c r="BQ278" s="38"/>
      <c r="BR278" s="43"/>
      <c r="BS278" s="38"/>
      <c r="BT278" s="38"/>
      <c r="BU278" s="38"/>
      <c r="BV278" s="38"/>
      <c r="BW278" s="38"/>
    </row>
    <row r="279" spans="1:75" ht="15" thickBot="1">
      <c r="A279" s="8"/>
      <c r="B279" s="8"/>
      <c r="C279" s="8"/>
      <c r="D279" s="9"/>
      <c r="E279" s="9"/>
      <c r="F279" s="9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15"/>
      <c r="T279" s="15"/>
      <c r="U279" s="15"/>
      <c r="V279" s="15"/>
      <c r="W279" s="15"/>
      <c r="X279" s="15"/>
      <c r="Y279" s="15"/>
      <c r="Z279" s="84"/>
      <c r="AA279" s="84"/>
      <c r="AB279" s="84"/>
      <c r="AC279" s="84"/>
      <c r="AD279" s="84"/>
      <c r="AE279" s="8"/>
      <c r="AF279" s="8"/>
      <c r="AG279" s="8"/>
      <c r="AH279" s="11"/>
      <c r="AI279" s="11"/>
      <c r="AJ279" s="11"/>
      <c r="AK279" s="14"/>
      <c r="AL279" s="14"/>
      <c r="AM279" s="8"/>
      <c r="AN279" s="8"/>
      <c r="AO279" s="8"/>
      <c r="AP279" s="8"/>
      <c r="AQ279" s="8"/>
      <c r="AR279" s="8"/>
      <c r="AS279" s="8"/>
      <c r="AT279" s="8"/>
      <c r="AU279" s="8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43"/>
      <c r="BM279" s="80"/>
      <c r="BN279" s="80"/>
      <c r="BO279" s="43"/>
      <c r="BP279" s="38"/>
      <c r="BQ279" s="38"/>
      <c r="BR279" s="43"/>
      <c r="BS279" s="38"/>
      <c r="BT279" s="38"/>
      <c r="BU279" s="38"/>
      <c r="BV279" s="38"/>
      <c r="BW279" s="38"/>
    </row>
    <row r="280" spans="1:75" ht="15" thickBot="1">
      <c r="A280" s="8"/>
      <c r="B280" s="8"/>
      <c r="C280" s="8"/>
      <c r="D280" s="9"/>
      <c r="E280" s="9"/>
      <c r="F280" s="9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15"/>
      <c r="T280" s="15"/>
      <c r="U280" s="15"/>
      <c r="V280" s="15"/>
      <c r="W280" s="15"/>
      <c r="X280" s="15"/>
      <c r="Y280" s="15"/>
      <c r="Z280" s="84"/>
      <c r="AA280" s="84"/>
      <c r="AB280" s="84"/>
      <c r="AC280" s="84"/>
      <c r="AD280" s="84"/>
      <c r="AE280" s="8"/>
      <c r="AF280" s="8"/>
      <c r="AG280" s="8"/>
      <c r="AH280" s="11"/>
      <c r="AI280" s="11"/>
      <c r="AJ280" s="11"/>
      <c r="AK280" s="14"/>
      <c r="AL280" s="14"/>
      <c r="AM280" s="8"/>
      <c r="AN280" s="8"/>
      <c r="AO280" s="8"/>
      <c r="AP280" s="8"/>
      <c r="AQ280" s="8"/>
      <c r="AR280" s="8"/>
      <c r="AS280" s="8"/>
      <c r="AT280" s="8"/>
      <c r="AU280" s="8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43"/>
      <c r="BM280" s="80"/>
      <c r="BN280" s="80"/>
      <c r="BO280" s="43"/>
      <c r="BP280" s="38"/>
      <c r="BQ280" s="38"/>
      <c r="BR280" s="43"/>
      <c r="BS280" s="38"/>
      <c r="BT280" s="38"/>
      <c r="BU280" s="38"/>
      <c r="BV280" s="38"/>
      <c r="BW280" s="38"/>
    </row>
    <row r="281" spans="1:75" ht="15" thickBot="1">
      <c r="A281" s="8"/>
      <c r="B281" s="8"/>
      <c r="C281" s="8"/>
      <c r="D281" s="9"/>
      <c r="E281" s="9"/>
      <c r="F281" s="9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15"/>
      <c r="T281" s="15"/>
      <c r="U281" s="15"/>
      <c r="V281" s="15"/>
      <c r="W281" s="15"/>
      <c r="X281" s="15"/>
      <c r="Y281" s="15"/>
      <c r="Z281" s="84"/>
      <c r="AA281" s="84"/>
      <c r="AB281" s="84"/>
      <c r="AC281" s="84"/>
      <c r="AD281" s="84"/>
      <c r="AE281" s="8"/>
      <c r="AF281" s="8"/>
      <c r="AG281" s="8"/>
      <c r="AH281" s="11"/>
      <c r="AI281" s="11"/>
      <c r="AJ281" s="11"/>
      <c r="AK281" s="14"/>
      <c r="AL281" s="14"/>
      <c r="AM281" s="8"/>
      <c r="AN281" s="8"/>
      <c r="AO281" s="8"/>
      <c r="AP281" s="8"/>
      <c r="AQ281" s="8"/>
      <c r="AR281" s="8"/>
      <c r="AS281" s="8"/>
      <c r="AT281" s="8"/>
      <c r="AU281" s="8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43"/>
      <c r="BM281" s="80"/>
      <c r="BN281" s="80"/>
      <c r="BO281" s="43"/>
      <c r="BP281" s="38"/>
      <c r="BQ281" s="38"/>
      <c r="BR281" s="43"/>
      <c r="BS281" s="38"/>
      <c r="BT281" s="38"/>
      <c r="BU281" s="38"/>
      <c r="BV281" s="38"/>
      <c r="BW281" s="38"/>
    </row>
    <row r="282" spans="1:75" ht="15" thickBo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5"/>
      <c r="T282" s="15"/>
      <c r="U282" s="15"/>
      <c r="V282" s="15"/>
      <c r="W282" s="15"/>
      <c r="X282" s="15"/>
      <c r="Y282" s="15"/>
      <c r="Z282" s="84"/>
      <c r="AA282" s="84"/>
      <c r="AB282" s="84"/>
      <c r="AC282" s="84"/>
      <c r="AD282" s="84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42"/>
      <c r="BM282" s="42"/>
      <c r="BN282" s="42"/>
      <c r="BO282" s="42"/>
      <c r="BP282" s="42"/>
      <c r="BQ282" s="42"/>
      <c r="BR282" s="42"/>
      <c r="BS282" s="42"/>
      <c r="BT282" s="42"/>
      <c r="BU282" s="42"/>
      <c r="BV282" s="42"/>
      <c r="BW282" s="42"/>
    </row>
    <row r="283" spans="1:75" ht="15" thickBo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5"/>
      <c r="T283" s="15"/>
      <c r="U283" s="15"/>
      <c r="V283" s="15"/>
      <c r="W283" s="15"/>
      <c r="X283" s="15"/>
      <c r="Y283" s="15"/>
      <c r="Z283" s="84"/>
      <c r="AA283" s="84"/>
      <c r="AB283" s="84"/>
      <c r="AC283" s="84"/>
      <c r="AD283" s="84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2"/>
    </row>
    <row r="284" spans="1:75" ht="15" thickBo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5"/>
      <c r="T284" s="15"/>
      <c r="U284" s="15"/>
      <c r="V284" s="15"/>
      <c r="W284" s="15"/>
      <c r="X284" s="15"/>
      <c r="Y284" s="15"/>
      <c r="Z284" s="84"/>
      <c r="AA284" s="84"/>
      <c r="AB284" s="84"/>
      <c r="AC284" s="84"/>
      <c r="AD284" s="84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42"/>
      <c r="BM284" s="42"/>
      <c r="BN284" s="42"/>
      <c r="BO284" s="42"/>
      <c r="BP284" s="42"/>
      <c r="BQ284" s="42"/>
      <c r="BR284" s="42"/>
      <c r="BS284" s="42"/>
      <c r="BT284" s="42"/>
      <c r="BU284" s="42"/>
      <c r="BV284" s="42"/>
      <c r="BW284" s="42"/>
    </row>
    <row r="285" spans="1:75" ht="15" thickBot="1">
      <c r="H285" s="13"/>
      <c r="I285" s="13"/>
      <c r="S285" s="16"/>
      <c r="T285" s="16"/>
      <c r="U285" s="16"/>
      <c r="V285" s="16"/>
      <c r="W285" s="16"/>
      <c r="X285" s="16"/>
      <c r="Y285" s="16"/>
      <c r="Z285" s="84"/>
      <c r="AA285" s="84"/>
      <c r="AB285" s="84"/>
      <c r="AC285" s="84"/>
      <c r="AD285" s="84"/>
    </row>
    <row r="286" spans="1:75" ht="15" thickBot="1">
      <c r="H286" s="13"/>
      <c r="I286" s="13"/>
      <c r="S286" s="16"/>
      <c r="T286" s="16"/>
      <c r="U286" s="16"/>
      <c r="V286" s="16"/>
      <c r="W286" s="16"/>
      <c r="X286" s="16"/>
      <c r="Y286" s="16"/>
      <c r="Z286" s="84"/>
      <c r="AA286" s="84"/>
      <c r="AB286" s="84"/>
      <c r="AC286" s="84"/>
      <c r="AD286" s="84"/>
    </row>
    <row r="287" spans="1:75" ht="15" thickBot="1">
      <c r="H287" s="13"/>
      <c r="I287" s="13"/>
      <c r="S287" s="16"/>
      <c r="T287" s="16"/>
      <c r="U287" s="16"/>
      <c r="V287" s="16"/>
      <c r="W287" s="16"/>
      <c r="X287" s="16"/>
      <c r="Y287" s="16"/>
      <c r="Z287" s="84"/>
      <c r="AA287" s="84"/>
      <c r="AB287" s="84"/>
      <c r="AC287" s="84"/>
      <c r="AD287" s="84"/>
    </row>
    <row r="288" spans="1:75" ht="15" thickBot="1">
      <c r="H288" s="13"/>
      <c r="I288" s="13"/>
      <c r="S288" s="16"/>
      <c r="T288" s="16"/>
      <c r="U288" s="16"/>
      <c r="V288" s="16"/>
      <c r="W288" s="16"/>
      <c r="X288" s="16"/>
      <c r="Y288" s="16"/>
      <c r="Z288" s="84"/>
      <c r="AA288" s="84"/>
      <c r="AB288" s="84"/>
      <c r="AC288" s="84"/>
      <c r="AD288" s="84"/>
    </row>
    <row r="289" spans="8:30" ht="15" thickBot="1">
      <c r="H289" s="13"/>
      <c r="I289" s="13"/>
      <c r="S289" s="16"/>
      <c r="T289" s="16"/>
      <c r="U289" s="16"/>
      <c r="V289" s="16"/>
      <c r="W289" s="16"/>
      <c r="X289" s="16"/>
      <c r="Y289" s="16"/>
      <c r="Z289" s="84"/>
      <c r="AA289" s="84"/>
      <c r="AB289" s="84"/>
      <c r="AC289" s="84"/>
      <c r="AD289" s="84"/>
    </row>
    <row r="290" spans="8:30" ht="15" thickBot="1">
      <c r="H290" s="13"/>
      <c r="I290" s="13"/>
      <c r="S290" s="16"/>
      <c r="T290" s="16"/>
      <c r="U290" s="16"/>
      <c r="V290" s="16"/>
      <c r="W290" s="16"/>
      <c r="X290" s="16"/>
      <c r="Y290" s="16"/>
      <c r="Z290" s="84"/>
      <c r="AA290" s="84"/>
      <c r="AB290" s="84"/>
      <c r="AC290" s="84"/>
      <c r="AD290" s="84"/>
    </row>
    <row r="291" spans="8:30" ht="15" thickBot="1">
      <c r="H291" s="13"/>
      <c r="I291" s="13"/>
      <c r="S291" s="16"/>
      <c r="T291" s="16"/>
      <c r="U291" s="16"/>
      <c r="V291" s="16"/>
      <c r="W291" s="16"/>
      <c r="X291" s="16"/>
      <c r="Y291" s="16"/>
      <c r="Z291" s="84"/>
      <c r="AA291" s="84"/>
      <c r="AB291" s="84"/>
      <c r="AC291" s="84"/>
      <c r="AD291" s="84"/>
    </row>
    <row r="292" spans="8:30" ht="15" thickBot="1">
      <c r="H292" s="13"/>
      <c r="I292" s="13"/>
      <c r="S292" s="16"/>
      <c r="T292" s="16"/>
      <c r="U292" s="16"/>
      <c r="V292" s="16"/>
      <c r="W292" s="16"/>
      <c r="X292" s="16"/>
      <c r="Y292" s="16"/>
      <c r="Z292" s="84"/>
      <c r="AA292" s="84"/>
      <c r="AB292" s="84"/>
      <c r="AC292" s="84"/>
      <c r="AD292" s="84"/>
    </row>
    <row r="293" spans="8:30" ht="15" thickBot="1">
      <c r="H293" s="13"/>
      <c r="I293" s="13"/>
      <c r="S293" s="16"/>
      <c r="T293" s="16"/>
      <c r="U293" s="16"/>
      <c r="V293" s="16"/>
      <c r="W293" s="16"/>
      <c r="X293" s="16"/>
      <c r="Y293" s="16"/>
      <c r="Z293" s="84"/>
      <c r="AA293" s="84"/>
      <c r="AB293" s="84"/>
      <c r="AC293" s="84"/>
      <c r="AD293" s="84"/>
    </row>
    <row r="294" spans="8:30" ht="15" thickBot="1">
      <c r="H294" s="13"/>
      <c r="I294" s="13"/>
      <c r="S294" s="16"/>
      <c r="T294" s="16"/>
      <c r="U294" s="16"/>
      <c r="V294" s="16"/>
      <c r="W294" s="16"/>
      <c r="X294" s="16"/>
      <c r="Y294" s="16"/>
      <c r="Z294" s="84"/>
      <c r="AA294" s="84"/>
      <c r="AB294" s="84"/>
      <c r="AC294" s="84"/>
      <c r="AD294" s="84"/>
    </row>
    <row r="295" spans="8:30" ht="15" thickBot="1">
      <c r="H295" s="13"/>
      <c r="I295" s="13"/>
      <c r="Z295" s="84"/>
      <c r="AA295" s="84"/>
      <c r="AB295" s="84"/>
      <c r="AC295" s="84"/>
      <c r="AD295" s="84"/>
    </row>
    <row r="296" spans="8:30" ht="15" thickBot="1">
      <c r="H296" s="13"/>
      <c r="I296" s="13"/>
      <c r="Z296" s="84"/>
      <c r="AA296" s="84"/>
      <c r="AB296" s="84"/>
      <c r="AC296" s="84"/>
      <c r="AD296" s="84"/>
    </row>
    <row r="297" spans="8:30" ht="15" thickBot="1">
      <c r="H297" s="13"/>
      <c r="I297" s="13"/>
      <c r="Z297" s="84"/>
      <c r="AA297" s="84"/>
      <c r="AB297" s="84"/>
      <c r="AC297" s="84"/>
      <c r="AD297" s="84"/>
    </row>
    <row r="298" spans="8:30" ht="15" thickBot="1">
      <c r="H298" s="13"/>
      <c r="I298" s="13"/>
      <c r="Z298" s="84"/>
      <c r="AA298" s="84"/>
      <c r="AB298" s="84"/>
      <c r="AC298" s="84"/>
      <c r="AD298" s="84"/>
    </row>
    <row r="299" spans="8:30" ht="15" thickBot="1">
      <c r="H299" s="13"/>
      <c r="I299" s="13"/>
      <c r="Z299" s="84"/>
      <c r="AA299" s="84"/>
      <c r="AB299" s="84"/>
      <c r="AC299" s="84"/>
      <c r="AD299" s="84"/>
    </row>
    <row r="300" spans="8:30" ht="15" thickBot="1">
      <c r="H300" s="13"/>
      <c r="I300" s="13"/>
      <c r="Z300" s="84"/>
      <c r="AA300" s="84"/>
      <c r="AB300" s="84"/>
      <c r="AC300" s="84"/>
      <c r="AD300" s="84"/>
    </row>
    <row r="301" spans="8:30" ht="15" thickBot="1">
      <c r="H301" s="13"/>
      <c r="I301" s="13"/>
      <c r="Z301" s="84"/>
      <c r="AA301" s="84"/>
      <c r="AB301" s="84"/>
      <c r="AC301" s="84"/>
      <c r="AD301" s="84"/>
    </row>
    <row r="302" spans="8:30" ht="15" thickBot="1">
      <c r="H302" s="13"/>
      <c r="I302" s="13"/>
      <c r="Z302" s="84"/>
      <c r="AA302" s="84"/>
      <c r="AB302" s="84"/>
      <c r="AC302" s="84"/>
      <c r="AD302" s="84"/>
    </row>
    <row r="303" spans="8:30" ht="15" thickBot="1">
      <c r="H303" s="13"/>
      <c r="I303" s="13"/>
      <c r="Z303" s="84"/>
      <c r="AA303" s="84"/>
      <c r="AB303" s="84"/>
      <c r="AC303" s="84"/>
      <c r="AD303" s="84"/>
    </row>
    <row r="304" spans="8:30" ht="15" thickBot="1">
      <c r="H304" s="13"/>
      <c r="I304" s="13"/>
      <c r="Z304" s="84"/>
      <c r="AA304" s="84"/>
      <c r="AB304" s="84"/>
      <c r="AC304" s="84"/>
      <c r="AD304" s="84"/>
    </row>
    <row r="305" spans="8:30" ht="15" thickBot="1">
      <c r="H305" s="13"/>
      <c r="I305" s="13"/>
      <c r="Z305" s="84"/>
      <c r="AA305" s="84"/>
      <c r="AB305" s="84"/>
      <c r="AC305" s="84"/>
      <c r="AD305" s="84"/>
    </row>
    <row r="306" spans="8:30" ht="15" thickBot="1">
      <c r="H306" s="13"/>
      <c r="I306" s="13"/>
      <c r="Z306" s="84"/>
      <c r="AA306" s="84"/>
      <c r="AB306" s="84"/>
      <c r="AC306" s="84"/>
      <c r="AD306" s="84"/>
    </row>
    <row r="307" spans="8:30" ht="15" thickBot="1">
      <c r="H307" s="13"/>
      <c r="I307" s="13"/>
      <c r="Z307" s="84"/>
      <c r="AA307" s="84"/>
      <c r="AB307" s="84"/>
      <c r="AC307" s="84"/>
      <c r="AD307" s="84"/>
    </row>
    <row r="308" spans="8:30" ht="15" thickBot="1">
      <c r="H308" s="13"/>
      <c r="I308" s="13"/>
      <c r="Z308" s="84"/>
      <c r="AA308" s="84"/>
      <c r="AB308" s="84"/>
      <c r="AC308" s="84"/>
      <c r="AD308" s="84"/>
    </row>
    <row r="309" spans="8:30" ht="15" thickBot="1">
      <c r="H309" s="13"/>
      <c r="I309" s="13"/>
      <c r="Z309" s="84"/>
      <c r="AA309" s="84"/>
      <c r="AB309" s="84"/>
      <c r="AC309" s="84"/>
      <c r="AD309" s="84"/>
    </row>
    <row r="310" spans="8:30" ht="15" thickBot="1">
      <c r="H310" s="13"/>
      <c r="I310" s="13"/>
      <c r="Z310" s="84"/>
      <c r="AA310" s="84"/>
      <c r="AB310" s="84"/>
      <c r="AC310" s="84"/>
      <c r="AD310" s="84"/>
    </row>
    <row r="311" spans="8:30" ht="15" thickBot="1">
      <c r="H311" s="13"/>
      <c r="I311" s="13"/>
      <c r="Z311" s="84"/>
      <c r="AA311" s="84"/>
      <c r="AB311" s="84"/>
      <c r="AC311" s="84"/>
      <c r="AD311" s="84"/>
    </row>
    <row r="312" spans="8:30" ht="15" thickBot="1">
      <c r="H312" s="13"/>
      <c r="I312" s="13"/>
      <c r="Z312" s="84"/>
      <c r="AA312" s="84"/>
      <c r="AB312" s="84"/>
      <c r="AC312" s="84"/>
      <c r="AD312" s="84"/>
    </row>
    <row r="313" spans="8:30" ht="15" thickBot="1">
      <c r="H313" s="13"/>
      <c r="I313" s="13"/>
      <c r="Z313" s="84"/>
      <c r="AA313" s="84"/>
      <c r="AB313" s="84"/>
      <c r="AC313" s="84"/>
      <c r="AD313" s="84"/>
    </row>
    <row r="314" spans="8:30" ht="15" thickBot="1">
      <c r="H314" s="13"/>
      <c r="I314" s="13"/>
      <c r="Z314" s="84"/>
      <c r="AA314" s="84"/>
      <c r="AB314" s="84"/>
      <c r="AC314" s="84"/>
      <c r="AD314" s="84"/>
    </row>
    <row r="315" spans="8:30" ht="15" thickBot="1">
      <c r="H315" s="13"/>
      <c r="I315" s="13"/>
      <c r="Z315" s="84"/>
      <c r="AA315" s="84"/>
      <c r="AB315" s="84"/>
      <c r="AC315" s="84"/>
      <c r="AD315" s="84"/>
    </row>
    <row r="316" spans="8:30" ht="15" thickBot="1">
      <c r="H316" s="13"/>
      <c r="I316" s="13"/>
      <c r="Z316" s="84"/>
      <c r="AA316" s="84"/>
      <c r="AB316" s="84"/>
      <c r="AC316" s="84"/>
      <c r="AD316" s="84"/>
    </row>
    <row r="317" spans="8:30" ht="15" thickBot="1">
      <c r="H317" s="13"/>
      <c r="I317" s="13"/>
      <c r="Z317" s="84"/>
      <c r="AA317" s="84"/>
      <c r="AB317" s="84"/>
      <c r="AC317" s="84"/>
      <c r="AD317" s="84"/>
    </row>
    <row r="318" spans="8:30" ht="15" thickBot="1">
      <c r="H318" s="13"/>
      <c r="I318" s="13"/>
      <c r="Z318" s="84"/>
      <c r="AA318" s="84"/>
      <c r="AB318" s="84"/>
      <c r="AC318" s="84"/>
      <c r="AD318" s="84"/>
    </row>
    <row r="319" spans="8:30" ht="15" thickBot="1">
      <c r="H319" s="13"/>
      <c r="I319" s="13"/>
      <c r="Z319" s="84"/>
      <c r="AA319" s="84"/>
      <c r="AB319" s="84"/>
      <c r="AC319" s="84"/>
      <c r="AD319" s="84"/>
    </row>
    <row r="320" spans="8:30" ht="15" thickBot="1">
      <c r="H320" s="13"/>
      <c r="I320" s="13"/>
      <c r="Z320" s="84"/>
      <c r="AA320" s="84"/>
      <c r="AB320" s="84"/>
      <c r="AC320" s="84"/>
      <c r="AD320" s="84"/>
    </row>
    <row r="321" spans="8:30" ht="15" thickBot="1">
      <c r="H321" s="13"/>
      <c r="I321" s="13"/>
      <c r="Z321" s="84"/>
      <c r="AA321" s="84"/>
      <c r="AB321" s="84"/>
      <c r="AC321" s="84"/>
      <c r="AD321" s="84"/>
    </row>
    <row r="322" spans="8:30" ht="15" thickBot="1">
      <c r="H322" s="13"/>
      <c r="I322" s="13"/>
      <c r="Z322" s="84"/>
      <c r="AA322" s="84"/>
      <c r="AB322" s="84"/>
      <c r="AC322" s="84"/>
      <c r="AD322" s="84"/>
    </row>
    <row r="323" spans="8:30" ht="15" thickBot="1">
      <c r="H323" s="13"/>
      <c r="I323" s="13"/>
      <c r="Z323" s="84"/>
      <c r="AA323" s="84"/>
      <c r="AB323" s="84"/>
      <c r="AC323" s="84"/>
      <c r="AD323" s="84"/>
    </row>
    <row r="324" spans="8:30" ht="15" thickBot="1">
      <c r="H324" s="13"/>
      <c r="I324" s="13"/>
      <c r="Z324" s="84"/>
      <c r="AA324" s="84"/>
      <c r="AB324" s="84"/>
      <c r="AC324" s="84"/>
      <c r="AD324" s="84"/>
    </row>
    <row r="325" spans="8:30" ht="15" thickBot="1">
      <c r="H325" s="13"/>
      <c r="I325" s="13"/>
      <c r="Z325" s="84"/>
      <c r="AA325" s="84"/>
      <c r="AB325" s="84"/>
      <c r="AC325" s="84"/>
      <c r="AD325" s="84"/>
    </row>
    <row r="326" spans="8:30" ht="15" thickBot="1">
      <c r="H326" s="13"/>
      <c r="I326" s="13"/>
      <c r="Z326" s="84"/>
      <c r="AA326" s="84"/>
      <c r="AB326" s="84"/>
      <c r="AC326" s="84"/>
      <c r="AD326" s="84"/>
    </row>
    <row r="327" spans="8:30" ht="15" thickBot="1">
      <c r="H327" s="13"/>
      <c r="I327" s="13"/>
      <c r="Z327" s="84"/>
      <c r="AA327" s="84"/>
      <c r="AB327" s="84"/>
      <c r="AC327" s="84"/>
      <c r="AD327" s="84"/>
    </row>
    <row r="328" spans="8:30" ht="15" thickBot="1">
      <c r="H328" s="13"/>
      <c r="I328" s="13"/>
      <c r="Z328" s="84"/>
      <c r="AA328" s="84"/>
      <c r="AB328" s="84"/>
      <c r="AC328" s="84"/>
      <c r="AD328" s="84"/>
    </row>
    <row r="329" spans="8:30" ht="15" thickBot="1">
      <c r="H329" s="13"/>
      <c r="I329" s="13"/>
      <c r="Z329" s="84"/>
      <c r="AA329" s="84"/>
      <c r="AB329" s="84"/>
      <c r="AC329" s="84"/>
      <c r="AD329" s="84"/>
    </row>
    <row r="330" spans="8:30" ht="15" thickBot="1">
      <c r="H330" s="13"/>
      <c r="I330" s="13"/>
      <c r="Z330" s="84"/>
      <c r="AA330" s="84"/>
      <c r="AB330" s="84"/>
      <c r="AC330" s="84"/>
      <c r="AD330" s="84"/>
    </row>
    <row r="331" spans="8:30" ht="15" thickBot="1">
      <c r="H331" s="13"/>
      <c r="I331" s="13"/>
      <c r="Z331" s="84"/>
      <c r="AA331" s="84"/>
      <c r="AB331" s="84"/>
      <c r="AC331" s="84"/>
      <c r="AD331" s="84"/>
    </row>
    <row r="332" spans="8:30" ht="15" thickBot="1">
      <c r="H332" s="13"/>
      <c r="I332" s="13"/>
      <c r="Z332" s="84"/>
      <c r="AA332" s="84"/>
      <c r="AB332" s="84"/>
      <c r="AC332" s="84"/>
      <c r="AD332" s="84"/>
    </row>
    <row r="333" spans="8:30" ht="15" thickBot="1">
      <c r="H333" s="13"/>
      <c r="I333" s="13"/>
      <c r="Z333" s="84"/>
      <c r="AA333" s="84"/>
      <c r="AB333" s="84"/>
      <c r="AC333" s="84"/>
      <c r="AD333" s="84"/>
    </row>
    <row r="334" spans="8:30" ht="15" thickBot="1">
      <c r="H334" s="13"/>
      <c r="I334" s="13"/>
      <c r="Z334" s="84"/>
      <c r="AA334" s="84"/>
      <c r="AB334" s="84"/>
      <c r="AC334" s="84"/>
      <c r="AD334" s="84"/>
    </row>
    <row r="335" spans="8:30" ht="15" thickBot="1">
      <c r="H335" s="13"/>
      <c r="I335" s="13"/>
      <c r="Z335" s="84"/>
      <c r="AA335" s="84"/>
      <c r="AB335" s="84"/>
      <c r="AC335" s="84"/>
      <c r="AD335" s="84"/>
    </row>
    <row r="336" spans="8:30" ht="15" thickBot="1">
      <c r="H336" s="13"/>
      <c r="I336" s="13"/>
      <c r="Z336" s="84"/>
      <c r="AA336" s="84"/>
      <c r="AB336" s="84"/>
      <c r="AC336" s="84"/>
      <c r="AD336" s="84"/>
    </row>
    <row r="337" spans="8:30" ht="15" thickBot="1">
      <c r="H337" s="13"/>
      <c r="I337" s="13"/>
      <c r="Z337" s="84"/>
      <c r="AA337" s="84"/>
      <c r="AB337" s="84"/>
      <c r="AC337" s="84"/>
      <c r="AD337" s="84"/>
    </row>
    <row r="338" spans="8:30" ht="15" thickBot="1">
      <c r="H338" s="13"/>
      <c r="I338" s="13"/>
      <c r="Z338" s="84"/>
      <c r="AA338" s="84"/>
      <c r="AB338" s="84"/>
      <c r="AC338" s="84"/>
      <c r="AD338" s="84"/>
    </row>
    <row r="339" spans="8:30" ht="15" thickBot="1">
      <c r="H339" s="13"/>
      <c r="I339" s="13"/>
      <c r="Z339" s="84"/>
      <c r="AA339" s="84"/>
      <c r="AB339" s="84"/>
      <c r="AC339" s="84"/>
      <c r="AD339" s="84"/>
    </row>
    <row r="340" spans="8:30" ht="15" thickBot="1">
      <c r="H340" s="13"/>
      <c r="I340" s="13"/>
      <c r="Z340" s="84"/>
      <c r="AA340" s="84"/>
      <c r="AB340" s="84"/>
      <c r="AC340" s="84"/>
      <c r="AD340" s="84"/>
    </row>
    <row r="341" spans="8:30" ht="15" thickBot="1">
      <c r="H341" s="13"/>
      <c r="I341" s="13"/>
      <c r="Z341" s="84"/>
      <c r="AA341" s="84"/>
      <c r="AB341" s="84"/>
      <c r="AC341" s="84"/>
      <c r="AD341" s="84"/>
    </row>
    <row r="342" spans="8:30" ht="15" thickBot="1">
      <c r="H342" s="13"/>
      <c r="I342" s="13"/>
      <c r="Z342" s="84"/>
      <c r="AA342" s="84"/>
      <c r="AB342" s="84"/>
      <c r="AC342" s="84"/>
      <c r="AD342" s="84"/>
    </row>
    <row r="343" spans="8:30" ht="15" thickBot="1">
      <c r="H343" s="13"/>
      <c r="I343" s="13"/>
      <c r="Z343" s="84"/>
      <c r="AA343" s="84"/>
      <c r="AB343" s="84"/>
      <c r="AC343" s="84"/>
      <c r="AD343" s="84"/>
    </row>
    <row r="344" spans="8:30" ht="15" thickBot="1">
      <c r="H344" s="13"/>
      <c r="I344" s="13"/>
      <c r="Z344" s="84"/>
      <c r="AA344" s="84"/>
      <c r="AB344" s="84"/>
      <c r="AC344" s="84"/>
      <c r="AD344" s="84"/>
    </row>
    <row r="345" spans="8:30" ht="15" thickBot="1">
      <c r="H345" s="13"/>
      <c r="I345" s="13"/>
      <c r="Z345" s="84"/>
      <c r="AA345" s="84"/>
      <c r="AB345" s="84"/>
      <c r="AC345" s="84"/>
      <c r="AD345" s="84"/>
    </row>
    <row r="346" spans="8:30" ht="15" thickBot="1">
      <c r="H346" s="13"/>
      <c r="I346" s="13"/>
      <c r="Z346" s="84"/>
      <c r="AA346" s="84"/>
      <c r="AB346" s="84"/>
      <c r="AC346" s="84"/>
      <c r="AD346" s="84"/>
    </row>
    <row r="347" spans="8:30" ht="15" thickBot="1">
      <c r="H347" s="13"/>
      <c r="I347" s="13"/>
      <c r="Z347" s="84"/>
      <c r="AA347" s="84"/>
      <c r="AB347" s="84"/>
      <c r="AC347" s="84"/>
      <c r="AD347" s="84"/>
    </row>
    <row r="348" spans="8:30" ht="15" thickBot="1">
      <c r="H348" s="13"/>
      <c r="I348" s="13"/>
      <c r="Z348" s="84"/>
      <c r="AA348" s="84"/>
      <c r="AB348" s="84"/>
      <c r="AC348" s="84"/>
      <c r="AD348" s="84"/>
    </row>
    <row r="349" spans="8:30" ht="15" thickBot="1">
      <c r="H349" s="13"/>
      <c r="I349" s="13"/>
      <c r="Z349" s="84"/>
      <c r="AA349" s="84"/>
      <c r="AB349" s="84"/>
      <c r="AC349" s="84"/>
      <c r="AD349" s="84"/>
    </row>
    <row r="350" spans="8:30" ht="15" thickBot="1">
      <c r="H350" s="13"/>
      <c r="I350" s="13"/>
      <c r="Z350" s="84"/>
      <c r="AA350" s="84"/>
      <c r="AB350" s="84"/>
      <c r="AC350" s="84"/>
      <c r="AD350" s="84"/>
    </row>
    <row r="351" spans="8:30" ht="15" thickBot="1">
      <c r="H351" s="13"/>
      <c r="I351" s="13"/>
      <c r="Z351" s="84"/>
      <c r="AA351" s="84"/>
      <c r="AB351" s="84"/>
      <c r="AC351" s="84"/>
      <c r="AD351" s="84"/>
    </row>
    <row r="352" spans="8:30" ht="15" thickBot="1">
      <c r="H352" s="13"/>
      <c r="I352" s="13"/>
      <c r="Z352" s="84"/>
      <c r="AA352" s="84"/>
      <c r="AB352" s="84"/>
      <c r="AC352" s="84"/>
      <c r="AD352" s="84"/>
    </row>
    <row r="353" spans="8:30" ht="15" thickBot="1">
      <c r="H353" s="13"/>
      <c r="I353" s="13"/>
      <c r="Z353" s="84"/>
      <c r="AA353" s="84"/>
      <c r="AB353" s="84"/>
      <c r="AC353" s="84"/>
      <c r="AD353" s="84"/>
    </row>
    <row r="354" spans="8:30" ht="15" thickBot="1">
      <c r="H354" s="13"/>
      <c r="I354" s="13"/>
      <c r="Z354" s="84"/>
      <c r="AA354" s="84"/>
      <c r="AB354" s="84"/>
      <c r="AC354" s="84"/>
      <c r="AD354" s="84"/>
    </row>
    <row r="355" spans="8:30" ht="15" thickBot="1">
      <c r="H355" s="13"/>
      <c r="I355" s="13"/>
      <c r="Z355" s="84"/>
      <c r="AA355" s="84"/>
      <c r="AB355" s="84"/>
      <c r="AC355" s="84"/>
      <c r="AD355" s="84"/>
    </row>
    <row r="356" spans="8:30" ht="15" thickBot="1">
      <c r="H356" s="13"/>
      <c r="I356" s="13"/>
      <c r="Z356" s="84"/>
      <c r="AA356" s="84"/>
      <c r="AB356" s="84"/>
      <c r="AC356" s="84"/>
      <c r="AD356" s="84"/>
    </row>
    <row r="357" spans="8:30" ht="15" thickBot="1">
      <c r="H357" s="13"/>
      <c r="I357" s="13"/>
      <c r="Z357" s="84"/>
      <c r="AA357" s="84"/>
      <c r="AB357" s="84"/>
      <c r="AC357" s="84"/>
      <c r="AD357" s="84"/>
    </row>
    <row r="358" spans="8:30" ht="15" thickBot="1">
      <c r="H358" s="13"/>
      <c r="I358" s="13"/>
      <c r="Z358" s="84"/>
      <c r="AA358" s="84"/>
      <c r="AB358" s="84"/>
      <c r="AC358" s="84"/>
      <c r="AD358" s="84"/>
    </row>
    <row r="359" spans="8:30" ht="15" thickBot="1">
      <c r="H359" s="13"/>
      <c r="I359" s="13"/>
      <c r="Z359" s="84"/>
      <c r="AA359" s="84"/>
      <c r="AB359" s="84"/>
      <c r="AC359" s="84"/>
      <c r="AD359" s="84"/>
    </row>
    <row r="360" spans="8:30" ht="15" thickBot="1">
      <c r="H360" s="13"/>
      <c r="I360" s="13"/>
      <c r="Z360" s="84"/>
      <c r="AA360" s="84"/>
      <c r="AB360" s="84"/>
      <c r="AC360" s="84"/>
      <c r="AD360" s="84"/>
    </row>
    <row r="361" spans="8:30" ht="15" thickBot="1">
      <c r="H361" s="13"/>
      <c r="I361" s="13"/>
      <c r="Z361" s="84"/>
      <c r="AA361" s="84"/>
      <c r="AB361" s="84"/>
      <c r="AC361" s="84"/>
      <c r="AD361" s="84"/>
    </row>
    <row r="362" spans="8:30" ht="15" thickBot="1">
      <c r="H362" s="13"/>
      <c r="I362" s="13"/>
      <c r="Z362" s="84"/>
      <c r="AA362" s="84"/>
      <c r="AB362" s="84"/>
      <c r="AC362" s="84"/>
      <c r="AD362" s="84"/>
    </row>
    <row r="363" spans="8:30" ht="15" thickBot="1">
      <c r="H363" s="13"/>
      <c r="I363" s="13"/>
      <c r="Z363" s="84"/>
      <c r="AA363" s="84"/>
      <c r="AB363" s="84"/>
      <c r="AC363" s="84"/>
      <c r="AD363" s="84"/>
    </row>
    <row r="364" spans="8:30" ht="15" thickBot="1">
      <c r="H364" s="13"/>
      <c r="I364" s="13"/>
      <c r="Z364" s="84"/>
      <c r="AA364" s="84"/>
      <c r="AB364" s="84"/>
      <c r="AC364" s="84"/>
      <c r="AD364" s="84"/>
    </row>
    <row r="365" spans="8:30" ht="15" thickBot="1">
      <c r="H365" s="13"/>
      <c r="I365" s="13"/>
      <c r="Z365" s="84"/>
      <c r="AA365" s="84"/>
      <c r="AB365" s="84"/>
      <c r="AC365" s="84"/>
      <c r="AD365" s="84"/>
    </row>
    <row r="366" spans="8:30" ht="15" thickBot="1">
      <c r="H366" s="13"/>
      <c r="I366" s="13"/>
      <c r="Z366" s="84"/>
      <c r="AA366" s="84"/>
      <c r="AB366" s="84"/>
      <c r="AC366" s="84"/>
      <c r="AD366" s="84"/>
    </row>
    <row r="367" spans="8:30" ht="15" thickBot="1">
      <c r="H367" s="13"/>
      <c r="I367" s="13"/>
      <c r="Z367" s="84"/>
      <c r="AA367" s="84"/>
      <c r="AB367" s="84"/>
      <c r="AC367" s="84"/>
      <c r="AD367" s="84"/>
    </row>
    <row r="368" spans="8:30" ht="15" thickBot="1">
      <c r="H368" s="13"/>
      <c r="I368" s="13"/>
      <c r="Z368" s="84"/>
      <c r="AA368" s="84"/>
      <c r="AB368" s="84"/>
      <c r="AC368" s="84"/>
      <c r="AD368" s="84"/>
    </row>
    <row r="369" spans="8:30" ht="15" thickBot="1">
      <c r="H369" s="13"/>
      <c r="I369" s="13"/>
      <c r="Z369" s="84"/>
      <c r="AA369" s="84"/>
      <c r="AB369" s="84"/>
      <c r="AC369" s="84"/>
      <c r="AD369" s="84"/>
    </row>
    <row r="370" spans="8:30" ht="15" thickBot="1">
      <c r="H370" s="13"/>
      <c r="I370" s="13"/>
      <c r="Z370" s="84"/>
      <c r="AA370" s="84"/>
      <c r="AB370" s="84"/>
      <c r="AC370" s="84"/>
      <c r="AD370" s="84"/>
    </row>
    <row r="371" spans="8:30" ht="15" thickBot="1">
      <c r="H371" s="13"/>
      <c r="I371" s="13"/>
      <c r="Z371" s="84"/>
      <c r="AA371" s="84"/>
      <c r="AB371" s="84"/>
      <c r="AC371" s="84"/>
      <c r="AD371" s="84"/>
    </row>
    <row r="372" spans="8:30" ht="15" thickBot="1">
      <c r="H372" s="13"/>
      <c r="I372" s="13"/>
      <c r="Z372" s="84"/>
      <c r="AA372" s="84"/>
      <c r="AB372" s="84"/>
      <c r="AC372" s="84"/>
      <c r="AD372" s="84"/>
    </row>
    <row r="373" spans="8:30" ht="15" thickBot="1">
      <c r="H373" s="13"/>
      <c r="I373" s="13"/>
      <c r="Z373" s="84"/>
      <c r="AA373" s="84"/>
      <c r="AB373" s="84"/>
      <c r="AC373" s="84"/>
      <c r="AD373" s="84"/>
    </row>
    <row r="374" spans="8:30" ht="15" thickBot="1">
      <c r="H374" s="13"/>
      <c r="I374" s="13"/>
      <c r="Z374" s="84"/>
      <c r="AA374" s="84"/>
      <c r="AB374" s="84"/>
      <c r="AC374" s="84"/>
      <c r="AD374" s="84"/>
    </row>
    <row r="375" spans="8:30" ht="15" thickBot="1">
      <c r="H375" s="13"/>
      <c r="I375" s="13"/>
      <c r="Z375" s="84"/>
      <c r="AA375" s="84"/>
      <c r="AB375" s="84"/>
      <c r="AC375" s="84"/>
      <c r="AD375" s="84"/>
    </row>
    <row r="376" spans="8:30" ht="15" thickBot="1">
      <c r="H376" s="13"/>
      <c r="I376" s="13"/>
      <c r="Z376" s="84"/>
      <c r="AA376" s="84"/>
      <c r="AB376" s="84"/>
      <c r="AC376" s="84"/>
      <c r="AD376" s="84"/>
    </row>
    <row r="377" spans="8:30" ht="15" thickBot="1">
      <c r="H377" s="13"/>
      <c r="I377" s="13"/>
      <c r="Z377" s="84"/>
      <c r="AA377" s="84"/>
      <c r="AB377" s="84"/>
      <c r="AC377" s="84"/>
      <c r="AD377" s="84"/>
    </row>
    <row r="378" spans="8:30" ht="15" thickBot="1">
      <c r="H378" s="13"/>
      <c r="I378" s="13"/>
      <c r="Z378" s="84"/>
      <c r="AA378" s="84"/>
      <c r="AB378" s="84"/>
      <c r="AC378" s="84"/>
      <c r="AD378" s="84"/>
    </row>
    <row r="379" spans="8:30" ht="15" thickBot="1">
      <c r="H379" s="13"/>
      <c r="I379" s="13"/>
      <c r="Z379" s="84"/>
      <c r="AA379" s="84"/>
      <c r="AB379" s="84"/>
      <c r="AC379" s="84"/>
      <c r="AD379" s="84"/>
    </row>
    <row r="380" spans="8:30" ht="15" thickBot="1">
      <c r="H380" s="13"/>
      <c r="I380" s="13"/>
      <c r="Z380" s="84"/>
      <c r="AA380" s="84"/>
      <c r="AB380" s="84"/>
      <c r="AC380" s="84"/>
      <c r="AD380" s="84"/>
    </row>
    <row r="381" spans="8:30" ht="15" thickBot="1">
      <c r="H381" s="13"/>
      <c r="I381" s="13"/>
      <c r="Z381" s="84"/>
      <c r="AA381" s="84"/>
      <c r="AB381" s="84"/>
      <c r="AC381" s="84"/>
      <c r="AD381" s="84"/>
    </row>
    <row r="382" spans="8:30" ht="15" thickBot="1">
      <c r="H382" s="13"/>
      <c r="I382" s="13"/>
      <c r="Z382" s="84"/>
      <c r="AA382" s="84"/>
      <c r="AB382" s="84"/>
      <c r="AC382" s="84"/>
      <c r="AD382" s="84"/>
    </row>
    <row r="383" spans="8:30" ht="15" thickBot="1">
      <c r="H383" s="13"/>
      <c r="I383" s="13"/>
      <c r="Z383" s="84"/>
      <c r="AA383" s="84"/>
      <c r="AB383" s="84"/>
      <c r="AC383" s="84"/>
      <c r="AD383" s="84"/>
    </row>
    <row r="384" spans="8:30" ht="15" thickBot="1">
      <c r="H384" s="13"/>
      <c r="I384" s="13"/>
      <c r="Z384" s="84"/>
      <c r="AA384" s="84"/>
      <c r="AB384" s="84"/>
      <c r="AC384" s="84"/>
      <c r="AD384" s="84"/>
    </row>
    <row r="385" spans="8:30" ht="15" thickBot="1">
      <c r="H385" s="13"/>
      <c r="I385" s="13"/>
      <c r="Z385" s="84"/>
      <c r="AA385" s="84"/>
      <c r="AB385" s="84"/>
      <c r="AC385" s="84"/>
      <c r="AD385" s="84"/>
    </row>
    <row r="386" spans="8:30" ht="15" thickBot="1">
      <c r="H386" s="13"/>
      <c r="I386" s="13"/>
      <c r="Z386" s="84"/>
      <c r="AA386" s="84"/>
      <c r="AB386" s="84"/>
      <c r="AC386" s="84"/>
      <c r="AD386" s="84"/>
    </row>
    <row r="387" spans="8:30" ht="15" thickBot="1">
      <c r="H387" s="13"/>
      <c r="I387" s="13"/>
      <c r="Z387" s="84"/>
      <c r="AA387" s="84"/>
      <c r="AB387" s="84"/>
      <c r="AC387" s="84"/>
      <c r="AD387" s="84"/>
    </row>
    <row r="388" spans="8:30" ht="15" thickBot="1">
      <c r="H388" s="13"/>
      <c r="I388" s="13"/>
      <c r="Z388" s="84"/>
      <c r="AA388" s="84"/>
      <c r="AB388" s="84"/>
      <c r="AC388" s="84"/>
      <c r="AD388" s="84"/>
    </row>
    <row r="389" spans="8:30" ht="15" thickBot="1">
      <c r="H389" s="13"/>
      <c r="I389" s="13"/>
      <c r="Z389" s="84"/>
      <c r="AA389" s="84"/>
      <c r="AB389" s="84"/>
      <c r="AC389" s="84"/>
      <c r="AD389" s="84"/>
    </row>
    <row r="390" spans="8:30" ht="15" thickBot="1">
      <c r="H390" s="13"/>
      <c r="I390" s="13"/>
      <c r="Z390" s="84"/>
      <c r="AA390" s="84"/>
      <c r="AB390" s="84"/>
      <c r="AC390" s="84"/>
      <c r="AD390" s="84"/>
    </row>
    <row r="391" spans="8:30" ht="15" thickBot="1">
      <c r="H391" s="13"/>
      <c r="I391" s="13"/>
      <c r="Z391" s="84"/>
      <c r="AA391" s="84"/>
      <c r="AB391" s="84"/>
      <c r="AC391" s="84"/>
      <c r="AD391" s="84"/>
    </row>
    <row r="392" spans="8:30" ht="15" thickBot="1">
      <c r="H392" s="13"/>
      <c r="I392" s="13"/>
      <c r="Z392" s="84"/>
      <c r="AA392" s="84"/>
      <c r="AB392" s="84"/>
      <c r="AC392" s="84"/>
      <c r="AD392" s="84"/>
    </row>
    <row r="393" spans="8:30" ht="15" thickBot="1">
      <c r="H393" s="13"/>
      <c r="I393" s="13"/>
      <c r="Z393" s="84"/>
      <c r="AA393" s="84"/>
      <c r="AB393" s="84"/>
      <c r="AC393" s="84"/>
      <c r="AD393" s="84"/>
    </row>
    <row r="394" spans="8:30" ht="15" thickBot="1">
      <c r="H394" s="13"/>
      <c r="I394" s="13"/>
      <c r="Z394" s="84"/>
      <c r="AA394" s="84"/>
      <c r="AB394" s="84"/>
      <c r="AC394" s="84"/>
      <c r="AD394" s="84"/>
    </row>
    <row r="395" spans="8:30" ht="15" thickBot="1">
      <c r="H395" s="13"/>
      <c r="I395" s="13"/>
      <c r="Z395" s="84"/>
      <c r="AA395" s="84"/>
      <c r="AB395" s="84"/>
      <c r="AC395" s="84"/>
      <c r="AD395" s="84"/>
    </row>
    <row r="396" spans="8:30" ht="15" thickBot="1">
      <c r="H396" s="13"/>
      <c r="I396" s="13"/>
      <c r="Z396" s="84"/>
      <c r="AA396" s="84"/>
      <c r="AB396" s="84"/>
      <c r="AC396" s="84"/>
      <c r="AD396" s="84"/>
    </row>
    <row r="397" spans="8:30" ht="15" thickBot="1">
      <c r="H397" s="13"/>
      <c r="I397" s="13"/>
      <c r="Z397" s="84"/>
      <c r="AA397" s="84"/>
      <c r="AB397" s="84"/>
      <c r="AC397" s="84"/>
      <c r="AD397" s="84"/>
    </row>
    <row r="398" spans="8:30" ht="15" thickBot="1">
      <c r="H398" s="13"/>
      <c r="I398" s="13"/>
      <c r="Z398" s="84"/>
      <c r="AA398" s="84"/>
      <c r="AB398" s="84"/>
      <c r="AC398" s="84"/>
      <c r="AD398" s="84"/>
    </row>
    <row r="399" spans="8:30" ht="15" thickBot="1">
      <c r="H399" s="13"/>
      <c r="I399" s="13"/>
      <c r="Z399" s="84"/>
      <c r="AA399" s="84"/>
      <c r="AB399" s="84"/>
      <c r="AC399" s="84"/>
      <c r="AD399" s="84"/>
    </row>
    <row r="400" spans="8:30" ht="15" thickBot="1">
      <c r="H400" s="13"/>
      <c r="I400" s="13"/>
      <c r="Z400" s="84"/>
      <c r="AA400" s="84"/>
      <c r="AB400" s="84"/>
      <c r="AC400" s="84"/>
      <c r="AD400" s="84"/>
    </row>
    <row r="401" spans="8:30" ht="15" thickBot="1">
      <c r="H401" s="13"/>
      <c r="I401" s="13"/>
      <c r="Z401" s="84"/>
      <c r="AA401" s="84"/>
      <c r="AB401" s="84"/>
      <c r="AC401" s="84"/>
      <c r="AD401" s="84"/>
    </row>
    <row r="402" spans="8:30" ht="15" thickBot="1">
      <c r="H402" s="13"/>
      <c r="I402" s="13"/>
      <c r="Z402" s="84"/>
      <c r="AA402" s="84"/>
      <c r="AB402" s="84"/>
      <c r="AC402" s="84"/>
      <c r="AD402" s="84"/>
    </row>
    <row r="403" spans="8:30" ht="15" thickBot="1">
      <c r="H403" s="13"/>
      <c r="I403" s="13"/>
      <c r="Z403" s="84"/>
      <c r="AA403" s="84"/>
      <c r="AB403" s="84"/>
      <c r="AC403" s="84"/>
      <c r="AD403" s="84"/>
    </row>
    <row r="404" spans="8:30" ht="15" thickBot="1">
      <c r="H404" s="13"/>
      <c r="I404" s="13"/>
      <c r="Z404" s="84"/>
      <c r="AA404" s="84"/>
      <c r="AB404" s="84"/>
      <c r="AC404" s="84"/>
      <c r="AD404" s="84"/>
    </row>
    <row r="405" spans="8:30" ht="15" thickBot="1">
      <c r="H405" s="13"/>
      <c r="I405" s="13"/>
      <c r="Z405" s="84"/>
      <c r="AA405" s="84"/>
      <c r="AB405" s="84"/>
      <c r="AC405" s="84"/>
      <c r="AD405" s="84"/>
    </row>
    <row r="406" spans="8:30" ht="15" thickBot="1">
      <c r="H406" s="13"/>
      <c r="I406" s="13"/>
      <c r="Z406" s="84"/>
      <c r="AA406" s="84"/>
      <c r="AB406" s="84"/>
      <c r="AC406" s="84"/>
      <c r="AD406" s="84"/>
    </row>
    <row r="407" spans="8:30" ht="15" thickBot="1">
      <c r="H407" s="13"/>
      <c r="I407" s="13"/>
      <c r="Z407" s="84"/>
      <c r="AA407" s="84"/>
      <c r="AB407" s="84"/>
      <c r="AC407" s="84"/>
      <c r="AD407" s="84"/>
    </row>
    <row r="408" spans="8:30" ht="15" thickBot="1">
      <c r="H408" s="13"/>
      <c r="I408" s="13"/>
      <c r="Z408" s="84"/>
      <c r="AA408" s="84"/>
      <c r="AB408" s="84"/>
      <c r="AC408" s="84"/>
      <c r="AD408" s="84"/>
    </row>
    <row r="409" spans="8:30" ht="15" thickBot="1">
      <c r="H409" s="13"/>
      <c r="I409" s="13"/>
      <c r="Z409" s="84"/>
      <c r="AA409" s="84"/>
      <c r="AB409" s="84"/>
      <c r="AC409" s="84"/>
      <c r="AD409" s="84"/>
    </row>
    <row r="410" spans="8:30" ht="15" thickBot="1">
      <c r="H410" s="13"/>
      <c r="I410" s="13"/>
      <c r="Z410" s="84"/>
      <c r="AA410" s="84"/>
      <c r="AB410" s="84"/>
      <c r="AC410" s="84"/>
      <c r="AD410" s="84"/>
    </row>
    <row r="411" spans="8:30" ht="15" thickBot="1">
      <c r="H411" s="13"/>
      <c r="I411" s="13"/>
      <c r="Z411" s="84"/>
      <c r="AA411" s="84"/>
      <c r="AB411" s="84"/>
      <c r="AC411" s="84"/>
      <c r="AD411" s="84"/>
    </row>
    <row r="412" spans="8:30" ht="15" thickBot="1">
      <c r="H412" s="13"/>
      <c r="I412" s="13"/>
      <c r="Z412" s="84"/>
      <c r="AA412" s="84"/>
      <c r="AB412" s="84"/>
      <c r="AC412" s="84"/>
      <c r="AD412" s="84"/>
    </row>
    <row r="413" spans="8:30" ht="15" thickBot="1">
      <c r="H413" s="13"/>
      <c r="I413" s="13"/>
      <c r="Z413" s="84"/>
      <c r="AA413" s="84"/>
      <c r="AB413" s="84"/>
      <c r="AC413" s="84"/>
      <c r="AD413" s="84"/>
    </row>
    <row r="414" spans="8:30" ht="15" thickBot="1">
      <c r="H414" s="13"/>
      <c r="I414" s="13"/>
      <c r="Z414" s="84"/>
      <c r="AA414" s="84"/>
      <c r="AB414" s="84"/>
      <c r="AC414" s="84"/>
      <c r="AD414" s="84"/>
    </row>
    <row r="415" spans="8:30" ht="15" thickBot="1">
      <c r="H415" s="13"/>
      <c r="I415" s="13"/>
      <c r="Z415" s="84"/>
      <c r="AA415" s="84"/>
      <c r="AB415" s="84"/>
      <c r="AC415" s="84"/>
      <c r="AD415" s="84"/>
    </row>
    <row r="416" spans="8:30" ht="15" thickBot="1">
      <c r="H416" s="13"/>
      <c r="I416" s="13"/>
      <c r="Z416" s="84"/>
      <c r="AA416" s="84"/>
      <c r="AB416" s="84"/>
      <c r="AC416" s="84"/>
      <c r="AD416" s="84"/>
    </row>
    <row r="417" spans="8:30" ht="15" thickBot="1">
      <c r="H417" s="13"/>
      <c r="I417" s="13"/>
      <c r="Z417" s="84"/>
      <c r="AA417" s="84"/>
      <c r="AB417" s="84"/>
      <c r="AC417" s="84"/>
      <c r="AD417" s="84"/>
    </row>
    <row r="418" spans="8:30" ht="15" thickBot="1">
      <c r="H418" s="13"/>
      <c r="I418" s="13"/>
      <c r="Z418" s="84"/>
      <c r="AA418" s="84"/>
      <c r="AB418" s="84"/>
      <c r="AC418" s="84"/>
      <c r="AD418" s="84"/>
    </row>
    <row r="419" spans="8:30" ht="15" thickBot="1">
      <c r="H419" s="13"/>
      <c r="I419" s="13"/>
      <c r="Z419" s="84"/>
      <c r="AA419" s="84"/>
      <c r="AB419" s="84"/>
      <c r="AC419" s="84"/>
      <c r="AD419" s="84"/>
    </row>
    <row r="420" spans="8:30" ht="15" thickBot="1">
      <c r="H420" s="13"/>
      <c r="I420" s="13"/>
      <c r="Z420" s="84"/>
      <c r="AA420" s="84"/>
      <c r="AB420" s="84"/>
      <c r="AC420" s="84"/>
      <c r="AD420" s="84"/>
    </row>
    <row r="421" spans="8:30" ht="15" thickBot="1">
      <c r="H421" s="13"/>
      <c r="I421" s="13"/>
      <c r="Z421" s="84"/>
      <c r="AA421" s="84"/>
      <c r="AB421" s="84"/>
      <c r="AC421" s="84"/>
      <c r="AD421" s="84"/>
    </row>
    <row r="422" spans="8:30" ht="15" thickBot="1">
      <c r="H422" s="13"/>
      <c r="I422" s="13"/>
      <c r="Z422" s="84"/>
      <c r="AA422" s="84"/>
      <c r="AB422" s="84"/>
      <c r="AC422" s="84"/>
      <c r="AD422" s="84"/>
    </row>
    <row r="423" spans="8:30" ht="15" thickBot="1">
      <c r="H423" s="13"/>
      <c r="I423" s="13"/>
      <c r="Z423" s="84"/>
      <c r="AA423" s="84"/>
      <c r="AB423" s="84"/>
      <c r="AC423" s="84"/>
      <c r="AD423" s="84"/>
    </row>
    <row r="424" spans="8:30" ht="15" thickBot="1">
      <c r="H424" s="13"/>
      <c r="I424" s="13"/>
      <c r="Z424" s="84"/>
      <c r="AA424" s="84"/>
      <c r="AB424" s="84"/>
      <c r="AC424" s="84"/>
      <c r="AD424" s="84"/>
    </row>
    <row r="425" spans="8:30" ht="15" thickBot="1">
      <c r="H425" s="13"/>
      <c r="I425" s="13"/>
      <c r="Z425" s="84"/>
      <c r="AA425" s="84"/>
      <c r="AB425" s="84"/>
      <c r="AC425" s="84"/>
      <c r="AD425" s="84"/>
    </row>
    <row r="426" spans="8:30" ht="15" thickBot="1">
      <c r="H426" s="13"/>
      <c r="I426" s="13"/>
      <c r="Z426" s="84"/>
      <c r="AA426" s="84"/>
      <c r="AB426" s="84"/>
      <c r="AC426" s="84"/>
      <c r="AD426" s="84"/>
    </row>
    <row r="427" spans="8:30" ht="15" thickBot="1">
      <c r="H427" s="13"/>
      <c r="I427" s="13"/>
      <c r="Z427" s="84"/>
      <c r="AA427" s="84"/>
      <c r="AB427" s="84"/>
      <c r="AC427" s="84"/>
      <c r="AD427" s="84"/>
    </row>
    <row r="428" spans="8:30" ht="15" thickBot="1">
      <c r="H428" s="13"/>
      <c r="I428" s="13"/>
      <c r="Z428" s="84"/>
      <c r="AA428" s="84"/>
      <c r="AB428" s="84"/>
      <c r="AC428" s="84"/>
      <c r="AD428" s="84"/>
    </row>
    <row r="429" spans="8:30" ht="15" thickBot="1">
      <c r="H429" s="13"/>
      <c r="I429" s="13"/>
      <c r="Z429" s="84"/>
      <c r="AA429" s="84"/>
      <c r="AB429" s="84"/>
      <c r="AC429" s="84"/>
      <c r="AD429" s="84"/>
    </row>
    <row r="430" spans="8:30" ht="15" thickBot="1">
      <c r="H430" s="13"/>
      <c r="I430" s="13"/>
      <c r="Z430" s="84"/>
      <c r="AA430" s="84"/>
      <c r="AB430" s="84"/>
      <c r="AC430" s="84"/>
      <c r="AD430" s="84"/>
    </row>
    <row r="431" spans="8:30" ht="15" thickBot="1">
      <c r="H431" s="13"/>
      <c r="I431" s="13"/>
      <c r="Z431" s="84"/>
      <c r="AA431" s="84"/>
      <c r="AB431" s="84"/>
      <c r="AC431" s="84"/>
      <c r="AD431" s="84"/>
    </row>
    <row r="432" spans="8:30" ht="15" thickBot="1">
      <c r="H432" s="13"/>
      <c r="I432" s="13"/>
      <c r="Z432" s="84"/>
      <c r="AA432" s="84"/>
      <c r="AB432" s="84"/>
      <c r="AC432" s="84"/>
      <c r="AD432" s="84"/>
    </row>
    <row r="433" spans="8:30" ht="15" thickBot="1">
      <c r="H433" s="13"/>
      <c r="I433" s="13"/>
      <c r="Z433" s="84"/>
      <c r="AA433" s="84"/>
      <c r="AB433" s="84"/>
      <c r="AC433" s="84"/>
      <c r="AD433" s="84"/>
    </row>
    <row r="434" spans="8:30" ht="15" thickBot="1">
      <c r="H434" s="13"/>
      <c r="I434" s="13"/>
      <c r="Z434" s="84"/>
      <c r="AA434" s="84"/>
      <c r="AB434" s="84"/>
      <c r="AC434" s="84"/>
      <c r="AD434" s="84"/>
    </row>
    <row r="435" spans="8:30" ht="15" thickBot="1">
      <c r="H435" s="13"/>
      <c r="I435" s="13"/>
      <c r="Z435" s="84"/>
      <c r="AA435" s="84"/>
      <c r="AB435" s="84"/>
      <c r="AC435" s="84"/>
      <c r="AD435" s="84"/>
    </row>
    <row r="436" spans="8:30" ht="15" thickBot="1">
      <c r="H436" s="13"/>
      <c r="I436" s="13"/>
      <c r="Z436" s="84"/>
      <c r="AA436" s="84"/>
      <c r="AB436" s="84"/>
      <c r="AC436" s="84"/>
      <c r="AD436" s="84"/>
    </row>
    <row r="437" spans="8:30" ht="15" thickBot="1">
      <c r="H437" s="13"/>
      <c r="I437" s="13"/>
      <c r="Z437" s="84"/>
      <c r="AA437" s="84"/>
      <c r="AB437" s="84"/>
      <c r="AC437" s="84"/>
      <c r="AD437" s="84"/>
    </row>
    <row r="438" spans="8:30" ht="15" thickBot="1">
      <c r="H438" s="13"/>
      <c r="I438" s="13"/>
      <c r="Z438" s="84"/>
      <c r="AA438" s="84"/>
      <c r="AB438" s="84"/>
      <c r="AC438" s="84"/>
      <c r="AD438" s="84"/>
    </row>
    <row r="439" spans="8:30" ht="15" thickBot="1">
      <c r="H439" s="13"/>
      <c r="I439" s="13"/>
      <c r="Z439" s="84"/>
      <c r="AA439" s="84"/>
      <c r="AB439" s="84"/>
      <c r="AC439" s="84"/>
      <c r="AD439" s="84"/>
    </row>
    <row r="440" spans="8:30" ht="15" thickBot="1">
      <c r="H440" s="13"/>
      <c r="I440" s="13"/>
      <c r="Z440" s="84"/>
      <c r="AA440" s="84"/>
      <c r="AB440" s="84"/>
      <c r="AC440" s="84"/>
      <c r="AD440" s="84"/>
    </row>
    <row r="441" spans="8:30" ht="15" thickBot="1">
      <c r="H441" s="13"/>
      <c r="I441" s="13"/>
      <c r="Z441" s="84"/>
      <c r="AA441" s="84"/>
      <c r="AB441" s="84"/>
      <c r="AC441" s="84"/>
      <c r="AD441" s="84"/>
    </row>
    <row r="442" spans="8:30" ht="15" thickBot="1">
      <c r="H442" s="13"/>
      <c r="I442" s="13"/>
      <c r="Z442" s="84"/>
      <c r="AA442" s="84"/>
      <c r="AB442" s="84"/>
      <c r="AC442" s="84"/>
      <c r="AD442" s="84"/>
    </row>
    <row r="443" spans="8:30" ht="15" thickBot="1">
      <c r="H443" s="13"/>
      <c r="I443" s="13"/>
      <c r="Z443" s="84"/>
      <c r="AA443" s="84"/>
      <c r="AB443" s="84"/>
      <c r="AC443" s="84"/>
      <c r="AD443" s="84"/>
    </row>
    <row r="444" spans="8:30" ht="15" thickBot="1">
      <c r="H444" s="13"/>
      <c r="I444" s="13"/>
      <c r="Z444" s="84"/>
      <c r="AA444" s="84"/>
      <c r="AB444" s="84"/>
      <c r="AC444" s="84"/>
      <c r="AD444" s="84"/>
    </row>
    <row r="445" spans="8:30" ht="15" thickBot="1">
      <c r="H445" s="13"/>
      <c r="I445" s="13"/>
      <c r="Z445" s="84"/>
      <c r="AA445" s="84"/>
      <c r="AB445" s="84"/>
      <c r="AC445" s="84"/>
      <c r="AD445" s="84"/>
    </row>
    <row r="446" spans="8:30" ht="15" thickBot="1">
      <c r="H446" s="13"/>
      <c r="I446" s="13"/>
      <c r="Z446" s="84"/>
      <c r="AA446" s="84"/>
      <c r="AB446" s="84"/>
      <c r="AC446" s="84"/>
      <c r="AD446" s="84"/>
    </row>
    <row r="447" spans="8:30" ht="15" thickBot="1">
      <c r="H447" s="13"/>
      <c r="I447" s="13"/>
      <c r="Z447" s="84"/>
      <c r="AA447" s="84"/>
      <c r="AB447" s="84"/>
      <c r="AC447" s="84"/>
      <c r="AD447" s="84"/>
    </row>
    <row r="448" spans="8:30" ht="15" thickBot="1">
      <c r="H448" s="13"/>
      <c r="I448" s="13"/>
      <c r="Z448" s="84"/>
      <c r="AA448" s="84"/>
      <c r="AB448" s="84"/>
      <c r="AC448" s="84"/>
      <c r="AD448" s="84"/>
    </row>
    <row r="449" spans="8:30" ht="15" thickBot="1">
      <c r="H449" s="13"/>
      <c r="I449" s="13"/>
      <c r="Z449" s="84"/>
      <c r="AA449" s="84"/>
      <c r="AB449" s="84"/>
      <c r="AC449" s="84"/>
      <c r="AD449" s="84"/>
    </row>
    <row r="450" spans="8:30" ht="15" thickBot="1">
      <c r="H450" s="13"/>
      <c r="I450" s="13"/>
      <c r="Z450" s="84"/>
      <c r="AA450" s="84"/>
      <c r="AB450" s="84"/>
      <c r="AC450" s="84"/>
      <c r="AD450" s="84"/>
    </row>
    <row r="451" spans="8:30" ht="15" thickBot="1">
      <c r="H451" s="13"/>
      <c r="I451" s="13"/>
      <c r="Z451" s="84"/>
      <c r="AA451" s="84"/>
      <c r="AB451" s="84"/>
      <c r="AC451" s="84"/>
      <c r="AD451" s="84"/>
    </row>
    <row r="452" spans="8:30" ht="15" thickBot="1">
      <c r="H452" s="13"/>
      <c r="I452" s="13"/>
      <c r="Z452" s="84"/>
      <c r="AA452" s="84"/>
      <c r="AB452" s="84"/>
      <c r="AC452" s="84"/>
      <c r="AD452" s="84"/>
    </row>
    <row r="453" spans="8:30" ht="15" thickBot="1">
      <c r="H453" s="13"/>
      <c r="I453" s="13"/>
      <c r="Z453" s="84"/>
      <c r="AA453" s="84"/>
      <c r="AB453" s="84"/>
      <c r="AC453" s="84"/>
      <c r="AD453" s="84"/>
    </row>
    <row r="454" spans="8:30" ht="15" thickBot="1">
      <c r="H454" s="13"/>
      <c r="I454" s="13"/>
      <c r="Z454" s="84"/>
      <c r="AA454" s="84"/>
      <c r="AB454" s="84"/>
      <c r="AC454" s="84"/>
      <c r="AD454" s="84"/>
    </row>
    <row r="455" spans="8:30" ht="15" thickBot="1">
      <c r="H455" s="13"/>
      <c r="I455" s="13"/>
      <c r="Z455" s="84"/>
      <c r="AA455" s="84"/>
      <c r="AB455" s="84"/>
      <c r="AC455" s="84"/>
      <c r="AD455" s="84"/>
    </row>
    <row r="456" spans="8:30" ht="15" thickBot="1">
      <c r="H456" s="13"/>
      <c r="I456" s="13"/>
      <c r="Z456" s="84"/>
      <c r="AA456" s="84"/>
      <c r="AB456" s="84"/>
      <c r="AC456" s="84"/>
      <c r="AD456" s="84"/>
    </row>
    <row r="457" spans="8:30" ht="15" thickBot="1">
      <c r="H457" s="13"/>
      <c r="I457" s="13"/>
      <c r="Z457" s="84"/>
      <c r="AA457" s="84"/>
      <c r="AB457" s="84"/>
      <c r="AC457" s="84"/>
      <c r="AD457" s="84"/>
    </row>
    <row r="458" spans="8:30" ht="15" thickBot="1">
      <c r="H458" s="13"/>
      <c r="I458" s="13"/>
      <c r="Z458" s="84"/>
      <c r="AA458" s="84"/>
      <c r="AB458" s="84"/>
      <c r="AC458" s="84"/>
      <c r="AD458" s="84"/>
    </row>
    <row r="459" spans="8:30" ht="15" thickBot="1">
      <c r="H459" s="13"/>
      <c r="I459" s="13"/>
      <c r="Z459" s="84"/>
      <c r="AA459" s="84"/>
      <c r="AB459" s="84"/>
      <c r="AC459" s="84"/>
      <c r="AD459" s="84"/>
    </row>
    <row r="460" spans="8:30" ht="15" thickBot="1">
      <c r="H460" s="13"/>
      <c r="I460" s="13"/>
      <c r="Z460" s="84"/>
      <c r="AA460" s="84"/>
      <c r="AB460" s="84"/>
      <c r="AC460" s="84"/>
      <c r="AD460" s="84"/>
    </row>
    <row r="461" spans="8:30" ht="15" thickBot="1">
      <c r="H461" s="13"/>
      <c r="I461" s="13"/>
      <c r="Z461" s="84"/>
      <c r="AA461" s="84"/>
      <c r="AB461" s="84"/>
      <c r="AC461" s="84"/>
      <c r="AD461" s="84"/>
    </row>
    <row r="462" spans="8:30" ht="15" thickBot="1">
      <c r="H462" s="13"/>
      <c r="I462" s="13"/>
      <c r="Z462" s="84"/>
      <c r="AA462" s="84"/>
      <c r="AB462" s="84"/>
      <c r="AC462" s="84"/>
      <c r="AD462" s="84"/>
    </row>
    <row r="463" spans="8:30" ht="15" thickBot="1">
      <c r="H463" s="13"/>
      <c r="I463" s="13"/>
      <c r="Z463" s="84"/>
      <c r="AA463" s="84"/>
      <c r="AB463" s="84"/>
      <c r="AC463" s="84"/>
      <c r="AD463" s="84"/>
    </row>
    <row r="464" spans="8:30" ht="15" thickBot="1">
      <c r="H464" s="13"/>
      <c r="I464" s="13"/>
      <c r="Z464" s="84"/>
      <c r="AA464" s="84"/>
      <c r="AB464" s="84"/>
      <c r="AC464" s="84"/>
      <c r="AD464" s="84"/>
    </row>
    <row r="465" spans="8:30" ht="15" thickBot="1">
      <c r="H465" s="13"/>
      <c r="I465" s="13"/>
      <c r="Z465" s="84"/>
      <c r="AA465" s="84"/>
      <c r="AB465" s="84"/>
      <c r="AC465" s="84"/>
      <c r="AD465" s="84"/>
    </row>
    <row r="466" spans="8:30" ht="15" thickBot="1">
      <c r="H466" s="13"/>
      <c r="I466" s="13"/>
      <c r="Z466" s="84"/>
      <c r="AA466" s="84"/>
      <c r="AB466" s="84"/>
      <c r="AC466" s="84"/>
      <c r="AD466" s="84"/>
    </row>
    <row r="467" spans="8:30" ht="15" thickBot="1">
      <c r="H467" s="13"/>
      <c r="I467" s="13"/>
      <c r="Z467" s="84"/>
      <c r="AA467" s="84"/>
      <c r="AB467" s="84"/>
      <c r="AC467" s="84"/>
      <c r="AD467" s="84"/>
    </row>
    <row r="468" spans="8:30" ht="15" thickBot="1">
      <c r="H468" s="13"/>
      <c r="I468" s="13"/>
      <c r="Z468" s="84"/>
      <c r="AA468" s="84"/>
      <c r="AB468" s="84"/>
      <c r="AC468" s="84"/>
      <c r="AD468" s="84"/>
    </row>
    <row r="469" spans="8:30" ht="15" thickBot="1">
      <c r="H469" s="13"/>
      <c r="I469" s="13"/>
      <c r="Z469" s="84"/>
      <c r="AA469" s="84"/>
      <c r="AB469" s="84"/>
      <c r="AC469" s="84"/>
      <c r="AD469" s="84"/>
    </row>
    <row r="470" spans="8:30" ht="15" thickBot="1">
      <c r="H470" s="13"/>
      <c r="I470" s="13"/>
      <c r="Z470" s="84"/>
      <c r="AA470" s="84"/>
      <c r="AB470" s="84"/>
      <c r="AC470" s="84"/>
      <c r="AD470" s="84"/>
    </row>
    <row r="471" spans="8:30" ht="15" thickBot="1">
      <c r="H471" s="13"/>
      <c r="I471" s="13"/>
      <c r="Z471" s="84"/>
      <c r="AA471" s="84"/>
      <c r="AB471" s="84"/>
      <c r="AC471" s="84"/>
      <c r="AD471" s="84"/>
    </row>
    <row r="472" spans="8:30" ht="15" thickBot="1">
      <c r="H472" s="13"/>
      <c r="I472" s="13"/>
      <c r="Z472" s="84"/>
      <c r="AA472" s="84"/>
      <c r="AB472" s="84"/>
      <c r="AC472" s="84"/>
      <c r="AD472" s="84"/>
    </row>
    <row r="473" spans="8:30" ht="15" thickBot="1">
      <c r="H473" s="13"/>
      <c r="I473" s="13"/>
      <c r="Z473" s="84"/>
      <c r="AA473" s="84"/>
      <c r="AB473" s="84"/>
      <c r="AC473" s="84"/>
      <c r="AD473" s="84"/>
    </row>
    <row r="474" spans="8:30" ht="15" thickBot="1">
      <c r="H474" s="13"/>
      <c r="I474" s="13"/>
      <c r="Z474" s="84"/>
      <c r="AA474" s="84"/>
      <c r="AB474" s="84"/>
      <c r="AC474" s="84"/>
      <c r="AD474" s="84"/>
    </row>
    <row r="475" spans="8:30" ht="15" thickBot="1">
      <c r="H475" s="13"/>
      <c r="I475" s="13"/>
      <c r="Z475" s="84"/>
      <c r="AA475" s="84"/>
      <c r="AB475" s="84"/>
      <c r="AC475" s="84"/>
      <c r="AD475" s="84"/>
    </row>
    <row r="476" spans="8:30" ht="15" thickBot="1">
      <c r="Z476" s="84"/>
      <c r="AA476" s="84"/>
      <c r="AB476" s="84"/>
      <c r="AC476" s="84"/>
      <c r="AD476" s="84"/>
    </row>
    <row r="477" spans="8:30" ht="15" thickBot="1">
      <c r="Z477" s="84"/>
      <c r="AA477" s="84"/>
      <c r="AB477" s="84"/>
      <c r="AC477" s="84"/>
      <c r="AD477" s="84"/>
    </row>
    <row r="478" spans="8:30" ht="15" thickBot="1">
      <c r="Z478" s="84"/>
      <c r="AA478" s="84"/>
      <c r="AB478" s="84"/>
      <c r="AC478" s="84"/>
      <c r="AD478" s="84"/>
    </row>
    <row r="479" spans="8:30" ht="15" thickBot="1">
      <c r="Z479" s="84"/>
      <c r="AA479" s="84"/>
      <c r="AB479" s="84"/>
      <c r="AC479" s="84"/>
      <c r="AD479" s="84"/>
    </row>
    <row r="480" spans="8:30" ht="15" thickBot="1">
      <c r="Z480" s="84"/>
      <c r="AA480" s="84"/>
      <c r="AB480" s="84"/>
      <c r="AC480" s="84"/>
      <c r="AD480" s="84"/>
    </row>
    <row r="481" spans="26:30" ht="15" thickBot="1">
      <c r="Z481" s="84"/>
      <c r="AA481" s="84"/>
      <c r="AB481" s="84"/>
      <c r="AC481" s="84"/>
      <c r="AD481" s="84"/>
    </row>
    <row r="482" spans="26:30" ht="15" thickBot="1">
      <c r="Z482" s="84"/>
      <c r="AA482" s="84"/>
      <c r="AB482" s="84"/>
      <c r="AC482" s="84"/>
      <c r="AD482" s="84"/>
    </row>
    <row r="483" spans="26:30" ht="15" thickBot="1">
      <c r="Z483" s="84"/>
      <c r="AA483" s="84"/>
      <c r="AB483" s="84"/>
      <c r="AC483" s="84"/>
      <c r="AD483" s="84"/>
    </row>
    <row r="484" spans="26:30" ht="15" thickBot="1">
      <c r="Z484" s="84"/>
      <c r="AA484" s="84"/>
      <c r="AB484" s="84"/>
      <c r="AC484" s="84"/>
      <c r="AD484" s="84"/>
    </row>
    <row r="485" spans="26:30" ht="15" thickBot="1">
      <c r="Z485" s="84"/>
      <c r="AA485" s="84"/>
      <c r="AB485" s="84"/>
      <c r="AC485" s="84"/>
      <c r="AD485" s="84"/>
    </row>
    <row r="486" spans="26:30" ht="15" thickBot="1">
      <c r="Z486" s="84"/>
      <c r="AA486" s="84"/>
      <c r="AB486" s="84"/>
      <c r="AC486" s="84"/>
      <c r="AD486" s="84"/>
    </row>
    <row r="487" spans="26:30" ht="15" thickBot="1">
      <c r="Z487" s="84"/>
      <c r="AA487" s="84"/>
      <c r="AB487" s="84"/>
      <c r="AC487" s="84"/>
      <c r="AD487" s="84"/>
    </row>
    <row r="488" spans="26:30" ht="15" thickBot="1">
      <c r="Z488" s="84"/>
      <c r="AA488" s="84"/>
      <c r="AB488" s="84"/>
      <c r="AC488" s="84"/>
      <c r="AD488" s="84"/>
    </row>
    <row r="489" spans="26:30" ht="15" thickBot="1">
      <c r="Z489" s="84"/>
      <c r="AA489" s="84"/>
      <c r="AB489" s="84"/>
      <c r="AC489" s="84"/>
      <c r="AD489" s="84"/>
    </row>
    <row r="490" spans="26:30" ht="15" thickBot="1">
      <c r="Z490" s="84"/>
      <c r="AA490" s="84"/>
      <c r="AB490" s="84"/>
      <c r="AC490" s="84"/>
      <c r="AD490" s="84"/>
    </row>
    <row r="491" spans="26:30" ht="15" thickBot="1">
      <c r="Z491" s="84"/>
      <c r="AA491" s="84"/>
      <c r="AB491" s="84"/>
      <c r="AC491" s="84"/>
      <c r="AD491" s="84"/>
    </row>
    <row r="492" spans="26:30" ht="15" thickBot="1">
      <c r="Z492" s="84"/>
      <c r="AA492" s="84"/>
      <c r="AB492" s="84"/>
      <c r="AC492" s="84"/>
      <c r="AD492" s="84"/>
    </row>
    <row r="493" spans="26:30" ht="15" thickBot="1">
      <c r="Z493" s="84"/>
      <c r="AA493" s="84"/>
      <c r="AB493" s="84"/>
      <c r="AC493" s="84"/>
      <c r="AD493" s="84"/>
    </row>
    <row r="494" spans="26:30" ht="15" thickBot="1">
      <c r="Z494" s="84"/>
      <c r="AA494" s="84"/>
      <c r="AB494" s="84"/>
      <c r="AC494" s="84"/>
      <c r="AD494" s="84"/>
    </row>
    <row r="495" spans="26:30" ht="15" thickBot="1">
      <c r="Z495" s="84"/>
      <c r="AA495" s="84"/>
      <c r="AB495" s="84"/>
      <c r="AC495" s="84"/>
      <c r="AD495" s="84"/>
    </row>
    <row r="496" spans="26:30" ht="15" thickBot="1">
      <c r="Z496" s="84"/>
      <c r="AA496" s="84"/>
      <c r="AB496" s="84"/>
      <c r="AC496" s="84"/>
      <c r="AD496" s="84"/>
    </row>
    <row r="497" spans="26:30" ht="15" thickBot="1">
      <c r="Z497" s="84"/>
      <c r="AA497" s="84"/>
      <c r="AB497" s="84"/>
      <c r="AC497" s="84"/>
      <c r="AD497" s="84"/>
    </row>
    <row r="498" spans="26:30" ht="15" thickBot="1">
      <c r="Z498" s="84"/>
      <c r="AA498" s="84"/>
      <c r="AB498" s="84"/>
      <c r="AC498" s="84"/>
      <c r="AD498" s="84"/>
    </row>
    <row r="499" spans="26:30" ht="15" thickBot="1">
      <c r="Z499" s="84"/>
      <c r="AA499" s="84"/>
      <c r="AB499" s="84"/>
      <c r="AC499" s="84"/>
      <c r="AD499" s="84"/>
    </row>
    <row r="500" spans="26:30" ht="15" thickBot="1">
      <c r="Z500" s="84"/>
      <c r="AA500" s="84"/>
      <c r="AB500" s="84"/>
      <c r="AC500" s="84"/>
      <c r="AD500" s="84"/>
    </row>
    <row r="501" spans="26:30" ht="15" thickBot="1">
      <c r="Z501" s="84"/>
      <c r="AA501" s="84"/>
      <c r="AB501" s="84"/>
      <c r="AC501" s="84"/>
      <c r="AD501" s="84"/>
    </row>
    <row r="502" spans="26:30" ht="15" thickBot="1">
      <c r="Z502" s="84"/>
      <c r="AA502" s="84"/>
      <c r="AB502" s="84"/>
      <c r="AC502" s="84"/>
      <c r="AD502" s="84"/>
    </row>
    <row r="503" spans="26:30" ht="15" thickBot="1">
      <c r="Z503" s="84"/>
      <c r="AA503" s="84"/>
      <c r="AB503" s="84"/>
      <c r="AC503" s="84"/>
      <c r="AD503" s="84"/>
    </row>
    <row r="504" spans="26:30" ht="15" thickBot="1">
      <c r="Z504" s="84"/>
      <c r="AA504" s="84"/>
      <c r="AB504" s="84"/>
      <c r="AC504" s="84"/>
      <c r="AD504" s="84"/>
    </row>
    <row r="505" spans="26:30" ht="15" thickBot="1">
      <c r="Z505" s="84"/>
      <c r="AA505" s="84"/>
      <c r="AB505" s="84"/>
      <c r="AC505" s="84"/>
      <c r="AD505" s="84"/>
    </row>
    <row r="506" spans="26:30" ht="15" thickBot="1">
      <c r="Z506" s="84"/>
      <c r="AA506" s="84"/>
      <c r="AB506" s="84"/>
      <c r="AC506" s="84"/>
      <c r="AD506" s="84"/>
    </row>
    <row r="507" spans="26:30" ht="15" thickBot="1">
      <c r="Z507" s="84"/>
      <c r="AA507" s="84"/>
      <c r="AB507" s="84"/>
      <c r="AC507" s="84"/>
      <c r="AD507" s="84"/>
    </row>
    <row r="508" spans="26:30" ht="15" thickBot="1">
      <c r="Z508" s="84"/>
      <c r="AA508" s="84"/>
      <c r="AB508" s="84"/>
      <c r="AC508" s="84"/>
      <c r="AD508" s="84"/>
    </row>
    <row r="509" spans="26:30" ht="15" thickBot="1">
      <c r="Z509" s="84"/>
      <c r="AA509" s="84"/>
      <c r="AB509" s="84"/>
      <c r="AC509" s="84"/>
      <c r="AD509" s="84"/>
    </row>
    <row r="510" spans="26:30" ht="15" thickBot="1">
      <c r="Z510" s="84"/>
      <c r="AA510" s="84"/>
      <c r="AB510" s="84"/>
      <c r="AC510" s="84"/>
      <c r="AD510" s="84"/>
    </row>
    <row r="511" spans="26:30" ht="15" thickBot="1">
      <c r="Z511" s="84"/>
      <c r="AA511" s="84"/>
      <c r="AB511" s="84"/>
      <c r="AC511" s="84"/>
      <c r="AD511" s="84"/>
    </row>
    <row r="512" spans="26:30" ht="15" thickBot="1">
      <c r="Z512" s="84"/>
      <c r="AA512" s="84"/>
      <c r="AB512" s="84"/>
      <c r="AC512" s="84"/>
      <c r="AD512" s="84"/>
    </row>
    <row r="513" spans="26:30" ht="15" thickBot="1">
      <c r="Z513" s="84"/>
      <c r="AA513" s="84"/>
      <c r="AB513" s="84"/>
      <c r="AC513" s="84"/>
      <c r="AD513" s="84"/>
    </row>
    <row r="514" spans="26:30" ht="15" thickBot="1">
      <c r="Z514" s="84"/>
      <c r="AA514" s="84"/>
      <c r="AB514" s="84"/>
      <c r="AC514" s="84"/>
      <c r="AD514" s="84"/>
    </row>
    <row r="515" spans="26:30" ht="15" thickBot="1">
      <c r="Z515" s="84"/>
      <c r="AA515" s="84"/>
      <c r="AB515" s="84"/>
      <c r="AC515" s="84"/>
      <c r="AD515" s="84"/>
    </row>
    <row r="516" spans="26:30" ht="15" thickBot="1">
      <c r="Z516" s="84"/>
      <c r="AA516" s="84"/>
      <c r="AB516" s="84"/>
      <c r="AC516" s="84"/>
      <c r="AD516" s="84"/>
    </row>
    <row r="517" spans="26:30" ht="15" thickBot="1">
      <c r="Z517" s="84"/>
      <c r="AA517" s="84"/>
      <c r="AB517" s="84"/>
      <c r="AC517" s="84"/>
      <c r="AD517" s="84"/>
    </row>
    <row r="518" spans="26:30" ht="15" thickBot="1">
      <c r="Z518" s="84"/>
      <c r="AA518" s="84"/>
      <c r="AB518" s="84"/>
      <c r="AC518" s="84"/>
      <c r="AD518" s="84"/>
    </row>
    <row r="519" spans="26:30" ht="15" thickBot="1">
      <c r="Z519" s="84"/>
      <c r="AA519" s="84"/>
      <c r="AB519" s="84"/>
      <c r="AC519" s="84"/>
      <c r="AD519" s="84"/>
    </row>
    <row r="520" spans="26:30" ht="15" thickBot="1">
      <c r="Z520" s="84"/>
      <c r="AA520" s="84"/>
      <c r="AB520" s="84"/>
      <c r="AC520" s="84"/>
      <c r="AD520" s="84"/>
    </row>
    <row r="521" spans="26:30" ht="15" thickBot="1">
      <c r="Z521" s="84"/>
      <c r="AA521" s="84"/>
      <c r="AB521" s="84"/>
      <c r="AC521" s="84"/>
      <c r="AD521" s="84"/>
    </row>
    <row r="522" spans="26:30" ht="15" thickBot="1">
      <c r="Z522" s="84"/>
      <c r="AA522" s="84"/>
      <c r="AB522" s="84"/>
      <c r="AC522" s="84"/>
      <c r="AD522" s="84"/>
    </row>
    <row r="523" spans="26:30" ht="15" thickBot="1">
      <c r="Z523" s="84"/>
      <c r="AA523" s="84"/>
      <c r="AB523" s="84"/>
      <c r="AC523" s="84"/>
      <c r="AD523" s="84"/>
    </row>
    <row r="524" spans="26:30" ht="15" thickBot="1">
      <c r="Z524" s="84"/>
      <c r="AA524" s="84"/>
      <c r="AB524" s="84"/>
      <c r="AC524" s="84"/>
      <c r="AD524" s="84"/>
    </row>
    <row r="525" spans="26:30" ht="15" thickBot="1">
      <c r="Z525" s="84"/>
      <c r="AA525" s="84"/>
      <c r="AB525" s="84"/>
      <c r="AC525" s="84"/>
      <c r="AD525" s="84"/>
    </row>
    <row r="526" spans="26:30" ht="15" thickBot="1">
      <c r="Z526" s="84"/>
      <c r="AA526" s="84"/>
      <c r="AB526" s="84"/>
      <c r="AC526" s="84"/>
      <c r="AD526" s="84"/>
    </row>
    <row r="527" spans="26:30" ht="15" thickBot="1">
      <c r="Z527" s="84"/>
      <c r="AA527" s="84"/>
      <c r="AB527" s="84"/>
      <c r="AC527" s="84"/>
      <c r="AD527" s="84"/>
    </row>
    <row r="528" spans="26:30" ht="15" thickBot="1">
      <c r="Z528" s="84"/>
      <c r="AA528" s="84"/>
      <c r="AB528" s="84"/>
      <c r="AC528" s="84"/>
      <c r="AD528" s="84"/>
    </row>
    <row r="529" spans="26:30" ht="15" thickBot="1">
      <c r="Z529" s="84"/>
      <c r="AA529" s="84"/>
      <c r="AB529" s="84"/>
      <c r="AC529" s="84"/>
      <c r="AD529" s="84"/>
    </row>
    <row r="530" spans="26:30" ht="15" thickBot="1">
      <c r="Z530" s="84"/>
      <c r="AA530" s="84"/>
      <c r="AB530" s="84"/>
      <c r="AC530" s="84"/>
      <c r="AD530" s="84"/>
    </row>
    <row r="531" spans="26:30" ht="15" thickBot="1">
      <c r="Z531" s="84"/>
      <c r="AA531" s="84"/>
      <c r="AB531" s="84"/>
      <c r="AC531" s="84"/>
      <c r="AD531" s="84"/>
    </row>
    <row r="532" spans="26:30" ht="15" thickBot="1">
      <c r="Z532" s="84"/>
      <c r="AA532" s="84"/>
      <c r="AB532" s="84"/>
      <c r="AC532" s="84"/>
      <c r="AD532" s="84"/>
    </row>
    <row r="533" spans="26:30" ht="15" thickBot="1">
      <c r="Z533" s="84"/>
      <c r="AA533" s="84"/>
      <c r="AB533" s="84"/>
      <c r="AC533" s="84"/>
      <c r="AD533" s="84"/>
    </row>
    <row r="534" spans="26:30" ht="15" thickBot="1">
      <c r="Z534" s="84"/>
      <c r="AA534" s="84"/>
      <c r="AB534" s="84"/>
      <c r="AC534" s="84"/>
      <c r="AD534" s="84"/>
    </row>
    <row r="535" spans="26:30" ht="15" thickBot="1">
      <c r="Z535" s="84"/>
      <c r="AA535" s="84"/>
      <c r="AB535" s="84"/>
      <c r="AC535" s="84"/>
      <c r="AD535" s="84"/>
    </row>
    <row r="536" spans="26:30" ht="15" thickBot="1">
      <c r="Z536" s="84"/>
      <c r="AA536" s="84"/>
      <c r="AB536" s="84"/>
      <c r="AC536" s="84"/>
      <c r="AD536" s="84"/>
    </row>
    <row r="537" spans="26:30" ht="15" thickBot="1">
      <c r="Z537" s="84"/>
      <c r="AA537" s="84"/>
      <c r="AB537" s="84"/>
      <c r="AC537" s="84"/>
      <c r="AD537" s="84"/>
    </row>
    <row r="538" spans="26:30" ht="15" thickBot="1">
      <c r="Z538" s="84"/>
      <c r="AA538" s="84"/>
      <c r="AB538" s="84"/>
      <c r="AC538" s="84"/>
      <c r="AD538" s="84"/>
    </row>
    <row r="539" spans="26:30" ht="15" thickBot="1">
      <c r="Z539" s="84"/>
      <c r="AA539" s="84"/>
      <c r="AB539" s="84"/>
      <c r="AC539" s="84"/>
      <c r="AD539" s="84"/>
    </row>
    <row r="540" spans="26:30" ht="15" thickBot="1">
      <c r="Z540" s="84"/>
      <c r="AA540" s="84"/>
      <c r="AB540" s="84"/>
      <c r="AC540" s="84"/>
      <c r="AD540" s="84"/>
    </row>
    <row r="541" spans="26:30" ht="15" thickBot="1">
      <c r="Z541" s="84"/>
      <c r="AA541" s="84"/>
      <c r="AB541" s="84"/>
      <c r="AC541" s="84"/>
      <c r="AD541" s="84"/>
    </row>
    <row r="542" spans="26:30" ht="15" thickBot="1">
      <c r="Z542" s="84"/>
      <c r="AA542" s="84"/>
      <c r="AB542" s="84"/>
      <c r="AC542" s="84"/>
      <c r="AD542" s="84"/>
    </row>
    <row r="543" spans="26:30" ht="15" thickBot="1">
      <c r="Z543" s="84"/>
      <c r="AA543" s="84"/>
      <c r="AB543" s="84"/>
      <c r="AC543" s="84"/>
      <c r="AD543" s="84"/>
    </row>
    <row r="544" spans="26:30" ht="15" thickBot="1">
      <c r="Z544" s="84"/>
      <c r="AA544" s="84"/>
      <c r="AB544" s="84"/>
      <c r="AC544" s="84"/>
      <c r="AD544" s="84"/>
    </row>
    <row r="545" spans="26:30" ht="15" thickBot="1">
      <c r="Z545" s="84"/>
      <c r="AA545" s="84"/>
      <c r="AB545" s="84"/>
      <c r="AC545" s="84"/>
      <c r="AD545" s="84"/>
    </row>
    <row r="546" spans="26:30" ht="15" thickBot="1">
      <c r="Z546" s="84"/>
      <c r="AA546" s="84"/>
      <c r="AB546" s="84"/>
      <c r="AC546" s="84"/>
      <c r="AD546" s="84"/>
    </row>
    <row r="547" spans="26:30" ht="15" thickBot="1">
      <c r="Z547" s="84"/>
      <c r="AA547" s="84"/>
      <c r="AB547" s="84"/>
      <c r="AC547" s="84"/>
      <c r="AD547" s="84"/>
    </row>
    <row r="548" spans="26:30" ht="15" thickBot="1">
      <c r="Z548" s="84"/>
      <c r="AA548" s="84"/>
      <c r="AB548" s="84"/>
      <c r="AC548" s="84"/>
      <c r="AD548" s="84"/>
    </row>
    <row r="549" spans="26:30" ht="15" thickBot="1">
      <c r="Z549" s="84"/>
      <c r="AA549" s="84"/>
      <c r="AB549" s="84"/>
      <c r="AC549" s="84"/>
      <c r="AD549" s="84"/>
    </row>
    <row r="550" spans="26:30" ht="15" thickBot="1">
      <c r="Z550" s="84"/>
      <c r="AA550" s="84"/>
      <c r="AB550" s="84"/>
      <c r="AC550" s="84"/>
      <c r="AD550" s="84"/>
    </row>
    <row r="551" spans="26:30" ht="15" thickBot="1">
      <c r="Z551" s="84"/>
      <c r="AA551" s="84"/>
      <c r="AB551" s="84"/>
      <c r="AC551" s="84"/>
      <c r="AD551" s="84"/>
    </row>
    <row r="552" spans="26:30" ht="15" thickBot="1">
      <c r="Z552" s="84"/>
      <c r="AA552" s="84"/>
      <c r="AB552" s="84"/>
      <c r="AC552" s="84"/>
      <c r="AD552" s="84"/>
    </row>
    <row r="553" spans="26:30" ht="15" thickBot="1">
      <c r="Z553" s="84"/>
      <c r="AA553" s="84"/>
      <c r="AB553" s="84"/>
      <c r="AC553" s="84"/>
      <c r="AD553" s="84"/>
    </row>
    <row r="554" spans="26:30" ht="15" thickBot="1">
      <c r="Z554" s="84"/>
      <c r="AA554" s="84"/>
      <c r="AB554" s="84"/>
      <c r="AC554" s="84"/>
      <c r="AD554" s="84"/>
    </row>
    <row r="555" spans="26:30" ht="15" thickBot="1">
      <c r="Z555" s="84"/>
      <c r="AA555" s="84"/>
      <c r="AB555" s="84"/>
      <c r="AC555" s="84"/>
      <c r="AD555" s="84"/>
    </row>
    <row r="556" spans="26:30" ht="15" thickBot="1">
      <c r="Z556" s="84"/>
      <c r="AA556" s="84"/>
      <c r="AB556" s="84"/>
      <c r="AC556" s="84"/>
      <c r="AD556" s="84"/>
    </row>
    <row r="557" spans="26:30" ht="15" thickBot="1">
      <c r="Z557" s="84"/>
      <c r="AA557" s="84"/>
      <c r="AB557" s="84"/>
      <c r="AC557" s="84"/>
      <c r="AD557" s="84"/>
    </row>
    <row r="558" spans="26:30" ht="15" thickBot="1">
      <c r="Z558" s="84"/>
      <c r="AA558" s="84"/>
      <c r="AB558" s="84"/>
      <c r="AC558" s="84"/>
      <c r="AD558" s="84"/>
    </row>
    <row r="559" spans="26:30" ht="15" thickBot="1">
      <c r="Z559" s="84"/>
      <c r="AA559" s="84"/>
      <c r="AB559" s="84"/>
      <c r="AC559" s="84"/>
      <c r="AD559" s="84"/>
    </row>
    <row r="560" spans="26:30" ht="15" thickBot="1">
      <c r="Z560" s="84"/>
      <c r="AA560" s="84"/>
      <c r="AB560" s="84"/>
      <c r="AC560" s="84"/>
      <c r="AD560" s="84"/>
    </row>
    <row r="561" spans="26:30" ht="15" thickBot="1">
      <c r="Z561" s="84"/>
      <c r="AA561" s="84"/>
      <c r="AB561" s="84"/>
      <c r="AC561" s="84"/>
      <c r="AD561" s="84"/>
    </row>
    <row r="562" spans="26:30" ht="15" thickBot="1">
      <c r="Z562" s="84"/>
      <c r="AA562" s="84"/>
      <c r="AB562" s="84"/>
      <c r="AC562" s="84"/>
      <c r="AD562" s="84"/>
    </row>
    <row r="563" spans="26:30" ht="15" thickBot="1">
      <c r="Z563" s="84"/>
      <c r="AA563" s="84"/>
      <c r="AB563" s="84"/>
      <c r="AC563" s="84"/>
      <c r="AD563" s="84"/>
    </row>
    <row r="564" spans="26:30" ht="15" thickBot="1">
      <c r="Z564" s="84"/>
      <c r="AA564" s="84"/>
      <c r="AB564" s="84"/>
      <c r="AC564" s="84"/>
      <c r="AD564" s="84"/>
    </row>
    <row r="565" spans="26:30" ht="15" thickBot="1">
      <c r="Z565" s="84"/>
      <c r="AA565" s="84"/>
      <c r="AB565" s="84"/>
      <c r="AC565" s="84"/>
      <c r="AD565" s="84"/>
    </row>
    <row r="566" spans="26:30" ht="15" thickBot="1">
      <c r="Z566" s="84"/>
      <c r="AA566" s="84"/>
      <c r="AB566" s="84"/>
      <c r="AC566" s="84"/>
      <c r="AD566" s="84"/>
    </row>
    <row r="567" spans="26:30" ht="15" thickBot="1">
      <c r="Z567" s="84"/>
      <c r="AA567" s="84"/>
      <c r="AB567" s="84"/>
      <c r="AC567" s="84"/>
      <c r="AD567" s="84"/>
    </row>
    <row r="568" spans="26:30" ht="15" thickBot="1">
      <c r="Z568" s="84"/>
      <c r="AA568" s="84"/>
      <c r="AB568" s="84"/>
      <c r="AC568" s="84"/>
      <c r="AD568" s="84"/>
    </row>
    <row r="569" spans="26:30" ht="15" thickBot="1">
      <c r="Z569" s="84"/>
      <c r="AA569" s="84"/>
      <c r="AB569" s="84"/>
      <c r="AC569" s="84"/>
      <c r="AD569" s="84"/>
    </row>
    <row r="570" spans="26:30" ht="15" thickBot="1">
      <c r="Z570" s="84"/>
      <c r="AA570" s="84"/>
      <c r="AB570" s="84"/>
      <c r="AC570" s="84"/>
      <c r="AD570" s="84"/>
    </row>
    <row r="571" spans="26:30" ht="15" thickBot="1">
      <c r="Z571" s="84"/>
      <c r="AA571" s="84"/>
      <c r="AB571" s="84"/>
      <c r="AC571" s="84"/>
      <c r="AD571" s="84"/>
    </row>
    <row r="572" spans="26:30" ht="15" thickBot="1">
      <c r="Z572" s="84"/>
      <c r="AA572" s="84"/>
      <c r="AB572" s="84"/>
      <c r="AC572" s="84"/>
      <c r="AD572" s="84"/>
    </row>
    <row r="573" spans="26:30" ht="15" thickBot="1">
      <c r="Z573" s="84"/>
      <c r="AA573" s="84"/>
      <c r="AB573" s="84"/>
      <c r="AC573" s="84"/>
      <c r="AD573" s="84"/>
    </row>
    <row r="574" spans="26:30" ht="15" thickBot="1">
      <c r="Z574" s="84"/>
      <c r="AA574" s="84"/>
      <c r="AB574" s="84"/>
      <c r="AC574" s="84"/>
      <c r="AD574" s="84"/>
    </row>
    <row r="575" spans="26:30" ht="15" thickBot="1">
      <c r="Z575" s="84"/>
      <c r="AA575" s="84"/>
      <c r="AB575" s="84"/>
      <c r="AC575" s="84"/>
      <c r="AD575" s="84"/>
    </row>
    <row r="576" spans="26:30" ht="15" thickBot="1">
      <c r="Z576" s="84"/>
      <c r="AA576" s="84"/>
      <c r="AB576" s="84"/>
      <c r="AC576" s="84"/>
      <c r="AD576" s="84"/>
    </row>
    <row r="577" spans="26:30" ht="15" thickBot="1">
      <c r="Z577" s="84"/>
      <c r="AA577" s="84"/>
      <c r="AB577" s="84"/>
      <c r="AC577" s="84"/>
      <c r="AD577" s="84"/>
    </row>
    <row r="578" spans="26:30" ht="15" thickBot="1">
      <c r="Z578" s="84"/>
      <c r="AA578" s="84"/>
      <c r="AB578" s="84"/>
      <c r="AC578" s="84"/>
      <c r="AD578" s="84"/>
    </row>
    <row r="579" spans="26:30" ht="15" thickBot="1">
      <c r="Z579" s="84"/>
      <c r="AA579" s="84"/>
      <c r="AB579" s="84"/>
      <c r="AC579" s="84"/>
      <c r="AD579" s="84"/>
    </row>
    <row r="580" spans="26:30" ht="15" thickBot="1">
      <c r="Z580" s="84"/>
      <c r="AA580" s="84"/>
      <c r="AB580" s="84"/>
      <c r="AC580" s="84"/>
      <c r="AD580" s="84"/>
    </row>
    <row r="581" spans="26:30" ht="15" thickBot="1">
      <c r="Z581" s="84"/>
      <c r="AA581" s="84"/>
      <c r="AB581" s="84"/>
      <c r="AC581" s="84"/>
      <c r="AD581" s="84"/>
    </row>
    <row r="582" spans="26:30" ht="15" thickBot="1">
      <c r="Z582" s="84"/>
      <c r="AA582" s="84"/>
      <c r="AB582" s="84"/>
      <c r="AC582" s="84"/>
      <c r="AD582" s="84"/>
    </row>
    <row r="583" spans="26:30" ht="15" thickBot="1">
      <c r="Z583" s="84"/>
      <c r="AA583" s="84"/>
      <c r="AB583" s="84"/>
      <c r="AC583" s="84"/>
      <c r="AD583" s="84"/>
    </row>
    <row r="584" spans="26:30" ht="15" thickBot="1">
      <c r="Z584" s="84"/>
      <c r="AA584" s="84"/>
      <c r="AB584" s="84"/>
      <c r="AC584" s="84"/>
      <c r="AD584" s="84"/>
    </row>
    <row r="585" spans="26:30" ht="15" thickBot="1">
      <c r="Z585" s="84"/>
      <c r="AA585" s="84"/>
      <c r="AB585" s="84"/>
      <c r="AC585" s="84"/>
      <c r="AD585" s="84"/>
    </row>
    <row r="586" spans="26:30" ht="15" thickBot="1">
      <c r="Z586" s="84"/>
      <c r="AA586" s="84"/>
      <c r="AB586" s="84"/>
      <c r="AC586" s="84"/>
      <c r="AD586" s="84"/>
    </row>
    <row r="587" spans="26:30" ht="15" thickBot="1">
      <c r="Z587" s="84"/>
      <c r="AA587" s="84"/>
      <c r="AB587" s="84"/>
      <c r="AC587" s="84"/>
      <c r="AD587" s="84"/>
    </row>
    <row r="588" spans="26:30" ht="15" thickBot="1">
      <c r="Z588" s="84"/>
      <c r="AA588" s="84"/>
      <c r="AB588" s="84"/>
      <c r="AC588" s="84"/>
      <c r="AD588" s="84"/>
    </row>
    <row r="589" spans="26:30" ht="15" thickBot="1">
      <c r="Z589" s="84"/>
      <c r="AA589" s="84"/>
      <c r="AB589" s="84"/>
      <c r="AC589" s="84"/>
      <c r="AD589" s="84"/>
    </row>
    <row r="590" spans="26:30" ht="15" thickBot="1">
      <c r="Z590" s="84"/>
      <c r="AA590" s="84"/>
      <c r="AB590" s="84"/>
      <c r="AC590" s="84"/>
      <c r="AD590" s="84"/>
    </row>
    <row r="591" spans="26:30" ht="15" thickBot="1">
      <c r="Z591" s="84"/>
      <c r="AA591" s="84"/>
      <c r="AB591" s="84"/>
      <c r="AC591" s="84"/>
      <c r="AD591" s="84"/>
    </row>
    <row r="592" spans="26:30" ht="15" thickBot="1">
      <c r="Z592" s="84"/>
      <c r="AA592" s="84"/>
      <c r="AB592" s="84"/>
      <c r="AC592" s="84"/>
      <c r="AD592" s="84"/>
    </row>
    <row r="593" spans="26:30" ht="15" thickBot="1">
      <c r="Z593" s="84"/>
      <c r="AA593" s="84"/>
      <c r="AB593" s="84"/>
      <c r="AC593" s="84"/>
      <c r="AD593" s="84"/>
    </row>
    <row r="594" spans="26:30" ht="15" thickBot="1">
      <c r="Z594" s="84"/>
      <c r="AA594" s="84"/>
      <c r="AB594" s="84"/>
      <c r="AC594" s="84"/>
      <c r="AD594" s="84"/>
    </row>
    <row r="595" spans="26:30" ht="15" thickBot="1">
      <c r="Z595" s="84"/>
      <c r="AA595" s="84"/>
      <c r="AB595" s="84"/>
      <c r="AC595" s="84"/>
      <c r="AD595" s="84"/>
    </row>
    <row r="596" spans="26:30" ht="15" thickBot="1">
      <c r="Z596" s="84"/>
      <c r="AA596" s="84"/>
      <c r="AB596" s="84"/>
      <c r="AC596" s="84"/>
      <c r="AD596" s="84"/>
    </row>
    <row r="597" spans="26:30" ht="15" thickBot="1">
      <c r="Z597" s="84"/>
      <c r="AA597" s="84"/>
      <c r="AB597" s="84"/>
      <c r="AC597" s="84"/>
      <c r="AD597" s="84"/>
    </row>
    <row r="598" spans="26:30" ht="15" thickBot="1">
      <c r="Z598" s="84"/>
      <c r="AA598" s="84"/>
      <c r="AB598" s="84"/>
      <c r="AC598" s="84"/>
      <c r="AD598" s="84"/>
    </row>
    <row r="599" spans="26:30" ht="15" thickBot="1">
      <c r="Z599" s="84"/>
      <c r="AA599" s="84"/>
      <c r="AB599" s="84"/>
      <c r="AC599" s="84"/>
      <c r="AD599" s="84"/>
    </row>
    <row r="600" spans="26:30" ht="15" thickBot="1">
      <c r="Z600" s="84"/>
      <c r="AA600" s="84"/>
      <c r="AB600" s="84"/>
      <c r="AC600" s="84"/>
      <c r="AD600" s="84"/>
    </row>
    <row r="601" spans="26:30" ht="15" thickBot="1">
      <c r="Z601" s="84"/>
      <c r="AA601" s="84"/>
      <c r="AB601" s="84"/>
      <c r="AC601" s="84"/>
      <c r="AD601" s="84"/>
    </row>
    <row r="602" spans="26:30" ht="15" thickBot="1">
      <c r="Z602" s="84"/>
      <c r="AA602" s="84"/>
      <c r="AB602" s="84"/>
      <c r="AC602" s="84"/>
      <c r="AD602" s="84"/>
    </row>
    <row r="603" spans="26:30" ht="15" thickBot="1">
      <c r="Z603" s="84"/>
      <c r="AA603" s="84"/>
      <c r="AB603" s="84"/>
      <c r="AC603" s="84"/>
      <c r="AD603" s="84"/>
    </row>
    <row r="604" spans="26:30" ht="15" thickBot="1">
      <c r="Z604" s="84"/>
      <c r="AA604" s="84"/>
      <c r="AB604" s="84"/>
      <c r="AC604" s="84"/>
      <c r="AD604" s="84"/>
    </row>
    <row r="605" spans="26:30" ht="15" thickBot="1">
      <c r="Z605" s="84"/>
      <c r="AA605" s="84"/>
      <c r="AB605" s="84"/>
      <c r="AC605" s="84"/>
      <c r="AD605" s="84"/>
    </row>
    <row r="606" spans="26:30" ht="15" thickBot="1">
      <c r="Z606" s="84"/>
      <c r="AA606" s="84"/>
      <c r="AB606" s="84"/>
      <c r="AC606" s="84"/>
      <c r="AD606" s="84"/>
    </row>
    <row r="607" spans="26:30" ht="15" thickBot="1">
      <c r="Z607" s="84"/>
      <c r="AA607" s="84"/>
      <c r="AB607" s="84"/>
      <c r="AC607" s="84"/>
      <c r="AD607" s="84"/>
    </row>
    <row r="608" spans="26:30" ht="15" thickBot="1">
      <c r="Z608" s="84"/>
      <c r="AA608" s="84"/>
      <c r="AB608" s="84"/>
      <c r="AC608" s="84"/>
      <c r="AD608" s="84"/>
    </row>
    <row r="609" spans="26:30" ht="15" thickBot="1">
      <c r="Z609" s="84"/>
      <c r="AA609" s="84"/>
      <c r="AB609" s="84"/>
      <c r="AC609" s="84"/>
      <c r="AD609" s="84"/>
    </row>
    <row r="610" spans="26:30" ht="15" thickBot="1">
      <c r="Z610" s="84"/>
      <c r="AA610" s="84"/>
      <c r="AB610" s="84"/>
      <c r="AC610" s="84"/>
      <c r="AD610" s="84"/>
    </row>
    <row r="611" spans="26:30" ht="15" thickBot="1">
      <c r="Z611" s="84"/>
      <c r="AA611" s="84"/>
      <c r="AB611" s="84"/>
      <c r="AC611" s="84"/>
      <c r="AD611" s="84"/>
    </row>
    <row r="612" spans="26:30" ht="15" thickBot="1">
      <c r="Z612" s="84"/>
      <c r="AA612" s="84"/>
      <c r="AB612" s="84"/>
      <c r="AC612" s="84"/>
      <c r="AD612" s="84"/>
    </row>
    <row r="613" spans="26:30" ht="15" thickBot="1">
      <c r="Z613" s="84"/>
      <c r="AA613" s="84"/>
      <c r="AB613" s="84"/>
      <c r="AC613" s="84"/>
      <c r="AD613" s="84"/>
    </row>
    <row r="614" spans="26:30" ht="15" thickBot="1">
      <c r="Z614" s="84"/>
      <c r="AA614" s="84"/>
      <c r="AB614" s="84"/>
      <c r="AC614" s="84"/>
      <c r="AD614" s="84"/>
    </row>
    <row r="615" spans="26:30" ht="15" thickBot="1">
      <c r="Z615" s="84"/>
      <c r="AA615" s="84"/>
      <c r="AB615" s="84"/>
      <c r="AC615" s="84"/>
      <c r="AD615" s="84"/>
    </row>
    <row r="616" spans="26:30" ht="15" thickBot="1">
      <c r="Z616" s="84"/>
      <c r="AA616" s="84"/>
      <c r="AB616" s="84"/>
      <c r="AC616" s="84"/>
      <c r="AD616" s="84"/>
    </row>
    <row r="617" spans="26:30" ht="15" thickBot="1">
      <c r="Z617" s="84"/>
      <c r="AA617" s="84"/>
      <c r="AB617" s="84"/>
      <c r="AC617" s="84"/>
      <c r="AD617" s="84"/>
    </row>
    <row r="618" spans="26:30" ht="15" thickBot="1">
      <c r="Z618" s="84"/>
      <c r="AA618" s="84"/>
      <c r="AB618" s="84"/>
      <c r="AC618" s="84"/>
      <c r="AD618" s="84"/>
    </row>
    <row r="619" spans="26:30" ht="15" thickBot="1">
      <c r="Z619" s="84"/>
      <c r="AA619" s="84"/>
      <c r="AB619" s="84"/>
      <c r="AC619" s="84"/>
      <c r="AD619" s="84"/>
    </row>
    <row r="620" spans="26:30" ht="15" thickBot="1">
      <c r="Z620" s="84"/>
      <c r="AA620" s="84"/>
      <c r="AB620" s="84"/>
      <c r="AC620" s="84"/>
      <c r="AD620" s="84"/>
    </row>
    <row r="621" spans="26:30" ht="15" thickBot="1">
      <c r="Z621" s="84"/>
      <c r="AA621" s="84"/>
      <c r="AB621" s="84"/>
      <c r="AC621" s="84"/>
      <c r="AD621" s="84"/>
    </row>
    <row r="622" spans="26:30" ht="15" thickBot="1">
      <c r="Z622" s="84"/>
      <c r="AA622" s="84"/>
      <c r="AB622" s="84"/>
      <c r="AC622" s="84"/>
      <c r="AD622" s="84"/>
    </row>
    <row r="623" spans="26:30" ht="15" thickBot="1">
      <c r="Z623" s="84"/>
      <c r="AA623" s="84"/>
      <c r="AB623" s="84"/>
      <c r="AC623" s="84"/>
      <c r="AD623" s="84"/>
    </row>
    <row r="624" spans="26:30" ht="15" thickBot="1">
      <c r="Z624" s="84"/>
      <c r="AA624" s="84"/>
      <c r="AB624" s="84"/>
      <c r="AC624" s="84"/>
      <c r="AD624" s="84"/>
    </row>
    <row r="625" spans="26:30" ht="15" thickBot="1">
      <c r="Z625" s="84"/>
      <c r="AA625" s="84"/>
      <c r="AB625" s="84"/>
      <c r="AC625" s="84"/>
      <c r="AD625" s="84"/>
    </row>
    <row r="626" spans="26:30" ht="15" thickBot="1">
      <c r="Z626" s="84"/>
      <c r="AA626" s="84"/>
      <c r="AB626" s="84"/>
      <c r="AC626" s="84"/>
      <c r="AD626" s="84"/>
    </row>
    <row r="627" spans="26:30" ht="15" thickBot="1">
      <c r="Z627" s="84"/>
      <c r="AA627" s="84"/>
      <c r="AB627" s="84"/>
      <c r="AC627" s="84"/>
      <c r="AD627" s="84"/>
    </row>
    <row r="628" spans="26:30" ht="15" thickBot="1">
      <c r="Z628" s="84"/>
      <c r="AA628" s="84"/>
      <c r="AB628" s="84"/>
      <c r="AC628" s="84"/>
      <c r="AD628" s="84"/>
    </row>
    <row r="629" spans="26:30" ht="15" thickBot="1">
      <c r="Z629" s="84"/>
      <c r="AA629" s="84"/>
      <c r="AB629" s="84"/>
      <c r="AC629" s="84"/>
      <c r="AD629" s="84"/>
    </row>
    <row r="630" spans="26:30" ht="15" thickBot="1">
      <c r="Z630" s="84"/>
      <c r="AA630" s="84"/>
      <c r="AB630" s="84"/>
      <c r="AC630" s="84"/>
      <c r="AD630" s="84"/>
    </row>
    <row r="631" spans="26:30" ht="15" thickBot="1">
      <c r="Z631" s="84"/>
      <c r="AA631" s="84"/>
      <c r="AB631" s="84"/>
      <c r="AC631" s="84"/>
      <c r="AD631" s="84"/>
    </row>
    <row r="632" spans="26:30" ht="15" thickBot="1">
      <c r="Z632" s="84"/>
      <c r="AA632" s="84"/>
      <c r="AB632" s="84"/>
      <c r="AC632" s="84"/>
      <c r="AD632" s="84"/>
    </row>
    <row r="633" spans="26:30" ht="15" thickBot="1">
      <c r="Z633" s="84"/>
      <c r="AA633" s="84"/>
      <c r="AB633" s="84"/>
      <c r="AC633" s="84"/>
      <c r="AD633" s="84"/>
    </row>
    <row r="634" spans="26:30" ht="15" thickBot="1">
      <c r="Z634" s="84"/>
      <c r="AA634" s="84"/>
      <c r="AB634" s="84"/>
      <c r="AC634" s="84"/>
      <c r="AD634" s="84"/>
    </row>
    <row r="635" spans="26:30" ht="15" thickBot="1">
      <c r="Z635" s="84"/>
      <c r="AA635" s="84"/>
      <c r="AB635" s="84"/>
      <c r="AC635" s="84"/>
      <c r="AD635" s="84"/>
    </row>
    <row r="636" spans="26:30" ht="15" thickBot="1">
      <c r="Z636" s="84"/>
      <c r="AA636" s="84"/>
      <c r="AB636" s="84"/>
      <c r="AC636" s="84"/>
      <c r="AD636" s="84"/>
    </row>
    <row r="637" spans="26:30" ht="15" thickBot="1">
      <c r="Z637" s="84"/>
      <c r="AA637" s="84"/>
      <c r="AB637" s="84"/>
      <c r="AC637" s="84"/>
      <c r="AD637" s="84"/>
    </row>
    <row r="638" spans="26:30" ht="15" thickBot="1">
      <c r="Z638" s="84"/>
      <c r="AA638" s="84"/>
      <c r="AB638" s="84"/>
      <c r="AC638" s="84"/>
      <c r="AD638" s="84"/>
    </row>
    <row r="639" spans="26:30" ht="15" thickBot="1">
      <c r="Z639" s="84"/>
      <c r="AA639" s="84"/>
      <c r="AB639" s="84"/>
      <c r="AC639" s="84"/>
      <c r="AD639" s="84"/>
    </row>
    <row r="640" spans="26:30" ht="15" thickBot="1">
      <c r="Z640" s="84"/>
      <c r="AA640" s="84"/>
      <c r="AB640" s="84"/>
      <c r="AC640" s="84"/>
      <c r="AD640" s="84"/>
    </row>
    <row r="641" spans="26:30" ht="15" thickBot="1">
      <c r="Z641" s="84"/>
      <c r="AA641" s="84"/>
      <c r="AB641" s="84"/>
      <c r="AC641" s="84"/>
      <c r="AD641" s="84"/>
    </row>
    <row r="642" spans="26:30" ht="15" thickBot="1">
      <c r="Z642" s="84"/>
      <c r="AA642" s="84"/>
      <c r="AB642" s="84"/>
      <c r="AC642" s="84"/>
      <c r="AD642" s="84"/>
    </row>
    <row r="643" spans="26:30" ht="15" thickBot="1">
      <c r="Z643" s="84"/>
      <c r="AA643" s="84"/>
      <c r="AB643" s="84"/>
      <c r="AC643" s="84"/>
      <c r="AD643" s="84"/>
    </row>
    <row r="644" spans="26:30" ht="15" thickBot="1">
      <c r="Z644" s="84"/>
      <c r="AA644" s="84"/>
      <c r="AB644" s="84"/>
      <c r="AC644" s="84"/>
      <c r="AD644" s="84"/>
    </row>
    <row r="645" spans="26:30" ht="15" thickBot="1">
      <c r="Z645" s="84"/>
      <c r="AA645" s="84"/>
      <c r="AB645" s="84"/>
      <c r="AC645" s="84"/>
      <c r="AD645" s="84"/>
    </row>
    <row r="646" spans="26:30" ht="15" thickBot="1">
      <c r="Z646" s="84"/>
      <c r="AA646" s="84"/>
      <c r="AB646" s="84"/>
      <c r="AC646" s="84"/>
      <c r="AD646" s="84"/>
    </row>
    <row r="647" spans="26:30" ht="15" thickBot="1">
      <c r="Z647" s="84"/>
      <c r="AA647" s="84"/>
      <c r="AB647" s="84"/>
      <c r="AC647" s="84"/>
      <c r="AD647" s="84"/>
    </row>
    <row r="648" spans="26:30" ht="15" thickBot="1">
      <c r="Z648" s="84"/>
      <c r="AA648" s="84"/>
      <c r="AB648" s="84"/>
      <c r="AC648" s="84"/>
      <c r="AD648" s="84"/>
    </row>
    <row r="649" spans="26:30" ht="15" thickBot="1">
      <c r="Z649" s="84"/>
      <c r="AA649" s="84"/>
      <c r="AB649" s="84"/>
      <c r="AC649" s="84"/>
      <c r="AD649" s="84"/>
    </row>
    <row r="650" spans="26:30" ht="15" thickBot="1">
      <c r="Z650" s="84"/>
      <c r="AA650" s="84"/>
      <c r="AB650" s="84"/>
      <c r="AC650" s="84"/>
      <c r="AD650" s="84"/>
    </row>
    <row r="651" spans="26:30" ht="15" thickBot="1">
      <c r="Z651" s="84"/>
      <c r="AA651" s="84"/>
      <c r="AB651" s="84"/>
      <c r="AC651" s="84"/>
      <c r="AD651" s="84"/>
    </row>
    <row r="652" spans="26:30" ht="15" thickBot="1">
      <c r="Z652" s="84"/>
      <c r="AA652" s="84"/>
      <c r="AB652" s="84"/>
      <c r="AC652" s="84"/>
      <c r="AD652" s="84"/>
    </row>
    <row r="653" spans="26:30" ht="15" thickBot="1">
      <c r="Z653" s="84"/>
      <c r="AA653" s="84"/>
      <c r="AB653" s="84"/>
      <c r="AC653" s="84"/>
      <c r="AD653" s="84"/>
    </row>
    <row r="654" spans="26:30" ht="15" thickBot="1">
      <c r="Z654" s="84"/>
      <c r="AA654" s="84"/>
      <c r="AB654" s="84"/>
      <c r="AC654" s="84"/>
      <c r="AD654" s="84"/>
    </row>
    <row r="655" spans="26:30" ht="15" thickBot="1">
      <c r="Z655" s="84"/>
      <c r="AA655" s="84"/>
      <c r="AB655" s="84"/>
      <c r="AC655" s="84"/>
      <c r="AD655" s="84"/>
    </row>
    <row r="656" spans="26:30" ht="15" thickBot="1">
      <c r="Z656" s="84"/>
      <c r="AA656" s="84"/>
      <c r="AB656" s="84"/>
      <c r="AC656" s="84"/>
      <c r="AD656" s="84"/>
    </row>
    <row r="657" spans="26:30" ht="15" thickBot="1">
      <c r="Z657" s="84"/>
      <c r="AA657" s="84"/>
      <c r="AB657" s="84"/>
      <c r="AC657" s="84"/>
      <c r="AD657" s="84"/>
    </row>
    <row r="658" spans="26:30" ht="15" thickBot="1">
      <c r="Z658" s="84"/>
      <c r="AA658" s="84"/>
      <c r="AB658" s="84"/>
      <c r="AC658" s="84"/>
      <c r="AD658" s="84"/>
    </row>
    <row r="659" spans="26:30" ht="15" thickBot="1">
      <c r="Z659" s="84"/>
      <c r="AA659" s="84"/>
      <c r="AB659" s="84"/>
      <c r="AC659" s="84"/>
      <c r="AD659" s="84"/>
    </row>
    <row r="660" spans="26:30" ht="15" thickBot="1">
      <c r="Z660" s="84"/>
      <c r="AA660" s="84"/>
      <c r="AB660" s="84"/>
      <c r="AC660" s="84"/>
      <c r="AD660" s="84"/>
    </row>
    <row r="661" spans="26:30" ht="15" thickBot="1">
      <c r="Z661" s="84"/>
      <c r="AA661" s="84"/>
      <c r="AB661" s="84"/>
      <c r="AC661" s="84"/>
      <c r="AD661" s="84"/>
    </row>
    <row r="662" spans="26:30" ht="15" thickBot="1">
      <c r="Z662" s="84"/>
      <c r="AA662" s="84"/>
      <c r="AB662" s="84"/>
      <c r="AC662" s="84"/>
      <c r="AD662" s="84"/>
    </row>
    <row r="663" spans="26:30" ht="15" thickBot="1">
      <c r="Z663" s="84"/>
      <c r="AA663" s="84"/>
      <c r="AB663" s="84"/>
      <c r="AC663" s="84"/>
      <c r="AD663" s="84"/>
    </row>
    <row r="664" spans="26:30" ht="15" thickBot="1">
      <c r="Z664" s="84"/>
      <c r="AA664" s="84"/>
      <c r="AB664" s="84"/>
      <c r="AC664" s="84"/>
      <c r="AD664" s="84"/>
    </row>
    <row r="665" spans="26:30" ht="15" thickBot="1">
      <c r="Z665" s="84"/>
      <c r="AA665" s="84"/>
      <c r="AB665" s="84"/>
      <c r="AC665" s="84"/>
      <c r="AD665" s="84"/>
    </row>
    <row r="666" spans="26:30" ht="15" thickBot="1">
      <c r="Z666" s="84"/>
      <c r="AA666" s="84"/>
      <c r="AB666" s="84"/>
      <c r="AC666" s="84"/>
      <c r="AD666" s="84"/>
    </row>
    <row r="667" spans="26:30" ht="15" thickBot="1">
      <c r="Z667" s="84"/>
      <c r="AA667" s="84"/>
      <c r="AB667" s="84"/>
      <c r="AC667" s="84"/>
      <c r="AD667" s="84"/>
    </row>
    <row r="668" spans="26:30" ht="15" thickBot="1">
      <c r="Z668" s="84"/>
      <c r="AA668" s="84"/>
      <c r="AB668" s="84"/>
      <c r="AC668" s="84"/>
      <c r="AD668" s="84"/>
    </row>
    <row r="669" spans="26:30" ht="15" thickBot="1">
      <c r="Z669" s="84"/>
      <c r="AA669" s="84"/>
      <c r="AB669" s="84"/>
      <c r="AC669" s="84"/>
      <c r="AD669" s="84"/>
    </row>
    <row r="670" spans="26:30" ht="15" thickBot="1">
      <c r="Z670" s="84"/>
      <c r="AA670" s="84"/>
      <c r="AB670" s="84"/>
      <c r="AC670" s="84"/>
      <c r="AD670" s="84"/>
    </row>
    <row r="671" spans="26:30" ht="15" thickBot="1">
      <c r="Z671" s="84"/>
      <c r="AA671" s="84"/>
      <c r="AB671" s="84"/>
      <c r="AC671" s="84"/>
      <c r="AD671" s="84"/>
    </row>
    <row r="672" spans="26:30" ht="15" thickBot="1">
      <c r="Z672" s="84"/>
      <c r="AA672" s="84"/>
      <c r="AB672" s="84"/>
      <c r="AC672" s="84"/>
      <c r="AD672" s="84"/>
    </row>
    <row r="673" spans="26:30" ht="15" thickBot="1">
      <c r="Z673" s="84"/>
      <c r="AA673" s="84"/>
      <c r="AB673" s="84"/>
      <c r="AC673" s="84"/>
      <c r="AD673" s="84"/>
    </row>
    <row r="674" spans="26:30" ht="15" thickBot="1">
      <c r="Z674" s="84"/>
      <c r="AA674" s="84"/>
      <c r="AB674" s="84"/>
      <c r="AC674" s="84"/>
      <c r="AD674" s="84"/>
    </row>
    <row r="675" spans="26:30" ht="15" thickBot="1">
      <c r="Z675" s="84"/>
      <c r="AA675" s="84"/>
      <c r="AB675" s="84"/>
      <c r="AC675" s="84"/>
      <c r="AD675" s="84"/>
    </row>
    <row r="676" spans="26:30" ht="15" thickBot="1">
      <c r="Z676" s="84"/>
      <c r="AA676" s="84"/>
      <c r="AB676" s="84"/>
      <c r="AC676" s="84"/>
      <c r="AD676" s="84"/>
    </row>
    <row r="677" spans="26:30" ht="15" thickBot="1">
      <c r="Z677" s="84"/>
      <c r="AA677" s="84"/>
      <c r="AB677" s="84"/>
      <c r="AC677" s="84"/>
      <c r="AD677" s="84"/>
    </row>
    <row r="678" spans="26:30" ht="15" thickBot="1">
      <c r="Z678" s="84"/>
      <c r="AA678" s="84"/>
      <c r="AB678" s="84"/>
      <c r="AC678" s="84"/>
      <c r="AD678" s="84"/>
    </row>
    <row r="679" spans="26:30" ht="15" thickBot="1">
      <c r="Z679" s="84"/>
      <c r="AA679" s="84"/>
      <c r="AB679" s="84"/>
      <c r="AC679" s="84"/>
      <c r="AD679" s="84"/>
    </row>
    <row r="680" spans="26:30" ht="15" thickBot="1">
      <c r="Z680" s="84"/>
      <c r="AA680" s="84"/>
      <c r="AB680" s="84"/>
      <c r="AC680" s="84"/>
      <c r="AD680" s="84"/>
    </row>
    <row r="681" spans="26:30" ht="15" thickBot="1">
      <c r="Z681" s="84"/>
      <c r="AA681" s="84"/>
      <c r="AB681" s="84"/>
      <c r="AC681" s="84"/>
      <c r="AD681" s="84"/>
    </row>
    <row r="682" spans="26:30" ht="15" thickBot="1">
      <c r="Z682" s="84"/>
      <c r="AA682" s="84"/>
      <c r="AB682" s="84"/>
      <c r="AC682" s="84"/>
      <c r="AD682" s="84"/>
    </row>
    <row r="683" spans="26:30" ht="15" thickBot="1">
      <c r="Z683" s="84"/>
      <c r="AA683" s="84"/>
      <c r="AB683" s="84"/>
      <c r="AC683" s="84"/>
      <c r="AD683" s="84"/>
    </row>
    <row r="684" spans="26:30" ht="15" thickBot="1">
      <c r="Z684" s="84"/>
      <c r="AA684" s="84"/>
      <c r="AB684" s="84"/>
      <c r="AC684" s="84"/>
      <c r="AD684" s="84"/>
    </row>
    <row r="685" spans="26:30" ht="15" thickBot="1">
      <c r="Z685" s="84"/>
      <c r="AA685" s="84"/>
      <c r="AB685" s="84"/>
      <c r="AC685" s="84"/>
      <c r="AD685" s="84"/>
    </row>
    <row r="686" spans="26:30" ht="15" thickBot="1">
      <c r="Z686" s="84"/>
      <c r="AA686" s="84"/>
      <c r="AB686" s="84"/>
      <c r="AC686" s="84"/>
      <c r="AD686" s="84"/>
    </row>
    <row r="687" spans="26:30" ht="15" thickBot="1">
      <c r="Z687" s="84"/>
      <c r="AA687" s="84"/>
      <c r="AB687" s="84"/>
      <c r="AC687" s="84"/>
      <c r="AD687" s="84"/>
    </row>
    <row r="688" spans="26:30" ht="15" thickBot="1">
      <c r="Z688" s="84"/>
      <c r="AA688" s="84"/>
      <c r="AB688" s="84"/>
      <c r="AC688" s="84"/>
      <c r="AD688" s="84"/>
    </row>
    <row r="689" spans="26:30" ht="15" thickBot="1">
      <c r="Z689" s="84"/>
      <c r="AA689" s="84"/>
      <c r="AB689" s="84"/>
      <c r="AC689" s="84"/>
      <c r="AD689" s="84"/>
    </row>
    <row r="690" spans="26:30" ht="15" thickBot="1">
      <c r="Z690" s="84"/>
      <c r="AA690" s="84"/>
      <c r="AB690" s="84"/>
      <c r="AC690" s="84"/>
      <c r="AD690" s="84"/>
    </row>
    <row r="691" spans="26:30" ht="15" thickBot="1">
      <c r="Z691" s="84"/>
      <c r="AA691" s="84"/>
      <c r="AB691" s="84"/>
      <c r="AC691" s="84"/>
      <c r="AD691" s="84"/>
    </row>
    <row r="692" spans="26:30" ht="15" thickBot="1">
      <c r="Z692" s="84"/>
      <c r="AA692" s="84"/>
      <c r="AB692" s="84"/>
      <c r="AC692" s="84"/>
      <c r="AD692" s="84"/>
    </row>
    <row r="693" spans="26:30" ht="15" thickBot="1">
      <c r="Z693" s="84"/>
      <c r="AA693" s="84"/>
      <c r="AB693" s="84"/>
      <c r="AC693" s="84"/>
      <c r="AD693" s="84"/>
    </row>
    <row r="694" spans="26:30" ht="15" thickBot="1">
      <c r="Z694" s="84"/>
      <c r="AA694" s="84"/>
      <c r="AB694" s="84"/>
      <c r="AC694" s="84"/>
      <c r="AD694" s="84"/>
    </row>
    <row r="695" spans="26:30" ht="15" thickBot="1">
      <c r="Z695" s="84"/>
      <c r="AA695" s="84"/>
      <c r="AB695" s="84"/>
      <c r="AC695" s="84"/>
      <c r="AD695" s="84"/>
    </row>
    <row r="696" spans="26:30" ht="15" thickBot="1">
      <c r="Z696" s="84"/>
      <c r="AA696" s="84"/>
      <c r="AB696" s="84"/>
      <c r="AC696" s="84"/>
      <c r="AD696" s="84"/>
    </row>
    <row r="697" spans="26:30" ht="15" thickBot="1">
      <c r="Z697" s="84"/>
      <c r="AA697" s="84"/>
      <c r="AB697" s="84"/>
      <c r="AC697" s="84"/>
      <c r="AD697" s="84"/>
    </row>
    <row r="698" spans="26:30" ht="15" thickBot="1">
      <c r="Z698" s="84"/>
      <c r="AA698" s="84"/>
      <c r="AB698" s="84"/>
      <c r="AC698" s="84"/>
      <c r="AD698" s="84"/>
    </row>
    <row r="699" spans="26:30" ht="15" thickBot="1">
      <c r="Z699" s="84"/>
      <c r="AA699" s="84"/>
      <c r="AB699" s="84"/>
      <c r="AC699" s="84"/>
      <c r="AD699" s="84"/>
    </row>
    <row r="700" spans="26:30" ht="15" thickBot="1">
      <c r="Z700" s="84"/>
      <c r="AA700" s="84"/>
      <c r="AB700" s="84"/>
      <c r="AC700" s="84"/>
      <c r="AD700" s="84"/>
    </row>
    <row r="701" spans="26:30" ht="15" thickBot="1">
      <c r="Z701" s="84"/>
      <c r="AA701" s="84"/>
      <c r="AB701" s="84"/>
      <c r="AC701" s="84"/>
      <c r="AD701" s="84"/>
    </row>
    <row r="702" spans="26:30" ht="15" thickBot="1">
      <c r="Z702" s="84"/>
      <c r="AA702" s="84"/>
      <c r="AB702" s="84"/>
      <c r="AC702" s="84"/>
      <c r="AD702" s="84"/>
    </row>
    <row r="703" spans="26:30" ht="15" thickBot="1">
      <c r="Z703" s="84"/>
      <c r="AA703" s="84"/>
      <c r="AB703" s="84"/>
      <c r="AC703" s="84"/>
      <c r="AD703" s="84"/>
    </row>
    <row r="704" spans="26:30" ht="15" thickBot="1">
      <c r="Z704" s="84"/>
      <c r="AA704" s="84"/>
      <c r="AB704" s="84"/>
      <c r="AC704" s="84"/>
      <c r="AD704" s="84"/>
    </row>
    <row r="705" spans="26:30" ht="15" thickBot="1">
      <c r="Z705" s="84"/>
      <c r="AA705" s="84"/>
      <c r="AB705" s="84"/>
      <c r="AC705" s="84"/>
      <c r="AD705" s="84"/>
    </row>
    <row r="706" spans="26:30" ht="15" thickBot="1">
      <c r="Z706" s="84"/>
      <c r="AA706" s="84"/>
      <c r="AB706" s="84"/>
      <c r="AC706" s="84"/>
      <c r="AD706" s="84"/>
    </row>
    <row r="707" spans="26:30" ht="15" thickBot="1">
      <c r="Z707" s="84"/>
      <c r="AA707" s="84"/>
      <c r="AB707" s="84"/>
      <c r="AC707" s="84"/>
      <c r="AD707" s="84"/>
    </row>
    <row r="708" spans="26:30" ht="15" thickBot="1">
      <c r="Z708" s="84"/>
      <c r="AA708" s="84"/>
      <c r="AB708" s="84"/>
      <c r="AC708" s="84"/>
      <c r="AD708" s="84"/>
    </row>
    <row r="709" spans="26:30" ht="15" thickBot="1">
      <c r="Z709" s="84"/>
      <c r="AA709" s="84"/>
      <c r="AB709" s="84"/>
      <c r="AC709" s="84"/>
      <c r="AD709" s="84"/>
    </row>
    <row r="710" spans="26:30" ht="15" thickBot="1">
      <c r="Z710" s="84"/>
      <c r="AA710" s="84"/>
      <c r="AB710" s="84"/>
      <c r="AC710" s="84"/>
      <c r="AD710" s="84"/>
    </row>
    <row r="711" spans="26:30" ht="15" thickBot="1">
      <c r="Z711" s="84"/>
      <c r="AA711" s="84"/>
      <c r="AB711" s="84"/>
      <c r="AC711" s="84"/>
      <c r="AD711" s="84"/>
    </row>
    <row r="712" spans="26:30" ht="15" thickBot="1">
      <c r="Z712" s="84"/>
      <c r="AA712" s="84"/>
      <c r="AB712" s="84"/>
      <c r="AC712" s="84"/>
      <c r="AD712" s="84"/>
    </row>
    <row r="713" spans="26:30" ht="15" thickBot="1">
      <c r="Z713" s="84"/>
      <c r="AA713" s="84"/>
      <c r="AB713" s="84"/>
      <c r="AC713" s="84"/>
      <c r="AD713" s="84"/>
    </row>
    <row r="714" spans="26:30" ht="15" thickBot="1">
      <c r="Z714" s="84"/>
      <c r="AA714" s="84"/>
      <c r="AB714" s="84"/>
      <c r="AC714" s="84"/>
      <c r="AD714" s="84"/>
    </row>
    <row r="715" spans="26:30" ht="15" thickBot="1">
      <c r="Z715" s="84"/>
      <c r="AA715" s="84"/>
      <c r="AB715" s="84"/>
      <c r="AC715" s="84"/>
      <c r="AD715" s="84"/>
    </row>
    <row r="716" spans="26:30" ht="15" thickBot="1">
      <c r="Z716" s="84"/>
      <c r="AA716" s="84"/>
      <c r="AB716" s="84"/>
      <c r="AC716" s="84"/>
      <c r="AD716" s="84"/>
    </row>
    <row r="717" spans="26:30" ht="15" thickBot="1">
      <c r="Z717" s="84"/>
      <c r="AA717" s="84"/>
      <c r="AB717" s="84"/>
      <c r="AC717" s="84"/>
      <c r="AD717" s="84"/>
    </row>
    <row r="718" spans="26:30" ht="15" thickBot="1">
      <c r="Z718" s="84"/>
      <c r="AA718" s="84"/>
      <c r="AB718" s="84"/>
      <c r="AC718" s="84"/>
      <c r="AD718" s="84"/>
    </row>
    <row r="719" spans="26:30" ht="15" thickBot="1">
      <c r="Z719" s="84"/>
      <c r="AA719" s="84"/>
      <c r="AB719" s="84"/>
      <c r="AC719" s="84"/>
      <c r="AD719" s="84"/>
    </row>
    <row r="720" spans="26:30" ht="15" thickBot="1">
      <c r="Z720" s="84"/>
      <c r="AA720" s="84"/>
      <c r="AB720" s="84"/>
      <c r="AC720" s="84"/>
      <c r="AD720" s="84"/>
    </row>
    <row r="721" spans="26:30" ht="15" thickBot="1">
      <c r="Z721" s="84"/>
      <c r="AA721" s="84"/>
      <c r="AB721" s="84"/>
      <c r="AC721" s="84"/>
      <c r="AD721" s="84"/>
    </row>
    <row r="722" spans="26:30" ht="15" thickBot="1">
      <c r="Z722" s="84"/>
      <c r="AA722" s="84"/>
      <c r="AB722" s="84"/>
      <c r="AC722" s="84"/>
      <c r="AD722" s="84"/>
    </row>
    <row r="723" spans="26:30" ht="15" thickBot="1">
      <c r="Z723" s="84"/>
      <c r="AA723" s="84"/>
      <c r="AB723" s="84"/>
      <c r="AC723" s="84"/>
      <c r="AD723" s="84"/>
    </row>
    <row r="724" spans="26:30" ht="15" thickBot="1">
      <c r="Z724" s="84"/>
      <c r="AA724" s="84"/>
      <c r="AB724" s="84"/>
      <c r="AC724" s="84"/>
      <c r="AD724" s="84"/>
    </row>
    <row r="725" spans="26:30" ht="15" thickBot="1">
      <c r="Z725" s="84"/>
      <c r="AA725" s="84"/>
      <c r="AB725" s="84"/>
      <c r="AC725" s="84"/>
      <c r="AD725" s="84"/>
    </row>
    <row r="726" spans="26:30" ht="15" thickBot="1">
      <c r="Z726" s="84"/>
      <c r="AA726" s="84"/>
      <c r="AB726" s="84"/>
      <c r="AC726" s="84"/>
      <c r="AD726" s="84"/>
    </row>
    <row r="727" spans="26:30" ht="15" thickBot="1">
      <c r="Z727" s="84"/>
      <c r="AA727" s="84"/>
      <c r="AB727" s="84"/>
      <c r="AC727" s="84"/>
      <c r="AD727" s="84"/>
    </row>
    <row r="728" spans="26:30" ht="15" thickBot="1">
      <c r="Z728" s="84"/>
      <c r="AA728" s="84"/>
      <c r="AB728" s="84"/>
      <c r="AC728" s="84"/>
      <c r="AD728" s="84"/>
    </row>
    <row r="729" spans="26:30" ht="15" thickBot="1">
      <c r="Z729" s="84"/>
      <c r="AA729" s="84"/>
      <c r="AB729" s="84"/>
      <c r="AC729" s="84"/>
      <c r="AD729" s="84"/>
    </row>
    <row r="730" spans="26:30" ht="15" thickBot="1">
      <c r="Z730" s="84"/>
      <c r="AA730" s="84"/>
      <c r="AB730" s="84"/>
      <c r="AC730" s="84"/>
      <c r="AD730" s="84"/>
    </row>
    <row r="731" spans="26:30" ht="15" thickBot="1">
      <c r="Z731" s="84"/>
      <c r="AA731" s="84"/>
      <c r="AB731" s="84"/>
      <c r="AC731" s="84"/>
      <c r="AD731" s="84"/>
    </row>
    <row r="732" spans="26:30" ht="15" thickBot="1">
      <c r="Z732" s="84"/>
      <c r="AA732" s="84"/>
      <c r="AB732" s="84"/>
      <c r="AC732" s="84"/>
      <c r="AD732" s="84"/>
    </row>
    <row r="733" spans="26:30" ht="15" thickBot="1">
      <c r="Z733" s="84"/>
      <c r="AA733" s="84"/>
      <c r="AB733" s="84"/>
      <c r="AC733" s="84"/>
      <c r="AD733" s="84"/>
    </row>
    <row r="734" spans="26:30" ht="15" thickBot="1">
      <c r="Z734" s="84"/>
      <c r="AA734" s="84"/>
      <c r="AB734" s="84"/>
      <c r="AC734" s="84"/>
      <c r="AD734" s="84"/>
    </row>
    <row r="735" spans="26:30" ht="15" thickBot="1">
      <c r="Z735" s="84"/>
      <c r="AA735" s="84"/>
      <c r="AB735" s="84"/>
      <c r="AC735" s="84"/>
      <c r="AD735" s="84"/>
    </row>
    <row r="736" spans="26:30" ht="15" thickBot="1">
      <c r="Z736" s="84"/>
      <c r="AA736" s="84"/>
      <c r="AB736" s="84"/>
      <c r="AC736" s="84"/>
      <c r="AD736" s="84"/>
    </row>
    <row r="737" spans="26:30" ht="15" thickBot="1">
      <c r="Z737" s="84"/>
      <c r="AA737" s="84"/>
      <c r="AB737" s="84"/>
      <c r="AC737" s="84"/>
      <c r="AD737" s="84"/>
    </row>
    <row r="738" spans="26:30" ht="15" thickBot="1">
      <c r="Z738" s="84"/>
      <c r="AA738" s="84"/>
      <c r="AB738" s="84"/>
      <c r="AC738" s="84"/>
      <c r="AD738" s="84"/>
    </row>
    <row r="739" spans="26:30" ht="15" thickBot="1">
      <c r="Z739" s="84"/>
      <c r="AA739" s="84"/>
      <c r="AB739" s="84"/>
      <c r="AC739" s="84"/>
      <c r="AD739" s="84"/>
    </row>
    <row r="740" spans="26:30" ht="15" thickBot="1">
      <c r="Z740" s="84"/>
      <c r="AA740" s="84"/>
      <c r="AB740" s="84"/>
      <c r="AC740" s="84"/>
      <c r="AD740" s="84"/>
    </row>
    <row r="741" spans="26:30" ht="15" thickBot="1">
      <c r="Z741" s="84"/>
      <c r="AA741" s="84"/>
      <c r="AB741" s="84"/>
      <c r="AC741" s="84"/>
      <c r="AD741" s="84"/>
    </row>
    <row r="742" spans="26:30" ht="15" thickBot="1">
      <c r="Z742" s="84"/>
      <c r="AA742" s="84"/>
      <c r="AB742" s="84"/>
      <c r="AC742" s="84"/>
      <c r="AD742" s="84"/>
    </row>
    <row r="743" spans="26:30" ht="15" thickBot="1">
      <c r="Z743" s="84"/>
      <c r="AA743" s="84"/>
      <c r="AB743" s="84"/>
      <c r="AC743" s="84"/>
      <c r="AD743" s="84"/>
    </row>
    <row r="744" spans="26:30" ht="15" thickBot="1">
      <c r="Z744" s="84"/>
      <c r="AA744" s="84"/>
      <c r="AB744" s="84"/>
      <c r="AC744" s="84"/>
      <c r="AD744" s="84"/>
    </row>
    <row r="745" spans="26:30" ht="15" thickBot="1">
      <c r="Z745" s="84"/>
      <c r="AA745" s="84"/>
      <c r="AB745" s="84"/>
      <c r="AC745" s="84"/>
      <c r="AD745" s="84"/>
    </row>
    <row r="746" spans="26:30" ht="15" thickBot="1">
      <c r="Z746" s="84"/>
      <c r="AA746" s="84"/>
      <c r="AB746" s="84"/>
      <c r="AC746" s="84"/>
      <c r="AD746" s="84"/>
    </row>
    <row r="747" spans="26:30" ht="15" thickBot="1">
      <c r="Z747" s="84"/>
      <c r="AA747" s="84"/>
      <c r="AB747" s="84"/>
      <c r="AC747" s="84"/>
      <c r="AD747" s="84"/>
    </row>
    <row r="748" spans="26:30" ht="15" thickBot="1">
      <c r="Z748" s="84"/>
      <c r="AA748" s="84"/>
      <c r="AB748" s="84"/>
      <c r="AC748" s="84"/>
      <c r="AD748" s="84"/>
    </row>
    <row r="749" spans="26:30" ht="15" thickBot="1">
      <c r="Z749" s="84"/>
      <c r="AA749" s="84"/>
      <c r="AB749" s="84"/>
      <c r="AC749" s="84"/>
      <c r="AD749" s="84"/>
    </row>
    <row r="750" spans="26:30" ht="15" thickBot="1">
      <c r="Z750" s="84"/>
      <c r="AA750" s="84"/>
      <c r="AB750" s="84"/>
      <c r="AC750" s="84"/>
      <c r="AD750" s="84"/>
    </row>
    <row r="751" spans="26:30" ht="15" thickBot="1">
      <c r="Z751" s="84"/>
      <c r="AA751" s="84"/>
      <c r="AB751" s="84"/>
      <c r="AC751" s="84"/>
      <c r="AD751" s="84"/>
    </row>
    <row r="752" spans="26:30" ht="15" thickBot="1">
      <c r="Z752" s="84"/>
      <c r="AA752" s="84"/>
      <c r="AB752" s="84"/>
      <c r="AC752" s="84"/>
      <c r="AD752" s="84"/>
    </row>
    <row r="753" spans="26:30" ht="15" thickBot="1">
      <c r="Z753" s="84"/>
      <c r="AA753" s="84"/>
      <c r="AB753" s="84"/>
      <c r="AC753" s="84"/>
      <c r="AD753" s="84"/>
    </row>
    <row r="754" spans="26:30" ht="15" thickBot="1">
      <c r="Z754" s="84"/>
      <c r="AA754" s="84"/>
      <c r="AB754" s="84"/>
      <c r="AC754" s="84"/>
      <c r="AD754" s="84"/>
    </row>
    <row r="755" spans="26:30" ht="15" thickBot="1">
      <c r="Z755" s="84"/>
      <c r="AA755" s="84"/>
      <c r="AB755" s="84"/>
      <c r="AC755" s="84"/>
      <c r="AD755" s="84"/>
    </row>
    <row r="756" spans="26:30" ht="15" thickBot="1">
      <c r="Z756" s="84"/>
      <c r="AA756" s="84"/>
      <c r="AB756" s="84"/>
      <c r="AC756" s="84"/>
      <c r="AD756" s="84"/>
    </row>
    <row r="757" spans="26:30" ht="15" thickBot="1">
      <c r="Z757" s="84"/>
      <c r="AA757" s="84"/>
      <c r="AB757" s="84"/>
      <c r="AC757" s="84"/>
      <c r="AD757" s="84"/>
    </row>
    <row r="758" spans="26:30" ht="15" thickBot="1">
      <c r="Z758" s="84"/>
      <c r="AA758" s="84"/>
      <c r="AB758" s="84"/>
      <c r="AC758" s="84"/>
      <c r="AD758" s="84"/>
    </row>
    <row r="759" spans="26:30" ht="15" thickBot="1">
      <c r="Z759" s="84"/>
      <c r="AA759" s="84"/>
      <c r="AB759" s="84"/>
      <c r="AC759" s="84"/>
      <c r="AD759" s="84"/>
    </row>
    <row r="760" spans="26:30" ht="15" thickBot="1">
      <c r="Z760" s="84"/>
      <c r="AA760" s="84"/>
      <c r="AB760" s="84"/>
      <c r="AC760" s="84"/>
      <c r="AD760" s="84"/>
    </row>
    <row r="761" spans="26:30" ht="15" thickBot="1">
      <c r="Z761" s="84"/>
      <c r="AA761" s="84"/>
      <c r="AB761" s="84"/>
      <c r="AC761" s="84"/>
      <c r="AD761" s="84"/>
    </row>
    <row r="762" spans="26:30" ht="15" thickBot="1">
      <c r="Z762" s="84"/>
      <c r="AA762" s="84"/>
      <c r="AB762" s="84"/>
      <c r="AC762" s="84"/>
      <c r="AD762" s="84"/>
    </row>
    <row r="763" spans="26:30" ht="15" thickBot="1">
      <c r="Z763" s="84"/>
      <c r="AA763" s="84"/>
      <c r="AB763" s="84"/>
      <c r="AC763" s="84"/>
      <c r="AD763" s="84"/>
    </row>
    <row r="764" spans="26:30" ht="15" thickBot="1">
      <c r="Z764" s="84"/>
      <c r="AA764" s="84"/>
      <c r="AB764" s="84"/>
      <c r="AC764" s="84"/>
      <c r="AD764" s="84"/>
    </row>
    <row r="765" spans="26:30" ht="15" thickBot="1">
      <c r="Z765" s="84"/>
      <c r="AA765" s="84"/>
      <c r="AB765" s="84"/>
      <c r="AC765" s="84"/>
      <c r="AD765" s="84"/>
    </row>
    <row r="766" spans="26:30" ht="15" thickBot="1">
      <c r="Z766" s="84"/>
      <c r="AA766" s="84"/>
      <c r="AB766" s="84"/>
      <c r="AC766" s="84"/>
      <c r="AD766" s="84"/>
    </row>
    <row r="767" spans="26:30" ht="15" thickBot="1">
      <c r="Z767" s="84"/>
      <c r="AA767" s="84"/>
      <c r="AB767" s="84"/>
      <c r="AC767" s="84"/>
      <c r="AD767" s="84"/>
    </row>
    <row r="768" spans="26:30" ht="15" thickBot="1">
      <c r="Z768" s="84"/>
      <c r="AA768" s="84"/>
      <c r="AB768" s="84"/>
      <c r="AC768" s="84"/>
      <c r="AD768" s="84"/>
    </row>
    <row r="769" spans="26:30" ht="15" thickBot="1">
      <c r="Z769" s="84"/>
      <c r="AA769" s="84"/>
      <c r="AB769" s="84"/>
      <c r="AC769" s="84"/>
      <c r="AD769" s="84"/>
    </row>
    <row r="770" spans="26:30" ht="15" thickBot="1">
      <c r="Z770" s="84"/>
      <c r="AA770" s="84"/>
      <c r="AB770" s="84"/>
      <c r="AC770" s="84"/>
      <c r="AD770" s="84"/>
    </row>
    <row r="771" spans="26:30" ht="15" thickBot="1">
      <c r="Z771" s="84"/>
      <c r="AA771" s="84"/>
      <c r="AB771" s="84"/>
      <c r="AC771" s="84"/>
      <c r="AD771" s="84"/>
    </row>
    <row r="772" spans="26:30" ht="15" thickBot="1">
      <c r="Z772" s="84"/>
      <c r="AA772" s="84"/>
      <c r="AB772" s="84"/>
      <c r="AC772" s="84"/>
      <c r="AD772" s="84"/>
    </row>
    <row r="773" spans="26:30" ht="15" thickBot="1">
      <c r="Z773" s="84"/>
      <c r="AA773" s="84"/>
      <c r="AB773" s="84"/>
      <c r="AC773" s="84"/>
      <c r="AD773" s="84"/>
    </row>
    <row r="774" spans="26:30" ht="15" thickBot="1">
      <c r="Z774" s="84"/>
      <c r="AA774" s="84"/>
      <c r="AB774" s="84"/>
      <c r="AC774" s="84"/>
      <c r="AD774" s="84"/>
    </row>
    <row r="775" spans="26:30" ht="15" thickBot="1">
      <c r="Z775" s="84"/>
      <c r="AA775" s="84"/>
      <c r="AB775" s="84"/>
      <c r="AC775" s="84"/>
      <c r="AD775" s="84"/>
    </row>
    <row r="776" spans="26:30" ht="15" thickBot="1">
      <c r="Z776" s="84"/>
      <c r="AA776" s="84"/>
      <c r="AB776" s="84"/>
      <c r="AC776" s="84"/>
      <c r="AD776" s="84"/>
    </row>
    <row r="777" spans="26:30" ht="15" thickBot="1">
      <c r="Z777" s="84"/>
      <c r="AA777" s="84"/>
      <c r="AB777" s="84"/>
      <c r="AC777" s="84"/>
      <c r="AD777" s="84"/>
    </row>
    <row r="778" spans="26:30" ht="15" thickBot="1">
      <c r="Z778" s="84"/>
      <c r="AA778" s="84"/>
      <c r="AB778" s="84"/>
      <c r="AC778" s="84"/>
      <c r="AD778" s="84"/>
    </row>
    <row r="779" spans="26:30" ht="15" thickBot="1">
      <c r="Z779" s="84"/>
      <c r="AA779" s="84"/>
      <c r="AB779" s="84"/>
      <c r="AC779" s="84"/>
      <c r="AD779" s="84"/>
    </row>
    <row r="780" spans="26:30" ht="15" thickBot="1">
      <c r="Z780" s="84"/>
      <c r="AA780" s="84"/>
      <c r="AB780" s="84"/>
      <c r="AC780" s="84"/>
      <c r="AD780" s="84"/>
    </row>
    <row r="781" spans="26:30" ht="15" thickBot="1">
      <c r="Z781" s="84"/>
      <c r="AA781" s="84"/>
      <c r="AB781" s="84"/>
      <c r="AC781" s="84"/>
      <c r="AD781" s="84"/>
    </row>
    <row r="782" spans="26:30" ht="15" thickBot="1">
      <c r="Z782" s="84"/>
      <c r="AA782" s="84"/>
      <c r="AB782" s="84"/>
      <c r="AC782" s="84"/>
      <c r="AD782" s="84"/>
    </row>
    <row r="783" spans="26:30" ht="15" thickBot="1">
      <c r="Z783" s="84"/>
      <c r="AA783" s="84"/>
      <c r="AB783" s="84"/>
      <c r="AC783" s="84"/>
      <c r="AD783" s="84"/>
    </row>
    <row r="784" spans="26:30" ht="15" thickBot="1">
      <c r="Z784" s="84"/>
      <c r="AA784" s="84"/>
      <c r="AB784" s="84"/>
      <c r="AC784" s="84"/>
      <c r="AD784" s="84"/>
    </row>
    <row r="785" spans="26:30" ht="15" thickBot="1">
      <c r="Z785" s="84"/>
      <c r="AA785" s="84"/>
      <c r="AB785" s="84"/>
      <c r="AC785" s="84"/>
      <c r="AD785" s="84"/>
    </row>
    <row r="786" spans="26:30" ht="15" thickBot="1">
      <c r="Z786" s="84"/>
      <c r="AA786" s="84"/>
      <c r="AB786" s="84"/>
      <c r="AC786" s="84"/>
      <c r="AD786" s="84"/>
    </row>
    <row r="787" spans="26:30" ht="15" thickBot="1">
      <c r="Z787" s="84"/>
      <c r="AA787" s="84"/>
      <c r="AB787" s="84"/>
      <c r="AC787" s="84"/>
      <c r="AD787" s="84"/>
    </row>
    <row r="788" spans="26:30" ht="15" thickBot="1">
      <c r="Z788" s="84"/>
      <c r="AA788" s="84"/>
      <c r="AB788" s="84"/>
      <c r="AC788" s="84"/>
      <c r="AD788" s="84"/>
    </row>
    <row r="789" spans="26:30" ht="15" thickBot="1">
      <c r="Z789" s="84"/>
      <c r="AA789" s="84"/>
      <c r="AB789" s="84"/>
      <c r="AC789" s="84"/>
      <c r="AD789" s="84"/>
    </row>
    <row r="790" spans="26:30" ht="15" thickBot="1">
      <c r="Z790" s="84"/>
      <c r="AA790" s="84"/>
      <c r="AB790" s="84"/>
      <c r="AC790" s="84"/>
      <c r="AD790" s="84"/>
    </row>
    <row r="791" spans="26:30" ht="15" thickBot="1">
      <c r="Z791" s="84"/>
      <c r="AA791" s="84"/>
      <c r="AB791" s="84"/>
      <c r="AC791" s="84"/>
      <c r="AD791" s="84"/>
    </row>
    <row r="792" spans="26:30" ht="15" thickBot="1">
      <c r="Z792" s="84"/>
      <c r="AA792" s="84"/>
      <c r="AB792" s="84"/>
      <c r="AC792" s="84"/>
      <c r="AD792" s="84"/>
    </row>
    <row r="793" spans="26:30" ht="15" thickBot="1">
      <c r="Z793" s="84"/>
      <c r="AA793" s="84"/>
      <c r="AB793" s="84"/>
      <c r="AC793" s="84"/>
      <c r="AD793" s="84"/>
    </row>
    <row r="794" spans="26:30" ht="15" thickBot="1">
      <c r="Z794" s="84"/>
      <c r="AA794" s="84"/>
      <c r="AB794" s="84"/>
      <c r="AC794" s="84"/>
      <c r="AD794" s="84"/>
    </row>
    <row r="795" spans="26:30" ht="15" thickBot="1">
      <c r="Z795" s="84"/>
      <c r="AA795" s="84"/>
      <c r="AB795" s="84"/>
      <c r="AC795" s="84"/>
      <c r="AD795" s="84"/>
    </row>
    <row r="796" spans="26:30" ht="15" thickBot="1">
      <c r="Z796" s="84"/>
      <c r="AA796" s="84"/>
      <c r="AB796" s="84"/>
      <c r="AC796" s="84"/>
      <c r="AD796" s="84"/>
    </row>
    <row r="797" spans="26:30" ht="15" thickBot="1">
      <c r="Z797" s="84"/>
      <c r="AA797" s="84"/>
      <c r="AB797" s="84"/>
      <c r="AC797" s="84"/>
      <c r="AD797" s="84"/>
    </row>
    <row r="798" spans="26:30" ht="15" thickBot="1">
      <c r="Z798" s="84"/>
      <c r="AA798" s="84"/>
      <c r="AB798" s="84"/>
      <c r="AC798" s="84"/>
      <c r="AD798" s="84"/>
    </row>
    <row r="799" spans="26:30" ht="15" thickBot="1">
      <c r="Z799" s="84"/>
      <c r="AA799" s="84"/>
      <c r="AB799" s="84"/>
      <c r="AC799" s="84"/>
      <c r="AD799" s="84"/>
    </row>
    <row r="800" spans="26:30" ht="15" thickBot="1">
      <c r="Z800" s="84"/>
      <c r="AA800" s="84"/>
      <c r="AB800" s="84"/>
      <c r="AC800" s="84"/>
      <c r="AD800" s="84"/>
    </row>
    <row r="801" spans="26:30" ht="15" thickBot="1">
      <c r="Z801" s="84"/>
      <c r="AA801" s="84"/>
      <c r="AB801" s="84"/>
      <c r="AC801" s="84"/>
      <c r="AD801" s="84"/>
    </row>
    <row r="802" spans="26:30" ht="15" thickBot="1">
      <c r="Z802" s="84"/>
      <c r="AA802" s="84"/>
      <c r="AB802" s="84"/>
      <c r="AC802" s="84"/>
      <c r="AD802" s="84"/>
    </row>
    <row r="803" spans="26:30" ht="15" thickBot="1">
      <c r="Z803" s="84"/>
      <c r="AA803" s="84"/>
      <c r="AB803" s="84"/>
      <c r="AC803" s="84"/>
      <c r="AD803" s="84"/>
    </row>
    <row r="804" spans="26:30" ht="15" thickBot="1">
      <c r="Z804" s="84"/>
      <c r="AA804" s="84"/>
      <c r="AB804" s="84"/>
      <c r="AC804" s="84"/>
      <c r="AD804" s="84"/>
    </row>
    <row r="805" spans="26:30" ht="15" thickBot="1">
      <c r="Z805" s="84"/>
      <c r="AA805" s="84"/>
      <c r="AB805" s="84"/>
      <c r="AC805" s="84"/>
      <c r="AD805" s="84"/>
    </row>
    <row r="806" spans="26:30" ht="15" thickBot="1">
      <c r="Z806" s="84"/>
      <c r="AA806" s="84"/>
      <c r="AB806" s="84"/>
      <c r="AC806" s="84"/>
      <c r="AD806" s="84"/>
    </row>
    <row r="807" spans="26:30" ht="15" thickBot="1">
      <c r="Z807" s="84"/>
      <c r="AA807" s="84"/>
      <c r="AB807" s="84"/>
      <c r="AC807" s="84"/>
      <c r="AD807" s="84"/>
    </row>
    <row r="808" spans="26:30" ht="15" thickBot="1">
      <c r="Z808" s="84"/>
      <c r="AA808" s="84"/>
      <c r="AB808" s="84"/>
      <c r="AC808" s="84"/>
      <c r="AD808" s="84"/>
    </row>
    <row r="809" spans="26:30" ht="15" thickBot="1">
      <c r="Z809" s="84"/>
      <c r="AA809" s="84"/>
      <c r="AB809" s="84"/>
      <c r="AC809" s="84"/>
      <c r="AD809" s="84"/>
    </row>
    <row r="810" spans="26:30" ht="15" thickBot="1">
      <c r="Z810" s="84"/>
      <c r="AA810" s="84"/>
      <c r="AB810" s="84"/>
      <c r="AC810" s="84"/>
      <c r="AD810" s="84"/>
    </row>
    <row r="811" spans="26:30" ht="15" thickBot="1">
      <c r="Z811" s="84"/>
      <c r="AA811" s="84"/>
      <c r="AB811" s="84"/>
      <c r="AC811" s="84"/>
      <c r="AD811" s="84"/>
    </row>
    <row r="812" spans="26:30" ht="15" thickBot="1">
      <c r="Z812" s="84"/>
      <c r="AA812" s="84"/>
      <c r="AB812" s="84"/>
      <c r="AC812" s="84"/>
      <c r="AD812" s="84"/>
    </row>
    <row r="813" spans="26:30" ht="15" thickBot="1">
      <c r="Z813" s="84"/>
      <c r="AA813" s="84"/>
      <c r="AB813" s="84"/>
      <c r="AC813" s="84"/>
      <c r="AD813" s="84"/>
    </row>
    <row r="814" spans="26:30" ht="15" thickBot="1">
      <c r="Z814" s="84"/>
      <c r="AA814" s="84"/>
      <c r="AB814" s="84"/>
      <c r="AC814" s="84"/>
      <c r="AD814" s="84"/>
    </row>
    <row r="815" spans="26:30" ht="15" thickBot="1">
      <c r="Z815" s="84"/>
      <c r="AA815" s="84"/>
      <c r="AB815" s="84"/>
      <c r="AC815" s="84"/>
      <c r="AD815" s="84"/>
    </row>
    <row r="816" spans="26:30" ht="15" thickBot="1">
      <c r="Z816" s="84"/>
      <c r="AA816" s="84"/>
      <c r="AB816" s="84"/>
      <c r="AC816" s="84"/>
      <c r="AD816" s="84"/>
    </row>
    <row r="817" spans="26:30" ht="15" thickBot="1">
      <c r="Z817" s="84"/>
      <c r="AA817" s="84"/>
      <c r="AB817" s="84"/>
      <c r="AC817" s="84"/>
      <c r="AD817" s="84"/>
    </row>
    <row r="818" spans="26:30" ht="15" thickBot="1">
      <c r="Z818" s="84"/>
      <c r="AA818" s="84"/>
      <c r="AB818" s="84"/>
      <c r="AC818" s="84"/>
      <c r="AD818" s="84"/>
    </row>
    <row r="819" spans="26:30" ht="15" thickBot="1">
      <c r="Z819" s="84"/>
      <c r="AA819" s="84"/>
      <c r="AB819" s="84"/>
      <c r="AC819" s="84"/>
      <c r="AD819" s="84"/>
    </row>
    <row r="820" spans="26:30" ht="15" thickBot="1">
      <c r="Z820" s="84"/>
      <c r="AA820" s="84"/>
      <c r="AB820" s="84"/>
      <c r="AC820" s="84"/>
      <c r="AD820" s="84"/>
    </row>
    <row r="821" spans="26:30" ht="15" thickBot="1">
      <c r="Z821" s="84"/>
      <c r="AA821" s="84"/>
      <c r="AB821" s="84"/>
      <c r="AC821" s="84"/>
      <c r="AD821" s="84"/>
    </row>
    <row r="822" spans="26:30" ht="15" thickBot="1">
      <c r="Z822" s="84"/>
      <c r="AA822" s="84"/>
      <c r="AB822" s="84"/>
      <c r="AC822" s="84"/>
      <c r="AD822" s="84"/>
    </row>
    <row r="823" spans="26:30" ht="15" thickBot="1">
      <c r="Z823" s="84"/>
      <c r="AA823" s="84"/>
      <c r="AB823" s="84"/>
      <c r="AC823" s="84"/>
      <c r="AD823" s="84"/>
    </row>
    <row r="824" spans="26:30" ht="15" thickBot="1">
      <c r="Z824" s="84"/>
      <c r="AA824" s="84"/>
      <c r="AB824" s="84"/>
      <c r="AC824" s="84"/>
      <c r="AD824" s="84"/>
    </row>
    <row r="825" spans="26:30" ht="15" thickBot="1">
      <c r="Z825" s="84"/>
      <c r="AA825" s="84"/>
      <c r="AB825" s="84"/>
      <c r="AC825" s="84"/>
      <c r="AD825" s="84"/>
    </row>
    <row r="826" spans="26:30" ht="15" thickBot="1">
      <c r="Z826" s="84"/>
      <c r="AA826" s="84"/>
      <c r="AB826" s="84"/>
      <c r="AC826" s="84"/>
      <c r="AD826" s="84"/>
    </row>
    <row r="827" spans="26:30" ht="15" thickBot="1">
      <c r="Z827" s="84"/>
      <c r="AA827" s="84"/>
      <c r="AB827" s="84"/>
      <c r="AC827" s="84"/>
      <c r="AD827" s="84"/>
    </row>
    <row r="828" spans="26:30" ht="15" thickBot="1">
      <c r="Z828" s="84"/>
      <c r="AA828" s="84"/>
      <c r="AB828" s="84"/>
      <c r="AC828" s="84"/>
      <c r="AD828" s="84"/>
    </row>
    <row r="829" spans="26:30" ht="15" thickBot="1">
      <c r="Z829" s="84"/>
      <c r="AA829" s="84"/>
      <c r="AB829" s="84"/>
      <c r="AC829" s="84"/>
      <c r="AD829" s="84"/>
    </row>
    <row r="830" spans="26:30" ht="15" thickBot="1">
      <c r="Z830" s="84"/>
      <c r="AA830" s="84"/>
      <c r="AB830" s="84"/>
      <c r="AC830" s="84"/>
      <c r="AD830" s="84"/>
    </row>
    <row r="831" spans="26:30" ht="15" thickBot="1">
      <c r="Z831" s="84"/>
      <c r="AA831" s="84"/>
      <c r="AB831" s="84"/>
      <c r="AC831" s="84"/>
      <c r="AD831" s="84"/>
    </row>
    <row r="832" spans="26:30" ht="15" thickBot="1">
      <c r="Z832" s="84"/>
      <c r="AA832" s="84"/>
      <c r="AB832" s="84"/>
      <c r="AC832" s="84"/>
      <c r="AD832" s="84"/>
    </row>
    <row r="833" spans="26:30" ht="15" thickBot="1">
      <c r="Z833" s="84"/>
      <c r="AA833" s="84"/>
      <c r="AB833" s="84"/>
      <c r="AC833" s="84"/>
      <c r="AD833" s="84"/>
    </row>
    <row r="834" spans="26:30" ht="15" thickBot="1">
      <c r="Z834" s="84"/>
      <c r="AA834" s="84"/>
      <c r="AB834" s="84"/>
      <c r="AC834" s="84"/>
      <c r="AD834" s="84"/>
    </row>
    <row r="835" spans="26:30" ht="15" thickBot="1">
      <c r="Z835" s="84"/>
      <c r="AA835" s="84"/>
      <c r="AB835" s="84"/>
      <c r="AC835" s="84"/>
      <c r="AD835" s="84"/>
    </row>
    <row r="836" spans="26:30" ht="15" thickBot="1">
      <c r="Z836" s="84"/>
      <c r="AA836" s="84"/>
      <c r="AB836" s="84"/>
      <c r="AC836" s="84"/>
      <c r="AD836" s="84"/>
    </row>
    <row r="837" spans="26:30" ht="15" thickBot="1">
      <c r="Z837" s="84"/>
      <c r="AA837" s="84"/>
      <c r="AB837" s="84"/>
      <c r="AC837" s="84"/>
      <c r="AD837" s="84"/>
    </row>
    <row r="838" spans="26:30" ht="15" thickBot="1">
      <c r="Z838" s="84"/>
      <c r="AA838" s="84"/>
      <c r="AB838" s="84"/>
      <c r="AC838" s="84"/>
      <c r="AD838" s="84"/>
    </row>
    <row r="839" spans="26:30" ht="15" thickBot="1">
      <c r="Z839" s="84"/>
      <c r="AA839" s="84"/>
      <c r="AB839" s="84"/>
      <c r="AC839" s="84"/>
      <c r="AD839" s="84"/>
    </row>
    <row r="840" spans="26:30" ht="15" thickBot="1">
      <c r="Z840" s="84"/>
      <c r="AA840" s="84"/>
      <c r="AB840" s="84"/>
      <c r="AC840" s="84"/>
      <c r="AD840" s="84"/>
    </row>
    <row r="841" spans="26:30" ht="15" thickBot="1">
      <c r="Z841" s="84"/>
      <c r="AA841" s="84"/>
      <c r="AB841" s="84"/>
      <c r="AC841" s="84"/>
      <c r="AD841" s="84"/>
    </row>
    <row r="842" spans="26:30" ht="15" thickBot="1">
      <c r="Z842" s="84"/>
      <c r="AA842" s="84"/>
      <c r="AB842" s="84"/>
      <c r="AC842" s="84"/>
      <c r="AD842" s="84"/>
    </row>
    <row r="843" spans="26:30" ht="15" thickBot="1">
      <c r="Z843" s="84"/>
      <c r="AA843" s="84"/>
      <c r="AB843" s="84"/>
      <c r="AC843" s="84"/>
      <c r="AD843" s="84"/>
    </row>
    <row r="844" spans="26:30" ht="15" thickBot="1">
      <c r="Z844" s="84"/>
      <c r="AA844" s="84"/>
      <c r="AB844" s="84"/>
      <c r="AC844" s="84"/>
      <c r="AD844" s="84"/>
    </row>
    <row r="845" spans="26:30" ht="15" thickBot="1">
      <c r="Z845" s="84"/>
      <c r="AA845" s="84"/>
      <c r="AB845" s="84"/>
      <c r="AC845" s="84"/>
      <c r="AD845" s="84"/>
    </row>
    <row r="846" spans="26:30" ht="15" thickBot="1">
      <c r="Z846" s="84"/>
      <c r="AA846" s="84"/>
      <c r="AB846" s="84"/>
      <c r="AC846" s="84"/>
      <c r="AD846" s="84"/>
    </row>
    <row r="847" spans="26:30" ht="15" thickBot="1">
      <c r="Z847" s="84"/>
      <c r="AA847" s="84"/>
      <c r="AB847" s="84"/>
      <c r="AC847" s="84"/>
      <c r="AD847" s="84"/>
    </row>
    <row r="848" spans="26:30" ht="15" thickBot="1">
      <c r="Z848" s="84"/>
      <c r="AA848" s="84"/>
      <c r="AB848" s="84"/>
      <c r="AC848" s="84"/>
      <c r="AD848" s="84"/>
    </row>
    <row r="849" spans="26:30" ht="15" thickBot="1">
      <c r="Z849" s="84"/>
      <c r="AA849" s="84"/>
      <c r="AB849" s="84"/>
      <c r="AC849" s="84"/>
      <c r="AD849" s="84"/>
    </row>
    <row r="850" spans="26:30" ht="15" thickBot="1">
      <c r="Z850" s="84"/>
      <c r="AA850" s="84"/>
      <c r="AB850" s="84"/>
      <c r="AC850" s="84"/>
      <c r="AD850" s="84"/>
    </row>
    <row r="851" spans="26:30" ht="15" thickBot="1">
      <c r="Z851" s="84"/>
      <c r="AA851" s="84"/>
      <c r="AB851" s="84"/>
      <c r="AC851" s="84"/>
      <c r="AD851" s="84"/>
    </row>
    <row r="852" spans="26:30" ht="15" thickBot="1">
      <c r="Z852" s="84"/>
      <c r="AA852" s="84"/>
      <c r="AB852" s="84"/>
      <c r="AC852" s="84"/>
      <c r="AD852" s="84"/>
    </row>
    <row r="853" spans="26:30" ht="15" thickBot="1">
      <c r="Z853" s="84"/>
      <c r="AA853" s="84"/>
      <c r="AB853" s="84"/>
      <c r="AC853" s="84"/>
      <c r="AD853" s="84"/>
    </row>
    <row r="854" spans="26:30" ht="15" thickBot="1">
      <c r="Z854" s="84"/>
      <c r="AA854" s="84"/>
      <c r="AB854" s="84"/>
      <c r="AC854" s="84"/>
      <c r="AD854" s="84"/>
    </row>
    <row r="855" spans="26:30" ht="15" thickBot="1">
      <c r="Z855" s="84"/>
      <c r="AA855" s="84"/>
      <c r="AB855" s="84"/>
      <c r="AC855" s="84"/>
      <c r="AD855" s="84"/>
    </row>
    <row r="856" spans="26:30" ht="15" thickBot="1">
      <c r="Z856" s="84"/>
      <c r="AA856" s="84"/>
      <c r="AB856" s="84"/>
      <c r="AC856" s="84"/>
      <c r="AD856" s="84"/>
    </row>
    <row r="857" spans="26:30" ht="15" thickBot="1">
      <c r="Z857" s="84"/>
      <c r="AA857" s="84"/>
      <c r="AB857" s="84"/>
      <c r="AC857" s="84"/>
      <c r="AD857" s="84"/>
    </row>
    <row r="858" spans="26:30" ht="15" thickBot="1">
      <c r="Z858" s="84"/>
      <c r="AA858" s="84"/>
      <c r="AB858" s="84"/>
      <c r="AC858" s="84"/>
      <c r="AD858" s="84"/>
    </row>
    <row r="859" spans="26:30" ht="15" thickBot="1">
      <c r="Z859" s="84"/>
      <c r="AA859" s="84"/>
      <c r="AB859" s="84"/>
      <c r="AC859" s="84"/>
      <c r="AD859" s="84"/>
    </row>
    <row r="860" spans="26:30" ht="15" thickBot="1">
      <c r="Z860" s="84"/>
      <c r="AA860" s="84"/>
      <c r="AB860" s="84"/>
      <c r="AC860" s="84"/>
      <c r="AD860" s="84"/>
    </row>
    <row r="861" spans="26:30" ht="15" thickBot="1">
      <c r="Z861" s="84"/>
      <c r="AA861" s="84"/>
      <c r="AB861" s="84"/>
      <c r="AC861" s="84"/>
      <c r="AD861" s="84"/>
    </row>
    <row r="862" spans="26:30" ht="15" thickBot="1">
      <c r="Z862" s="84"/>
      <c r="AA862" s="84"/>
      <c r="AB862" s="84"/>
      <c r="AC862" s="84"/>
      <c r="AD862" s="84"/>
    </row>
    <row r="863" spans="26:30" ht="15" thickBot="1">
      <c r="Z863" s="84"/>
      <c r="AA863" s="84"/>
      <c r="AB863" s="84"/>
      <c r="AC863" s="84"/>
      <c r="AD863" s="84"/>
    </row>
    <row r="864" spans="26:30" ht="15" thickBot="1">
      <c r="Z864" s="84"/>
      <c r="AA864" s="84"/>
      <c r="AB864" s="84"/>
      <c r="AC864" s="84"/>
      <c r="AD864" s="84"/>
    </row>
    <row r="865" spans="26:30" ht="15" thickBot="1">
      <c r="Z865" s="84"/>
      <c r="AA865" s="84"/>
      <c r="AB865" s="84"/>
      <c r="AC865" s="84"/>
      <c r="AD865" s="84"/>
    </row>
    <row r="866" spans="26:30" ht="15" thickBot="1">
      <c r="Z866" s="84"/>
      <c r="AA866" s="84"/>
      <c r="AB866" s="84"/>
      <c r="AC866" s="84"/>
      <c r="AD866" s="84"/>
    </row>
    <row r="867" spans="26:30" ht="15" thickBot="1">
      <c r="Z867" s="84"/>
      <c r="AA867" s="84"/>
      <c r="AB867" s="84"/>
      <c r="AC867" s="84"/>
      <c r="AD867" s="84"/>
    </row>
    <row r="868" spans="26:30" ht="15" thickBot="1">
      <c r="Z868" s="84"/>
      <c r="AA868" s="84"/>
      <c r="AB868" s="84"/>
      <c r="AC868" s="84"/>
      <c r="AD868" s="84"/>
    </row>
    <row r="869" spans="26:30" ht="15" thickBot="1">
      <c r="Z869" s="84"/>
      <c r="AA869" s="84"/>
      <c r="AB869" s="84"/>
      <c r="AC869" s="84"/>
      <c r="AD869" s="84"/>
    </row>
    <row r="870" spans="26:30" ht="15" thickBot="1">
      <c r="Z870" s="84"/>
      <c r="AA870" s="84"/>
      <c r="AB870" s="84"/>
      <c r="AC870" s="84"/>
      <c r="AD870" s="84"/>
    </row>
    <row r="871" spans="26:30" ht="15" thickBot="1">
      <c r="Z871" s="84"/>
      <c r="AA871" s="84"/>
      <c r="AB871" s="84"/>
      <c r="AC871" s="84"/>
      <c r="AD871" s="84"/>
    </row>
    <row r="872" spans="26:30" ht="15" thickBot="1">
      <c r="Z872" s="84"/>
      <c r="AA872" s="84"/>
      <c r="AB872" s="84"/>
      <c r="AC872" s="84"/>
      <c r="AD872" s="84"/>
    </row>
    <row r="873" spans="26:30" ht="15" thickBot="1">
      <c r="Z873" s="84"/>
      <c r="AA873" s="84"/>
      <c r="AB873" s="84"/>
      <c r="AC873" s="84"/>
      <c r="AD873" s="84"/>
    </row>
    <row r="874" spans="26:30" ht="15" thickBot="1">
      <c r="Z874" s="84"/>
      <c r="AA874" s="84"/>
      <c r="AB874" s="84"/>
      <c r="AC874" s="84"/>
      <c r="AD874" s="84"/>
    </row>
    <row r="875" spans="26:30" ht="15" thickBot="1">
      <c r="Z875" s="84"/>
      <c r="AA875" s="84"/>
      <c r="AB875" s="84"/>
      <c r="AC875" s="84"/>
      <c r="AD875" s="84"/>
    </row>
    <row r="876" spans="26:30" ht="15" thickBot="1">
      <c r="Z876" s="84"/>
      <c r="AA876" s="84"/>
      <c r="AB876" s="84"/>
      <c r="AC876" s="84"/>
      <c r="AD876" s="84"/>
    </row>
    <row r="877" spans="26:30" ht="15" thickBot="1">
      <c r="Z877" s="84"/>
      <c r="AA877" s="84"/>
      <c r="AB877" s="84"/>
      <c r="AC877" s="84"/>
      <c r="AD877" s="84"/>
    </row>
    <row r="878" spans="26:30" ht="15" thickBot="1">
      <c r="Z878" s="84"/>
      <c r="AA878" s="84"/>
      <c r="AB878" s="84"/>
      <c r="AC878" s="84"/>
      <c r="AD878" s="84"/>
    </row>
    <row r="879" spans="26:30" ht="15" thickBot="1">
      <c r="Z879" s="84"/>
      <c r="AA879" s="84"/>
      <c r="AB879" s="84"/>
      <c r="AC879" s="84"/>
      <c r="AD879" s="84"/>
    </row>
    <row r="880" spans="26:30" ht="15" thickBot="1">
      <c r="Z880" s="84"/>
      <c r="AA880" s="84"/>
      <c r="AB880" s="84"/>
      <c r="AC880" s="84"/>
      <c r="AD880" s="84"/>
    </row>
    <row r="881" spans="26:30" ht="15" thickBot="1">
      <c r="Z881" s="84"/>
      <c r="AA881" s="84"/>
      <c r="AB881" s="84"/>
      <c r="AC881" s="84"/>
      <c r="AD881" s="84"/>
    </row>
    <row r="882" spans="26:30" ht="15" thickBot="1">
      <c r="Z882" s="84"/>
      <c r="AA882" s="84"/>
      <c r="AB882" s="84"/>
      <c r="AC882" s="84"/>
      <c r="AD882" s="84"/>
    </row>
    <row r="883" spans="26:30" ht="15" thickBot="1">
      <c r="Z883" s="84"/>
      <c r="AA883" s="84"/>
      <c r="AB883" s="84"/>
      <c r="AC883" s="84"/>
      <c r="AD883" s="84"/>
    </row>
    <row r="884" spans="26:30" ht="15" thickBot="1">
      <c r="Z884" s="84"/>
      <c r="AA884" s="84"/>
      <c r="AB884" s="84"/>
      <c r="AC884" s="84"/>
      <c r="AD884" s="84"/>
    </row>
    <row r="885" spans="26:30" ht="15" thickBot="1">
      <c r="Z885" s="84"/>
      <c r="AA885" s="84"/>
      <c r="AB885" s="84"/>
      <c r="AC885" s="84"/>
      <c r="AD885" s="84"/>
    </row>
    <row r="886" spans="26:30" ht="15" thickBot="1">
      <c r="Z886" s="84"/>
      <c r="AA886" s="84"/>
      <c r="AB886" s="84"/>
      <c r="AC886" s="84"/>
      <c r="AD886" s="84"/>
    </row>
    <row r="887" spans="26:30" ht="15" thickBot="1">
      <c r="Z887" s="84"/>
      <c r="AA887" s="84"/>
      <c r="AB887" s="84"/>
      <c r="AC887" s="84"/>
      <c r="AD887" s="84"/>
    </row>
    <row r="888" spans="26:30" ht="15" thickBot="1">
      <c r="Z888" s="84"/>
      <c r="AA888" s="84"/>
      <c r="AB888" s="84"/>
      <c r="AC888" s="84"/>
      <c r="AD888" s="84"/>
    </row>
    <row r="889" spans="26:30" ht="15" thickBot="1">
      <c r="Z889" s="84"/>
      <c r="AA889" s="84"/>
      <c r="AB889" s="84"/>
      <c r="AC889" s="84"/>
      <c r="AD889" s="84"/>
    </row>
    <row r="890" spans="26:30" ht="15" thickBot="1">
      <c r="Z890" s="84"/>
      <c r="AA890" s="84"/>
      <c r="AB890" s="84"/>
      <c r="AC890" s="84"/>
      <c r="AD890" s="84"/>
    </row>
    <row r="891" spans="26:30" ht="15" thickBot="1">
      <c r="Z891" s="84"/>
      <c r="AA891" s="84"/>
      <c r="AB891" s="84"/>
      <c r="AC891" s="84"/>
      <c r="AD891" s="84"/>
    </row>
    <row r="892" spans="26:30" ht="15" thickBot="1">
      <c r="Z892" s="84"/>
      <c r="AA892" s="84"/>
      <c r="AB892" s="84"/>
      <c r="AC892" s="84"/>
      <c r="AD892" s="84"/>
    </row>
    <row r="893" spans="26:30" ht="15" thickBot="1">
      <c r="Z893" s="84"/>
      <c r="AA893" s="84"/>
      <c r="AB893" s="84"/>
      <c r="AC893" s="84"/>
      <c r="AD893" s="84"/>
    </row>
    <row r="894" spans="26:30" ht="15" thickBot="1">
      <c r="Z894" s="84"/>
      <c r="AA894" s="84"/>
      <c r="AB894" s="84"/>
      <c r="AC894" s="84"/>
      <c r="AD894" s="84"/>
    </row>
    <row r="895" spans="26:30" ht="15" thickBot="1">
      <c r="Z895" s="84"/>
      <c r="AA895" s="84"/>
      <c r="AB895" s="84"/>
      <c r="AC895" s="84"/>
      <c r="AD895" s="84"/>
    </row>
    <row r="896" spans="26:30" ht="15" thickBot="1">
      <c r="Z896" s="84"/>
      <c r="AA896" s="84"/>
      <c r="AB896" s="84"/>
      <c r="AC896" s="84"/>
      <c r="AD896" s="84"/>
    </row>
    <row r="897" spans="26:30" ht="15" thickBot="1">
      <c r="Z897" s="84"/>
      <c r="AA897" s="84"/>
      <c r="AB897" s="84"/>
      <c r="AC897" s="84"/>
      <c r="AD897" s="84"/>
    </row>
    <row r="898" spans="26:30" ht="15" thickBot="1">
      <c r="Z898" s="84"/>
      <c r="AA898" s="84"/>
      <c r="AB898" s="84"/>
      <c r="AC898" s="84"/>
      <c r="AD898" s="84"/>
    </row>
    <row r="899" spans="26:30" ht="15" thickBot="1">
      <c r="Z899" s="84"/>
      <c r="AA899" s="84"/>
      <c r="AB899" s="84"/>
      <c r="AC899" s="84"/>
      <c r="AD899" s="84"/>
    </row>
    <row r="900" spans="26:30" ht="15" thickBot="1">
      <c r="Z900" s="84"/>
      <c r="AA900" s="84"/>
      <c r="AB900" s="84"/>
      <c r="AC900" s="84"/>
      <c r="AD900" s="84"/>
    </row>
    <row r="901" spans="26:30" ht="15" thickBot="1">
      <c r="Z901" s="84"/>
      <c r="AA901" s="84"/>
      <c r="AB901" s="84"/>
      <c r="AC901" s="84"/>
      <c r="AD901" s="84"/>
    </row>
    <row r="902" spans="26:30" ht="15" thickBot="1">
      <c r="Z902" s="84"/>
      <c r="AA902" s="84"/>
      <c r="AB902" s="84"/>
      <c r="AC902" s="84"/>
      <c r="AD902" s="84"/>
    </row>
    <row r="903" spans="26:30" ht="15" thickBot="1">
      <c r="Z903" s="84"/>
      <c r="AA903" s="84"/>
      <c r="AB903" s="84"/>
      <c r="AC903" s="84"/>
      <c r="AD903" s="84"/>
    </row>
    <row r="904" spans="26:30" ht="15" thickBot="1">
      <c r="Z904" s="84"/>
      <c r="AA904" s="84"/>
      <c r="AB904" s="84"/>
      <c r="AC904" s="84"/>
      <c r="AD904" s="84"/>
    </row>
    <row r="905" spans="26:30" ht="15" thickBot="1">
      <c r="Z905" s="84"/>
      <c r="AA905" s="84"/>
      <c r="AB905" s="84"/>
      <c r="AC905" s="84"/>
      <c r="AD905" s="84"/>
    </row>
    <row r="906" spans="26:30" ht="15" thickBot="1">
      <c r="Z906" s="84"/>
      <c r="AA906" s="84"/>
      <c r="AB906" s="84"/>
      <c r="AC906" s="84"/>
      <c r="AD906" s="84"/>
    </row>
    <row r="907" spans="26:30" ht="15" thickBot="1">
      <c r="Z907" s="84"/>
      <c r="AA907" s="84"/>
      <c r="AB907" s="84"/>
      <c r="AC907" s="84"/>
      <c r="AD907" s="84"/>
    </row>
    <row r="908" spans="26:30" ht="15" thickBot="1">
      <c r="Z908" s="84"/>
      <c r="AA908" s="84"/>
      <c r="AB908" s="84"/>
      <c r="AC908" s="84"/>
      <c r="AD908" s="84"/>
    </row>
    <row r="909" spans="26:30" ht="15" thickBot="1">
      <c r="Z909" s="84"/>
      <c r="AA909" s="84"/>
      <c r="AB909" s="84"/>
      <c r="AC909" s="84"/>
      <c r="AD909" s="84"/>
    </row>
    <row r="910" spans="26:30" ht="15" thickBot="1">
      <c r="Z910" s="84"/>
      <c r="AA910" s="84"/>
      <c r="AB910" s="84"/>
      <c r="AC910" s="84"/>
      <c r="AD910" s="84"/>
    </row>
    <row r="911" spans="26:30" ht="15" thickBot="1">
      <c r="Z911" s="84"/>
      <c r="AA911" s="84"/>
      <c r="AB911" s="84"/>
      <c r="AC911" s="84"/>
      <c r="AD911" s="84"/>
    </row>
    <row r="912" spans="26:30" ht="15" thickBot="1">
      <c r="Z912" s="84"/>
      <c r="AA912" s="84"/>
      <c r="AB912" s="84"/>
      <c r="AC912" s="84"/>
      <c r="AD912" s="84"/>
    </row>
    <row r="913" spans="26:30" ht="15" thickBot="1">
      <c r="Z913" s="84"/>
      <c r="AA913" s="84"/>
      <c r="AB913" s="84"/>
      <c r="AC913" s="84"/>
      <c r="AD913" s="84"/>
    </row>
    <row r="914" spans="26:30" ht="15" thickBot="1">
      <c r="Z914" s="84"/>
      <c r="AA914" s="84"/>
      <c r="AB914" s="84"/>
      <c r="AC914" s="84"/>
      <c r="AD914" s="84"/>
    </row>
    <row r="915" spans="26:30" ht="15" thickBot="1">
      <c r="Z915" s="84"/>
      <c r="AA915" s="84"/>
      <c r="AB915" s="84"/>
      <c r="AC915" s="84"/>
      <c r="AD915" s="84"/>
    </row>
    <row r="916" spans="26:30" ht="15" thickBot="1">
      <c r="Z916" s="84"/>
      <c r="AA916" s="84"/>
      <c r="AB916" s="84"/>
      <c r="AC916" s="84"/>
      <c r="AD916" s="84"/>
    </row>
    <row r="917" spans="26:30" ht="15" thickBot="1">
      <c r="Z917" s="84"/>
      <c r="AA917" s="84"/>
      <c r="AB917" s="84"/>
      <c r="AC917" s="84"/>
      <c r="AD917" s="84"/>
    </row>
    <row r="918" spans="26:30" ht="15" thickBot="1">
      <c r="Z918" s="84"/>
      <c r="AA918" s="84"/>
      <c r="AB918" s="84"/>
      <c r="AC918" s="84"/>
      <c r="AD918" s="84"/>
    </row>
    <row r="919" spans="26:30" ht="15" thickBot="1">
      <c r="Z919" s="84"/>
      <c r="AA919" s="84"/>
      <c r="AB919" s="84"/>
      <c r="AC919" s="84"/>
      <c r="AD919" s="84"/>
    </row>
    <row r="920" spans="26:30" ht="15" thickBot="1">
      <c r="Z920" s="84"/>
      <c r="AA920" s="84"/>
      <c r="AB920" s="84"/>
      <c r="AC920" s="84"/>
      <c r="AD920" s="84"/>
    </row>
    <row r="921" spans="26:30" ht="15" thickBot="1">
      <c r="Z921" s="84"/>
      <c r="AA921" s="84"/>
      <c r="AB921" s="84"/>
      <c r="AC921" s="84"/>
      <c r="AD921" s="84"/>
    </row>
    <row r="922" spans="26:30" ht="15" thickBot="1">
      <c r="Z922" s="84"/>
      <c r="AA922" s="84"/>
      <c r="AB922" s="84"/>
      <c r="AC922" s="84"/>
      <c r="AD922" s="84"/>
    </row>
    <row r="923" spans="26:30" ht="15" thickBot="1">
      <c r="Z923" s="84"/>
      <c r="AA923" s="84"/>
      <c r="AB923" s="84"/>
      <c r="AC923" s="84"/>
      <c r="AD923" s="84"/>
    </row>
    <row r="924" spans="26:30" ht="15" thickBot="1">
      <c r="Z924" s="84"/>
      <c r="AA924" s="84"/>
      <c r="AB924" s="84"/>
      <c r="AC924" s="84"/>
      <c r="AD924" s="84"/>
    </row>
    <row r="925" spans="26:30" ht="15" thickBot="1">
      <c r="Z925" s="84"/>
      <c r="AA925" s="84"/>
      <c r="AB925" s="84"/>
      <c r="AC925" s="84"/>
      <c r="AD925" s="84"/>
    </row>
    <row r="926" spans="26:30" ht="15" thickBot="1">
      <c r="Z926" s="84"/>
      <c r="AA926" s="84"/>
      <c r="AB926" s="84"/>
      <c r="AC926" s="84"/>
      <c r="AD926" s="84"/>
    </row>
    <row r="927" spans="26:30" ht="15" thickBot="1">
      <c r="Z927" s="84"/>
      <c r="AA927" s="84"/>
      <c r="AB927" s="84"/>
      <c r="AC927" s="84"/>
      <c r="AD927" s="84"/>
    </row>
    <row r="928" spans="26:30" ht="15" thickBot="1">
      <c r="Z928" s="84"/>
      <c r="AA928" s="84"/>
      <c r="AB928" s="84"/>
      <c r="AC928" s="84"/>
      <c r="AD928" s="84"/>
    </row>
    <row r="929" spans="26:30" ht="15" thickBot="1">
      <c r="Z929" s="84"/>
      <c r="AA929" s="84"/>
      <c r="AB929" s="84"/>
      <c r="AC929" s="84"/>
      <c r="AD929" s="84"/>
    </row>
    <row r="930" spans="26:30" ht="15" thickBot="1">
      <c r="Z930" s="84"/>
      <c r="AA930" s="84"/>
      <c r="AB930" s="84"/>
      <c r="AC930" s="84"/>
      <c r="AD930" s="84"/>
    </row>
    <row r="931" spans="26:30" ht="15" thickBot="1">
      <c r="Z931" s="84"/>
      <c r="AA931" s="84"/>
      <c r="AB931" s="84"/>
      <c r="AC931" s="84"/>
      <c r="AD931" s="84"/>
    </row>
    <row r="932" spans="26:30" ht="15" thickBot="1">
      <c r="Z932" s="84"/>
      <c r="AA932" s="84"/>
      <c r="AB932" s="84"/>
      <c r="AC932" s="84"/>
      <c r="AD932" s="84"/>
    </row>
    <row r="933" spans="26:30" ht="15" thickBot="1">
      <c r="Z933" s="84"/>
      <c r="AA933" s="84"/>
      <c r="AB933" s="84"/>
      <c r="AC933" s="84"/>
      <c r="AD933" s="84"/>
    </row>
    <row r="934" spans="26:30" ht="15" thickBot="1">
      <c r="Z934" s="84"/>
      <c r="AA934" s="84"/>
      <c r="AB934" s="84"/>
      <c r="AC934" s="84"/>
      <c r="AD934" s="84"/>
    </row>
    <row r="935" spans="26:30" ht="15" thickBot="1">
      <c r="Z935" s="84"/>
      <c r="AA935" s="84"/>
      <c r="AB935" s="84"/>
      <c r="AC935" s="84"/>
      <c r="AD935" s="84"/>
    </row>
    <row r="936" spans="26:30" ht="15" thickBot="1">
      <c r="Z936" s="84"/>
      <c r="AA936" s="84"/>
      <c r="AB936" s="84"/>
      <c r="AC936" s="84"/>
      <c r="AD936" s="84"/>
    </row>
    <row r="937" spans="26:30" ht="15" thickBot="1">
      <c r="Z937" s="84"/>
      <c r="AA937" s="84"/>
      <c r="AB937" s="84"/>
      <c r="AC937" s="84"/>
      <c r="AD937" s="84"/>
    </row>
    <row r="938" spans="26:30" ht="15" thickBot="1">
      <c r="Z938" s="84"/>
      <c r="AA938" s="84"/>
      <c r="AB938" s="84"/>
      <c r="AC938" s="84"/>
      <c r="AD938" s="84"/>
    </row>
    <row r="939" spans="26:30" ht="15" thickBot="1">
      <c r="Z939" s="84"/>
      <c r="AA939" s="84"/>
      <c r="AB939" s="84"/>
      <c r="AC939" s="84"/>
      <c r="AD939" s="84"/>
    </row>
    <row r="940" spans="26:30" ht="15" thickBot="1">
      <c r="Z940" s="84"/>
      <c r="AA940" s="84"/>
      <c r="AB940" s="84"/>
      <c r="AC940" s="84"/>
      <c r="AD940" s="84"/>
    </row>
    <row r="941" spans="26:30" ht="15" thickBot="1">
      <c r="Z941" s="84"/>
      <c r="AA941" s="84"/>
      <c r="AB941" s="84"/>
      <c r="AC941" s="84"/>
      <c r="AD941" s="84"/>
    </row>
    <row r="942" spans="26:30" ht="15" thickBot="1">
      <c r="Z942" s="84"/>
      <c r="AA942" s="84"/>
      <c r="AB942" s="84"/>
      <c r="AC942" s="84"/>
      <c r="AD942" s="84"/>
    </row>
    <row r="943" spans="26:30" ht="15" thickBot="1">
      <c r="Z943" s="84"/>
      <c r="AA943" s="84"/>
      <c r="AB943" s="84"/>
      <c r="AC943" s="84"/>
      <c r="AD943" s="84"/>
    </row>
    <row r="944" spans="26:30" ht="15" thickBot="1">
      <c r="Z944" s="84"/>
      <c r="AA944" s="84"/>
      <c r="AB944" s="84"/>
      <c r="AC944" s="84"/>
      <c r="AD944" s="84"/>
    </row>
    <row r="945" spans="26:30" ht="15" thickBot="1">
      <c r="Z945" s="84"/>
      <c r="AA945" s="84"/>
      <c r="AB945" s="84"/>
      <c r="AC945" s="84"/>
      <c r="AD945" s="84"/>
    </row>
    <row r="946" spans="26:30" ht="15" thickBot="1">
      <c r="Z946" s="84"/>
      <c r="AA946" s="84"/>
      <c r="AB946" s="84"/>
      <c r="AC946" s="84"/>
      <c r="AD946" s="84"/>
    </row>
    <row r="947" spans="26:30" ht="15" thickBot="1">
      <c r="Z947" s="84"/>
      <c r="AA947" s="84"/>
      <c r="AB947" s="84"/>
      <c r="AC947" s="84"/>
      <c r="AD947" s="84"/>
    </row>
    <row r="948" spans="26:30" ht="15" thickBot="1">
      <c r="Z948" s="84"/>
      <c r="AA948" s="84"/>
      <c r="AB948" s="84"/>
      <c r="AC948" s="84"/>
      <c r="AD948" s="84"/>
    </row>
    <row r="949" spans="26:30" ht="15" thickBot="1">
      <c r="Z949" s="84"/>
      <c r="AA949" s="84"/>
      <c r="AB949" s="84"/>
      <c r="AC949" s="84"/>
      <c r="AD949" s="84"/>
    </row>
    <row r="950" spans="26:30" ht="15" thickBot="1">
      <c r="Z950" s="84"/>
      <c r="AA950" s="84"/>
      <c r="AB950" s="84"/>
      <c r="AC950" s="84"/>
      <c r="AD950" s="84"/>
    </row>
    <row r="951" spans="26:30" ht="15" thickBot="1">
      <c r="Z951" s="84"/>
      <c r="AA951" s="84"/>
      <c r="AB951" s="84"/>
      <c r="AC951" s="84"/>
      <c r="AD951" s="84"/>
    </row>
    <row r="952" spans="26:30" ht="15" thickBot="1">
      <c r="Z952" s="84"/>
      <c r="AA952" s="84"/>
      <c r="AB952" s="84"/>
      <c r="AC952" s="84"/>
      <c r="AD952" s="84"/>
    </row>
    <row r="953" spans="26:30" ht="15" thickBot="1">
      <c r="Z953" s="84"/>
      <c r="AA953" s="84"/>
      <c r="AB953" s="84"/>
      <c r="AC953" s="84"/>
      <c r="AD953" s="84"/>
    </row>
    <row r="954" spans="26:30" ht="15" thickBot="1">
      <c r="Z954" s="84"/>
      <c r="AA954" s="84"/>
      <c r="AB954" s="84"/>
      <c r="AC954" s="84"/>
      <c r="AD954" s="84"/>
    </row>
    <row r="955" spans="26:30" ht="15" thickBot="1">
      <c r="Z955" s="84"/>
      <c r="AA955" s="84"/>
      <c r="AB955" s="84"/>
      <c r="AC955" s="84"/>
      <c r="AD955" s="84"/>
    </row>
    <row r="956" spans="26:30" ht="15" thickBot="1">
      <c r="Z956" s="84"/>
      <c r="AA956" s="84"/>
      <c r="AB956" s="84"/>
      <c r="AC956" s="84"/>
      <c r="AD956" s="84"/>
    </row>
    <row r="957" spans="26:30" ht="15" thickBot="1">
      <c r="Z957" s="84"/>
      <c r="AA957" s="84"/>
      <c r="AB957" s="84"/>
      <c r="AC957" s="84"/>
      <c r="AD957" s="84"/>
    </row>
    <row r="958" spans="26:30" ht="15" thickBot="1">
      <c r="Z958" s="84"/>
      <c r="AA958" s="84"/>
      <c r="AB958" s="84"/>
      <c r="AC958" s="84"/>
      <c r="AD958" s="84"/>
    </row>
    <row r="959" spans="26:30" ht="15" thickBot="1">
      <c r="Z959" s="84"/>
      <c r="AA959" s="84"/>
      <c r="AB959" s="84"/>
      <c r="AC959" s="84"/>
      <c r="AD959" s="84"/>
    </row>
    <row r="960" spans="26:30" ht="15" thickBot="1">
      <c r="Z960" s="84"/>
      <c r="AA960" s="84"/>
      <c r="AB960" s="84"/>
      <c r="AC960" s="84"/>
      <c r="AD960" s="84"/>
    </row>
    <row r="961" spans="26:30" ht="15" thickBot="1">
      <c r="Z961" s="84"/>
      <c r="AA961" s="84"/>
      <c r="AB961" s="84"/>
      <c r="AC961" s="84"/>
      <c r="AD961" s="84"/>
    </row>
    <row r="962" spans="26:30" ht="15" thickBot="1">
      <c r="Z962" s="84"/>
      <c r="AA962" s="84"/>
      <c r="AB962" s="84"/>
      <c r="AC962" s="84"/>
      <c r="AD962" s="84"/>
    </row>
    <row r="963" spans="26:30" ht="15" thickBot="1">
      <c r="Z963" s="84"/>
      <c r="AA963" s="84"/>
      <c r="AB963" s="84"/>
      <c r="AC963" s="84"/>
      <c r="AD963" s="84"/>
    </row>
    <row r="964" spans="26:30" ht="15" thickBot="1">
      <c r="Z964" s="84"/>
      <c r="AA964" s="84"/>
      <c r="AB964" s="84"/>
      <c r="AC964" s="84"/>
      <c r="AD964" s="84"/>
    </row>
    <row r="965" spans="26:30" ht="15" thickBot="1">
      <c r="Z965" s="84"/>
      <c r="AA965" s="84"/>
      <c r="AB965" s="84"/>
      <c r="AC965" s="84"/>
      <c r="AD965" s="84"/>
    </row>
    <row r="966" spans="26:30" ht="15" thickBot="1">
      <c r="Z966" s="84"/>
      <c r="AA966" s="84"/>
      <c r="AB966" s="84"/>
      <c r="AC966" s="84"/>
      <c r="AD966" s="84"/>
    </row>
    <row r="967" spans="26:30" ht="15" thickBot="1">
      <c r="Z967" s="84"/>
      <c r="AA967" s="84"/>
      <c r="AB967" s="84"/>
      <c r="AC967" s="84"/>
      <c r="AD967" s="84"/>
    </row>
    <row r="968" spans="26:30" ht="15" thickBot="1">
      <c r="Z968" s="84"/>
      <c r="AA968" s="84"/>
      <c r="AB968" s="84"/>
      <c r="AC968" s="84"/>
      <c r="AD968" s="84"/>
    </row>
    <row r="969" spans="26:30" ht="15" thickBot="1">
      <c r="Z969" s="84"/>
      <c r="AA969" s="84"/>
      <c r="AB969" s="84"/>
      <c r="AC969" s="84"/>
      <c r="AD969" s="84"/>
    </row>
    <row r="970" spans="26:30" ht="15" thickBot="1">
      <c r="Z970" s="84"/>
      <c r="AA970" s="84"/>
      <c r="AB970" s="84"/>
      <c r="AC970" s="84"/>
      <c r="AD970" s="84"/>
    </row>
    <row r="971" spans="26:30" ht="15" thickBot="1">
      <c r="Z971" s="84"/>
      <c r="AA971" s="84"/>
      <c r="AB971" s="84"/>
      <c r="AC971" s="84"/>
      <c r="AD971" s="84"/>
    </row>
    <row r="972" spans="26:30" ht="15" thickBot="1">
      <c r="Z972" s="84"/>
      <c r="AA972" s="84"/>
      <c r="AB972" s="84"/>
      <c r="AC972" s="84"/>
      <c r="AD972" s="84"/>
    </row>
    <row r="973" spans="26:30" ht="15" thickBot="1">
      <c r="Z973" s="84"/>
      <c r="AA973" s="84"/>
      <c r="AB973" s="84"/>
      <c r="AC973" s="84"/>
      <c r="AD973" s="84"/>
    </row>
    <row r="974" spans="26:30" ht="15" thickBot="1">
      <c r="Z974" s="84"/>
      <c r="AA974" s="84"/>
      <c r="AB974" s="84"/>
      <c r="AC974" s="84"/>
      <c r="AD974" s="84"/>
    </row>
    <row r="975" spans="26:30" ht="15" thickBot="1">
      <c r="Z975" s="84"/>
      <c r="AA975" s="84"/>
      <c r="AB975" s="84"/>
      <c r="AC975" s="84"/>
      <c r="AD975" s="84"/>
    </row>
    <row r="976" spans="26:30" ht="15" thickBot="1">
      <c r="Z976" s="84"/>
      <c r="AA976" s="84"/>
      <c r="AB976" s="84"/>
      <c r="AC976" s="84"/>
      <c r="AD976" s="84"/>
    </row>
    <row r="977" spans="26:30" ht="15" thickBot="1">
      <c r="Z977" s="84"/>
      <c r="AA977" s="84"/>
      <c r="AB977" s="84"/>
      <c r="AC977" s="84"/>
      <c r="AD977" s="84"/>
    </row>
    <row r="978" spans="26:30" ht="15" thickBot="1">
      <c r="Z978" s="84"/>
      <c r="AA978" s="84"/>
      <c r="AB978" s="84"/>
      <c r="AC978" s="84"/>
      <c r="AD978" s="84"/>
    </row>
    <row r="979" spans="26:30" ht="15" thickBot="1">
      <c r="Z979" s="84"/>
      <c r="AA979" s="84"/>
      <c r="AB979" s="84"/>
      <c r="AC979" s="84"/>
      <c r="AD979" s="84"/>
    </row>
    <row r="980" spans="26:30" ht="15" thickBot="1">
      <c r="Z980" s="84"/>
      <c r="AA980" s="84"/>
      <c r="AB980" s="84"/>
      <c r="AC980" s="84"/>
      <c r="AD980" s="84"/>
    </row>
    <row r="981" spans="26:30" ht="15" thickBot="1">
      <c r="Z981" s="84"/>
      <c r="AA981" s="84"/>
      <c r="AB981" s="84"/>
      <c r="AC981" s="84"/>
      <c r="AD981" s="84"/>
    </row>
    <row r="982" spans="26:30" ht="15" thickBot="1">
      <c r="Z982" s="84"/>
      <c r="AA982" s="84"/>
      <c r="AB982" s="84"/>
      <c r="AC982" s="84"/>
      <c r="AD982" s="84"/>
    </row>
    <row r="983" spans="26:30" ht="15" thickBot="1">
      <c r="Z983" s="84"/>
      <c r="AA983" s="84"/>
      <c r="AB983" s="84"/>
      <c r="AC983" s="84"/>
      <c r="AD983" s="84"/>
    </row>
    <row r="984" spans="26:30" ht="15" thickBot="1">
      <c r="Z984" s="84"/>
      <c r="AA984" s="84"/>
      <c r="AB984" s="84"/>
      <c r="AC984" s="84"/>
      <c r="AD984" s="84"/>
    </row>
    <row r="985" spans="26:30" ht="15" thickBot="1">
      <c r="Z985" s="84"/>
      <c r="AA985" s="84"/>
      <c r="AB985" s="84"/>
      <c r="AC985" s="84"/>
      <c r="AD985" s="84"/>
    </row>
    <row r="986" spans="26:30" ht="15" thickBot="1">
      <c r="Z986" s="84"/>
      <c r="AA986" s="84"/>
      <c r="AB986" s="84"/>
      <c r="AC986" s="84"/>
      <c r="AD986" s="84"/>
    </row>
    <row r="987" spans="26:30" ht="15" thickBot="1">
      <c r="Z987" s="84"/>
      <c r="AA987" s="84"/>
      <c r="AB987" s="84"/>
      <c r="AC987" s="84"/>
      <c r="AD987" s="84"/>
    </row>
    <row r="988" spans="26:30" ht="15" thickBot="1">
      <c r="Z988" s="84"/>
      <c r="AA988" s="84"/>
      <c r="AB988" s="84"/>
      <c r="AC988" s="84"/>
      <c r="AD988" s="84"/>
    </row>
    <row r="989" spans="26:30" ht="15" thickBot="1">
      <c r="Z989" s="84"/>
      <c r="AA989" s="84"/>
      <c r="AB989" s="84"/>
      <c r="AC989" s="84"/>
      <c r="AD989" s="84"/>
    </row>
    <row r="990" spans="26:30" ht="15" thickBot="1">
      <c r="Z990" s="84"/>
      <c r="AA990" s="84"/>
      <c r="AB990" s="84"/>
      <c r="AC990" s="84"/>
      <c r="AD990" s="84"/>
    </row>
    <row r="991" spans="26:30" ht="15" thickBot="1">
      <c r="Z991" s="84"/>
      <c r="AA991" s="84"/>
      <c r="AB991" s="84"/>
      <c r="AC991" s="84"/>
      <c r="AD991" s="84"/>
    </row>
    <row r="992" spans="26:30" ht="15" thickBot="1">
      <c r="Z992" s="84"/>
      <c r="AA992" s="84"/>
      <c r="AB992" s="84"/>
      <c r="AC992" s="84"/>
      <c r="AD992" s="84"/>
    </row>
    <row r="993" spans="26:30" ht="15" thickBot="1">
      <c r="Z993" s="84"/>
      <c r="AA993" s="84"/>
      <c r="AB993" s="84"/>
      <c r="AC993" s="84"/>
      <c r="AD993" s="84"/>
    </row>
    <row r="994" spans="26:30" ht="15" thickBot="1">
      <c r="Z994" s="84"/>
      <c r="AA994" s="84"/>
      <c r="AB994" s="84"/>
      <c r="AC994" s="84"/>
      <c r="AD994" s="84"/>
    </row>
    <row r="995" spans="26:30" ht="15" thickBot="1">
      <c r="Z995" s="84"/>
      <c r="AA995" s="84"/>
      <c r="AB995" s="84"/>
      <c r="AC995" s="84"/>
      <c r="AD995" s="84"/>
    </row>
    <row r="996" spans="26:30" ht="15" thickBot="1">
      <c r="Z996" s="84"/>
      <c r="AA996" s="84"/>
      <c r="AB996" s="84"/>
      <c r="AC996" s="84"/>
      <c r="AD996" s="84"/>
    </row>
    <row r="997" spans="26:30" ht="15" thickBot="1">
      <c r="Z997" s="84"/>
      <c r="AA997" s="84"/>
      <c r="AB997" s="84"/>
      <c r="AC997" s="84"/>
      <c r="AD997" s="84"/>
    </row>
    <row r="998" spans="26:30" ht="15" thickBot="1">
      <c r="Z998" s="84"/>
      <c r="AA998" s="84"/>
      <c r="AB998" s="84"/>
      <c r="AC998" s="84"/>
      <c r="AD998" s="84"/>
    </row>
    <row r="999" spans="26:30" ht="15" thickBot="1">
      <c r="Z999" s="84"/>
      <c r="AA999" s="84"/>
      <c r="AB999" s="84"/>
      <c r="AC999" s="84"/>
      <c r="AD999" s="84"/>
    </row>
    <row r="1000" spans="26:30" ht="15" thickBot="1">
      <c r="Z1000" s="84"/>
      <c r="AA1000" s="84"/>
      <c r="AB1000" s="84"/>
      <c r="AC1000" s="84"/>
      <c r="AD1000" s="84"/>
    </row>
    <row r="1001" spans="26:30" ht="15" thickBot="1">
      <c r="Z1001" s="84"/>
      <c r="AA1001" s="84"/>
      <c r="AB1001" s="84"/>
      <c r="AC1001" s="84"/>
      <c r="AD1001" s="84"/>
    </row>
    <row r="1002" spans="26:30" ht="15" thickBot="1">
      <c r="Z1002" s="84"/>
      <c r="AA1002" s="84"/>
      <c r="AB1002" s="84"/>
      <c r="AC1002" s="84"/>
      <c r="AD1002" s="84"/>
    </row>
    <row r="1003" spans="26:30" ht="15" thickBot="1">
      <c r="Z1003" s="84"/>
      <c r="AA1003" s="84"/>
      <c r="AB1003" s="84"/>
      <c r="AC1003" s="84"/>
      <c r="AD1003" s="84"/>
    </row>
    <row r="1004" spans="26:30" ht="15" thickBot="1">
      <c r="Z1004" s="84"/>
      <c r="AA1004" s="84"/>
      <c r="AB1004" s="84"/>
      <c r="AC1004" s="84"/>
      <c r="AD1004" s="84"/>
    </row>
    <row r="1005" spans="26:30" ht="15" thickBot="1">
      <c r="Z1005" s="84"/>
      <c r="AA1005" s="84"/>
      <c r="AB1005" s="84"/>
      <c r="AC1005" s="84"/>
      <c r="AD1005" s="84"/>
    </row>
    <row r="1006" spans="26:30" ht="15" thickBot="1">
      <c r="Z1006" s="84"/>
      <c r="AA1006" s="84"/>
      <c r="AB1006" s="84"/>
      <c r="AC1006" s="84"/>
      <c r="AD1006" s="84"/>
    </row>
    <row r="1007" spans="26:30" ht="15" thickBot="1">
      <c r="Z1007" s="84"/>
      <c r="AA1007" s="84"/>
      <c r="AB1007" s="84"/>
      <c r="AC1007" s="84"/>
      <c r="AD1007" s="84"/>
    </row>
    <row r="1008" spans="26:30" ht="15" thickBot="1">
      <c r="Z1008" s="84"/>
      <c r="AA1008" s="84"/>
      <c r="AB1008" s="84"/>
      <c r="AC1008" s="84"/>
      <c r="AD1008" s="84"/>
    </row>
    <row r="1009" spans="26:30" ht="15" thickBot="1">
      <c r="Z1009" s="84"/>
      <c r="AA1009" s="84"/>
      <c r="AB1009" s="84"/>
      <c r="AC1009" s="84"/>
      <c r="AD1009" s="84"/>
    </row>
    <row r="1010" spans="26:30" ht="15" thickBot="1">
      <c r="Z1010" s="84"/>
      <c r="AA1010" s="84"/>
      <c r="AB1010" s="84"/>
      <c r="AC1010" s="84"/>
      <c r="AD1010" s="84"/>
    </row>
    <row r="1011" spans="26:30" ht="15" thickBot="1">
      <c r="Z1011" s="84"/>
      <c r="AA1011" s="84"/>
      <c r="AB1011" s="84"/>
      <c r="AC1011" s="84"/>
      <c r="AD1011" s="84"/>
    </row>
    <row r="1012" spans="26:30" ht="15" thickBot="1">
      <c r="Z1012" s="84"/>
      <c r="AA1012" s="84"/>
      <c r="AB1012" s="84"/>
      <c r="AC1012" s="84"/>
      <c r="AD1012" s="84"/>
    </row>
    <row r="1013" spans="26:30" ht="15" thickBot="1">
      <c r="Z1013" s="84"/>
      <c r="AA1013" s="84"/>
      <c r="AB1013" s="84"/>
      <c r="AC1013" s="84"/>
      <c r="AD1013" s="84"/>
    </row>
    <row r="1014" spans="26:30" ht="15" thickBot="1">
      <c r="Z1014" s="84"/>
      <c r="AA1014" s="84"/>
      <c r="AB1014" s="84"/>
      <c r="AC1014" s="84"/>
      <c r="AD1014" s="84"/>
    </row>
    <row r="1015" spans="26:30" ht="15" thickBot="1">
      <c r="Z1015" s="84"/>
      <c r="AA1015" s="84"/>
      <c r="AB1015" s="84"/>
      <c r="AC1015" s="84"/>
      <c r="AD1015" s="84"/>
    </row>
    <row r="1016" spans="26:30" ht="15" thickBot="1">
      <c r="Z1016" s="84"/>
      <c r="AA1016" s="84"/>
      <c r="AB1016" s="84"/>
      <c r="AC1016" s="84"/>
      <c r="AD1016" s="84"/>
    </row>
  </sheetData>
  <sheetProtection algorithmName="SHA-512" hashValue="+Rm8c/+k6J87cDFY/H8mjGI3oeIklg4yaFAClVTlddZb7I+e310FO7gvYYRSn9+SwyflED/4SIvi5VAulDCpfA==" saltValue="X7Ij5Dx3iKMRDfDEdu7Q/Q==" spinCount="100000" sheet="1" objects="1" scenarios="1"/>
  <mergeCells count="33">
    <mergeCell ref="BU4:BW4"/>
    <mergeCell ref="CO2:CP2"/>
    <mergeCell ref="CG2:CH2"/>
    <mergeCell ref="CI2:CJ2"/>
    <mergeCell ref="CK2:CL2"/>
    <mergeCell ref="CM2:CN2"/>
    <mergeCell ref="CE2:CF2"/>
    <mergeCell ref="A2:B2"/>
    <mergeCell ref="C2:G2"/>
    <mergeCell ref="S2:Y2"/>
    <mergeCell ref="Z1:AD1"/>
    <mergeCell ref="Z2:AD2"/>
    <mergeCell ref="J2:R2"/>
    <mergeCell ref="A1:H1"/>
    <mergeCell ref="BT2:BT3"/>
    <mergeCell ref="BU2:BW2"/>
    <mergeCell ref="BY2:BZ2"/>
    <mergeCell ref="CA2:CB2"/>
    <mergeCell ref="CC2:CD2"/>
    <mergeCell ref="E102:G102"/>
    <mergeCell ref="AV2:BK2"/>
    <mergeCell ref="AE2:AI2"/>
    <mergeCell ref="BS2:BS3"/>
    <mergeCell ref="AJ2:AL2"/>
    <mergeCell ref="AM2:AO2"/>
    <mergeCell ref="AP2:AU2"/>
    <mergeCell ref="BL2:BL3"/>
    <mergeCell ref="BM2:BM3"/>
    <mergeCell ref="BN2:BN3"/>
    <mergeCell ref="BO2:BO3"/>
    <mergeCell ref="BP2:BP3"/>
    <mergeCell ref="BQ2:BQ3"/>
    <mergeCell ref="BR2:BR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0"/>
  <sheetViews>
    <sheetView workbookViewId="0">
      <selection activeCell="K16" sqref="K16"/>
    </sheetView>
  </sheetViews>
  <sheetFormatPr baseColWidth="10" defaultColWidth="11.5546875" defaultRowHeight="14.4"/>
  <cols>
    <col min="1" max="1" width="14.33203125" customWidth="1"/>
    <col min="15" max="15" width="11.5546875" style="81"/>
  </cols>
  <sheetData>
    <row r="1" spans="1:18">
      <c r="A1" s="17" t="s">
        <v>211</v>
      </c>
      <c r="P1" s="18"/>
      <c r="Q1" s="18"/>
      <c r="R1" s="18"/>
    </row>
    <row r="2" spans="1:18">
      <c r="A2" s="17" t="s">
        <v>254</v>
      </c>
      <c r="P2" s="18"/>
      <c r="Q2" s="18"/>
      <c r="R2" s="18"/>
    </row>
    <row r="3" spans="1:18" ht="65.55" customHeight="1" thickBot="1">
      <c r="P3" s="18"/>
      <c r="Q3" s="18"/>
      <c r="R3" s="18"/>
    </row>
    <row r="4" spans="1:18" ht="14.4" customHeight="1">
      <c r="A4" s="264" t="s">
        <v>1</v>
      </c>
      <c r="B4" s="265"/>
      <c r="C4" s="266" t="s">
        <v>9</v>
      </c>
      <c r="D4" s="268" t="s">
        <v>10</v>
      </c>
      <c r="E4" s="270" t="s">
        <v>11</v>
      </c>
      <c r="F4" s="272" t="s">
        <v>12</v>
      </c>
      <c r="G4" s="262" t="s">
        <v>13</v>
      </c>
      <c r="H4" s="252" t="s">
        <v>14</v>
      </c>
      <c r="I4" s="254" t="s">
        <v>15</v>
      </c>
      <c r="J4" s="256" t="s">
        <v>16</v>
      </c>
      <c r="K4" s="260" t="s">
        <v>17</v>
      </c>
      <c r="L4" s="258" t="s">
        <v>202</v>
      </c>
      <c r="M4" s="259"/>
      <c r="N4" s="259"/>
      <c r="P4" s="18"/>
      <c r="Q4" s="18"/>
      <c r="R4" s="18"/>
    </row>
    <row r="5" spans="1:18" ht="33.6" customHeight="1" thickBot="1">
      <c r="A5" s="19" t="s">
        <v>27</v>
      </c>
      <c r="B5" s="20" t="s">
        <v>28</v>
      </c>
      <c r="C5" s="267"/>
      <c r="D5" s="269"/>
      <c r="E5" s="271"/>
      <c r="F5" s="273"/>
      <c r="G5" s="263"/>
      <c r="H5" s="253"/>
      <c r="I5" s="255"/>
      <c r="J5" s="257"/>
      <c r="K5" s="261"/>
      <c r="L5" s="21" t="s">
        <v>198</v>
      </c>
      <c r="M5" s="22" t="s">
        <v>47</v>
      </c>
      <c r="N5" s="22" t="s">
        <v>227</v>
      </c>
      <c r="P5" s="18"/>
      <c r="Q5" s="18"/>
      <c r="R5" s="18"/>
    </row>
    <row r="6" spans="1:18" ht="18.600000000000001" thickBot="1">
      <c r="A6" s="23" t="s">
        <v>50</v>
      </c>
      <c r="B6" s="24"/>
      <c r="C6" s="25"/>
      <c r="D6" s="25"/>
      <c r="E6" s="26"/>
      <c r="F6" s="25"/>
      <c r="G6" s="25"/>
      <c r="H6" s="25"/>
      <c r="I6" s="25"/>
      <c r="J6" s="24"/>
      <c r="K6" s="24"/>
      <c r="L6" s="250" t="s">
        <v>256</v>
      </c>
      <c r="M6" s="250"/>
      <c r="N6" s="251"/>
      <c r="O6" s="29"/>
      <c r="P6" s="30"/>
      <c r="Q6" s="18"/>
      <c r="R6" s="18"/>
    </row>
    <row r="7" spans="1:18" ht="15" thickBot="1">
      <c r="A7" s="153" t="s">
        <v>51</v>
      </c>
      <c r="B7" s="170" t="s">
        <v>52</v>
      </c>
      <c r="C7" s="58" t="s">
        <v>203</v>
      </c>
      <c r="D7" s="59" t="s">
        <v>203</v>
      </c>
      <c r="E7" s="60" t="s">
        <v>203</v>
      </c>
      <c r="F7" s="61" t="s">
        <v>203</v>
      </c>
      <c r="G7" s="62"/>
      <c r="H7" s="63" t="s">
        <v>203</v>
      </c>
      <c r="I7" s="64"/>
      <c r="J7" s="65"/>
      <c r="K7" s="66"/>
      <c r="L7" s="67"/>
      <c r="M7" s="115"/>
      <c r="N7" s="116"/>
      <c r="O7" s="33"/>
      <c r="P7" s="30"/>
      <c r="Q7" s="18"/>
      <c r="R7" s="18"/>
    </row>
    <row r="8" spans="1:18" ht="15" thickBot="1">
      <c r="A8" s="153" t="s">
        <v>54</v>
      </c>
      <c r="B8" s="170" t="s">
        <v>52</v>
      </c>
      <c r="C8" s="58" t="s">
        <v>203</v>
      </c>
      <c r="D8" s="59" t="s">
        <v>203</v>
      </c>
      <c r="E8" s="60" t="s">
        <v>203</v>
      </c>
      <c r="F8" s="61" t="s">
        <v>203</v>
      </c>
      <c r="G8" s="62" t="s">
        <v>203</v>
      </c>
      <c r="H8" s="63" t="s">
        <v>203</v>
      </c>
      <c r="I8" s="64"/>
      <c r="J8" s="65"/>
      <c r="K8" s="66"/>
      <c r="L8" s="69"/>
      <c r="M8" s="117"/>
      <c r="N8" s="118"/>
      <c r="O8" s="33"/>
      <c r="P8" s="30"/>
      <c r="Q8" s="18"/>
      <c r="R8" s="18"/>
    </row>
    <row r="9" spans="1:18" ht="15" thickBot="1">
      <c r="A9" s="153" t="s">
        <v>55</v>
      </c>
      <c r="B9" s="170" t="s">
        <v>56</v>
      </c>
      <c r="C9" s="58">
        <v>2.1428571428571428</v>
      </c>
      <c r="D9" s="59">
        <v>1.8</v>
      </c>
      <c r="E9" s="60">
        <v>2.9</v>
      </c>
      <c r="F9" s="61">
        <v>1.35</v>
      </c>
      <c r="G9" s="62">
        <v>1.2</v>
      </c>
      <c r="H9" s="63">
        <v>1.5</v>
      </c>
      <c r="I9" s="64"/>
      <c r="J9" s="65"/>
      <c r="K9" s="66"/>
      <c r="L9" s="69"/>
      <c r="M9" s="117"/>
      <c r="N9" s="118"/>
      <c r="O9" s="33"/>
      <c r="P9" s="30"/>
      <c r="Q9" s="18"/>
      <c r="R9" s="18"/>
    </row>
    <row r="10" spans="1:18" ht="15" thickBot="1">
      <c r="A10" s="153" t="s">
        <v>57</v>
      </c>
      <c r="B10" s="170" t="s">
        <v>52</v>
      </c>
      <c r="C10" s="58">
        <v>4</v>
      </c>
      <c r="D10" s="59" t="s">
        <v>203</v>
      </c>
      <c r="E10" s="60" t="s">
        <v>203</v>
      </c>
      <c r="F10" s="61" t="s">
        <v>203</v>
      </c>
      <c r="G10" s="62" t="s">
        <v>203</v>
      </c>
      <c r="H10" s="63" t="s">
        <v>203</v>
      </c>
      <c r="I10" s="64"/>
      <c r="J10" s="65"/>
      <c r="K10" s="66"/>
      <c r="L10" s="69"/>
      <c r="M10" s="117"/>
      <c r="N10" s="118"/>
      <c r="O10" s="33"/>
      <c r="P10" s="30"/>
      <c r="Q10" s="18"/>
      <c r="R10" s="18"/>
    </row>
    <row r="11" spans="1:18" ht="15" thickBot="1">
      <c r="A11" s="153" t="s">
        <v>58</v>
      </c>
      <c r="B11" s="170" t="s">
        <v>52</v>
      </c>
      <c r="C11" s="58">
        <v>5.666666666666667</v>
      </c>
      <c r="D11" s="59">
        <v>4.5</v>
      </c>
      <c r="E11" s="60">
        <v>8</v>
      </c>
      <c r="F11" s="61" t="s">
        <v>203</v>
      </c>
      <c r="G11" s="62"/>
      <c r="H11" s="63"/>
      <c r="I11" s="64"/>
      <c r="J11" s="65"/>
      <c r="K11" s="66"/>
      <c r="L11" s="69"/>
      <c r="M11" s="117"/>
      <c r="N11" s="118"/>
      <c r="O11" s="33"/>
      <c r="P11" s="30"/>
      <c r="Q11" s="18"/>
      <c r="R11" s="18"/>
    </row>
    <row r="12" spans="1:18" ht="15" thickBot="1">
      <c r="A12" s="153" t="s">
        <v>59</v>
      </c>
      <c r="B12" s="170" t="s">
        <v>52</v>
      </c>
      <c r="C12" s="58">
        <v>14.4</v>
      </c>
      <c r="D12" s="59">
        <v>11</v>
      </c>
      <c r="E12" s="60">
        <v>16</v>
      </c>
      <c r="F12" s="61">
        <v>16</v>
      </c>
      <c r="G12" s="62">
        <v>16</v>
      </c>
      <c r="H12" s="63">
        <v>16</v>
      </c>
      <c r="I12" s="64"/>
      <c r="J12" s="65"/>
      <c r="K12" s="66"/>
      <c r="L12" s="69"/>
      <c r="M12" s="117"/>
      <c r="N12" s="118"/>
      <c r="O12" s="33"/>
      <c r="P12" s="30"/>
      <c r="Q12" s="18"/>
      <c r="R12" s="18"/>
    </row>
    <row r="13" spans="1:18" ht="15" thickBot="1">
      <c r="A13" s="153" t="s">
        <v>257</v>
      </c>
      <c r="B13" s="170" t="s">
        <v>52</v>
      </c>
      <c r="C13" s="58" t="s">
        <v>203</v>
      </c>
      <c r="D13" s="59" t="s">
        <v>203</v>
      </c>
      <c r="E13" s="60" t="s">
        <v>203</v>
      </c>
      <c r="F13" s="61" t="s">
        <v>203</v>
      </c>
      <c r="G13" s="62" t="s">
        <v>203</v>
      </c>
      <c r="H13" s="63" t="s">
        <v>203</v>
      </c>
      <c r="I13" s="64"/>
      <c r="J13" s="65"/>
      <c r="K13" s="66"/>
      <c r="L13" s="69"/>
      <c r="M13" s="117"/>
      <c r="N13" s="118"/>
      <c r="O13" s="33"/>
      <c r="P13" s="30"/>
      <c r="Q13" s="18"/>
      <c r="R13" s="18"/>
    </row>
    <row r="14" spans="1:18" ht="15" thickBot="1">
      <c r="A14" s="153" t="s">
        <v>60</v>
      </c>
      <c r="B14" s="170" t="s">
        <v>52</v>
      </c>
      <c r="C14" s="58" t="s">
        <v>203</v>
      </c>
      <c r="D14" s="59" t="s">
        <v>203</v>
      </c>
      <c r="E14" s="60" t="s">
        <v>203</v>
      </c>
      <c r="F14" s="61" t="s">
        <v>203</v>
      </c>
      <c r="G14" s="62" t="s">
        <v>203</v>
      </c>
      <c r="H14" s="63" t="s">
        <v>203</v>
      </c>
      <c r="I14" s="64"/>
      <c r="J14" s="65"/>
      <c r="K14" s="66"/>
      <c r="L14" s="69"/>
      <c r="M14" s="117"/>
      <c r="N14" s="118"/>
      <c r="O14" s="33"/>
      <c r="P14" s="30"/>
      <c r="Q14" s="18"/>
      <c r="R14" s="18"/>
    </row>
    <row r="15" spans="1:18" ht="15" thickBot="1">
      <c r="A15" s="153" t="s">
        <v>61</v>
      </c>
      <c r="B15" s="170" t="s">
        <v>52</v>
      </c>
      <c r="C15" s="58" t="s">
        <v>203</v>
      </c>
      <c r="D15" s="59" t="s">
        <v>203</v>
      </c>
      <c r="E15" s="60" t="s">
        <v>203</v>
      </c>
      <c r="F15" s="61" t="s">
        <v>203</v>
      </c>
      <c r="G15" s="62" t="s">
        <v>203</v>
      </c>
      <c r="H15" s="63" t="s">
        <v>203</v>
      </c>
      <c r="I15" s="64"/>
      <c r="J15" s="65"/>
      <c r="K15" s="66"/>
      <c r="L15" s="69"/>
      <c r="M15" s="117"/>
      <c r="N15" s="118"/>
      <c r="O15" s="33"/>
      <c r="P15" s="30"/>
      <c r="Q15" s="18"/>
      <c r="R15" s="18"/>
    </row>
    <row r="16" spans="1:18" ht="15" thickBot="1">
      <c r="A16" s="153" t="s">
        <v>258</v>
      </c>
      <c r="B16" s="170" t="s">
        <v>52</v>
      </c>
      <c r="C16" s="58">
        <v>2.6818181818181817</v>
      </c>
      <c r="D16" s="59">
        <v>1.8</v>
      </c>
      <c r="E16" s="60">
        <v>3.2</v>
      </c>
      <c r="F16" s="61">
        <v>1.65</v>
      </c>
      <c r="G16" s="62">
        <v>1.5</v>
      </c>
      <c r="H16" s="63">
        <v>1.8</v>
      </c>
      <c r="I16" s="64"/>
      <c r="J16" s="65"/>
      <c r="K16" s="66"/>
      <c r="L16" s="69"/>
      <c r="M16" s="117"/>
      <c r="N16" s="118"/>
      <c r="O16" s="33"/>
      <c r="P16" s="30"/>
      <c r="Q16" s="18"/>
      <c r="R16" s="18"/>
    </row>
    <row r="17" spans="1:18" ht="15" thickBot="1">
      <c r="A17" s="153" t="s">
        <v>258</v>
      </c>
      <c r="B17" s="170" t="s">
        <v>56</v>
      </c>
      <c r="C17" s="58">
        <v>2.35</v>
      </c>
      <c r="D17" s="59">
        <v>1.9</v>
      </c>
      <c r="E17" s="60">
        <v>2.9</v>
      </c>
      <c r="F17" s="61">
        <v>2.4500000000000002</v>
      </c>
      <c r="G17" s="62">
        <v>1.9</v>
      </c>
      <c r="H17" s="63">
        <v>3</v>
      </c>
      <c r="I17" s="64"/>
      <c r="J17" s="65"/>
      <c r="K17" s="66"/>
      <c r="L17" s="69"/>
      <c r="M17" s="117"/>
      <c r="N17" s="118"/>
      <c r="O17" s="33"/>
      <c r="P17" s="30"/>
      <c r="Q17" s="18"/>
      <c r="R17" s="18"/>
    </row>
    <row r="18" spans="1:18" ht="15" thickBot="1">
      <c r="A18" s="153" t="s">
        <v>259</v>
      </c>
      <c r="B18" s="170" t="s">
        <v>52</v>
      </c>
      <c r="C18" s="58">
        <v>4.5500000000000007</v>
      </c>
      <c r="D18" s="59">
        <v>4.2</v>
      </c>
      <c r="E18" s="60">
        <v>4.9000000000000004</v>
      </c>
      <c r="F18" s="61" t="s">
        <v>203</v>
      </c>
      <c r="G18" s="62"/>
      <c r="H18" s="63"/>
      <c r="I18" s="64"/>
      <c r="J18" s="65"/>
      <c r="K18" s="66"/>
      <c r="L18" s="69"/>
      <c r="M18" s="117"/>
      <c r="N18" s="118"/>
      <c r="O18" s="33"/>
      <c r="P18" s="30"/>
      <c r="Q18" s="18"/>
      <c r="R18" s="18"/>
    </row>
    <row r="19" spans="1:18" ht="15" thickBot="1">
      <c r="A19" s="153" t="s">
        <v>62</v>
      </c>
      <c r="B19" s="170" t="s">
        <v>52</v>
      </c>
      <c r="C19" s="58">
        <v>3.1750000000000003</v>
      </c>
      <c r="D19" s="59">
        <v>2.5</v>
      </c>
      <c r="E19" s="60">
        <v>4.2</v>
      </c>
      <c r="F19" s="61">
        <v>3.1</v>
      </c>
      <c r="G19" s="62">
        <v>2.8</v>
      </c>
      <c r="H19" s="63">
        <v>3.5</v>
      </c>
      <c r="I19" s="64"/>
      <c r="J19" s="65"/>
      <c r="K19" s="66"/>
      <c r="L19" s="69"/>
      <c r="M19" s="117"/>
      <c r="N19" s="118"/>
      <c r="O19" s="33"/>
      <c r="P19" s="30"/>
      <c r="Q19" s="18"/>
      <c r="R19" s="18"/>
    </row>
    <row r="20" spans="1:18" ht="15" thickBot="1">
      <c r="A20" s="153" t="s">
        <v>62</v>
      </c>
      <c r="B20" s="170" t="s">
        <v>56</v>
      </c>
      <c r="C20" s="58">
        <v>2.16</v>
      </c>
      <c r="D20" s="59">
        <v>1.7</v>
      </c>
      <c r="E20" s="60">
        <v>2.5</v>
      </c>
      <c r="F20" s="61">
        <v>2.2999999999999998</v>
      </c>
      <c r="G20" s="62">
        <v>2.2999999999999998</v>
      </c>
      <c r="H20" s="63">
        <v>2.2999999999999998</v>
      </c>
      <c r="I20" s="64"/>
      <c r="J20" s="65"/>
      <c r="K20" s="66"/>
      <c r="L20" s="69"/>
      <c r="M20" s="117"/>
      <c r="N20" s="118"/>
      <c r="O20" s="33"/>
      <c r="P20" s="30"/>
      <c r="Q20" s="18"/>
      <c r="R20" s="18"/>
    </row>
    <row r="21" spans="1:18" ht="28.8" thickBot="1">
      <c r="A21" s="153" t="s">
        <v>63</v>
      </c>
      <c r="B21" s="170" t="s">
        <v>52</v>
      </c>
      <c r="C21" s="58">
        <v>2.4</v>
      </c>
      <c r="D21" s="59">
        <v>2.4</v>
      </c>
      <c r="E21" s="60">
        <v>2.4</v>
      </c>
      <c r="F21" s="61">
        <v>2.7</v>
      </c>
      <c r="G21" s="62">
        <v>2.4</v>
      </c>
      <c r="H21" s="63">
        <v>3</v>
      </c>
      <c r="I21" s="64"/>
      <c r="J21" s="65"/>
      <c r="K21" s="66"/>
      <c r="L21" s="69"/>
      <c r="M21" s="117"/>
      <c r="N21" s="118"/>
      <c r="O21" s="33"/>
      <c r="P21" s="30"/>
      <c r="Q21" s="18"/>
      <c r="R21" s="18"/>
    </row>
    <row r="22" spans="1:18" ht="15" thickBot="1">
      <c r="A22" s="153" t="s">
        <v>64</v>
      </c>
      <c r="B22" s="170" t="s">
        <v>56</v>
      </c>
      <c r="C22" s="58">
        <v>3.35</v>
      </c>
      <c r="D22" s="59">
        <v>3.1</v>
      </c>
      <c r="E22" s="60">
        <v>3.6</v>
      </c>
      <c r="F22" s="61" t="s">
        <v>203</v>
      </c>
      <c r="G22" s="62"/>
      <c r="H22" s="63"/>
      <c r="I22" s="64"/>
      <c r="J22" s="65"/>
      <c r="K22" s="66"/>
      <c r="L22" s="69"/>
      <c r="M22" s="117"/>
      <c r="N22" s="118"/>
      <c r="O22" s="33"/>
      <c r="P22" s="30"/>
      <c r="Q22" s="18"/>
      <c r="R22" s="18"/>
    </row>
    <row r="23" spans="1:18" ht="15" thickBot="1">
      <c r="A23" s="153" t="s">
        <v>65</v>
      </c>
      <c r="B23" s="170" t="s">
        <v>52</v>
      </c>
      <c r="C23" s="58">
        <v>2.56</v>
      </c>
      <c r="D23" s="59">
        <v>2.1</v>
      </c>
      <c r="E23" s="60">
        <v>3</v>
      </c>
      <c r="F23" s="61">
        <v>2.5833333333333335</v>
      </c>
      <c r="G23" s="62">
        <v>1.75</v>
      </c>
      <c r="H23" s="63">
        <v>3.2</v>
      </c>
      <c r="I23" s="64"/>
      <c r="J23" s="65"/>
      <c r="K23" s="66"/>
      <c r="L23" s="69"/>
      <c r="M23" s="117"/>
      <c r="N23" s="118"/>
      <c r="O23" s="33"/>
      <c r="P23" s="30"/>
      <c r="Q23" s="18"/>
      <c r="R23" s="18"/>
    </row>
    <row r="24" spans="1:18" ht="15" thickBot="1">
      <c r="A24" s="153" t="s">
        <v>66</v>
      </c>
      <c r="B24" s="170" t="s">
        <v>52</v>
      </c>
      <c r="C24" s="58">
        <v>1.1000000000000001</v>
      </c>
      <c r="D24" s="59">
        <v>1</v>
      </c>
      <c r="E24" s="60">
        <v>1.2</v>
      </c>
      <c r="F24" s="61" t="s">
        <v>203</v>
      </c>
      <c r="G24" s="62"/>
      <c r="H24" s="63"/>
      <c r="I24" s="64"/>
      <c r="J24" s="65"/>
      <c r="K24" s="66"/>
      <c r="L24" s="69"/>
      <c r="M24" s="117"/>
      <c r="N24" s="118"/>
      <c r="O24" s="33"/>
      <c r="P24" s="30"/>
      <c r="Q24" s="18"/>
      <c r="R24" s="18"/>
    </row>
    <row r="25" spans="1:18" ht="15" thickBot="1">
      <c r="A25" s="153" t="s">
        <v>67</v>
      </c>
      <c r="B25" s="170" t="s">
        <v>52</v>
      </c>
      <c r="C25" s="58">
        <v>1.1000000000000001</v>
      </c>
      <c r="D25" s="59">
        <v>1.1000000000000001</v>
      </c>
      <c r="E25" s="60">
        <v>1.1000000000000001</v>
      </c>
      <c r="F25" s="61" t="s">
        <v>203</v>
      </c>
      <c r="G25" s="62"/>
      <c r="H25" s="63"/>
      <c r="I25" s="64"/>
      <c r="J25" s="65"/>
      <c r="K25" s="66"/>
      <c r="L25" s="69"/>
      <c r="M25" s="117"/>
      <c r="N25" s="118"/>
      <c r="O25" s="33"/>
      <c r="P25" s="30"/>
      <c r="Q25" s="18"/>
      <c r="R25" s="18"/>
    </row>
    <row r="26" spans="1:18" ht="15" thickBot="1">
      <c r="A26" s="153" t="s">
        <v>68</v>
      </c>
      <c r="B26" s="170" t="s">
        <v>52</v>
      </c>
      <c r="C26" s="58" t="s">
        <v>203</v>
      </c>
      <c r="D26" s="59"/>
      <c r="E26" s="60"/>
      <c r="F26" s="61" t="s">
        <v>203</v>
      </c>
      <c r="G26" s="62"/>
      <c r="H26" s="63"/>
      <c r="I26" s="64"/>
      <c r="J26" s="65"/>
      <c r="K26" s="66"/>
      <c r="L26" s="69"/>
      <c r="M26" s="117"/>
      <c r="N26" s="118"/>
      <c r="O26" s="33"/>
      <c r="P26" s="30"/>
      <c r="Q26" s="18"/>
      <c r="R26" s="18"/>
    </row>
    <row r="27" spans="1:18" ht="15" thickBot="1">
      <c r="A27" s="153" t="s">
        <v>68</v>
      </c>
      <c r="B27" s="170" t="s">
        <v>74</v>
      </c>
      <c r="C27" s="58">
        <v>2.46</v>
      </c>
      <c r="D27" s="59">
        <v>1.7</v>
      </c>
      <c r="E27" s="60">
        <v>3.8</v>
      </c>
      <c r="F27" s="61">
        <v>1.5</v>
      </c>
      <c r="G27" s="62">
        <v>1.3</v>
      </c>
      <c r="H27" s="63">
        <v>1.7</v>
      </c>
      <c r="I27" s="64"/>
      <c r="J27" s="65"/>
      <c r="K27" s="66"/>
      <c r="L27" s="69"/>
      <c r="M27" s="117"/>
      <c r="N27" s="118"/>
      <c r="O27" s="33"/>
      <c r="P27" s="30"/>
      <c r="Q27" s="18"/>
      <c r="R27" s="18"/>
    </row>
    <row r="28" spans="1:18" ht="15" thickBot="1">
      <c r="A28" s="153" t="s">
        <v>69</v>
      </c>
      <c r="B28" s="170" t="s">
        <v>52</v>
      </c>
      <c r="C28" s="58" t="s">
        <v>203</v>
      </c>
      <c r="D28" s="59"/>
      <c r="E28" s="60"/>
      <c r="F28" s="61" t="s">
        <v>203</v>
      </c>
      <c r="G28" s="62"/>
      <c r="H28" s="63"/>
      <c r="I28" s="64"/>
      <c r="J28" s="65"/>
      <c r="K28" s="66"/>
      <c r="L28" s="69"/>
      <c r="M28" s="117"/>
      <c r="N28" s="118"/>
      <c r="O28" s="33"/>
      <c r="P28" s="30"/>
      <c r="Q28" s="18"/>
      <c r="R28" s="18"/>
    </row>
    <row r="29" spans="1:18" ht="15" thickBot="1">
      <c r="A29" s="153" t="s">
        <v>71</v>
      </c>
      <c r="B29" s="170" t="s">
        <v>52</v>
      </c>
      <c r="C29" s="58">
        <v>3.1</v>
      </c>
      <c r="D29" s="59">
        <v>3</v>
      </c>
      <c r="E29" s="60">
        <v>3.2</v>
      </c>
      <c r="F29" s="61" t="s">
        <v>203</v>
      </c>
      <c r="G29" s="62"/>
      <c r="H29" s="63"/>
      <c r="I29" s="64"/>
      <c r="J29" s="65"/>
      <c r="K29" s="66"/>
      <c r="L29" s="69"/>
      <c r="M29" s="117"/>
      <c r="N29" s="118"/>
      <c r="O29" s="33"/>
      <c r="P29" s="30"/>
      <c r="Q29" s="18"/>
      <c r="R29" s="18"/>
    </row>
    <row r="30" spans="1:18" ht="15" thickBot="1">
      <c r="A30" s="153" t="s">
        <v>72</v>
      </c>
      <c r="B30" s="170" t="s">
        <v>52</v>
      </c>
      <c r="C30" s="58">
        <v>4.0999999999999996</v>
      </c>
      <c r="D30" s="59">
        <v>3.5</v>
      </c>
      <c r="E30" s="60">
        <v>4.5</v>
      </c>
      <c r="F30" s="61" t="s">
        <v>203</v>
      </c>
      <c r="G30" s="62"/>
      <c r="H30" s="63"/>
      <c r="I30" s="64"/>
      <c r="J30" s="65"/>
      <c r="K30" s="66"/>
      <c r="L30" s="69"/>
      <c r="M30" s="117"/>
      <c r="N30" s="118"/>
      <c r="O30" s="33"/>
      <c r="P30" s="30"/>
      <c r="Q30" s="18"/>
      <c r="R30" s="18"/>
    </row>
    <row r="31" spans="1:18" ht="15" thickBot="1">
      <c r="A31" s="153" t="s">
        <v>72</v>
      </c>
      <c r="B31" s="170" t="s">
        <v>74</v>
      </c>
      <c r="C31" s="58" t="s">
        <v>203</v>
      </c>
      <c r="D31" s="59"/>
      <c r="E31" s="60"/>
      <c r="F31" s="61" t="s">
        <v>203</v>
      </c>
      <c r="G31" s="62"/>
      <c r="H31" s="63"/>
      <c r="I31" s="64"/>
      <c r="J31" s="65"/>
      <c r="K31" s="66"/>
      <c r="L31" s="69"/>
      <c r="M31" s="117"/>
      <c r="N31" s="118"/>
      <c r="O31" s="33"/>
      <c r="P31" s="30"/>
      <c r="Q31" s="18"/>
      <c r="R31" s="18"/>
    </row>
    <row r="32" spans="1:18" ht="15" thickBot="1">
      <c r="A32" s="153" t="s">
        <v>73</v>
      </c>
      <c r="B32" s="170" t="s">
        <v>52</v>
      </c>
      <c r="C32" s="58">
        <v>4</v>
      </c>
      <c r="D32" s="59">
        <v>4</v>
      </c>
      <c r="E32" s="60">
        <v>4</v>
      </c>
      <c r="F32" s="61" t="s">
        <v>203</v>
      </c>
      <c r="G32" s="62"/>
      <c r="H32" s="63"/>
      <c r="I32" s="64"/>
      <c r="J32" s="65"/>
      <c r="K32" s="66"/>
      <c r="L32" s="69"/>
      <c r="M32" s="117"/>
      <c r="N32" s="118"/>
      <c r="O32" s="33"/>
      <c r="P32" s="30"/>
      <c r="Q32" s="18"/>
      <c r="R32" s="18"/>
    </row>
    <row r="33" spans="1:18" ht="15" thickBot="1">
      <c r="A33" s="153" t="s">
        <v>73</v>
      </c>
      <c r="B33" s="170" t="s">
        <v>74</v>
      </c>
      <c r="C33" s="58">
        <v>1.2</v>
      </c>
      <c r="D33" s="59">
        <v>0.9</v>
      </c>
      <c r="E33" s="60">
        <v>1.5</v>
      </c>
      <c r="F33" s="61">
        <v>0.9</v>
      </c>
      <c r="G33" s="62">
        <v>0.9</v>
      </c>
      <c r="H33" s="63">
        <v>0.9</v>
      </c>
      <c r="I33" s="64"/>
      <c r="J33" s="65"/>
      <c r="K33" s="66"/>
      <c r="L33" s="69"/>
      <c r="M33" s="117"/>
      <c r="N33" s="118"/>
      <c r="O33" s="33"/>
      <c r="P33" s="30"/>
      <c r="Q33" s="18"/>
      <c r="R33" s="18"/>
    </row>
    <row r="34" spans="1:18" ht="15" thickBot="1">
      <c r="A34" s="153" t="s">
        <v>75</v>
      </c>
      <c r="B34" s="170" t="s">
        <v>52</v>
      </c>
      <c r="C34" s="58" t="s">
        <v>203</v>
      </c>
      <c r="D34" s="59"/>
      <c r="E34" s="60"/>
      <c r="F34" s="61" t="s">
        <v>203</v>
      </c>
      <c r="G34" s="62"/>
      <c r="H34" s="63"/>
      <c r="I34" s="64"/>
      <c r="J34" s="65"/>
      <c r="K34" s="66"/>
      <c r="L34" s="69"/>
      <c r="M34" s="117"/>
      <c r="N34" s="118"/>
      <c r="O34" s="33"/>
      <c r="P34" s="30"/>
      <c r="Q34" s="18"/>
      <c r="R34" s="18"/>
    </row>
    <row r="35" spans="1:18" ht="15" thickBot="1">
      <c r="A35" s="153" t="s">
        <v>76</v>
      </c>
      <c r="B35" s="170" t="s">
        <v>52</v>
      </c>
      <c r="C35" s="58">
        <v>5.5</v>
      </c>
      <c r="D35" s="59">
        <v>5.5</v>
      </c>
      <c r="E35" s="60">
        <v>5.5</v>
      </c>
      <c r="F35" s="61" t="s">
        <v>203</v>
      </c>
      <c r="G35" s="62"/>
      <c r="H35" s="63"/>
      <c r="I35" s="64"/>
      <c r="J35" s="65"/>
      <c r="K35" s="66"/>
      <c r="L35" s="69"/>
      <c r="M35" s="117"/>
      <c r="N35" s="118"/>
      <c r="O35" s="33"/>
      <c r="P35" s="30"/>
      <c r="Q35" s="18"/>
      <c r="R35" s="18"/>
    </row>
    <row r="36" spans="1:18" ht="15" thickBot="1">
      <c r="A36" s="153" t="s">
        <v>260</v>
      </c>
      <c r="B36" s="170" t="s">
        <v>52</v>
      </c>
      <c r="C36" s="58">
        <v>2.5</v>
      </c>
      <c r="D36" s="59">
        <v>2.5</v>
      </c>
      <c r="E36" s="60">
        <v>2.5</v>
      </c>
      <c r="F36" s="61" t="s">
        <v>203</v>
      </c>
      <c r="G36" s="62"/>
      <c r="H36" s="63"/>
      <c r="I36" s="64"/>
      <c r="J36" s="65"/>
      <c r="K36" s="66"/>
      <c r="L36" s="69"/>
      <c r="M36" s="117"/>
      <c r="N36" s="118"/>
      <c r="O36" s="33"/>
      <c r="P36" s="30"/>
      <c r="Q36" s="18"/>
      <c r="R36" s="18"/>
    </row>
    <row r="37" spans="1:18" ht="15" thickBot="1">
      <c r="A37" s="153" t="s">
        <v>77</v>
      </c>
      <c r="B37" s="170" t="s">
        <v>52</v>
      </c>
      <c r="C37" s="58" t="s">
        <v>203</v>
      </c>
      <c r="D37" s="59" t="s">
        <v>203</v>
      </c>
      <c r="E37" s="60" t="s">
        <v>203</v>
      </c>
      <c r="F37" s="61" t="s">
        <v>203</v>
      </c>
      <c r="G37" s="62" t="s">
        <v>203</v>
      </c>
      <c r="H37" s="63" t="s">
        <v>203</v>
      </c>
      <c r="I37" s="64"/>
      <c r="J37" s="65"/>
      <c r="K37" s="66"/>
      <c r="L37" s="69"/>
      <c r="M37" s="117"/>
      <c r="N37" s="118"/>
      <c r="O37" s="33"/>
      <c r="P37" s="30"/>
      <c r="Q37" s="18"/>
      <c r="R37" s="18"/>
    </row>
    <row r="38" spans="1:18" ht="15" thickBot="1">
      <c r="A38" s="153" t="s">
        <v>77</v>
      </c>
      <c r="B38" s="170" t="s">
        <v>74</v>
      </c>
      <c r="C38" s="58" t="s">
        <v>203</v>
      </c>
      <c r="D38" s="59" t="s">
        <v>203</v>
      </c>
      <c r="E38" s="60" t="s">
        <v>203</v>
      </c>
      <c r="F38" s="61" t="s">
        <v>203</v>
      </c>
      <c r="G38" s="62" t="s">
        <v>203</v>
      </c>
      <c r="H38" s="63" t="s">
        <v>203</v>
      </c>
      <c r="I38" s="64"/>
      <c r="J38" s="65"/>
      <c r="K38" s="66"/>
      <c r="L38" s="69"/>
      <c r="M38" s="117"/>
      <c r="N38" s="118"/>
      <c r="O38" s="33"/>
      <c r="P38" s="30"/>
      <c r="Q38" s="18"/>
      <c r="R38" s="18"/>
    </row>
    <row r="39" spans="1:18" ht="28.8" thickBot="1">
      <c r="A39" s="153" t="s">
        <v>78</v>
      </c>
      <c r="B39" s="170" t="s">
        <v>52</v>
      </c>
      <c r="C39" s="58" t="s">
        <v>203</v>
      </c>
      <c r="D39" s="59" t="s">
        <v>203</v>
      </c>
      <c r="E39" s="60" t="s">
        <v>203</v>
      </c>
      <c r="F39" s="61" t="s">
        <v>203</v>
      </c>
      <c r="G39" s="62" t="s">
        <v>203</v>
      </c>
      <c r="H39" s="63" t="s">
        <v>203</v>
      </c>
      <c r="I39" s="64"/>
      <c r="J39" s="65"/>
      <c r="K39" s="66"/>
      <c r="L39" s="69"/>
      <c r="M39" s="117"/>
      <c r="N39" s="118"/>
      <c r="O39" s="33"/>
      <c r="P39" s="30"/>
      <c r="Q39" s="18"/>
      <c r="R39" s="18"/>
    </row>
    <row r="40" spans="1:18" ht="28.8" thickBot="1">
      <c r="A40" s="153" t="s">
        <v>78</v>
      </c>
      <c r="B40" s="170" t="s">
        <v>74</v>
      </c>
      <c r="C40" s="58" t="s">
        <v>203</v>
      </c>
      <c r="D40" s="59" t="s">
        <v>203</v>
      </c>
      <c r="E40" s="60" t="s">
        <v>203</v>
      </c>
      <c r="F40" s="61" t="s">
        <v>203</v>
      </c>
      <c r="G40" s="62" t="s">
        <v>203</v>
      </c>
      <c r="H40" s="63" t="s">
        <v>203</v>
      </c>
      <c r="I40" s="64"/>
      <c r="J40" s="65"/>
      <c r="K40" s="66"/>
      <c r="L40" s="69"/>
      <c r="M40" s="117"/>
      <c r="N40" s="118"/>
      <c r="O40" s="33"/>
      <c r="P40" s="30"/>
      <c r="Q40" s="18"/>
      <c r="R40" s="18"/>
    </row>
    <row r="41" spans="1:18" ht="28.8" thickBot="1">
      <c r="A41" s="153" t="s">
        <v>79</v>
      </c>
      <c r="B41" s="170" t="s">
        <v>74</v>
      </c>
      <c r="C41" s="58" t="s">
        <v>203</v>
      </c>
      <c r="D41" s="59" t="s">
        <v>203</v>
      </c>
      <c r="E41" s="60" t="s">
        <v>203</v>
      </c>
      <c r="F41" s="61" t="s">
        <v>203</v>
      </c>
      <c r="G41" s="62" t="s">
        <v>203</v>
      </c>
      <c r="H41" s="63" t="s">
        <v>203</v>
      </c>
      <c r="I41" s="64"/>
      <c r="J41" s="65"/>
      <c r="K41" s="66"/>
      <c r="L41" s="69"/>
      <c r="M41" s="117"/>
      <c r="N41" s="118"/>
      <c r="O41" s="33"/>
      <c r="P41" s="30"/>
      <c r="Q41" s="18"/>
      <c r="R41" s="18"/>
    </row>
    <row r="42" spans="1:18" ht="28.8" thickBot="1">
      <c r="A42" s="153" t="s">
        <v>79</v>
      </c>
      <c r="B42" s="170" t="s">
        <v>52</v>
      </c>
      <c r="C42" s="58" t="s">
        <v>203</v>
      </c>
      <c r="D42" s="59" t="s">
        <v>203</v>
      </c>
      <c r="E42" s="60" t="s">
        <v>203</v>
      </c>
      <c r="F42" s="61" t="s">
        <v>203</v>
      </c>
      <c r="G42" s="62" t="s">
        <v>203</v>
      </c>
      <c r="H42" s="63" t="s">
        <v>203</v>
      </c>
      <c r="I42" s="64"/>
      <c r="J42" s="65"/>
      <c r="K42" s="66"/>
      <c r="L42" s="69"/>
      <c r="M42" s="117"/>
      <c r="N42" s="118"/>
      <c r="O42" s="33"/>
      <c r="P42" s="30"/>
      <c r="Q42" s="18"/>
      <c r="R42" s="18"/>
    </row>
    <row r="43" spans="1:18" ht="28.8" thickBot="1">
      <c r="A43" s="153" t="s">
        <v>80</v>
      </c>
      <c r="B43" s="170" t="s">
        <v>52</v>
      </c>
      <c r="C43" s="58" t="s">
        <v>203</v>
      </c>
      <c r="D43" s="59"/>
      <c r="E43" s="60"/>
      <c r="F43" s="61" t="s">
        <v>203</v>
      </c>
      <c r="G43" s="62"/>
      <c r="H43" s="63"/>
      <c r="I43" s="64"/>
      <c r="J43" s="65"/>
      <c r="K43" s="66"/>
      <c r="L43" s="69"/>
      <c r="M43" s="117"/>
      <c r="N43" s="118"/>
      <c r="O43" s="33"/>
      <c r="P43" s="30"/>
      <c r="Q43" s="18"/>
      <c r="R43" s="18"/>
    </row>
    <row r="44" spans="1:18" ht="15" thickBot="1">
      <c r="A44" s="153" t="s">
        <v>81</v>
      </c>
      <c r="B44" s="170" t="s">
        <v>52</v>
      </c>
      <c r="C44" s="58">
        <v>2.1749999999999998</v>
      </c>
      <c r="D44" s="59">
        <v>2</v>
      </c>
      <c r="E44" s="60">
        <v>2.5</v>
      </c>
      <c r="F44" s="61">
        <v>1.5</v>
      </c>
      <c r="G44" s="62">
        <v>1.5</v>
      </c>
      <c r="H44" s="63">
        <v>1.5</v>
      </c>
      <c r="I44" s="64"/>
      <c r="J44" s="65"/>
      <c r="K44" s="66"/>
      <c r="L44" s="69"/>
      <c r="M44" s="117"/>
      <c r="N44" s="118"/>
      <c r="O44" s="33"/>
      <c r="P44" s="30"/>
      <c r="Q44" s="18"/>
      <c r="R44" s="18"/>
    </row>
    <row r="45" spans="1:18" ht="15" thickBot="1">
      <c r="A45" s="153" t="s">
        <v>82</v>
      </c>
      <c r="B45" s="170" t="s">
        <v>52</v>
      </c>
      <c r="C45" s="58" t="s">
        <v>203</v>
      </c>
      <c r="D45" s="59"/>
      <c r="E45" s="60"/>
      <c r="F45" s="61">
        <v>1.3</v>
      </c>
      <c r="G45" s="62">
        <v>1.3</v>
      </c>
      <c r="H45" s="63">
        <v>1.3</v>
      </c>
      <c r="I45" s="64"/>
      <c r="J45" s="65"/>
      <c r="K45" s="66"/>
      <c r="L45" s="69"/>
      <c r="M45" s="117"/>
      <c r="N45" s="118"/>
      <c r="O45" s="33"/>
      <c r="P45" s="30"/>
      <c r="Q45" s="18"/>
      <c r="R45" s="18"/>
    </row>
    <row r="46" spans="1:18" ht="28.8" thickBot="1">
      <c r="A46" s="153" t="s">
        <v>83</v>
      </c>
      <c r="B46" s="170" t="s">
        <v>52</v>
      </c>
      <c r="C46" s="58">
        <v>2.5</v>
      </c>
      <c r="D46" s="59">
        <v>2.5</v>
      </c>
      <c r="E46" s="60">
        <v>2.5</v>
      </c>
      <c r="F46" s="61">
        <v>1.5</v>
      </c>
      <c r="G46" s="62">
        <v>1.5</v>
      </c>
      <c r="H46" s="63">
        <v>1.5</v>
      </c>
      <c r="I46" s="64"/>
      <c r="J46" s="65"/>
      <c r="K46" s="66"/>
      <c r="L46" s="69"/>
      <c r="M46" s="117"/>
      <c r="N46" s="118"/>
      <c r="O46" s="33"/>
      <c r="P46" s="30"/>
      <c r="Q46" s="18"/>
      <c r="R46" s="18"/>
    </row>
    <row r="47" spans="1:18" ht="15" thickBot="1">
      <c r="A47" s="153" t="s">
        <v>84</v>
      </c>
      <c r="B47" s="170" t="s">
        <v>52</v>
      </c>
      <c r="C47" s="58">
        <v>2.5</v>
      </c>
      <c r="D47" s="59">
        <v>2.5</v>
      </c>
      <c r="E47" s="60">
        <v>2.5</v>
      </c>
      <c r="F47" s="61" t="s">
        <v>203</v>
      </c>
      <c r="G47" s="62"/>
      <c r="H47" s="63"/>
      <c r="I47" s="64"/>
      <c r="J47" s="65"/>
      <c r="K47" s="66"/>
      <c r="L47" s="69"/>
      <c r="M47" s="117"/>
      <c r="N47" s="118"/>
      <c r="O47" s="33"/>
      <c r="P47" s="30"/>
      <c r="Q47" s="18"/>
      <c r="R47" s="18"/>
    </row>
    <row r="48" spans="1:18" ht="28.8" thickBot="1">
      <c r="A48" s="153" t="s">
        <v>85</v>
      </c>
      <c r="B48" s="170" t="s">
        <v>52</v>
      </c>
      <c r="C48" s="58" t="s">
        <v>203</v>
      </c>
      <c r="D48" s="59"/>
      <c r="E48" s="60"/>
      <c r="F48" s="61" t="s">
        <v>203</v>
      </c>
      <c r="G48" s="62"/>
      <c r="H48" s="63"/>
      <c r="I48" s="64"/>
      <c r="J48" s="65"/>
      <c r="K48" s="66"/>
      <c r="L48" s="69"/>
      <c r="M48" s="117"/>
      <c r="N48" s="118"/>
      <c r="O48" s="33"/>
      <c r="P48" s="30"/>
      <c r="Q48" s="18"/>
      <c r="R48" s="18"/>
    </row>
    <row r="49" spans="1:18" ht="15" thickBot="1">
      <c r="A49" s="153" t="s">
        <v>86</v>
      </c>
      <c r="B49" s="170" t="s">
        <v>52</v>
      </c>
      <c r="C49" s="58">
        <v>4.4000000000000004</v>
      </c>
      <c r="D49" s="59" t="s">
        <v>203</v>
      </c>
      <c r="E49" s="60" t="s">
        <v>203</v>
      </c>
      <c r="F49" s="61">
        <v>4.4000000000000004</v>
      </c>
      <c r="G49" s="62" t="s">
        <v>203</v>
      </c>
      <c r="H49" s="63" t="s">
        <v>203</v>
      </c>
      <c r="I49" s="64"/>
      <c r="J49" s="65"/>
      <c r="K49" s="66"/>
      <c r="L49" s="69"/>
      <c r="M49" s="117"/>
      <c r="N49" s="118"/>
      <c r="O49" s="33"/>
      <c r="P49" s="30"/>
      <c r="Q49" s="18"/>
      <c r="R49" s="18"/>
    </row>
    <row r="50" spans="1:18" ht="15" thickBot="1">
      <c r="A50" s="153" t="s">
        <v>87</v>
      </c>
      <c r="B50" s="170" t="s">
        <v>52</v>
      </c>
      <c r="C50" s="58" t="s">
        <v>203</v>
      </c>
      <c r="D50" s="59" t="s">
        <v>203</v>
      </c>
      <c r="E50" s="60" t="s">
        <v>203</v>
      </c>
      <c r="F50" s="61" t="s">
        <v>203</v>
      </c>
      <c r="G50" s="62" t="s">
        <v>203</v>
      </c>
      <c r="H50" s="63" t="s">
        <v>203</v>
      </c>
      <c r="I50" s="64"/>
      <c r="J50" s="65"/>
      <c r="K50" s="66"/>
      <c r="L50" s="69"/>
      <c r="M50" s="117"/>
      <c r="N50" s="118"/>
      <c r="O50" s="33"/>
      <c r="P50" s="30"/>
      <c r="Q50" s="18"/>
      <c r="R50" s="18"/>
    </row>
    <row r="51" spans="1:18" ht="15" thickBot="1">
      <c r="A51" s="153" t="s">
        <v>88</v>
      </c>
      <c r="B51" s="170" t="s">
        <v>52</v>
      </c>
      <c r="C51" s="58" t="s">
        <v>203</v>
      </c>
      <c r="D51" s="59" t="s">
        <v>203</v>
      </c>
      <c r="E51" s="60" t="s">
        <v>203</v>
      </c>
      <c r="F51" s="61" t="s">
        <v>203</v>
      </c>
      <c r="G51" s="62" t="s">
        <v>203</v>
      </c>
      <c r="H51" s="63" t="s">
        <v>203</v>
      </c>
      <c r="I51" s="64"/>
      <c r="J51" s="65"/>
      <c r="K51" s="66"/>
      <c r="L51" s="69"/>
      <c r="M51" s="117"/>
      <c r="N51" s="118"/>
      <c r="O51" s="33"/>
      <c r="P51" s="30"/>
      <c r="Q51" s="18"/>
      <c r="R51" s="18"/>
    </row>
    <row r="52" spans="1:18" ht="15" thickBot="1">
      <c r="A52" s="153" t="s">
        <v>89</v>
      </c>
      <c r="B52" s="170" t="s">
        <v>52</v>
      </c>
      <c r="C52" s="58">
        <v>6</v>
      </c>
      <c r="D52" s="59">
        <v>6</v>
      </c>
      <c r="E52" s="60">
        <v>6</v>
      </c>
      <c r="F52" s="61" t="s">
        <v>203</v>
      </c>
      <c r="G52" s="62"/>
      <c r="H52" s="63"/>
      <c r="I52" s="64"/>
      <c r="J52" s="65"/>
      <c r="K52" s="66"/>
      <c r="L52" s="69"/>
      <c r="M52" s="117"/>
      <c r="N52" s="118"/>
      <c r="O52" s="33"/>
      <c r="P52" s="30"/>
      <c r="Q52" s="18"/>
      <c r="R52" s="18"/>
    </row>
    <row r="53" spans="1:18" ht="15" thickBot="1">
      <c r="A53" s="153" t="s">
        <v>90</v>
      </c>
      <c r="B53" s="170" t="s">
        <v>52</v>
      </c>
      <c r="C53" s="58">
        <v>6.875</v>
      </c>
      <c r="D53" s="59">
        <v>3.5</v>
      </c>
      <c r="E53" s="60">
        <v>1</v>
      </c>
      <c r="F53" s="61">
        <v>5.7</v>
      </c>
      <c r="G53" s="62">
        <v>3.5</v>
      </c>
      <c r="H53" s="63">
        <v>7</v>
      </c>
      <c r="I53" s="64"/>
      <c r="J53" s="65"/>
      <c r="K53" s="66"/>
      <c r="L53" s="69"/>
      <c r="M53" s="117"/>
      <c r="N53" s="118"/>
      <c r="O53" s="33"/>
      <c r="P53" s="30"/>
      <c r="Q53" s="18"/>
      <c r="R53" s="18"/>
    </row>
    <row r="54" spans="1:18" ht="15" thickBot="1">
      <c r="A54" s="153" t="s">
        <v>91</v>
      </c>
      <c r="B54" s="170" t="s">
        <v>52</v>
      </c>
      <c r="C54" s="58">
        <v>3.85</v>
      </c>
      <c r="D54" s="59">
        <v>3</v>
      </c>
      <c r="E54" s="60">
        <v>5</v>
      </c>
      <c r="F54" s="61">
        <v>2.5</v>
      </c>
      <c r="G54" s="62">
        <v>2.5</v>
      </c>
      <c r="H54" s="63">
        <v>2.5</v>
      </c>
      <c r="I54" s="64"/>
      <c r="J54" s="65"/>
      <c r="K54" s="66"/>
      <c r="L54" s="69"/>
      <c r="M54" s="117"/>
      <c r="N54" s="118"/>
      <c r="O54" s="33"/>
      <c r="P54" s="30"/>
      <c r="Q54" s="18"/>
      <c r="R54" s="18"/>
    </row>
    <row r="55" spans="1:18" ht="15" thickBot="1">
      <c r="A55" s="153" t="s">
        <v>261</v>
      </c>
      <c r="B55" s="170" t="s">
        <v>92</v>
      </c>
      <c r="C55" s="58">
        <v>3.8</v>
      </c>
      <c r="D55" s="59" t="s">
        <v>203</v>
      </c>
      <c r="E55" s="60" t="s">
        <v>203</v>
      </c>
      <c r="F55" s="61">
        <v>3.2625000000000002</v>
      </c>
      <c r="G55" s="62" t="s">
        <v>203</v>
      </c>
      <c r="H55" s="63" t="s">
        <v>203</v>
      </c>
      <c r="I55" s="64"/>
      <c r="J55" s="65"/>
      <c r="K55" s="66"/>
      <c r="L55" s="69"/>
      <c r="M55" s="117"/>
      <c r="N55" s="118"/>
      <c r="O55" s="33"/>
      <c r="P55" s="30"/>
      <c r="Q55" s="18"/>
      <c r="R55" s="18"/>
    </row>
    <row r="56" spans="1:18" ht="15" thickBot="1">
      <c r="A56" s="153" t="s">
        <v>93</v>
      </c>
      <c r="B56" s="170" t="s">
        <v>52</v>
      </c>
      <c r="C56" s="58" t="s">
        <v>203</v>
      </c>
      <c r="D56" s="59" t="s">
        <v>203</v>
      </c>
      <c r="E56" s="60" t="s">
        <v>203</v>
      </c>
      <c r="F56" s="61">
        <v>2.5</v>
      </c>
      <c r="G56" s="62" t="s">
        <v>203</v>
      </c>
      <c r="H56" s="63" t="s">
        <v>203</v>
      </c>
      <c r="I56" s="64"/>
      <c r="J56" s="65"/>
      <c r="K56" s="66"/>
      <c r="L56" s="69"/>
      <c r="M56" s="117"/>
      <c r="N56" s="118"/>
      <c r="O56" s="33"/>
      <c r="P56" s="30"/>
      <c r="Q56" s="18"/>
      <c r="R56" s="18"/>
    </row>
    <row r="57" spans="1:18" ht="28.8" thickBot="1">
      <c r="A57" s="153" t="s">
        <v>94</v>
      </c>
      <c r="B57" s="170" t="s">
        <v>52</v>
      </c>
      <c r="C57" s="58" t="s">
        <v>203</v>
      </c>
      <c r="D57" s="59" t="s">
        <v>203</v>
      </c>
      <c r="E57" s="60" t="s">
        <v>203</v>
      </c>
      <c r="F57" s="61" t="s">
        <v>203</v>
      </c>
      <c r="G57" s="62" t="s">
        <v>203</v>
      </c>
      <c r="H57" s="63" t="s">
        <v>203</v>
      </c>
      <c r="I57" s="64"/>
      <c r="J57" s="65"/>
      <c r="K57" s="66"/>
      <c r="L57" s="69"/>
      <c r="M57" s="117"/>
      <c r="N57" s="118"/>
      <c r="O57" s="33"/>
      <c r="P57" s="30"/>
      <c r="Q57" s="18"/>
      <c r="R57" s="18"/>
    </row>
    <row r="58" spans="1:18" ht="15" thickBot="1">
      <c r="A58" s="153" t="s">
        <v>95</v>
      </c>
      <c r="B58" s="170" t="s">
        <v>74</v>
      </c>
      <c r="C58" s="58" t="s">
        <v>203</v>
      </c>
      <c r="D58" s="59" t="s">
        <v>203</v>
      </c>
      <c r="E58" s="60" t="s">
        <v>203</v>
      </c>
      <c r="F58" s="61" t="s">
        <v>203</v>
      </c>
      <c r="G58" s="62" t="s">
        <v>203</v>
      </c>
      <c r="H58" s="63" t="s">
        <v>203</v>
      </c>
      <c r="I58" s="64"/>
      <c r="J58" s="65"/>
      <c r="K58" s="66"/>
      <c r="L58" s="69"/>
      <c r="M58" s="117"/>
      <c r="N58" s="118"/>
      <c r="O58" s="33"/>
      <c r="P58" s="30"/>
      <c r="Q58" s="18"/>
      <c r="R58" s="18"/>
    </row>
    <row r="59" spans="1:18" ht="15" thickBot="1">
      <c r="A59" s="153" t="s">
        <v>96</v>
      </c>
      <c r="B59" s="170" t="s">
        <v>52</v>
      </c>
      <c r="C59" s="58" t="s">
        <v>203</v>
      </c>
      <c r="D59" s="59" t="s">
        <v>203</v>
      </c>
      <c r="E59" s="60" t="s">
        <v>203</v>
      </c>
      <c r="F59" s="61" t="s">
        <v>203</v>
      </c>
      <c r="G59" s="62" t="s">
        <v>203</v>
      </c>
      <c r="H59" s="63" t="s">
        <v>203</v>
      </c>
      <c r="I59" s="64"/>
      <c r="J59" s="65"/>
      <c r="K59" s="66"/>
      <c r="L59" s="69"/>
      <c r="M59" s="117"/>
      <c r="N59" s="118"/>
      <c r="O59" s="33"/>
      <c r="P59" s="30"/>
      <c r="Q59" s="18"/>
      <c r="R59" s="18"/>
    </row>
    <row r="60" spans="1:18" ht="15" thickBot="1">
      <c r="A60" s="153" t="s">
        <v>262</v>
      </c>
      <c r="B60" s="170" t="s">
        <v>52</v>
      </c>
      <c r="C60" s="58" t="s">
        <v>203</v>
      </c>
      <c r="D60" s="59" t="s">
        <v>203</v>
      </c>
      <c r="E60" s="60" t="s">
        <v>203</v>
      </c>
      <c r="F60" s="61" t="s">
        <v>203</v>
      </c>
      <c r="G60" s="62" t="s">
        <v>203</v>
      </c>
      <c r="H60" s="63" t="s">
        <v>203</v>
      </c>
      <c r="I60" s="64"/>
      <c r="J60" s="65"/>
      <c r="K60" s="66"/>
      <c r="L60" s="69"/>
      <c r="M60" s="117"/>
      <c r="N60" s="118"/>
      <c r="O60" s="33"/>
      <c r="P60" s="30"/>
      <c r="Q60" s="18"/>
      <c r="R60" s="18"/>
    </row>
    <row r="61" spans="1:18" ht="15" thickBot="1">
      <c r="A61" s="153" t="s">
        <v>263</v>
      </c>
      <c r="B61" s="170" t="s">
        <v>52</v>
      </c>
      <c r="C61" s="58">
        <v>2.5</v>
      </c>
      <c r="D61" s="59">
        <v>1.45</v>
      </c>
      <c r="E61" s="60">
        <v>2.5</v>
      </c>
      <c r="F61" s="61">
        <v>1.45</v>
      </c>
      <c r="G61" s="62">
        <v>1.45</v>
      </c>
      <c r="H61" s="63">
        <v>1.45</v>
      </c>
      <c r="I61" s="64"/>
      <c r="J61" s="65"/>
      <c r="K61" s="66"/>
      <c r="L61" s="69"/>
      <c r="M61" s="117"/>
      <c r="N61" s="118"/>
      <c r="O61" s="33"/>
      <c r="P61" s="30"/>
      <c r="Q61" s="18"/>
      <c r="R61" s="18"/>
    </row>
    <row r="62" spans="1:18" ht="15" thickBot="1">
      <c r="A62" s="153" t="s">
        <v>97</v>
      </c>
      <c r="B62" s="170" t="s">
        <v>56</v>
      </c>
      <c r="C62" s="58">
        <v>2.157142857142857</v>
      </c>
      <c r="D62" s="59">
        <v>1.7</v>
      </c>
      <c r="E62" s="60">
        <v>3.5</v>
      </c>
      <c r="F62" s="61" t="s">
        <v>203</v>
      </c>
      <c r="G62" s="62"/>
      <c r="H62" s="63"/>
      <c r="I62" s="64"/>
      <c r="J62" s="65"/>
      <c r="K62" s="66"/>
      <c r="L62" s="69"/>
      <c r="M62" s="117"/>
      <c r="N62" s="118"/>
      <c r="O62" s="33"/>
      <c r="P62" s="30"/>
      <c r="Q62" s="18"/>
      <c r="R62" s="18"/>
    </row>
    <row r="63" spans="1:18" ht="15" thickBot="1">
      <c r="A63" s="153" t="s">
        <v>98</v>
      </c>
      <c r="B63" s="170" t="s">
        <v>52</v>
      </c>
      <c r="C63" s="58">
        <v>2.8</v>
      </c>
      <c r="D63" s="59">
        <v>2.8</v>
      </c>
      <c r="E63" s="60">
        <v>2.8</v>
      </c>
      <c r="F63" s="61" t="s">
        <v>203</v>
      </c>
      <c r="G63" s="62"/>
      <c r="H63" s="63"/>
      <c r="I63" s="64"/>
      <c r="J63" s="65"/>
      <c r="K63" s="66"/>
      <c r="L63" s="69"/>
      <c r="M63" s="117"/>
      <c r="N63" s="118"/>
      <c r="O63" s="33"/>
      <c r="P63" s="30"/>
      <c r="Q63" s="18"/>
      <c r="R63" s="18"/>
    </row>
    <row r="64" spans="1:18" ht="15" thickBot="1">
      <c r="A64" s="153" t="s">
        <v>99</v>
      </c>
      <c r="B64" s="170" t="s">
        <v>56</v>
      </c>
      <c r="C64" s="58">
        <v>1.9833333333333332</v>
      </c>
      <c r="D64" s="59">
        <v>1.5</v>
      </c>
      <c r="E64" s="60">
        <v>2.9</v>
      </c>
      <c r="F64" s="61">
        <v>1.9</v>
      </c>
      <c r="G64" s="62">
        <v>1.7</v>
      </c>
      <c r="H64" s="63">
        <v>2.1</v>
      </c>
      <c r="I64" s="64"/>
      <c r="J64" s="65"/>
      <c r="K64" s="66"/>
      <c r="L64" s="69"/>
      <c r="M64" s="117"/>
      <c r="N64" s="118"/>
      <c r="O64" s="33"/>
      <c r="P64" s="30"/>
      <c r="Q64" s="18"/>
      <c r="R64" s="18"/>
    </row>
    <row r="65" spans="1:18" ht="15" thickBot="1">
      <c r="A65" s="153" t="s">
        <v>100</v>
      </c>
      <c r="B65" s="170" t="s">
        <v>56</v>
      </c>
      <c r="C65" s="58">
        <v>1.9500000000000002</v>
      </c>
      <c r="D65" s="59">
        <v>1.8</v>
      </c>
      <c r="E65" s="60">
        <v>2.1</v>
      </c>
      <c r="F65" s="61">
        <v>3</v>
      </c>
      <c r="G65" s="62">
        <v>3</v>
      </c>
      <c r="H65" s="63">
        <v>3</v>
      </c>
      <c r="I65" s="64"/>
      <c r="J65" s="65"/>
      <c r="K65" s="66"/>
      <c r="L65" s="69"/>
      <c r="M65" s="117"/>
      <c r="N65" s="118"/>
      <c r="O65" s="33"/>
      <c r="P65" s="30"/>
      <c r="Q65" s="18"/>
      <c r="R65" s="18"/>
    </row>
    <row r="66" spans="1:18" ht="15" thickBot="1">
      <c r="A66" s="153" t="s">
        <v>264</v>
      </c>
      <c r="B66" s="170" t="s">
        <v>52</v>
      </c>
      <c r="C66" s="58" t="s">
        <v>203</v>
      </c>
      <c r="D66" s="59" t="s">
        <v>203</v>
      </c>
      <c r="E66" s="60" t="s">
        <v>203</v>
      </c>
      <c r="F66" s="61" t="s">
        <v>203</v>
      </c>
      <c r="G66" s="62" t="s">
        <v>203</v>
      </c>
      <c r="H66" s="63" t="s">
        <v>203</v>
      </c>
      <c r="I66" s="64"/>
      <c r="J66" s="65"/>
      <c r="K66" s="66"/>
      <c r="L66" s="69"/>
      <c r="M66" s="117"/>
      <c r="N66" s="118"/>
      <c r="O66" s="33"/>
      <c r="P66" s="30"/>
      <c r="Q66" s="18"/>
      <c r="R66" s="18"/>
    </row>
    <row r="67" spans="1:18" ht="15" thickBot="1">
      <c r="A67" s="153" t="s">
        <v>101</v>
      </c>
      <c r="B67" s="170" t="s">
        <v>52</v>
      </c>
      <c r="C67" s="58" t="s">
        <v>203</v>
      </c>
      <c r="D67" s="59"/>
      <c r="E67" s="60"/>
      <c r="F67" s="61" t="s">
        <v>203</v>
      </c>
      <c r="G67" s="62"/>
      <c r="H67" s="63"/>
      <c r="I67" s="64"/>
      <c r="J67" s="65"/>
      <c r="K67" s="66"/>
      <c r="L67" s="69"/>
      <c r="M67" s="117"/>
      <c r="N67" s="118"/>
      <c r="O67" s="33"/>
      <c r="P67" s="30"/>
      <c r="Q67" s="18"/>
      <c r="R67" s="18"/>
    </row>
    <row r="68" spans="1:18" ht="15" thickBot="1">
      <c r="A68" s="153" t="s">
        <v>102</v>
      </c>
      <c r="B68" s="170" t="s">
        <v>52</v>
      </c>
      <c r="C68" s="58">
        <v>2.375</v>
      </c>
      <c r="D68" s="59">
        <v>2.1</v>
      </c>
      <c r="E68" s="60">
        <v>2.8</v>
      </c>
      <c r="F68" s="61" t="s">
        <v>203</v>
      </c>
      <c r="G68" s="62"/>
      <c r="H68" s="63"/>
      <c r="I68" s="64"/>
      <c r="J68" s="65"/>
      <c r="K68" s="66"/>
      <c r="L68" s="69"/>
      <c r="M68" s="117"/>
      <c r="N68" s="118"/>
      <c r="O68" s="33"/>
      <c r="P68" s="30"/>
      <c r="Q68" s="18"/>
      <c r="R68" s="18"/>
    </row>
    <row r="69" spans="1:18" ht="15" thickBot="1">
      <c r="A69" s="153" t="s">
        <v>103</v>
      </c>
      <c r="B69" s="170" t="s">
        <v>52</v>
      </c>
      <c r="C69" s="58" t="s">
        <v>203</v>
      </c>
      <c r="D69" s="59"/>
      <c r="E69" s="60"/>
      <c r="F69" s="61" t="s">
        <v>203</v>
      </c>
      <c r="G69" s="62"/>
      <c r="H69" s="63"/>
      <c r="I69" s="64"/>
      <c r="J69" s="65"/>
      <c r="K69" s="66"/>
      <c r="L69" s="69"/>
      <c r="M69" s="117"/>
      <c r="N69" s="118"/>
      <c r="O69" s="33"/>
      <c r="P69" s="30"/>
      <c r="Q69" s="18"/>
      <c r="R69" s="18"/>
    </row>
    <row r="70" spans="1:18" ht="15" thickBot="1">
      <c r="A70" s="153" t="s">
        <v>104</v>
      </c>
      <c r="B70" s="170" t="s">
        <v>52</v>
      </c>
      <c r="C70" s="58">
        <v>3.5</v>
      </c>
      <c r="D70" s="59">
        <v>2.6</v>
      </c>
      <c r="E70" s="60">
        <v>3.5</v>
      </c>
      <c r="F70" s="61" t="s">
        <v>203</v>
      </c>
      <c r="G70" s="62"/>
      <c r="H70" s="63"/>
      <c r="I70" s="64"/>
      <c r="J70" s="65"/>
      <c r="K70" s="66"/>
      <c r="L70" s="69"/>
      <c r="M70" s="117"/>
      <c r="N70" s="118"/>
      <c r="O70" s="33"/>
      <c r="P70" s="30"/>
      <c r="Q70" s="18"/>
      <c r="R70" s="18"/>
    </row>
    <row r="71" spans="1:18" ht="15" thickBot="1">
      <c r="A71" s="153" t="s">
        <v>105</v>
      </c>
      <c r="B71" s="170" t="s">
        <v>52</v>
      </c>
      <c r="C71" s="58">
        <v>3</v>
      </c>
      <c r="D71" s="59">
        <v>3</v>
      </c>
      <c r="E71" s="60">
        <v>3</v>
      </c>
      <c r="F71" s="61" t="s">
        <v>203</v>
      </c>
      <c r="G71" s="62"/>
      <c r="H71" s="63"/>
      <c r="I71" s="64"/>
      <c r="J71" s="65"/>
      <c r="K71" s="66"/>
      <c r="L71" s="69"/>
      <c r="M71" s="117"/>
      <c r="N71" s="118"/>
      <c r="O71" s="33"/>
      <c r="P71" s="30"/>
      <c r="Q71" s="18"/>
      <c r="R71" s="18"/>
    </row>
    <row r="72" spans="1:18" ht="15" thickBot="1">
      <c r="A72" s="153" t="s">
        <v>106</v>
      </c>
      <c r="B72" s="170" t="s">
        <v>52</v>
      </c>
      <c r="C72" s="58" t="s">
        <v>203</v>
      </c>
      <c r="D72" s="59" t="s">
        <v>203</v>
      </c>
      <c r="E72" s="60" t="s">
        <v>203</v>
      </c>
      <c r="F72" s="61" t="s">
        <v>203</v>
      </c>
      <c r="G72" s="62" t="s">
        <v>203</v>
      </c>
      <c r="H72" s="63" t="s">
        <v>203</v>
      </c>
      <c r="I72" s="64"/>
      <c r="J72" s="65"/>
      <c r="K72" s="66"/>
      <c r="L72" s="69"/>
      <c r="M72" s="117"/>
      <c r="N72" s="118"/>
      <c r="O72" s="33"/>
      <c r="P72" s="30"/>
      <c r="Q72" s="18"/>
      <c r="R72" s="18"/>
    </row>
    <row r="73" spans="1:18" ht="15" thickBot="1">
      <c r="A73" s="153" t="s">
        <v>107</v>
      </c>
      <c r="B73" s="170" t="s">
        <v>52</v>
      </c>
      <c r="C73" s="58">
        <v>4</v>
      </c>
      <c r="D73" s="59">
        <v>4</v>
      </c>
      <c r="E73" s="60">
        <v>4</v>
      </c>
      <c r="F73" s="61" t="s">
        <v>203</v>
      </c>
      <c r="G73" s="62"/>
      <c r="H73" s="63"/>
      <c r="I73" s="64"/>
      <c r="J73" s="65"/>
      <c r="K73" s="66"/>
      <c r="L73" s="69"/>
      <c r="M73" s="117"/>
      <c r="N73" s="118"/>
      <c r="O73" s="33"/>
      <c r="P73" s="30"/>
      <c r="Q73" s="18"/>
      <c r="R73" s="18"/>
    </row>
    <row r="74" spans="1:18" ht="15" thickBot="1">
      <c r="A74" s="153" t="s">
        <v>108</v>
      </c>
      <c r="B74" s="170" t="s">
        <v>52</v>
      </c>
      <c r="C74" s="58">
        <v>2.25</v>
      </c>
      <c r="D74" s="59">
        <v>1.9</v>
      </c>
      <c r="E74" s="60">
        <v>2.1</v>
      </c>
      <c r="F74" s="61" t="s">
        <v>203</v>
      </c>
      <c r="G74" s="62"/>
      <c r="H74" s="63"/>
      <c r="I74" s="64"/>
      <c r="J74" s="65"/>
      <c r="K74" s="66"/>
      <c r="L74" s="69"/>
      <c r="M74" s="117"/>
      <c r="N74" s="118"/>
      <c r="O74" s="33"/>
      <c r="P74" s="30"/>
      <c r="Q74" s="18"/>
      <c r="R74" s="18"/>
    </row>
    <row r="75" spans="1:18" ht="15" thickBot="1">
      <c r="A75" s="153" t="s">
        <v>109</v>
      </c>
      <c r="B75" s="170" t="s">
        <v>56</v>
      </c>
      <c r="C75" s="58">
        <v>1.1333333333333333</v>
      </c>
      <c r="D75" s="59">
        <v>0.8</v>
      </c>
      <c r="E75" s="60">
        <v>1.4</v>
      </c>
      <c r="F75" s="61">
        <v>1</v>
      </c>
      <c r="G75" s="62">
        <v>0.8</v>
      </c>
      <c r="H75" s="63">
        <v>1.2</v>
      </c>
      <c r="I75" s="64"/>
      <c r="J75" s="65"/>
      <c r="K75" s="66"/>
      <c r="L75" s="69"/>
      <c r="M75" s="117"/>
      <c r="N75" s="118"/>
      <c r="O75" s="33"/>
      <c r="P75" s="30"/>
      <c r="Q75" s="18"/>
      <c r="R75" s="18"/>
    </row>
    <row r="76" spans="1:18" ht="15" thickBot="1">
      <c r="A76" s="153" t="s">
        <v>110</v>
      </c>
      <c r="B76" s="170" t="s">
        <v>52</v>
      </c>
      <c r="C76" s="58">
        <v>3.3571428571428998</v>
      </c>
      <c r="D76" s="59">
        <v>2.1</v>
      </c>
      <c r="E76" s="60">
        <v>4.0999999999999996</v>
      </c>
      <c r="F76" s="61">
        <v>2.25</v>
      </c>
      <c r="G76" s="62">
        <v>2</v>
      </c>
      <c r="H76" s="63">
        <v>2.5</v>
      </c>
      <c r="I76" s="64"/>
      <c r="J76" s="65"/>
      <c r="K76" s="66"/>
      <c r="L76" s="69"/>
      <c r="M76" s="117"/>
      <c r="N76" s="118"/>
      <c r="O76" s="33"/>
      <c r="P76" s="30"/>
      <c r="Q76" s="18"/>
      <c r="R76" s="18"/>
    </row>
    <row r="77" spans="1:18" ht="15" thickBot="1">
      <c r="A77" s="153" t="s">
        <v>111</v>
      </c>
      <c r="B77" s="170" t="s">
        <v>52</v>
      </c>
      <c r="C77" s="58">
        <v>1.8</v>
      </c>
      <c r="D77" s="59" t="s">
        <v>203</v>
      </c>
      <c r="E77" s="60" t="s">
        <v>203</v>
      </c>
      <c r="F77" s="61" t="s">
        <v>203</v>
      </c>
      <c r="G77" s="62" t="s">
        <v>203</v>
      </c>
      <c r="H77" s="63" t="s">
        <v>203</v>
      </c>
      <c r="I77" s="64"/>
      <c r="J77" s="65"/>
      <c r="K77" s="66"/>
      <c r="L77" s="69"/>
      <c r="M77" s="117"/>
      <c r="N77" s="118"/>
      <c r="O77" s="33"/>
      <c r="P77" s="30"/>
      <c r="Q77" s="18"/>
      <c r="R77" s="18"/>
    </row>
    <row r="78" spans="1:18" ht="15" thickBot="1">
      <c r="A78" s="153" t="s">
        <v>112</v>
      </c>
      <c r="B78" s="170" t="s">
        <v>52</v>
      </c>
      <c r="C78" s="58" t="s">
        <v>203</v>
      </c>
      <c r="D78" s="59" t="s">
        <v>203</v>
      </c>
      <c r="E78" s="60" t="s">
        <v>203</v>
      </c>
      <c r="F78" s="61" t="s">
        <v>203</v>
      </c>
      <c r="G78" s="62" t="s">
        <v>203</v>
      </c>
      <c r="H78" s="63" t="s">
        <v>203</v>
      </c>
      <c r="I78" s="64"/>
      <c r="J78" s="65"/>
      <c r="K78" s="66"/>
      <c r="L78" s="69"/>
      <c r="M78" s="117"/>
      <c r="N78" s="118"/>
      <c r="O78" s="33"/>
      <c r="P78" s="30"/>
      <c r="Q78" s="18"/>
      <c r="R78" s="18"/>
    </row>
    <row r="79" spans="1:18" ht="15" thickBot="1">
      <c r="A79" s="153" t="s">
        <v>113</v>
      </c>
      <c r="B79" s="170" t="s">
        <v>52</v>
      </c>
      <c r="C79" s="58" t="s">
        <v>203</v>
      </c>
      <c r="D79" s="59" t="s">
        <v>203</v>
      </c>
      <c r="E79" s="60" t="s">
        <v>203</v>
      </c>
      <c r="F79" s="61" t="s">
        <v>203</v>
      </c>
      <c r="G79" s="62" t="s">
        <v>203</v>
      </c>
      <c r="H79" s="63" t="s">
        <v>203</v>
      </c>
      <c r="I79" s="64"/>
      <c r="J79" s="65"/>
      <c r="K79" s="66"/>
      <c r="L79" s="69"/>
      <c r="M79" s="117"/>
      <c r="N79" s="118"/>
      <c r="O79" s="33"/>
      <c r="P79" s="30"/>
      <c r="Q79" s="18"/>
      <c r="R79" s="18"/>
    </row>
    <row r="80" spans="1:18" ht="15" thickBot="1">
      <c r="A80" s="153" t="s">
        <v>114</v>
      </c>
      <c r="B80" s="170" t="s">
        <v>52</v>
      </c>
      <c r="C80" s="58" t="s">
        <v>203</v>
      </c>
      <c r="D80" s="59" t="s">
        <v>203</v>
      </c>
      <c r="E80" s="60" t="s">
        <v>203</v>
      </c>
      <c r="F80" s="61" t="s">
        <v>203</v>
      </c>
      <c r="G80" s="62" t="s">
        <v>203</v>
      </c>
      <c r="H80" s="63" t="s">
        <v>203</v>
      </c>
      <c r="I80" s="64"/>
      <c r="J80" s="65"/>
      <c r="K80" s="66"/>
      <c r="L80" s="69"/>
      <c r="M80" s="117"/>
      <c r="N80" s="118"/>
      <c r="O80" s="33"/>
      <c r="P80" s="30"/>
      <c r="Q80" s="18"/>
      <c r="R80" s="18"/>
    </row>
    <row r="81" spans="1:18" ht="15" thickBot="1">
      <c r="A81" s="153" t="s">
        <v>115</v>
      </c>
      <c r="B81" s="170" t="s">
        <v>52</v>
      </c>
      <c r="C81" s="58" t="s">
        <v>203</v>
      </c>
      <c r="D81" s="59" t="s">
        <v>203</v>
      </c>
      <c r="E81" s="60" t="s">
        <v>203</v>
      </c>
      <c r="F81" s="61" t="s">
        <v>203</v>
      </c>
      <c r="G81" s="62" t="s">
        <v>203</v>
      </c>
      <c r="H81" s="63" t="s">
        <v>203</v>
      </c>
      <c r="I81" s="64"/>
      <c r="J81" s="65"/>
      <c r="K81" s="66"/>
      <c r="L81" s="69"/>
      <c r="M81" s="117"/>
      <c r="N81" s="118"/>
      <c r="O81" s="33"/>
      <c r="P81" s="30"/>
      <c r="Q81" s="18"/>
      <c r="R81" s="18"/>
    </row>
    <row r="82" spans="1:18" ht="15" thickBot="1">
      <c r="A82" s="153" t="s">
        <v>116</v>
      </c>
      <c r="B82" s="170" t="s">
        <v>56</v>
      </c>
      <c r="C82" s="58">
        <v>1.6866666666666665</v>
      </c>
      <c r="D82" s="59">
        <v>1.4</v>
      </c>
      <c r="E82" s="60">
        <v>2.1</v>
      </c>
      <c r="F82" s="61">
        <v>1.35</v>
      </c>
      <c r="G82" s="62">
        <v>1</v>
      </c>
      <c r="H82" s="63">
        <v>1.55</v>
      </c>
      <c r="I82" s="64"/>
      <c r="J82" s="65"/>
      <c r="K82" s="66"/>
      <c r="L82" s="69"/>
      <c r="M82" s="117"/>
      <c r="N82" s="118"/>
      <c r="O82" s="33"/>
      <c r="P82" s="30"/>
      <c r="Q82" s="18"/>
      <c r="R82" s="18"/>
    </row>
    <row r="83" spans="1:18" ht="15" thickBot="1">
      <c r="A83" s="153" t="s">
        <v>117</v>
      </c>
      <c r="B83" s="170" t="s">
        <v>52</v>
      </c>
      <c r="C83" s="58">
        <v>3.2000000000000006</v>
      </c>
      <c r="D83" s="59">
        <v>3.2</v>
      </c>
      <c r="E83" s="60">
        <v>3.2</v>
      </c>
      <c r="F83" s="61" t="s">
        <v>203</v>
      </c>
      <c r="G83" s="62"/>
      <c r="H83" s="63"/>
      <c r="I83" s="64"/>
      <c r="J83" s="65"/>
      <c r="K83" s="66"/>
      <c r="L83" s="69"/>
      <c r="M83" s="117"/>
      <c r="N83" s="118"/>
      <c r="O83" s="33"/>
      <c r="P83" s="30"/>
      <c r="Q83" s="18"/>
      <c r="R83" s="18"/>
    </row>
    <row r="84" spans="1:18" ht="15" thickBot="1">
      <c r="A84" s="153" t="s">
        <v>118</v>
      </c>
      <c r="B84" s="170" t="s">
        <v>56</v>
      </c>
      <c r="C84" s="58">
        <v>3</v>
      </c>
      <c r="D84" s="59" t="s">
        <v>203</v>
      </c>
      <c r="E84" s="60" t="s">
        <v>203</v>
      </c>
      <c r="F84" s="61" t="s">
        <v>203</v>
      </c>
      <c r="G84" s="62" t="s">
        <v>203</v>
      </c>
      <c r="H84" s="63" t="s">
        <v>203</v>
      </c>
      <c r="I84" s="64"/>
      <c r="J84" s="65"/>
      <c r="K84" s="66"/>
      <c r="L84" s="69"/>
      <c r="M84" s="117"/>
      <c r="N84" s="118"/>
      <c r="O84" s="33"/>
      <c r="P84" s="30"/>
      <c r="Q84" s="18"/>
      <c r="R84" s="18"/>
    </row>
    <row r="85" spans="1:18" ht="15" thickBot="1">
      <c r="A85" s="153" t="s">
        <v>119</v>
      </c>
      <c r="B85" s="170" t="s">
        <v>52</v>
      </c>
      <c r="C85" s="58">
        <v>2.6</v>
      </c>
      <c r="D85" s="59">
        <v>2.6</v>
      </c>
      <c r="E85" s="60">
        <v>2.6</v>
      </c>
      <c r="F85" s="61" t="s">
        <v>203</v>
      </c>
      <c r="G85" s="62"/>
      <c r="H85" s="63"/>
      <c r="I85" s="64"/>
      <c r="J85" s="65"/>
      <c r="K85" s="66"/>
      <c r="L85" s="69"/>
      <c r="M85" s="117"/>
      <c r="N85" s="118"/>
      <c r="O85" s="33"/>
      <c r="P85" s="30"/>
      <c r="Q85" s="18"/>
      <c r="R85" s="18"/>
    </row>
    <row r="86" spans="1:18" ht="15" thickBot="1">
      <c r="A86" s="153" t="s">
        <v>265</v>
      </c>
      <c r="B86" s="170" t="s">
        <v>52</v>
      </c>
      <c r="C86" s="58">
        <v>3</v>
      </c>
      <c r="D86" s="59">
        <v>1.2</v>
      </c>
      <c r="E86" s="60">
        <v>4</v>
      </c>
      <c r="F86" s="61">
        <v>4.75</v>
      </c>
      <c r="G86" s="62">
        <v>4.5</v>
      </c>
      <c r="H86" s="63">
        <v>5</v>
      </c>
      <c r="I86" s="64"/>
      <c r="J86" s="65"/>
      <c r="K86" s="66"/>
      <c r="L86" s="69"/>
      <c r="M86" s="117"/>
      <c r="N86" s="118"/>
      <c r="O86" s="33"/>
      <c r="P86" s="30"/>
      <c r="Q86" s="18"/>
      <c r="R86" s="18"/>
    </row>
    <row r="87" spans="1:18" ht="15" thickBot="1">
      <c r="A87" s="153" t="s">
        <v>120</v>
      </c>
      <c r="B87" s="170" t="s">
        <v>121</v>
      </c>
      <c r="C87" s="58">
        <v>1.1225000000000001</v>
      </c>
      <c r="D87" s="59">
        <v>0.9</v>
      </c>
      <c r="E87" s="60">
        <v>1.4</v>
      </c>
      <c r="F87" s="61">
        <v>0.95833333333333304</v>
      </c>
      <c r="G87" s="62">
        <v>0.75</v>
      </c>
      <c r="H87" s="63">
        <v>1.3</v>
      </c>
      <c r="I87" s="64"/>
      <c r="J87" s="65"/>
      <c r="K87" s="66"/>
      <c r="L87" s="69"/>
      <c r="M87" s="117"/>
      <c r="N87" s="118"/>
      <c r="O87" s="33"/>
      <c r="P87" s="30"/>
      <c r="Q87" s="18"/>
      <c r="R87" s="18"/>
    </row>
    <row r="88" spans="1:18" ht="15" thickBot="1">
      <c r="A88" s="153" t="s">
        <v>122</v>
      </c>
      <c r="B88" s="170" t="s">
        <v>121</v>
      </c>
      <c r="C88" s="58">
        <v>1.8181818181817999</v>
      </c>
      <c r="D88" s="59">
        <v>0.9</v>
      </c>
      <c r="E88" s="60">
        <v>1.3</v>
      </c>
      <c r="F88" s="61">
        <v>0.88749999999999996</v>
      </c>
      <c r="G88" s="62">
        <v>0.75</v>
      </c>
      <c r="H88" s="63">
        <v>1.3</v>
      </c>
      <c r="I88" s="64"/>
      <c r="J88" s="65"/>
      <c r="K88" s="66"/>
      <c r="L88" s="69"/>
      <c r="M88" s="117"/>
      <c r="N88" s="118"/>
      <c r="O88" s="33"/>
      <c r="P88" s="30"/>
      <c r="Q88" s="18"/>
      <c r="R88" s="18"/>
    </row>
    <row r="89" spans="1:18" ht="15" thickBot="1">
      <c r="A89" s="153" t="s">
        <v>123</v>
      </c>
      <c r="B89" s="170" t="s">
        <v>121</v>
      </c>
      <c r="C89" s="58">
        <v>1.7</v>
      </c>
      <c r="D89" s="59">
        <v>1.4</v>
      </c>
      <c r="E89" s="60">
        <v>2</v>
      </c>
      <c r="F89" s="61" t="s">
        <v>203</v>
      </c>
      <c r="G89" s="62"/>
      <c r="H89" s="63"/>
      <c r="I89" s="64"/>
      <c r="J89" s="65"/>
      <c r="K89" s="66"/>
      <c r="L89" s="69"/>
      <c r="M89" s="117"/>
      <c r="N89" s="118"/>
      <c r="O89" s="33"/>
      <c r="P89" s="30"/>
      <c r="Q89" s="18"/>
      <c r="R89" s="18"/>
    </row>
    <row r="90" spans="1:18" ht="15" thickBot="1">
      <c r="A90" s="153" t="s">
        <v>124</v>
      </c>
      <c r="B90" s="170" t="s">
        <v>121</v>
      </c>
      <c r="C90" s="58">
        <v>1.1357142857142857</v>
      </c>
      <c r="D90" s="59">
        <v>0.95</v>
      </c>
      <c r="E90" s="60">
        <v>1.3</v>
      </c>
      <c r="F90" s="61">
        <v>1.1666666666667</v>
      </c>
      <c r="G90" s="62">
        <v>0.9</v>
      </c>
      <c r="H90" s="63">
        <v>1.2</v>
      </c>
      <c r="I90" s="64"/>
      <c r="J90" s="65"/>
      <c r="K90" s="66"/>
      <c r="L90" s="69"/>
      <c r="M90" s="117"/>
      <c r="N90" s="118"/>
      <c r="O90" s="33"/>
      <c r="P90" s="30"/>
      <c r="Q90" s="18"/>
      <c r="R90" s="18"/>
    </row>
    <row r="91" spans="1:18" ht="15" thickBot="1">
      <c r="A91" s="153" t="s">
        <v>125</v>
      </c>
      <c r="B91" s="170" t="s">
        <v>52</v>
      </c>
      <c r="C91" s="58">
        <v>14.583333333333334</v>
      </c>
      <c r="D91" s="59">
        <v>13</v>
      </c>
      <c r="E91" s="60">
        <v>16</v>
      </c>
      <c r="F91" s="61">
        <v>5</v>
      </c>
      <c r="G91" s="62">
        <v>5</v>
      </c>
      <c r="H91" s="63">
        <v>5</v>
      </c>
      <c r="I91" s="64"/>
      <c r="J91" s="65"/>
      <c r="K91" s="66"/>
      <c r="L91" s="69"/>
      <c r="M91" s="117"/>
      <c r="N91" s="118"/>
      <c r="O91" s="33"/>
      <c r="P91" s="30"/>
      <c r="Q91" s="18"/>
      <c r="R91" s="18"/>
    </row>
    <row r="92" spans="1:18" ht="28.8" thickBot="1">
      <c r="A92" s="153" t="s">
        <v>126</v>
      </c>
      <c r="B92" s="170" t="s">
        <v>52</v>
      </c>
      <c r="C92" s="58">
        <v>14.233333333333334</v>
      </c>
      <c r="D92" s="59">
        <v>1</v>
      </c>
      <c r="E92" s="60">
        <v>18</v>
      </c>
      <c r="F92" s="61">
        <v>1</v>
      </c>
      <c r="G92" s="62">
        <v>1</v>
      </c>
      <c r="H92" s="63">
        <v>1</v>
      </c>
      <c r="I92" s="64"/>
      <c r="J92" s="65"/>
      <c r="K92" s="66"/>
      <c r="L92" s="69"/>
      <c r="M92" s="117"/>
      <c r="N92" s="118"/>
      <c r="O92" s="33"/>
      <c r="P92" s="30"/>
      <c r="Q92" s="18"/>
      <c r="R92" s="18"/>
    </row>
    <row r="93" spans="1:18" ht="15" thickBot="1">
      <c r="A93" s="153" t="s">
        <v>127</v>
      </c>
      <c r="B93" s="170" t="s">
        <v>121</v>
      </c>
      <c r="C93" s="58" t="s">
        <v>203</v>
      </c>
      <c r="D93" s="59"/>
      <c r="E93" s="60"/>
      <c r="F93" s="61" t="s">
        <v>203</v>
      </c>
      <c r="G93" s="62"/>
      <c r="H93" s="63"/>
      <c r="I93" s="64"/>
      <c r="J93" s="65"/>
      <c r="K93" s="66"/>
      <c r="L93" s="69"/>
      <c r="M93" s="117"/>
      <c r="N93" s="118"/>
      <c r="O93" s="33"/>
      <c r="P93" s="30"/>
      <c r="Q93" s="18"/>
      <c r="R93" s="18"/>
    </row>
    <row r="94" spans="1:18" ht="15" thickBot="1">
      <c r="A94" s="153" t="s">
        <v>128</v>
      </c>
      <c r="B94" s="170" t="s">
        <v>52</v>
      </c>
      <c r="C94" s="58">
        <v>14</v>
      </c>
      <c r="D94" s="59">
        <v>14</v>
      </c>
      <c r="E94" s="60">
        <v>14</v>
      </c>
      <c r="F94" s="61">
        <v>16</v>
      </c>
      <c r="G94" s="62">
        <v>16</v>
      </c>
      <c r="H94" s="63">
        <v>16</v>
      </c>
      <c r="I94" s="64"/>
      <c r="J94" s="65"/>
      <c r="K94" s="66"/>
      <c r="L94" s="69"/>
      <c r="M94" s="117"/>
      <c r="N94" s="118"/>
      <c r="O94" s="33"/>
      <c r="P94" s="30"/>
      <c r="Q94" s="18"/>
      <c r="R94" s="18"/>
    </row>
    <row r="95" spans="1:18" ht="15" thickBot="1">
      <c r="A95" s="153" t="s">
        <v>128</v>
      </c>
      <c r="B95" s="170" t="s">
        <v>56</v>
      </c>
      <c r="C95" s="58">
        <v>1.4666666666666668</v>
      </c>
      <c r="D95" s="59">
        <v>1.4</v>
      </c>
      <c r="E95" s="60">
        <v>1.5</v>
      </c>
      <c r="F95" s="61" t="s">
        <v>203</v>
      </c>
      <c r="G95" s="62"/>
      <c r="H95" s="63"/>
      <c r="I95" s="64"/>
      <c r="J95" s="65"/>
      <c r="K95" s="66"/>
      <c r="L95" s="69"/>
      <c r="M95" s="117"/>
      <c r="N95" s="118"/>
      <c r="O95" s="33"/>
      <c r="P95" s="30"/>
      <c r="Q95" s="18"/>
      <c r="R95" s="18"/>
    </row>
    <row r="96" spans="1:18" ht="15" thickBot="1">
      <c r="A96" s="153" t="s">
        <v>266</v>
      </c>
      <c r="B96" s="170" t="s">
        <v>121</v>
      </c>
      <c r="C96" s="58">
        <v>1</v>
      </c>
      <c r="D96" s="59">
        <v>0.8</v>
      </c>
      <c r="E96" s="60">
        <v>1.2</v>
      </c>
      <c r="F96" s="61">
        <v>0.77500000000000002</v>
      </c>
      <c r="G96" s="62">
        <v>0.75</v>
      </c>
      <c r="H96" s="63">
        <v>0.8</v>
      </c>
      <c r="I96" s="64"/>
      <c r="J96" s="65"/>
      <c r="K96" s="66"/>
      <c r="L96" s="69"/>
      <c r="M96" s="117"/>
      <c r="N96" s="118"/>
      <c r="O96" s="33"/>
      <c r="P96" s="30"/>
      <c r="Q96" s="18"/>
      <c r="R96" s="18"/>
    </row>
    <row r="97" spans="1:18" ht="15" thickBot="1">
      <c r="A97" s="153" t="s">
        <v>129</v>
      </c>
      <c r="B97" s="170" t="s">
        <v>121</v>
      </c>
      <c r="C97" s="58">
        <v>1.4</v>
      </c>
      <c r="D97" s="59">
        <v>1.4</v>
      </c>
      <c r="E97" s="60">
        <v>1.4</v>
      </c>
      <c r="F97" s="61" t="s">
        <v>203</v>
      </c>
      <c r="G97" s="62"/>
      <c r="H97" s="63"/>
      <c r="I97" s="64"/>
      <c r="J97" s="65"/>
      <c r="K97" s="66"/>
      <c r="L97" s="69"/>
      <c r="M97" s="117"/>
      <c r="N97" s="118"/>
      <c r="O97" s="33"/>
      <c r="P97" s="30"/>
      <c r="Q97" s="18"/>
      <c r="R97" s="18"/>
    </row>
    <row r="98" spans="1:18" ht="15" thickBot="1">
      <c r="A98" s="153" t="s">
        <v>130</v>
      </c>
      <c r="B98" s="170" t="s">
        <v>52</v>
      </c>
      <c r="C98" s="58" t="s">
        <v>203</v>
      </c>
      <c r="D98" s="59" t="s">
        <v>203</v>
      </c>
      <c r="E98" s="60" t="s">
        <v>203</v>
      </c>
      <c r="F98" s="61" t="s">
        <v>203</v>
      </c>
      <c r="G98" s="62" t="s">
        <v>203</v>
      </c>
      <c r="H98" s="63" t="s">
        <v>203</v>
      </c>
      <c r="I98" s="64"/>
      <c r="J98" s="65"/>
      <c r="K98" s="66"/>
      <c r="L98" s="69"/>
      <c r="M98" s="117"/>
      <c r="N98" s="118"/>
      <c r="O98" s="33"/>
      <c r="P98" s="30"/>
      <c r="Q98" s="18"/>
      <c r="R98" s="18"/>
    </row>
    <row r="99" spans="1:18" ht="15" thickBot="1">
      <c r="A99" s="153" t="s">
        <v>131</v>
      </c>
      <c r="B99" s="170" t="s">
        <v>52</v>
      </c>
      <c r="C99" s="58" t="s">
        <v>203</v>
      </c>
      <c r="D99" s="59" t="s">
        <v>203</v>
      </c>
      <c r="E99" s="60" t="s">
        <v>203</v>
      </c>
      <c r="F99" s="61" t="s">
        <v>203</v>
      </c>
      <c r="G99" s="62" t="s">
        <v>203</v>
      </c>
      <c r="H99" s="63" t="s">
        <v>203</v>
      </c>
      <c r="I99" s="64"/>
      <c r="J99" s="65"/>
      <c r="K99" s="66"/>
      <c r="L99" s="69"/>
      <c r="M99" s="117"/>
      <c r="N99" s="118"/>
      <c r="O99" s="33"/>
      <c r="P99" s="30"/>
      <c r="Q99" s="18"/>
      <c r="R99" s="18"/>
    </row>
    <row r="100" spans="1:18" ht="15" thickBot="1">
      <c r="A100" s="153" t="s">
        <v>132</v>
      </c>
      <c r="B100" s="170" t="s">
        <v>52</v>
      </c>
      <c r="C100" s="58" t="s">
        <v>203</v>
      </c>
      <c r="D100" s="59" t="s">
        <v>203</v>
      </c>
      <c r="E100" s="60" t="s">
        <v>203</v>
      </c>
      <c r="F100" s="61" t="s">
        <v>203</v>
      </c>
      <c r="G100" s="62" t="s">
        <v>203</v>
      </c>
      <c r="H100" s="63" t="s">
        <v>203</v>
      </c>
      <c r="I100" s="64"/>
      <c r="J100" s="65"/>
      <c r="K100" s="66"/>
      <c r="L100" s="69"/>
      <c r="M100" s="117"/>
      <c r="N100" s="118"/>
      <c r="O100" s="33"/>
      <c r="P100" s="30"/>
      <c r="Q100" s="18"/>
      <c r="R100" s="18"/>
    </row>
    <row r="101" spans="1:18" ht="15" thickBot="1">
      <c r="A101" s="153" t="s">
        <v>133</v>
      </c>
      <c r="B101" s="170" t="s">
        <v>52</v>
      </c>
      <c r="C101" s="58" t="s">
        <v>203</v>
      </c>
      <c r="D101" s="59" t="s">
        <v>203</v>
      </c>
      <c r="E101" s="60" t="s">
        <v>203</v>
      </c>
      <c r="F101" s="61" t="s">
        <v>203</v>
      </c>
      <c r="G101" s="62" t="s">
        <v>203</v>
      </c>
      <c r="H101" s="63" t="s">
        <v>203</v>
      </c>
      <c r="I101" s="64"/>
      <c r="J101" s="65"/>
      <c r="K101" s="66"/>
      <c r="L101" s="69"/>
      <c r="M101" s="117"/>
      <c r="N101" s="118"/>
      <c r="O101" s="33"/>
      <c r="P101" s="30"/>
      <c r="Q101" s="18"/>
      <c r="R101" s="18"/>
    </row>
    <row r="102" spans="1:18" ht="28.8" thickBot="1">
      <c r="A102" s="153" t="s">
        <v>134</v>
      </c>
      <c r="B102" s="170" t="s">
        <v>52</v>
      </c>
      <c r="C102" s="58" t="s">
        <v>203</v>
      </c>
      <c r="D102" s="59" t="s">
        <v>203</v>
      </c>
      <c r="E102" s="60" t="s">
        <v>203</v>
      </c>
      <c r="F102" s="61" t="s">
        <v>203</v>
      </c>
      <c r="G102" s="62" t="s">
        <v>203</v>
      </c>
      <c r="H102" s="63" t="s">
        <v>203</v>
      </c>
      <c r="I102" s="64"/>
      <c r="J102" s="65"/>
      <c r="K102" s="66"/>
      <c r="L102" s="69"/>
      <c r="M102" s="117"/>
      <c r="N102" s="118"/>
      <c r="O102" s="33"/>
      <c r="P102" s="30"/>
      <c r="Q102" s="18"/>
      <c r="R102" s="18"/>
    </row>
    <row r="103" spans="1:18" ht="15" thickBot="1">
      <c r="A103" s="154" t="s">
        <v>135</v>
      </c>
      <c r="B103" s="170" t="s">
        <v>52</v>
      </c>
      <c r="C103" s="58" t="s">
        <v>203</v>
      </c>
      <c r="D103" s="59"/>
      <c r="E103" s="60"/>
      <c r="F103" s="61">
        <v>2.15</v>
      </c>
      <c r="G103" s="62">
        <v>2.15</v>
      </c>
      <c r="H103" s="63">
        <v>2.15</v>
      </c>
      <c r="I103" s="64"/>
      <c r="J103" s="65"/>
      <c r="K103" s="66"/>
      <c r="L103" s="69"/>
      <c r="M103" s="117"/>
      <c r="N103" s="119"/>
      <c r="O103" s="33"/>
      <c r="P103" s="30"/>
      <c r="Q103" s="18"/>
      <c r="R103" s="18"/>
    </row>
    <row r="104" spans="1:18" ht="36.6" thickBot="1">
      <c r="A104" s="172" t="s">
        <v>136</v>
      </c>
      <c r="B104" s="294"/>
      <c r="C104" s="189" t="s">
        <v>203</v>
      </c>
      <c r="D104" s="189" t="s">
        <v>203</v>
      </c>
      <c r="E104" s="189" t="s">
        <v>203</v>
      </c>
      <c r="F104" s="189" t="s">
        <v>203</v>
      </c>
      <c r="G104" s="189" t="s">
        <v>203</v>
      </c>
      <c r="H104" s="189" t="s">
        <v>203</v>
      </c>
      <c r="I104" s="189"/>
      <c r="J104" s="189"/>
      <c r="K104" s="189"/>
      <c r="L104" s="296"/>
      <c r="M104" s="297"/>
      <c r="N104" s="298"/>
      <c r="O104" s="32"/>
      <c r="P104" s="30"/>
      <c r="Q104" s="18"/>
      <c r="R104" s="18"/>
    </row>
    <row r="105" spans="1:18" ht="28.8" thickBot="1">
      <c r="A105" s="153" t="s">
        <v>267</v>
      </c>
      <c r="B105" s="170" t="s">
        <v>137</v>
      </c>
      <c r="C105" s="58" t="s">
        <v>203</v>
      </c>
      <c r="D105" s="59"/>
      <c r="E105" s="60"/>
      <c r="F105" s="61" t="s">
        <v>203</v>
      </c>
      <c r="G105" s="62"/>
      <c r="H105" s="63"/>
      <c r="I105" s="64"/>
      <c r="J105" s="65"/>
      <c r="K105" s="66"/>
      <c r="L105" s="69"/>
      <c r="M105" s="117"/>
      <c r="N105" s="120"/>
      <c r="O105" s="33"/>
      <c r="P105" s="30"/>
      <c r="Q105" s="18"/>
      <c r="R105" s="18"/>
    </row>
    <row r="106" spans="1:18" ht="15" thickBot="1">
      <c r="A106" s="153" t="s">
        <v>138</v>
      </c>
      <c r="B106" s="170" t="s">
        <v>52</v>
      </c>
      <c r="C106" s="58" t="s">
        <v>203</v>
      </c>
      <c r="D106" s="59"/>
      <c r="E106" s="60"/>
      <c r="F106" s="61" t="s">
        <v>203</v>
      </c>
      <c r="G106" s="62"/>
      <c r="H106" s="63"/>
      <c r="I106" s="64"/>
      <c r="J106" s="65"/>
      <c r="K106" s="66"/>
      <c r="L106" s="69"/>
      <c r="M106" s="117"/>
      <c r="N106" s="118"/>
      <c r="O106" s="33"/>
      <c r="P106" s="30"/>
      <c r="Q106" s="18"/>
      <c r="R106" s="18"/>
    </row>
    <row r="107" spans="1:18" ht="15" thickBot="1">
      <c r="A107" s="153" t="s">
        <v>139</v>
      </c>
      <c r="B107" s="170" t="s">
        <v>52</v>
      </c>
      <c r="C107" s="58" t="s">
        <v>203</v>
      </c>
      <c r="D107" s="59"/>
      <c r="E107" s="60"/>
      <c r="F107" s="61" t="s">
        <v>203</v>
      </c>
      <c r="G107" s="62"/>
      <c r="H107" s="63"/>
      <c r="I107" s="64"/>
      <c r="J107" s="65"/>
      <c r="K107" s="66"/>
      <c r="L107" s="69"/>
      <c r="M107" s="117"/>
      <c r="N107" s="118"/>
      <c r="O107" s="33"/>
      <c r="P107" s="30"/>
      <c r="Q107" s="18"/>
      <c r="R107" s="18"/>
    </row>
    <row r="108" spans="1:18" ht="15" thickBot="1">
      <c r="A108" s="153" t="s">
        <v>140</v>
      </c>
      <c r="B108" s="170" t="s">
        <v>52</v>
      </c>
      <c r="C108" s="58" t="s">
        <v>203</v>
      </c>
      <c r="D108" s="59" t="s">
        <v>203</v>
      </c>
      <c r="E108" s="60" t="s">
        <v>203</v>
      </c>
      <c r="F108" s="61" t="s">
        <v>203</v>
      </c>
      <c r="G108" s="62" t="s">
        <v>203</v>
      </c>
      <c r="H108" s="63" t="s">
        <v>203</v>
      </c>
      <c r="I108" s="64"/>
      <c r="J108" s="65"/>
      <c r="K108" s="66"/>
      <c r="L108" s="69"/>
      <c r="M108" s="117"/>
      <c r="N108" s="118"/>
      <c r="O108" s="33"/>
      <c r="P108" s="30"/>
      <c r="Q108" s="18"/>
      <c r="R108" s="18"/>
    </row>
    <row r="109" spans="1:18" ht="15" thickBot="1">
      <c r="A109" s="153" t="s">
        <v>141</v>
      </c>
      <c r="B109" s="170" t="s">
        <v>52</v>
      </c>
      <c r="C109" s="58">
        <v>4.5</v>
      </c>
      <c r="D109" s="59" t="s">
        <v>203</v>
      </c>
      <c r="E109" s="60" t="s">
        <v>203</v>
      </c>
      <c r="F109" s="61" t="s">
        <v>203</v>
      </c>
      <c r="G109" s="62" t="s">
        <v>203</v>
      </c>
      <c r="H109" s="63" t="s">
        <v>203</v>
      </c>
      <c r="I109" s="64"/>
      <c r="J109" s="65"/>
      <c r="K109" s="66"/>
      <c r="L109" s="69"/>
      <c r="M109" s="117"/>
      <c r="N109" s="118"/>
      <c r="O109" s="33"/>
      <c r="P109" s="30"/>
      <c r="Q109" s="18"/>
      <c r="R109" s="18"/>
    </row>
    <row r="110" spans="1:18" ht="15" thickBot="1">
      <c r="A110" s="153" t="s">
        <v>142</v>
      </c>
      <c r="B110" s="170" t="s">
        <v>52</v>
      </c>
      <c r="C110" s="58" t="s">
        <v>203</v>
      </c>
      <c r="D110" s="59"/>
      <c r="E110" s="60"/>
      <c r="F110" s="61" t="s">
        <v>203</v>
      </c>
      <c r="G110" s="62"/>
      <c r="H110" s="63"/>
      <c r="I110" s="64"/>
      <c r="J110" s="65"/>
      <c r="K110" s="66"/>
      <c r="L110" s="69"/>
      <c r="M110" s="117"/>
      <c r="N110" s="118"/>
      <c r="O110" s="33"/>
      <c r="P110" s="30"/>
      <c r="Q110" s="18"/>
      <c r="R110" s="18"/>
    </row>
    <row r="111" spans="1:18" ht="15" thickBot="1">
      <c r="A111" s="153" t="s">
        <v>143</v>
      </c>
      <c r="B111" s="170" t="s">
        <v>52</v>
      </c>
      <c r="C111" s="58" t="s">
        <v>203</v>
      </c>
      <c r="D111" s="59" t="s">
        <v>203</v>
      </c>
      <c r="E111" s="60" t="s">
        <v>203</v>
      </c>
      <c r="F111" s="61" t="s">
        <v>203</v>
      </c>
      <c r="G111" s="62" t="s">
        <v>203</v>
      </c>
      <c r="H111" s="63" t="s">
        <v>203</v>
      </c>
      <c r="I111" s="64"/>
      <c r="J111" s="65"/>
      <c r="K111" s="66"/>
      <c r="L111" s="69"/>
      <c r="M111" s="117"/>
      <c r="N111" s="118"/>
      <c r="O111" s="33"/>
      <c r="P111" s="30"/>
      <c r="Q111" s="18"/>
      <c r="R111" s="18"/>
    </row>
    <row r="112" spans="1:18" ht="15" thickBot="1">
      <c r="A112" s="153" t="s">
        <v>144</v>
      </c>
      <c r="B112" s="170" t="s">
        <v>52</v>
      </c>
      <c r="C112" s="58" t="s">
        <v>203</v>
      </c>
      <c r="D112" s="59" t="s">
        <v>203</v>
      </c>
      <c r="E112" s="60" t="s">
        <v>203</v>
      </c>
      <c r="F112" s="61" t="s">
        <v>203</v>
      </c>
      <c r="G112" s="62" t="s">
        <v>203</v>
      </c>
      <c r="H112" s="63" t="s">
        <v>203</v>
      </c>
      <c r="I112" s="64"/>
      <c r="J112" s="65"/>
      <c r="K112" s="66"/>
      <c r="L112" s="69"/>
      <c r="M112" s="117"/>
      <c r="N112" s="118"/>
      <c r="O112" s="33"/>
      <c r="P112" s="30"/>
      <c r="Q112" s="18"/>
      <c r="R112" s="18"/>
    </row>
    <row r="113" spans="1:18" ht="15" thickBot="1">
      <c r="A113" s="153" t="s">
        <v>145</v>
      </c>
      <c r="B113" s="170" t="s">
        <v>52</v>
      </c>
      <c r="C113" s="58" t="s">
        <v>203</v>
      </c>
      <c r="D113" s="59"/>
      <c r="E113" s="60"/>
      <c r="F113" s="61" t="s">
        <v>203</v>
      </c>
      <c r="G113" s="62"/>
      <c r="H113" s="63"/>
      <c r="I113" s="64"/>
      <c r="J113" s="65"/>
      <c r="K113" s="66"/>
      <c r="L113" s="69"/>
      <c r="M113" s="117"/>
      <c r="N113" s="118"/>
      <c r="O113" s="33"/>
      <c r="P113" s="30"/>
      <c r="Q113" s="18"/>
      <c r="R113" s="18"/>
    </row>
    <row r="114" spans="1:18" ht="15" thickBot="1">
      <c r="A114" s="153" t="s">
        <v>146</v>
      </c>
      <c r="B114" s="170" t="s">
        <v>52</v>
      </c>
      <c r="C114" s="58" t="s">
        <v>203</v>
      </c>
      <c r="D114" s="59" t="s">
        <v>203</v>
      </c>
      <c r="E114" s="60" t="s">
        <v>203</v>
      </c>
      <c r="F114" s="61">
        <v>4</v>
      </c>
      <c r="G114" s="62" t="s">
        <v>203</v>
      </c>
      <c r="H114" s="63" t="s">
        <v>203</v>
      </c>
      <c r="I114" s="64"/>
      <c r="J114" s="65"/>
      <c r="K114" s="66"/>
      <c r="L114" s="69"/>
      <c r="M114" s="117"/>
      <c r="N114" s="118"/>
      <c r="O114" s="33"/>
      <c r="P114" s="30"/>
      <c r="Q114" s="18"/>
      <c r="R114" s="18"/>
    </row>
    <row r="115" spans="1:18" ht="15" thickBot="1">
      <c r="A115" s="153" t="s">
        <v>147</v>
      </c>
      <c r="B115" s="170" t="s">
        <v>56</v>
      </c>
      <c r="C115" s="58">
        <v>1.5</v>
      </c>
      <c r="D115" s="59">
        <v>1.5</v>
      </c>
      <c r="E115" s="60">
        <v>1.5</v>
      </c>
      <c r="F115" s="61" t="s">
        <v>203</v>
      </c>
      <c r="G115" s="62"/>
      <c r="H115" s="63"/>
      <c r="I115" s="64"/>
      <c r="J115" s="65"/>
      <c r="K115" s="66"/>
      <c r="L115" s="69"/>
      <c r="M115" s="117"/>
      <c r="N115" s="118"/>
      <c r="O115" s="33"/>
      <c r="P115" s="30"/>
      <c r="Q115" s="18"/>
      <c r="R115" s="18"/>
    </row>
    <row r="116" spans="1:18" ht="15" thickBot="1">
      <c r="A116" s="153" t="s">
        <v>147</v>
      </c>
      <c r="B116" s="170" t="s">
        <v>52</v>
      </c>
      <c r="C116" s="58">
        <v>7.5</v>
      </c>
      <c r="D116" s="59">
        <v>5.6</v>
      </c>
      <c r="E116" s="60">
        <v>8.5</v>
      </c>
      <c r="F116" s="61" t="s">
        <v>203</v>
      </c>
      <c r="G116" s="62"/>
      <c r="H116" s="63"/>
      <c r="I116" s="64"/>
      <c r="J116" s="65"/>
      <c r="K116" s="66"/>
      <c r="L116" s="69"/>
      <c r="M116" s="117"/>
      <c r="N116" s="118"/>
      <c r="O116" s="33"/>
      <c r="P116" s="30"/>
      <c r="Q116" s="18"/>
      <c r="R116" s="18"/>
    </row>
    <row r="117" spans="1:18" ht="15" thickBot="1">
      <c r="A117" s="153" t="s">
        <v>268</v>
      </c>
      <c r="B117" s="170" t="s">
        <v>56</v>
      </c>
      <c r="C117" s="58" t="s">
        <v>203</v>
      </c>
      <c r="D117" s="59" t="s">
        <v>203</v>
      </c>
      <c r="E117" s="60" t="s">
        <v>203</v>
      </c>
      <c r="F117" s="61" t="s">
        <v>203</v>
      </c>
      <c r="G117" s="62" t="s">
        <v>203</v>
      </c>
      <c r="H117" s="63" t="s">
        <v>203</v>
      </c>
      <c r="I117" s="64"/>
      <c r="J117" s="65"/>
      <c r="K117" s="66"/>
      <c r="L117" s="69"/>
      <c r="M117" s="117"/>
      <c r="N117" s="118"/>
      <c r="O117" s="33"/>
      <c r="P117" s="30"/>
      <c r="Q117" s="18"/>
      <c r="R117" s="18"/>
    </row>
    <row r="118" spans="1:18" ht="15" thickBot="1">
      <c r="A118" s="153" t="s">
        <v>148</v>
      </c>
      <c r="B118" s="170" t="s">
        <v>56</v>
      </c>
      <c r="C118" s="58">
        <v>1.5</v>
      </c>
      <c r="D118" s="59" t="s">
        <v>203</v>
      </c>
      <c r="E118" s="60" t="s">
        <v>203</v>
      </c>
      <c r="F118" s="61" t="s">
        <v>203</v>
      </c>
      <c r="G118" s="62" t="s">
        <v>203</v>
      </c>
      <c r="H118" s="63" t="s">
        <v>203</v>
      </c>
      <c r="I118" s="64"/>
      <c r="J118" s="65"/>
      <c r="K118" s="66"/>
      <c r="L118" s="69"/>
      <c r="M118" s="117"/>
      <c r="N118" s="118"/>
      <c r="O118" s="33"/>
      <c r="P118" s="30"/>
      <c r="Q118" s="18"/>
      <c r="R118" s="18"/>
    </row>
    <row r="119" spans="1:18" ht="15" thickBot="1">
      <c r="A119" s="153" t="s">
        <v>149</v>
      </c>
      <c r="B119" s="171" t="s">
        <v>52</v>
      </c>
      <c r="C119" s="58" t="s">
        <v>203</v>
      </c>
      <c r="D119" s="59"/>
      <c r="E119" s="60"/>
      <c r="F119" s="61" t="s">
        <v>203</v>
      </c>
      <c r="G119" s="62"/>
      <c r="H119" s="63"/>
      <c r="I119" s="64"/>
      <c r="J119" s="65"/>
      <c r="K119" s="66"/>
      <c r="L119" s="69"/>
      <c r="M119" s="117"/>
      <c r="N119" s="118"/>
      <c r="O119" s="33"/>
      <c r="P119" s="31"/>
      <c r="Q119" s="18"/>
      <c r="R119" s="18"/>
    </row>
    <row r="120" spans="1:18" ht="15" thickBot="1">
      <c r="A120" s="153" t="s">
        <v>129</v>
      </c>
      <c r="B120" s="171" t="s">
        <v>52</v>
      </c>
      <c r="C120" s="58" t="s">
        <v>203</v>
      </c>
      <c r="D120" s="59" t="s">
        <v>203</v>
      </c>
      <c r="E120" s="60" t="s">
        <v>203</v>
      </c>
      <c r="F120" s="61" t="s">
        <v>203</v>
      </c>
      <c r="G120" s="62" t="s">
        <v>203</v>
      </c>
      <c r="H120" s="63" t="s">
        <v>203</v>
      </c>
      <c r="I120" s="64"/>
      <c r="J120" s="65"/>
      <c r="K120" s="66"/>
      <c r="L120" s="69"/>
      <c r="M120" s="117"/>
      <c r="N120" s="118"/>
      <c r="O120" s="33"/>
      <c r="P120" s="31"/>
      <c r="Q120" s="18"/>
      <c r="R120" s="18"/>
    </row>
    <row r="121" spans="1:18" ht="15" thickBot="1">
      <c r="A121" s="153" t="s">
        <v>150</v>
      </c>
      <c r="B121" s="171" t="s">
        <v>52</v>
      </c>
      <c r="C121" s="58" t="s">
        <v>203</v>
      </c>
      <c r="D121" s="59"/>
      <c r="E121" s="60"/>
      <c r="F121" s="61">
        <v>3.6</v>
      </c>
      <c r="G121" s="62">
        <v>3.6</v>
      </c>
      <c r="H121" s="63">
        <v>3.6</v>
      </c>
      <c r="I121" s="64"/>
      <c r="J121" s="65"/>
      <c r="K121" s="66"/>
      <c r="L121" s="69"/>
      <c r="M121" s="117"/>
      <c r="N121" s="118"/>
      <c r="O121" s="33"/>
      <c r="P121" s="31"/>
      <c r="Q121" s="18"/>
      <c r="R121" s="18"/>
    </row>
    <row r="122" spans="1:18" ht="15" thickBot="1">
      <c r="A122" s="153" t="s">
        <v>151</v>
      </c>
      <c r="B122" s="171" t="s">
        <v>52</v>
      </c>
      <c r="C122" s="58">
        <v>0.9</v>
      </c>
      <c r="D122" s="59" t="s">
        <v>203</v>
      </c>
      <c r="E122" s="60" t="s">
        <v>203</v>
      </c>
      <c r="F122" s="61">
        <v>0.75</v>
      </c>
      <c r="G122" s="62" t="s">
        <v>203</v>
      </c>
      <c r="H122" s="63" t="s">
        <v>203</v>
      </c>
      <c r="I122" s="64"/>
      <c r="J122" s="65"/>
      <c r="K122" s="66"/>
      <c r="L122" s="69"/>
      <c r="M122" s="117"/>
      <c r="N122" s="118"/>
      <c r="O122" s="33"/>
      <c r="P122" s="31"/>
      <c r="Q122" s="18"/>
      <c r="R122" s="18"/>
    </row>
    <row r="123" spans="1:18" ht="15" thickBot="1">
      <c r="A123" s="153" t="s">
        <v>152</v>
      </c>
      <c r="B123" s="171" t="s">
        <v>52</v>
      </c>
      <c r="C123" s="58" t="s">
        <v>203</v>
      </c>
      <c r="D123" s="59" t="s">
        <v>203</v>
      </c>
      <c r="E123" s="60" t="s">
        <v>203</v>
      </c>
      <c r="F123" s="61" t="s">
        <v>203</v>
      </c>
      <c r="G123" s="62" t="s">
        <v>203</v>
      </c>
      <c r="H123" s="63" t="s">
        <v>203</v>
      </c>
      <c r="I123" s="64"/>
      <c r="J123" s="65"/>
      <c r="K123" s="66"/>
      <c r="L123" s="69"/>
      <c r="M123" s="117"/>
      <c r="N123" s="118"/>
      <c r="O123" s="33"/>
      <c r="P123" s="31"/>
      <c r="Q123" s="18"/>
      <c r="R123" s="18"/>
    </row>
    <row r="124" spans="1:18" ht="15" thickBot="1">
      <c r="A124" s="153" t="s">
        <v>153</v>
      </c>
      <c r="B124" s="171" t="s">
        <v>56</v>
      </c>
      <c r="C124" s="58" t="s">
        <v>203</v>
      </c>
      <c r="D124" s="59" t="s">
        <v>203</v>
      </c>
      <c r="E124" s="60" t="s">
        <v>203</v>
      </c>
      <c r="F124" s="61" t="s">
        <v>203</v>
      </c>
      <c r="G124" s="62" t="s">
        <v>203</v>
      </c>
      <c r="H124" s="63" t="s">
        <v>203</v>
      </c>
      <c r="I124" s="64"/>
      <c r="J124" s="65"/>
      <c r="K124" s="66"/>
      <c r="L124" s="69"/>
      <c r="M124" s="117"/>
      <c r="N124" s="118"/>
      <c r="O124" s="33"/>
      <c r="P124" s="31"/>
      <c r="Q124" s="18"/>
      <c r="R124" s="18"/>
    </row>
    <row r="125" spans="1:18" ht="15" thickBot="1">
      <c r="A125" s="153" t="s">
        <v>154</v>
      </c>
      <c r="B125" s="171" t="s">
        <v>56</v>
      </c>
      <c r="C125" s="58">
        <v>1.1857142857142855</v>
      </c>
      <c r="D125" s="59">
        <v>1</v>
      </c>
      <c r="E125" s="60">
        <v>1.4</v>
      </c>
      <c r="F125" s="61">
        <v>1.5</v>
      </c>
      <c r="G125" s="62">
        <v>1.5</v>
      </c>
      <c r="H125" s="63">
        <v>1.5</v>
      </c>
      <c r="I125" s="64"/>
      <c r="J125" s="65"/>
      <c r="K125" s="66"/>
      <c r="L125" s="69"/>
      <c r="M125" s="117"/>
      <c r="N125" s="118"/>
      <c r="O125" s="33"/>
      <c r="P125" s="31"/>
      <c r="Q125" s="18"/>
      <c r="R125" s="18"/>
    </row>
    <row r="126" spans="1:18" ht="15" thickBot="1">
      <c r="A126" s="153" t="s">
        <v>269</v>
      </c>
      <c r="B126" s="170" t="s">
        <v>52</v>
      </c>
      <c r="C126" s="58" t="s">
        <v>203</v>
      </c>
      <c r="D126" s="59"/>
      <c r="E126" s="60"/>
      <c r="F126" s="61" t="s">
        <v>203</v>
      </c>
      <c r="G126" s="62"/>
      <c r="H126" s="63"/>
      <c r="I126" s="64"/>
      <c r="J126" s="65"/>
      <c r="K126" s="66"/>
      <c r="L126" s="69"/>
      <c r="M126" s="117"/>
      <c r="N126" s="118"/>
      <c r="O126" s="33"/>
      <c r="P126" s="30"/>
      <c r="Q126" s="18"/>
      <c r="R126" s="18"/>
    </row>
    <row r="127" spans="1:18" ht="15" thickBot="1">
      <c r="A127" s="153" t="s">
        <v>155</v>
      </c>
      <c r="B127" s="170" t="s">
        <v>52</v>
      </c>
      <c r="C127" s="58" t="s">
        <v>203</v>
      </c>
      <c r="D127" s="59"/>
      <c r="E127" s="60"/>
      <c r="F127" s="61">
        <v>6.5</v>
      </c>
      <c r="G127" s="62">
        <v>6.5</v>
      </c>
      <c r="H127" s="63">
        <v>6.5</v>
      </c>
      <c r="I127" s="64"/>
      <c r="J127" s="65"/>
      <c r="K127" s="66"/>
      <c r="L127" s="69"/>
      <c r="M127" s="117"/>
      <c r="N127" s="118"/>
      <c r="O127" s="33"/>
      <c r="P127" s="30"/>
      <c r="Q127" s="18"/>
      <c r="R127" s="18"/>
    </row>
    <row r="128" spans="1:18" ht="15" thickBot="1">
      <c r="A128" s="153" t="s">
        <v>156</v>
      </c>
      <c r="B128" s="171" t="s">
        <v>56</v>
      </c>
      <c r="C128" s="58">
        <v>1.1111111111111112</v>
      </c>
      <c r="D128" s="59">
        <v>0.8</v>
      </c>
      <c r="E128" s="60">
        <v>1.4</v>
      </c>
      <c r="F128" s="61">
        <v>1.5</v>
      </c>
      <c r="G128" s="62">
        <v>1.5</v>
      </c>
      <c r="H128" s="63">
        <v>1.5</v>
      </c>
      <c r="I128" s="64"/>
      <c r="J128" s="65"/>
      <c r="K128" s="66"/>
      <c r="L128" s="69"/>
      <c r="M128" s="117"/>
      <c r="N128" s="118"/>
      <c r="O128" s="33"/>
      <c r="P128" s="31"/>
      <c r="Q128" s="18"/>
      <c r="R128" s="18"/>
    </row>
    <row r="129" spans="1:18" ht="15" thickBot="1">
      <c r="A129" s="153" t="s">
        <v>156</v>
      </c>
      <c r="B129" s="171" t="s">
        <v>52</v>
      </c>
      <c r="C129" s="58" t="s">
        <v>203</v>
      </c>
      <c r="D129" s="59"/>
      <c r="E129" s="60"/>
      <c r="F129" s="61" t="s">
        <v>203</v>
      </c>
      <c r="G129" s="62"/>
      <c r="H129" s="63"/>
      <c r="I129" s="64"/>
      <c r="J129" s="65"/>
      <c r="K129" s="66"/>
      <c r="L129" s="69"/>
      <c r="M129" s="117"/>
      <c r="N129" s="118"/>
      <c r="O129" s="33"/>
      <c r="P129" s="31"/>
      <c r="Q129" s="18"/>
      <c r="R129" s="18"/>
    </row>
    <row r="130" spans="1:18" ht="15" thickBot="1">
      <c r="A130" s="153" t="s">
        <v>157</v>
      </c>
      <c r="B130" s="170" t="s">
        <v>52</v>
      </c>
      <c r="C130" s="58">
        <v>2.6500000000000004</v>
      </c>
      <c r="D130" s="59" t="s">
        <v>203</v>
      </c>
      <c r="E130" s="60" t="s">
        <v>203</v>
      </c>
      <c r="F130" s="61">
        <v>2.2000000000000002</v>
      </c>
      <c r="G130" s="62" t="s">
        <v>203</v>
      </c>
      <c r="H130" s="63" t="s">
        <v>203</v>
      </c>
      <c r="I130" s="64"/>
      <c r="J130" s="65"/>
      <c r="K130" s="66"/>
      <c r="L130" s="69"/>
      <c r="M130" s="117"/>
      <c r="N130" s="118"/>
      <c r="O130" s="33"/>
      <c r="P130" s="31"/>
      <c r="Q130" s="18"/>
      <c r="R130" s="18"/>
    </row>
    <row r="131" spans="1:18" ht="15" thickBot="1">
      <c r="A131" s="153" t="s">
        <v>157</v>
      </c>
      <c r="B131" s="170" t="s">
        <v>70</v>
      </c>
      <c r="C131" s="58">
        <v>1.6</v>
      </c>
      <c r="D131" s="59" t="s">
        <v>203</v>
      </c>
      <c r="E131" s="60" t="s">
        <v>203</v>
      </c>
      <c r="F131" s="61" t="s">
        <v>203</v>
      </c>
      <c r="G131" s="62" t="s">
        <v>203</v>
      </c>
      <c r="H131" s="63" t="s">
        <v>203</v>
      </c>
      <c r="I131" s="64"/>
      <c r="J131" s="65"/>
      <c r="K131" s="66"/>
      <c r="L131" s="69"/>
      <c r="M131" s="117"/>
      <c r="N131" s="118"/>
      <c r="O131" s="33"/>
      <c r="P131" s="30"/>
      <c r="Q131" s="18"/>
      <c r="R131" s="18"/>
    </row>
    <row r="132" spans="1:18" ht="15" thickBot="1">
      <c r="A132" s="153" t="s">
        <v>158</v>
      </c>
      <c r="B132" s="170" t="s">
        <v>52</v>
      </c>
      <c r="C132" s="58">
        <v>11.95</v>
      </c>
      <c r="D132" s="59">
        <v>11.4</v>
      </c>
      <c r="E132" s="60">
        <v>12.5</v>
      </c>
      <c r="F132" s="61">
        <v>9</v>
      </c>
      <c r="G132" s="62">
        <v>9</v>
      </c>
      <c r="H132" s="63">
        <v>9</v>
      </c>
      <c r="I132" s="64"/>
      <c r="J132" s="65"/>
      <c r="K132" s="66"/>
      <c r="L132" s="69"/>
      <c r="M132" s="117"/>
      <c r="N132" s="118"/>
      <c r="O132" s="33"/>
      <c r="P132" s="30"/>
      <c r="Q132" s="18"/>
      <c r="R132" s="18"/>
    </row>
    <row r="133" spans="1:18" ht="15" thickBot="1">
      <c r="A133" s="153" t="s">
        <v>159</v>
      </c>
      <c r="B133" s="170" t="s">
        <v>70</v>
      </c>
      <c r="C133" s="58" t="s">
        <v>203</v>
      </c>
      <c r="D133" s="59" t="s">
        <v>203</v>
      </c>
      <c r="E133" s="60" t="s">
        <v>203</v>
      </c>
      <c r="F133" s="61" t="s">
        <v>203</v>
      </c>
      <c r="G133" s="62" t="s">
        <v>203</v>
      </c>
      <c r="H133" s="63" t="s">
        <v>203</v>
      </c>
      <c r="I133" s="64"/>
      <c r="J133" s="65"/>
      <c r="K133" s="66"/>
      <c r="L133" s="69"/>
      <c r="M133" s="117"/>
      <c r="N133" s="118"/>
      <c r="O133" s="33"/>
      <c r="P133" s="30"/>
      <c r="Q133" s="18"/>
      <c r="R133" s="18"/>
    </row>
    <row r="134" spans="1:18" ht="15" thickBot="1">
      <c r="A134" s="153" t="s">
        <v>160</v>
      </c>
      <c r="B134" s="170" t="s">
        <v>199</v>
      </c>
      <c r="C134" s="58" t="s">
        <v>203</v>
      </c>
      <c r="D134" s="59"/>
      <c r="E134" s="60"/>
      <c r="F134" s="61" t="s">
        <v>203</v>
      </c>
      <c r="G134" s="62"/>
      <c r="H134" s="63"/>
      <c r="I134" s="64"/>
      <c r="J134" s="65"/>
      <c r="K134" s="66"/>
      <c r="L134" s="69"/>
      <c r="M134" s="117"/>
      <c r="N134" s="118"/>
      <c r="O134" s="33"/>
      <c r="P134" s="30"/>
      <c r="Q134" s="18"/>
      <c r="R134" s="18"/>
    </row>
    <row r="135" spans="1:18" ht="15" thickBot="1">
      <c r="A135" s="153" t="s">
        <v>270</v>
      </c>
      <c r="B135" s="170" t="s">
        <v>162</v>
      </c>
      <c r="C135" s="58" t="s">
        <v>203</v>
      </c>
      <c r="D135" s="59" t="s">
        <v>203</v>
      </c>
      <c r="E135" s="60" t="s">
        <v>203</v>
      </c>
      <c r="F135" s="61" t="s">
        <v>203</v>
      </c>
      <c r="G135" s="62" t="s">
        <v>203</v>
      </c>
      <c r="H135" s="63" t="s">
        <v>203</v>
      </c>
      <c r="I135" s="64"/>
      <c r="J135" s="65"/>
      <c r="K135" s="66"/>
      <c r="L135" s="69"/>
      <c r="M135" s="117"/>
      <c r="N135" s="118"/>
      <c r="O135" s="33"/>
      <c r="P135" s="30"/>
      <c r="Q135" s="18"/>
      <c r="R135" s="18"/>
    </row>
    <row r="136" spans="1:18" ht="15" thickBot="1">
      <c r="A136" s="153" t="s">
        <v>161</v>
      </c>
      <c r="B136" s="170" t="s">
        <v>162</v>
      </c>
      <c r="C136" s="58" t="s">
        <v>203</v>
      </c>
      <c r="D136" s="59" t="s">
        <v>203</v>
      </c>
      <c r="E136" s="60" t="s">
        <v>203</v>
      </c>
      <c r="F136" s="61" t="s">
        <v>203</v>
      </c>
      <c r="G136" s="62" t="s">
        <v>203</v>
      </c>
      <c r="H136" s="63" t="s">
        <v>203</v>
      </c>
      <c r="I136" s="64"/>
      <c r="J136" s="65"/>
      <c r="K136" s="66"/>
      <c r="L136" s="69"/>
      <c r="M136" s="117"/>
      <c r="N136" s="118"/>
      <c r="O136" s="33"/>
      <c r="P136" s="30"/>
      <c r="Q136" s="18"/>
      <c r="R136" s="18"/>
    </row>
    <row r="137" spans="1:18" ht="15" thickBot="1">
      <c r="A137" s="153" t="s">
        <v>271</v>
      </c>
      <c r="B137" s="170" t="s">
        <v>52</v>
      </c>
      <c r="C137" s="58">
        <v>4.5</v>
      </c>
      <c r="D137" s="59">
        <v>4.5</v>
      </c>
      <c r="E137" s="60">
        <v>4.5</v>
      </c>
      <c r="F137" s="61" t="s">
        <v>203</v>
      </c>
      <c r="G137" s="62"/>
      <c r="H137" s="63"/>
      <c r="I137" s="64"/>
      <c r="J137" s="65"/>
      <c r="K137" s="66"/>
      <c r="L137" s="69"/>
      <c r="M137" s="117"/>
      <c r="N137" s="118"/>
      <c r="O137" s="33"/>
      <c r="P137" s="30"/>
      <c r="Q137" s="18"/>
      <c r="R137" s="18"/>
    </row>
    <row r="138" spans="1:18" ht="28.8" thickBot="1">
      <c r="A138" s="153" t="s">
        <v>163</v>
      </c>
      <c r="B138" s="170" t="s">
        <v>70</v>
      </c>
      <c r="C138" s="58" t="s">
        <v>203</v>
      </c>
      <c r="D138" s="59" t="s">
        <v>203</v>
      </c>
      <c r="E138" s="60" t="s">
        <v>203</v>
      </c>
      <c r="F138" s="61" t="s">
        <v>203</v>
      </c>
      <c r="G138" s="62" t="s">
        <v>203</v>
      </c>
      <c r="H138" s="63" t="s">
        <v>203</v>
      </c>
      <c r="I138" s="64"/>
      <c r="J138" s="65"/>
      <c r="K138" s="66"/>
      <c r="L138" s="69"/>
      <c r="M138" s="117"/>
      <c r="N138" s="118"/>
      <c r="O138" s="33"/>
      <c r="P138" s="30"/>
      <c r="Q138" s="18"/>
      <c r="R138" s="18"/>
    </row>
    <row r="139" spans="1:18" ht="36.6" thickBot="1">
      <c r="A139" s="156" t="s">
        <v>272</v>
      </c>
      <c r="B139" s="170" t="s">
        <v>52</v>
      </c>
      <c r="C139" s="58">
        <v>3.5</v>
      </c>
      <c r="D139" s="59" t="s">
        <v>203</v>
      </c>
      <c r="E139" s="60" t="s">
        <v>203</v>
      </c>
      <c r="F139" s="61" t="s">
        <v>203</v>
      </c>
      <c r="G139" s="62" t="s">
        <v>203</v>
      </c>
      <c r="H139" s="63" t="s">
        <v>203</v>
      </c>
      <c r="I139" s="64"/>
      <c r="J139" s="65"/>
      <c r="K139" s="66"/>
      <c r="L139" s="69"/>
      <c r="M139" s="117"/>
      <c r="N139" s="118"/>
      <c r="O139" s="33"/>
      <c r="P139" s="30"/>
      <c r="Q139" s="18"/>
      <c r="R139" s="18"/>
    </row>
    <row r="140" spans="1:18" ht="18.600000000000001" thickBot="1">
      <c r="A140" s="157" t="s">
        <v>273</v>
      </c>
      <c r="B140" s="170" t="s">
        <v>56</v>
      </c>
      <c r="C140" s="58" t="s">
        <v>203</v>
      </c>
      <c r="D140" s="59" t="s">
        <v>203</v>
      </c>
      <c r="E140" s="60" t="s">
        <v>203</v>
      </c>
      <c r="F140" s="61" t="s">
        <v>203</v>
      </c>
      <c r="G140" s="62" t="s">
        <v>203</v>
      </c>
      <c r="H140" s="63" t="s">
        <v>203</v>
      </c>
      <c r="I140" s="64"/>
      <c r="J140" s="65"/>
      <c r="K140" s="66"/>
      <c r="L140" s="69"/>
      <c r="M140" s="117"/>
      <c r="N140" s="118"/>
      <c r="O140" s="33"/>
      <c r="P140" s="30"/>
      <c r="Q140" s="18"/>
      <c r="R140" s="18"/>
    </row>
    <row r="141" spans="1:18" ht="18.600000000000001" thickBot="1">
      <c r="A141" s="158" t="s">
        <v>201</v>
      </c>
      <c r="B141" s="170" t="s">
        <v>52</v>
      </c>
      <c r="C141" s="58">
        <v>14</v>
      </c>
      <c r="D141" s="59">
        <v>14</v>
      </c>
      <c r="E141" s="60">
        <v>14</v>
      </c>
      <c r="F141" s="61" t="s">
        <v>203</v>
      </c>
      <c r="G141" s="62"/>
      <c r="H141" s="63"/>
      <c r="I141" s="64"/>
      <c r="J141" s="65"/>
      <c r="K141" s="66"/>
      <c r="L141" s="69"/>
      <c r="M141" s="117"/>
      <c r="N141" s="118"/>
      <c r="O141" s="32"/>
      <c r="P141" s="30"/>
      <c r="Q141" s="18"/>
      <c r="R141" s="18"/>
    </row>
    <row r="142" spans="1:18" ht="18.600000000000001" thickBot="1">
      <c r="A142" s="159" t="s">
        <v>164</v>
      </c>
      <c r="B142" s="188"/>
      <c r="C142" s="189" t="s">
        <v>203</v>
      </c>
      <c r="D142" s="189" t="s">
        <v>203</v>
      </c>
      <c r="E142" s="189" t="s">
        <v>203</v>
      </c>
      <c r="F142" s="189" t="s">
        <v>203</v>
      </c>
      <c r="G142" s="189" t="s">
        <v>203</v>
      </c>
      <c r="H142" s="189" t="s">
        <v>203</v>
      </c>
      <c r="I142" s="189"/>
      <c r="J142" s="189"/>
      <c r="K142" s="189"/>
      <c r="L142" s="189"/>
      <c r="M142" s="189"/>
      <c r="N142" s="190"/>
      <c r="O142" s="33"/>
      <c r="P142" s="30"/>
      <c r="Q142" s="18"/>
      <c r="R142" s="18"/>
    </row>
    <row r="143" spans="1:18" ht="15" thickBot="1">
      <c r="A143" s="153" t="s">
        <v>165</v>
      </c>
      <c r="B143" s="170" t="s">
        <v>52</v>
      </c>
      <c r="C143" s="58" t="s">
        <v>203</v>
      </c>
      <c r="D143" s="59" t="s">
        <v>203</v>
      </c>
      <c r="E143" s="60" t="s">
        <v>203</v>
      </c>
      <c r="F143" s="61" t="s">
        <v>203</v>
      </c>
      <c r="G143" s="62" t="s">
        <v>203</v>
      </c>
      <c r="H143" s="63" t="s">
        <v>203</v>
      </c>
      <c r="I143" s="64"/>
      <c r="J143" s="65"/>
      <c r="K143" s="66"/>
      <c r="L143" s="69"/>
      <c r="M143" s="117"/>
      <c r="N143" s="118"/>
      <c r="O143" s="33"/>
      <c r="P143" s="30"/>
      <c r="Q143" s="18"/>
      <c r="R143" s="18"/>
    </row>
    <row r="144" spans="1:18" ht="15" thickBot="1">
      <c r="A144" s="153" t="s">
        <v>166</v>
      </c>
      <c r="B144" s="170" t="s">
        <v>52</v>
      </c>
      <c r="C144" s="58" t="s">
        <v>203</v>
      </c>
      <c r="D144" s="59" t="s">
        <v>203</v>
      </c>
      <c r="E144" s="60" t="s">
        <v>203</v>
      </c>
      <c r="F144" s="61" t="s">
        <v>203</v>
      </c>
      <c r="G144" s="62" t="s">
        <v>203</v>
      </c>
      <c r="H144" s="63" t="s">
        <v>203</v>
      </c>
      <c r="I144" s="64"/>
      <c r="J144" s="65"/>
      <c r="K144" s="66"/>
      <c r="L144" s="69"/>
      <c r="M144" s="117"/>
      <c r="N144" s="118"/>
      <c r="O144" s="33"/>
      <c r="P144" s="30"/>
      <c r="Q144" s="18"/>
      <c r="R144" s="18"/>
    </row>
    <row r="145" spans="1:18" ht="15" thickBot="1">
      <c r="A145" s="153" t="s">
        <v>167</v>
      </c>
      <c r="B145" s="170" t="s">
        <v>52</v>
      </c>
      <c r="C145" s="58" t="s">
        <v>203</v>
      </c>
      <c r="D145" s="59" t="s">
        <v>203</v>
      </c>
      <c r="E145" s="60" t="s">
        <v>203</v>
      </c>
      <c r="F145" s="61" t="s">
        <v>203</v>
      </c>
      <c r="G145" s="62" t="s">
        <v>203</v>
      </c>
      <c r="H145" s="63" t="s">
        <v>203</v>
      </c>
      <c r="I145" s="64"/>
      <c r="J145" s="65"/>
      <c r="K145" s="66"/>
      <c r="L145" s="69"/>
      <c r="M145" s="117"/>
      <c r="N145" s="118"/>
      <c r="O145" s="33"/>
      <c r="P145" s="30"/>
      <c r="Q145" s="18"/>
      <c r="R145" s="18"/>
    </row>
    <row r="146" spans="1:18" ht="28.8" thickBot="1">
      <c r="A146" s="153" t="s">
        <v>168</v>
      </c>
      <c r="B146" s="170" t="s">
        <v>52</v>
      </c>
      <c r="C146" s="58" t="s">
        <v>203</v>
      </c>
      <c r="D146" s="59" t="s">
        <v>203</v>
      </c>
      <c r="E146" s="60" t="s">
        <v>203</v>
      </c>
      <c r="F146" s="61" t="s">
        <v>203</v>
      </c>
      <c r="G146" s="62" t="s">
        <v>203</v>
      </c>
      <c r="H146" s="63" t="s">
        <v>203</v>
      </c>
      <c r="I146" s="64"/>
      <c r="J146" s="65"/>
      <c r="K146" s="66"/>
      <c r="L146" s="69"/>
      <c r="M146" s="117"/>
      <c r="N146" s="118"/>
      <c r="O146" s="33"/>
      <c r="P146" s="30"/>
      <c r="Q146" s="18"/>
      <c r="R146" s="18"/>
    </row>
    <row r="147" spans="1:18" ht="15" thickBot="1">
      <c r="A147" s="153" t="s">
        <v>274</v>
      </c>
      <c r="B147" s="170" t="s">
        <v>200</v>
      </c>
      <c r="C147" s="58" t="s">
        <v>203</v>
      </c>
      <c r="D147" s="59" t="s">
        <v>203</v>
      </c>
      <c r="E147" s="60" t="s">
        <v>203</v>
      </c>
      <c r="F147" s="61" t="s">
        <v>203</v>
      </c>
      <c r="G147" s="62" t="s">
        <v>203</v>
      </c>
      <c r="H147" s="63" t="s">
        <v>203</v>
      </c>
      <c r="I147" s="64"/>
      <c r="J147" s="65"/>
      <c r="K147" s="66"/>
      <c r="L147" s="69"/>
      <c r="M147" s="117"/>
      <c r="N147" s="118"/>
      <c r="O147" s="33"/>
      <c r="P147" s="30"/>
      <c r="Q147" s="18"/>
      <c r="R147" s="18"/>
    </row>
    <row r="148" spans="1:18" ht="28.8" thickBot="1">
      <c r="A148" s="153" t="s">
        <v>169</v>
      </c>
      <c r="B148" s="170" t="s">
        <v>52</v>
      </c>
      <c r="C148" s="58" t="s">
        <v>203</v>
      </c>
      <c r="D148" s="59" t="s">
        <v>203</v>
      </c>
      <c r="E148" s="60" t="s">
        <v>203</v>
      </c>
      <c r="F148" s="61" t="s">
        <v>203</v>
      </c>
      <c r="G148" s="62" t="s">
        <v>203</v>
      </c>
      <c r="H148" s="63" t="s">
        <v>203</v>
      </c>
      <c r="I148" s="64"/>
      <c r="J148" s="65"/>
      <c r="K148" s="66"/>
      <c r="L148" s="69"/>
      <c r="M148" s="117"/>
      <c r="N148" s="118"/>
      <c r="O148" s="33"/>
      <c r="P148" s="30"/>
      <c r="Q148" s="18"/>
      <c r="R148" s="18"/>
    </row>
    <row r="149" spans="1:18" ht="28.8" thickBot="1">
      <c r="A149" s="153" t="s">
        <v>170</v>
      </c>
      <c r="B149" s="170" t="s">
        <v>52</v>
      </c>
      <c r="C149" s="58" t="s">
        <v>203</v>
      </c>
      <c r="D149" s="59" t="s">
        <v>203</v>
      </c>
      <c r="E149" s="60" t="s">
        <v>203</v>
      </c>
      <c r="F149" s="61" t="s">
        <v>203</v>
      </c>
      <c r="G149" s="62" t="s">
        <v>203</v>
      </c>
      <c r="H149" s="63" t="s">
        <v>203</v>
      </c>
      <c r="I149" s="64"/>
      <c r="J149" s="65"/>
      <c r="K149" s="66"/>
      <c r="L149" s="69"/>
      <c r="M149" s="117"/>
      <c r="N149" s="118"/>
      <c r="O149" s="33"/>
      <c r="P149" s="30"/>
      <c r="Q149" s="18"/>
      <c r="R149" s="18"/>
    </row>
    <row r="150" spans="1:18" ht="15" thickBot="1">
      <c r="A150" s="153" t="s">
        <v>171</v>
      </c>
      <c r="B150" s="170" t="s">
        <v>52</v>
      </c>
      <c r="C150" s="58" t="s">
        <v>203</v>
      </c>
      <c r="D150" s="59" t="s">
        <v>203</v>
      </c>
      <c r="E150" s="60" t="s">
        <v>203</v>
      </c>
      <c r="F150" s="61" t="s">
        <v>203</v>
      </c>
      <c r="G150" s="62" t="s">
        <v>203</v>
      </c>
      <c r="H150" s="63" t="s">
        <v>203</v>
      </c>
      <c r="I150" s="64"/>
      <c r="J150" s="65"/>
      <c r="K150" s="66"/>
      <c r="L150" s="69"/>
      <c r="M150" s="117"/>
      <c r="N150" s="118"/>
      <c r="O150" s="33"/>
      <c r="P150" s="30"/>
      <c r="Q150" s="18"/>
      <c r="R150" s="18"/>
    </row>
    <row r="151" spans="1:18" ht="15" thickBot="1">
      <c r="A151" s="153" t="s">
        <v>172</v>
      </c>
      <c r="B151" s="170" t="s">
        <v>52</v>
      </c>
      <c r="C151" s="58" t="s">
        <v>203</v>
      </c>
      <c r="D151" s="59" t="s">
        <v>203</v>
      </c>
      <c r="E151" s="60" t="s">
        <v>203</v>
      </c>
      <c r="F151" s="61" t="s">
        <v>203</v>
      </c>
      <c r="G151" s="62" t="s">
        <v>203</v>
      </c>
      <c r="H151" s="63" t="s">
        <v>203</v>
      </c>
      <c r="I151" s="64"/>
      <c r="J151" s="65"/>
      <c r="K151" s="66"/>
      <c r="L151" s="69"/>
      <c r="M151" s="117"/>
      <c r="N151" s="118"/>
      <c r="O151" s="33"/>
      <c r="P151" s="30"/>
      <c r="Q151" s="18"/>
      <c r="R151" s="18"/>
    </row>
    <row r="152" spans="1:18" ht="15" thickBot="1">
      <c r="A152" s="153" t="s">
        <v>173</v>
      </c>
      <c r="B152" s="170" t="s">
        <v>52</v>
      </c>
      <c r="C152" s="58" t="s">
        <v>203</v>
      </c>
      <c r="D152" s="59" t="s">
        <v>203</v>
      </c>
      <c r="E152" s="60" t="s">
        <v>203</v>
      </c>
      <c r="F152" s="61" t="s">
        <v>203</v>
      </c>
      <c r="G152" s="62" t="s">
        <v>203</v>
      </c>
      <c r="H152" s="63" t="s">
        <v>203</v>
      </c>
      <c r="I152" s="64"/>
      <c r="J152" s="65"/>
      <c r="K152" s="66"/>
      <c r="L152" s="69"/>
      <c r="M152" s="117"/>
      <c r="N152" s="118"/>
      <c r="O152" s="33"/>
      <c r="P152" s="30"/>
      <c r="Q152" s="18"/>
      <c r="R152" s="18"/>
    </row>
    <row r="153" spans="1:18" ht="15" thickBot="1">
      <c r="A153" s="153" t="s">
        <v>174</v>
      </c>
      <c r="B153" s="170" t="s">
        <v>52</v>
      </c>
      <c r="C153" s="58" t="s">
        <v>203</v>
      </c>
      <c r="D153" s="59" t="s">
        <v>203</v>
      </c>
      <c r="E153" s="60" t="s">
        <v>203</v>
      </c>
      <c r="F153" s="61" t="s">
        <v>203</v>
      </c>
      <c r="G153" s="62" t="s">
        <v>203</v>
      </c>
      <c r="H153" s="63" t="s">
        <v>203</v>
      </c>
      <c r="I153" s="64"/>
      <c r="J153" s="65"/>
      <c r="K153" s="66"/>
      <c r="L153" s="69"/>
      <c r="M153" s="117"/>
      <c r="N153" s="118"/>
      <c r="O153" s="33"/>
      <c r="P153" s="30"/>
      <c r="Q153" s="18"/>
    </row>
    <row r="154" spans="1:18" ht="15" thickBot="1">
      <c r="A154" s="153" t="s">
        <v>175</v>
      </c>
      <c r="B154" s="170" t="s">
        <v>52</v>
      </c>
      <c r="C154" s="58" t="s">
        <v>203</v>
      </c>
      <c r="D154" s="59" t="s">
        <v>203</v>
      </c>
      <c r="E154" s="60" t="s">
        <v>203</v>
      </c>
      <c r="F154" s="61" t="s">
        <v>203</v>
      </c>
      <c r="G154" s="62" t="s">
        <v>203</v>
      </c>
      <c r="H154" s="63" t="s">
        <v>203</v>
      </c>
      <c r="I154" s="64"/>
      <c r="J154" s="65"/>
      <c r="K154" s="66"/>
      <c r="L154" s="69"/>
      <c r="M154" s="117"/>
      <c r="N154" s="118"/>
      <c r="O154" s="33"/>
      <c r="P154" s="30"/>
      <c r="Q154" s="18"/>
    </row>
    <row r="155" spans="1:18" ht="15" thickBot="1">
      <c r="A155" s="153" t="s">
        <v>176</v>
      </c>
      <c r="B155" s="170" t="s">
        <v>52</v>
      </c>
      <c r="C155" s="58" t="s">
        <v>203</v>
      </c>
      <c r="D155" s="59" t="s">
        <v>203</v>
      </c>
      <c r="E155" s="60" t="s">
        <v>203</v>
      </c>
      <c r="F155" s="61" t="s">
        <v>203</v>
      </c>
      <c r="G155" s="62" t="s">
        <v>203</v>
      </c>
      <c r="H155" s="63" t="s">
        <v>203</v>
      </c>
      <c r="I155" s="64"/>
      <c r="J155" s="65"/>
      <c r="K155" s="66"/>
      <c r="L155" s="69"/>
      <c r="M155" s="117"/>
      <c r="N155" s="118"/>
      <c r="O155" s="33"/>
      <c r="P155" s="30"/>
      <c r="Q155" s="18"/>
    </row>
    <row r="156" spans="1:18" ht="15" thickBot="1">
      <c r="A156" s="153" t="s">
        <v>177</v>
      </c>
      <c r="B156" s="170" t="s">
        <v>52</v>
      </c>
      <c r="C156" s="58" t="s">
        <v>203</v>
      </c>
      <c r="D156" s="59" t="s">
        <v>203</v>
      </c>
      <c r="E156" s="60" t="s">
        <v>203</v>
      </c>
      <c r="F156" s="61" t="s">
        <v>203</v>
      </c>
      <c r="G156" s="62" t="s">
        <v>203</v>
      </c>
      <c r="H156" s="63" t="s">
        <v>203</v>
      </c>
      <c r="I156" s="64"/>
      <c r="J156" s="65"/>
      <c r="K156" s="66"/>
      <c r="L156" s="69"/>
      <c r="M156" s="117"/>
      <c r="N156" s="118"/>
      <c r="O156" s="33"/>
      <c r="P156" s="30"/>
      <c r="Q156" s="18"/>
    </row>
    <row r="157" spans="1:18" ht="15" thickBot="1">
      <c r="A157" s="153" t="s">
        <v>178</v>
      </c>
      <c r="B157" s="170" t="s">
        <v>52</v>
      </c>
      <c r="C157" s="58" t="s">
        <v>203</v>
      </c>
      <c r="D157" s="59" t="s">
        <v>203</v>
      </c>
      <c r="E157" s="60" t="s">
        <v>203</v>
      </c>
      <c r="F157" s="61" t="s">
        <v>203</v>
      </c>
      <c r="G157" s="62" t="s">
        <v>203</v>
      </c>
      <c r="H157" s="63" t="s">
        <v>203</v>
      </c>
      <c r="I157" s="64"/>
      <c r="J157" s="65"/>
      <c r="K157" s="66"/>
      <c r="L157" s="69"/>
      <c r="M157" s="117"/>
      <c r="N157" s="118"/>
      <c r="O157" s="33"/>
      <c r="P157" s="30"/>
      <c r="Q157" s="18"/>
    </row>
    <row r="158" spans="1:18" ht="28.8" thickBot="1">
      <c r="A158" s="153" t="s">
        <v>179</v>
      </c>
      <c r="B158" s="170" t="s">
        <v>52</v>
      </c>
      <c r="C158" s="58" t="s">
        <v>203</v>
      </c>
      <c r="D158" s="59" t="s">
        <v>203</v>
      </c>
      <c r="E158" s="60" t="s">
        <v>203</v>
      </c>
      <c r="F158" s="61" t="s">
        <v>203</v>
      </c>
      <c r="G158" s="62" t="s">
        <v>203</v>
      </c>
      <c r="H158" s="63" t="s">
        <v>203</v>
      </c>
      <c r="I158" s="64"/>
      <c r="J158" s="65"/>
      <c r="K158" s="66"/>
      <c r="L158" s="69"/>
      <c r="M158" s="117"/>
      <c r="N158" s="118"/>
      <c r="O158" s="33"/>
      <c r="P158" s="30"/>
      <c r="Q158" s="18"/>
    </row>
    <row r="159" spans="1:18" ht="15" thickBot="1">
      <c r="A159" s="153" t="s">
        <v>180</v>
      </c>
      <c r="B159" s="170" t="s">
        <v>52</v>
      </c>
      <c r="C159" s="58" t="s">
        <v>203</v>
      </c>
      <c r="D159" s="59" t="s">
        <v>203</v>
      </c>
      <c r="E159" s="60" t="s">
        <v>203</v>
      </c>
      <c r="F159" s="61" t="s">
        <v>203</v>
      </c>
      <c r="G159" s="62" t="s">
        <v>203</v>
      </c>
      <c r="H159" s="63" t="s">
        <v>203</v>
      </c>
      <c r="I159" s="64"/>
      <c r="J159" s="65"/>
      <c r="K159" s="66"/>
      <c r="L159" s="69"/>
      <c r="M159" s="117"/>
      <c r="N159" s="118"/>
      <c r="O159" s="33"/>
      <c r="P159" s="30"/>
      <c r="Q159" s="18"/>
    </row>
    <row r="160" spans="1:18" ht="15" thickBot="1">
      <c r="A160" s="153" t="s">
        <v>181</v>
      </c>
      <c r="B160" s="170" t="s">
        <v>52</v>
      </c>
      <c r="C160" s="58" t="s">
        <v>203</v>
      </c>
      <c r="D160" s="59" t="s">
        <v>203</v>
      </c>
      <c r="E160" s="60" t="s">
        <v>203</v>
      </c>
      <c r="F160" s="61" t="s">
        <v>203</v>
      </c>
      <c r="G160" s="62" t="s">
        <v>203</v>
      </c>
      <c r="H160" s="63" t="s">
        <v>203</v>
      </c>
      <c r="I160" s="64"/>
      <c r="J160" s="65"/>
      <c r="K160" s="66"/>
      <c r="L160" s="69"/>
      <c r="M160" s="117"/>
      <c r="N160" s="118"/>
      <c r="O160" s="33"/>
      <c r="P160" s="30"/>
      <c r="Q160" s="18"/>
    </row>
    <row r="161" spans="1:19" ht="28.8" thickBot="1">
      <c r="A161" s="153" t="s">
        <v>182</v>
      </c>
      <c r="B161" s="170" t="s">
        <v>52</v>
      </c>
      <c r="C161" s="58" t="s">
        <v>203</v>
      </c>
      <c r="D161" s="59" t="s">
        <v>203</v>
      </c>
      <c r="E161" s="60" t="s">
        <v>203</v>
      </c>
      <c r="F161" s="61" t="s">
        <v>203</v>
      </c>
      <c r="G161" s="62" t="s">
        <v>203</v>
      </c>
      <c r="H161" s="63" t="s">
        <v>203</v>
      </c>
      <c r="I161" s="64"/>
      <c r="J161" s="65"/>
      <c r="K161" s="66"/>
      <c r="L161" s="69"/>
      <c r="M161" s="117"/>
      <c r="N161" s="118"/>
      <c r="O161" s="33"/>
      <c r="P161" s="30"/>
      <c r="Q161" s="18"/>
    </row>
    <row r="162" spans="1:19" ht="15" thickBot="1">
      <c r="A162" s="153" t="s">
        <v>183</v>
      </c>
      <c r="B162" s="170" t="s">
        <v>52</v>
      </c>
      <c r="C162" s="58" t="s">
        <v>203</v>
      </c>
      <c r="D162" s="59" t="s">
        <v>203</v>
      </c>
      <c r="E162" s="60" t="s">
        <v>203</v>
      </c>
      <c r="F162" s="61" t="s">
        <v>203</v>
      </c>
      <c r="G162" s="62" t="s">
        <v>203</v>
      </c>
      <c r="H162" s="63" t="s">
        <v>203</v>
      </c>
      <c r="I162" s="64"/>
      <c r="J162" s="65"/>
      <c r="K162" s="66"/>
      <c r="L162" s="69"/>
      <c r="M162" s="117"/>
      <c r="N162" s="118"/>
      <c r="O162" s="33"/>
      <c r="P162" s="30"/>
      <c r="Q162" s="18"/>
    </row>
    <row r="163" spans="1:19" ht="28.8" thickBot="1">
      <c r="A163" s="153" t="s">
        <v>184</v>
      </c>
      <c r="B163" s="170" t="s">
        <v>52</v>
      </c>
      <c r="C163" s="58" t="s">
        <v>203</v>
      </c>
      <c r="D163" s="59" t="s">
        <v>203</v>
      </c>
      <c r="E163" s="60" t="s">
        <v>203</v>
      </c>
      <c r="F163" s="61" t="s">
        <v>203</v>
      </c>
      <c r="G163" s="62" t="s">
        <v>203</v>
      </c>
      <c r="H163" s="63" t="s">
        <v>203</v>
      </c>
      <c r="I163" s="64"/>
      <c r="J163" s="65"/>
      <c r="K163" s="66"/>
      <c r="L163" s="69"/>
      <c r="M163" s="117"/>
      <c r="N163" s="118"/>
      <c r="O163" s="33"/>
      <c r="P163" s="30"/>
      <c r="Q163" s="18"/>
    </row>
    <row r="164" spans="1:19" ht="28.8" thickBot="1">
      <c r="A164" s="153" t="s">
        <v>185</v>
      </c>
      <c r="B164" s="170" t="s">
        <v>52</v>
      </c>
      <c r="C164" s="58" t="s">
        <v>203</v>
      </c>
      <c r="D164" s="59" t="s">
        <v>203</v>
      </c>
      <c r="E164" s="60" t="s">
        <v>203</v>
      </c>
      <c r="F164" s="61" t="s">
        <v>203</v>
      </c>
      <c r="G164" s="62" t="s">
        <v>203</v>
      </c>
      <c r="H164" s="63" t="s">
        <v>203</v>
      </c>
      <c r="I164" s="64"/>
      <c r="J164" s="65"/>
      <c r="K164" s="66"/>
      <c r="L164" s="69"/>
      <c r="M164" s="117"/>
      <c r="N164" s="118"/>
      <c r="O164" s="33"/>
      <c r="P164" s="30"/>
      <c r="Q164" s="18"/>
    </row>
    <row r="165" spans="1:19" ht="15" thickBot="1">
      <c r="A165" s="153" t="s">
        <v>186</v>
      </c>
      <c r="B165" s="170" t="s">
        <v>52</v>
      </c>
      <c r="C165" s="58" t="str">
        <f t="shared" ref="C165" si="0">IFERROR(AVERAGE(#REF!,#REF!,#REF!,#REF!,#REF!,#REF!,#REF!,#REF!,#REF!,#REF!,#REF!,#REF!,#REF!,#REF!,#REF!,#REF!,#REF!,#REF!,#REF!,#REF!,#REF!,#REF!,#REF!,#REF!,#REF!,#REF!,#REF!,#REF!,#REF!,#REF!,#REF!,#REF!,#REF!,A165,#REF!,#REF!,#REF!,#REF!,#REF!,#REF!,#REF!),"")</f>
        <v/>
      </c>
      <c r="D165" s="59" t="str">
        <f t="shared" ref="D165" si="1">IF(O165=0,"",MIN(#REF!,#REF!,#REF!,#REF!,#REF!,#REF!,#REF!,#REF!,#REF!,#REF!,#REF!,#REF!,#REF!,#REF!,#REF!,#REF!,#REF!,#REF!,#REF!,#REF!,#REF!,#REF!,#REF!,#REF!,#REF!,#REF!,#REF!,#REF!,#REF!,#REF!,#REF!,#REF!,#REF!,A165,#REF!,#REF!,#REF!,#REF!,#REF!,#REF!,#REF!))</f>
        <v/>
      </c>
      <c r="E165" s="60" t="str">
        <f t="shared" ref="E165" si="2">IF(O165=0,"",MAX(#REF!,#REF!,#REF!,#REF!,#REF!,#REF!,#REF!,#REF!,#REF!,#REF!,#REF!,#REF!,#REF!,#REF!,#REF!,#REF!,#REF!,#REF!,#REF!,#REF!,#REF!,#REF!,#REF!,#REF!,#REF!,#REF!,#REF!,#REF!,#REF!,#REF!,#REF!,#REF!,#REF!,A165,#REF!,#REF!,#REF!,#REF!,#REF!,#REF!,#REF!))</f>
        <v/>
      </c>
      <c r="F165" s="61" t="str">
        <f t="shared" ref="F165" si="3">IFERROR(AVERAGE(#REF!,#REF!,#REF!,#REF!,#REF!,#REF!,#REF!,#REF!,#REF!,#REF!,#REF!,#REF!,#REF!,#REF!,#REF!,#REF!,#REF!,#REF!,#REF!,#REF!,#REF!,#REF!),"")</f>
        <v/>
      </c>
      <c r="G165" s="62" t="str">
        <f t="shared" ref="G165" si="4">IF(O165=0,"",MIN(#REF!,#REF!,#REF!,#REF!,#REF!,#REF!,#REF!,#REF!,#REF!,#REF!,#REF!,#REF!,#REF!,#REF!,#REF!,#REF!,#REF!,#REF!,#REF!,#REF!,#REF!,#REF!))</f>
        <v/>
      </c>
      <c r="H165" s="63" t="str">
        <f t="shared" ref="H165" si="5">IF(O165=0,"",MAX(#REF!,#REF!,#REF!,#REF!,#REF!,#REF!,#REF!,#REF!,#REF!,#REF!,#REF!,#REF!,#REF!,#REF!,#REF!,#REF!,#REF!,#REF!,#REF!,#REF!,#REF!,#REF!))</f>
        <v/>
      </c>
      <c r="I165" s="64"/>
      <c r="J165" s="65"/>
      <c r="K165" s="66"/>
      <c r="L165" s="69"/>
      <c r="M165" s="117"/>
      <c r="N165" s="118"/>
      <c r="O165" s="33"/>
      <c r="P165" s="30"/>
      <c r="Q165" s="18"/>
    </row>
    <row r="166" spans="1:19" ht="28.8" thickBot="1">
      <c r="A166" s="153" t="s">
        <v>187</v>
      </c>
      <c r="B166" s="170" t="s">
        <v>52</v>
      </c>
      <c r="C166" s="58" t="str">
        <f t="shared" ref="C166" si="6">IFERROR(AVERAGE(#REF!,#REF!,#REF!,#REF!,#REF!,#REF!,#REF!,#REF!,#REF!,#REF!,#REF!,#REF!,#REF!,#REF!,#REF!,#REF!,#REF!,#REF!,#REF!,#REF!,#REF!,#REF!,#REF!,#REF!,#REF!,#REF!,#REF!,#REF!,#REF!,#REF!,#REF!,#REF!,#REF!,A166,#REF!,#REF!,#REF!,#REF!,#REF!,#REF!,#REF!),"")</f>
        <v/>
      </c>
      <c r="D166" s="59" t="str">
        <f t="shared" ref="D166" si="7">IF(O166=0,"",MIN(#REF!,#REF!,#REF!,#REF!,#REF!,#REF!,#REF!,#REF!,#REF!,#REF!,#REF!,#REF!,#REF!,#REF!,#REF!,#REF!,#REF!,#REF!,#REF!,#REF!,#REF!,#REF!,#REF!,#REF!,#REF!,#REF!,#REF!,#REF!,#REF!,#REF!,#REF!,#REF!,#REF!,A166,#REF!,#REF!,#REF!,#REF!,#REF!,#REF!,#REF!))</f>
        <v/>
      </c>
      <c r="E166" s="60" t="str">
        <f t="shared" ref="E166" si="8">IF(O166=0,"",MAX(#REF!,#REF!,#REF!,#REF!,#REF!,#REF!,#REF!,#REF!,#REF!,#REF!,#REF!,#REF!,#REF!,#REF!,#REF!,#REF!,#REF!,#REF!,#REF!,#REF!,#REF!,#REF!,#REF!,#REF!,#REF!,#REF!,#REF!,#REF!,#REF!,#REF!,#REF!,#REF!,#REF!,A166,#REF!,#REF!,#REF!,#REF!,#REF!,#REF!,#REF!))</f>
        <v/>
      </c>
      <c r="F166" s="61" t="str">
        <f t="shared" ref="F166" si="9">IFERROR(AVERAGE(#REF!,#REF!,#REF!,#REF!,#REF!,#REF!,#REF!,#REF!,#REF!,#REF!,#REF!,#REF!,#REF!,#REF!,#REF!,#REF!,#REF!,#REF!,#REF!,#REF!,#REF!,#REF!),"")</f>
        <v/>
      </c>
      <c r="G166" s="62" t="str">
        <f t="shared" ref="G166" si="10">IF(O166=0,"",MIN(#REF!,#REF!,#REF!,#REF!,#REF!,#REF!,#REF!,#REF!,#REF!,#REF!,#REF!,#REF!,#REF!,#REF!,#REF!,#REF!,#REF!,#REF!,#REF!,#REF!,#REF!,#REF!))</f>
        <v/>
      </c>
      <c r="H166" s="63" t="str">
        <f t="shared" ref="H166" si="11">IF(O166=0,"",MAX(#REF!,#REF!,#REF!,#REF!,#REF!,#REF!,#REF!,#REF!,#REF!,#REF!,#REF!,#REF!,#REF!,#REF!,#REF!,#REF!,#REF!,#REF!,#REF!,#REF!,#REF!,#REF!))</f>
        <v/>
      </c>
      <c r="I166" s="64"/>
      <c r="J166" s="65"/>
      <c r="K166" s="66"/>
      <c r="L166" s="69"/>
      <c r="M166" s="117"/>
      <c r="N166" s="118"/>
      <c r="O166" s="33"/>
      <c r="P166" s="30"/>
      <c r="Q166" s="18"/>
    </row>
    <row r="167" spans="1:19" ht="28.8" thickBot="1">
      <c r="A167" s="153" t="s">
        <v>188</v>
      </c>
      <c r="B167" s="170" t="s">
        <v>52</v>
      </c>
      <c r="C167" s="58" t="str">
        <f t="shared" ref="C167" si="12">IFERROR(AVERAGE(#REF!,#REF!,#REF!,#REF!,#REF!,#REF!,#REF!,#REF!,#REF!,#REF!,#REF!,#REF!,#REF!,#REF!,#REF!,#REF!,#REF!,#REF!,#REF!,#REF!,#REF!,#REF!,#REF!,#REF!,#REF!,#REF!,#REF!,#REF!,#REF!,#REF!,#REF!,#REF!,#REF!,A167,#REF!,#REF!,#REF!,#REF!,#REF!,#REF!,#REF!),"")</f>
        <v/>
      </c>
      <c r="D167" s="59" t="str">
        <f t="shared" ref="D167" si="13">IF(O167=0,"",MIN(#REF!,#REF!,#REF!,#REF!,#REF!,#REF!,#REF!,#REF!,#REF!,#REF!,#REF!,#REF!,#REF!,#REF!,#REF!,#REF!,#REF!,#REF!,#REF!,#REF!,#REF!,#REF!,#REF!,#REF!,#REF!,#REF!,#REF!,#REF!,#REF!,#REF!,#REF!,#REF!,#REF!,A167,#REF!,#REF!,#REF!,#REF!,#REF!,#REF!,#REF!))</f>
        <v/>
      </c>
      <c r="E167" s="60" t="str">
        <f t="shared" ref="E167" si="14">IF(O167=0,"",MAX(#REF!,#REF!,#REF!,#REF!,#REF!,#REF!,#REF!,#REF!,#REF!,#REF!,#REF!,#REF!,#REF!,#REF!,#REF!,#REF!,#REF!,#REF!,#REF!,#REF!,#REF!,#REF!,#REF!,#REF!,#REF!,#REF!,#REF!,#REF!,#REF!,#REF!,#REF!,#REF!,#REF!,A167,#REF!,#REF!,#REF!,#REF!,#REF!,#REF!,#REF!))</f>
        <v/>
      </c>
      <c r="F167" s="61" t="str">
        <f t="shared" ref="F167" si="15">IFERROR(AVERAGE(#REF!,#REF!,#REF!,#REF!,#REF!,#REF!,#REF!,#REF!,#REF!,#REF!,#REF!,#REF!,#REF!,#REF!,#REF!,#REF!,#REF!,#REF!,#REF!,#REF!,#REF!,#REF!),"")</f>
        <v/>
      </c>
      <c r="G167" s="62" t="str">
        <f t="shared" ref="G167" si="16">IF(O167=0,"",MIN(#REF!,#REF!,#REF!,#REF!,#REF!,#REF!,#REF!,#REF!,#REF!,#REF!,#REF!,#REF!,#REF!,#REF!,#REF!,#REF!,#REF!,#REF!,#REF!,#REF!,#REF!,#REF!))</f>
        <v/>
      </c>
      <c r="H167" s="63" t="str">
        <f t="shared" ref="H167" si="17">IF(O167=0,"",MAX(#REF!,#REF!,#REF!,#REF!,#REF!,#REF!,#REF!,#REF!,#REF!,#REF!,#REF!,#REF!,#REF!,#REF!,#REF!,#REF!,#REF!,#REF!,#REF!,#REF!,#REF!,#REF!))</f>
        <v/>
      </c>
      <c r="I167" s="64"/>
      <c r="J167" s="65"/>
      <c r="K167" s="66"/>
      <c r="L167" s="71"/>
      <c r="M167" s="117"/>
      <c r="N167" s="118"/>
      <c r="O167" s="33"/>
      <c r="Q167" s="18"/>
    </row>
    <row r="168" spans="1:19" ht="15" thickBot="1">
      <c r="A168" s="153" t="s">
        <v>189</v>
      </c>
      <c r="B168" s="170" t="s">
        <v>52</v>
      </c>
      <c r="C168" s="58" t="str">
        <f t="shared" ref="C168" si="18">IFERROR(AVERAGE(#REF!,#REF!,#REF!,#REF!,#REF!,#REF!,#REF!,#REF!,#REF!,#REF!,#REF!,#REF!,#REF!,#REF!,#REF!,#REF!,#REF!,#REF!,#REF!,#REF!,#REF!,#REF!,#REF!,#REF!,#REF!,#REF!,#REF!,#REF!,#REF!,#REF!,#REF!,#REF!,#REF!,A168,#REF!,#REF!,#REF!,#REF!,#REF!,#REF!,#REF!),"")</f>
        <v/>
      </c>
      <c r="D168" s="59" t="str">
        <f t="shared" ref="D168" si="19">IF(O168=0,"",MIN(#REF!,#REF!,#REF!,#REF!,#REF!,#REF!,#REF!,#REF!,#REF!,#REF!,#REF!,#REF!,#REF!,#REF!,#REF!,#REF!,#REF!,#REF!,#REF!,#REF!,#REF!,#REF!,#REF!,#REF!,#REF!,#REF!,#REF!,#REF!,#REF!,#REF!,#REF!,#REF!,#REF!,A168,#REF!,#REF!,#REF!,#REF!,#REF!,#REF!,#REF!))</f>
        <v/>
      </c>
      <c r="E168" s="60" t="str">
        <f t="shared" ref="E168" si="20">IF(O168=0,"",MAX(#REF!,#REF!,#REF!,#REF!,#REF!,#REF!,#REF!,#REF!,#REF!,#REF!,#REF!,#REF!,#REF!,#REF!,#REF!,#REF!,#REF!,#REF!,#REF!,#REF!,#REF!,#REF!,#REF!,#REF!,#REF!,#REF!,#REF!,#REF!,#REF!,#REF!,#REF!,#REF!,#REF!,A168,#REF!,#REF!,#REF!,#REF!,#REF!,#REF!,#REF!))</f>
        <v/>
      </c>
      <c r="F168" s="61" t="str">
        <f t="shared" ref="F168" si="21">IFERROR(AVERAGE(#REF!,#REF!,#REF!,#REF!,#REF!,#REF!,#REF!,#REF!,#REF!,#REF!,#REF!,#REF!,#REF!,#REF!,#REF!,#REF!,#REF!,#REF!,#REF!,#REF!,#REF!,#REF!),"")</f>
        <v/>
      </c>
      <c r="G168" s="62" t="str">
        <f t="shared" ref="G168" si="22">IF(O168=0,"",MIN(#REF!,#REF!,#REF!,#REF!,#REF!,#REF!,#REF!,#REF!,#REF!,#REF!,#REF!,#REF!,#REF!,#REF!,#REF!,#REF!,#REF!,#REF!,#REF!,#REF!,#REF!,#REF!))</f>
        <v/>
      </c>
      <c r="H168" s="63" t="str">
        <f t="shared" ref="H168" si="23">IF(O168=0,"",MAX(#REF!,#REF!,#REF!,#REF!,#REF!,#REF!,#REF!,#REF!,#REF!,#REF!,#REF!,#REF!,#REF!,#REF!,#REF!,#REF!,#REF!,#REF!,#REF!,#REF!,#REF!,#REF!))</f>
        <v/>
      </c>
      <c r="I168" s="72"/>
      <c r="J168" s="73"/>
      <c r="K168" s="66"/>
      <c r="L168" s="74"/>
      <c r="M168" s="117"/>
      <c r="N168" s="119"/>
      <c r="O168" s="33"/>
      <c r="Q168" s="18"/>
    </row>
    <row r="169" spans="1:19" ht="18.600000000000001" thickBot="1">
      <c r="A169" s="154" t="s">
        <v>190</v>
      </c>
      <c r="B169" s="170" t="s">
        <v>52</v>
      </c>
      <c r="C169" s="58" t="str">
        <f t="shared" ref="C169" si="24">IFERROR(AVERAGE(#REF!,#REF!,#REF!,#REF!,#REF!,#REF!,#REF!,#REF!,#REF!,#REF!,#REF!,#REF!,#REF!,#REF!,#REF!,#REF!,#REF!,#REF!,#REF!,#REF!,#REF!,#REF!,#REF!,#REF!,#REF!,#REF!,#REF!,#REF!,#REF!,#REF!,#REF!,#REF!,#REF!,A169,#REF!,#REF!,#REF!,#REF!,#REF!,#REF!,#REF!),"")</f>
        <v/>
      </c>
      <c r="D169" s="59" t="str">
        <f t="shared" ref="D169" si="25">IF(O169=0,"",MIN(#REF!,#REF!,#REF!,#REF!,#REF!,#REF!,#REF!,#REF!,#REF!,#REF!,#REF!,#REF!,#REF!,#REF!,#REF!,#REF!,#REF!,#REF!,#REF!,#REF!,#REF!,#REF!,#REF!,#REF!,#REF!,#REF!,#REF!,#REF!,#REF!,#REF!,#REF!,#REF!,#REF!,A169,#REF!,#REF!,#REF!,#REF!,#REF!,#REF!,#REF!))</f>
        <v/>
      </c>
      <c r="E169" s="60" t="str">
        <f t="shared" ref="E169" si="26">IF(O169=0,"",MAX(#REF!,#REF!,#REF!,#REF!,#REF!,#REF!,#REF!,#REF!,#REF!,#REF!,#REF!,#REF!,#REF!,#REF!,#REF!,#REF!,#REF!,#REF!,#REF!,#REF!,#REF!,#REF!,#REF!,#REF!,#REF!,#REF!,#REF!,#REF!,#REF!,#REF!,#REF!,#REF!,#REF!,A169,#REF!,#REF!,#REF!,#REF!,#REF!,#REF!,#REF!))</f>
        <v/>
      </c>
      <c r="F169" s="61" t="str">
        <f t="shared" ref="F169" si="27">IFERROR(AVERAGE(#REF!,#REF!,#REF!,#REF!,#REF!,#REF!,#REF!,#REF!,#REF!,#REF!,#REF!,#REF!,#REF!,#REF!,#REF!,#REF!,#REF!,#REF!,#REF!,#REF!,#REF!,#REF!),"")</f>
        <v/>
      </c>
      <c r="G169" s="62" t="str">
        <f t="shared" ref="G169" si="28">IF(O169=0,"",MIN(#REF!,#REF!,#REF!,#REF!,#REF!,#REF!,#REF!,#REF!,#REF!,#REF!,#REF!,#REF!,#REF!,#REF!,#REF!,#REF!,#REF!,#REF!,#REF!,#REF!,#REF!,#REF!))</f>
        <v/>
      </c>
      <c r="H169" s="63" t="str">
        <f t="shared" ref="H169" si="29">IF(O169=0,"",MAX(#REF!,#REF!,#REF!,#REF!,#REF!,#REF!,#REF!,#REF!,#REF!,#REF!,#REF!,#REF!,#REF!,#REF!,#REF!,#REF!,#REF!,#REF!,#REF!,#REF!,#REF!,#REF!))</f>
        <v/>
      </c>
      <c r="I169" s="75"/>
      <c r="J169" s="75"/>
      <c r="K169" s="75"/>
      <c r="L169" s="75"/>
      <c r="M169" s="117"/>
      <c r="N169" s="75"/>
      <c r="O169" s="29"/>
      <c r="P169" s="30"/>
      <c r="Q169" s="18"/>
    </row>
    <row r="170" spans="1:19" ht="36.6" thickBot="1">
      <c r="A170" s="155" t="s">
        <v>191</v>
      </c>
      <c r="B170" s="294"/>
      <c r="C170" s="189"/>
      <c r="D170" s="189"/>
      <c r="E170" s="189"/>
      <c r="F170" s="189"/>
      <c r="G170" s="189"/>
      <c r="H170" s="189"/>
      <c r="I170" s="189"/>
      <c r="J170" s="189"/>
      <c r="K170" s="189"/>
      <c r="L170" s="189"/>
      <c r="M170" s="189"/>
      <c r="N170" s="190"/>
      <c r="O170"/>
      <c r="Q170" s="30"/>
      <c r="R170" s="30"/>
      <c r="S170" s="18"/>
    </row>
    <row r="171" spans="1:19" ht="15" thickBot="1">
      <c r="A171" s="153" t="s">
        <v>192</v>
      </c>
      <c r="B171" s="170" t="s">
        <v>193</v>
      </c>
      <c r="C171" s="58" t="str">
        <f t="shared" ref="C171" si="30">IFERROR(AVERAGE(#REF!,#REF!,#REF!,#REF!,#REF!,#REF!,#REF!,#REF!,#REF!,#REF!,#REF!,#REF!,#REF!,#REF!,#REF!,#REF!,#REF!,#REF!,#REF!,#REF!,#REF!,#REF!,#REF!,#REF!,#REF!,#REF!,#REF!,#REF!,#REF!,#REF!,#REF!,#REF!,#REF!,A171,#REF!,#REF!,#REF!,#REF!,#REF!,#REF!,#REF!),"")</f>
        <v/>
      </c>
      <c r="D171" s="59" t="str">
        <f t="shared" ref="D171" si="31">IF(O171=0,"",MIN(#REF!,#REF!,#REF!,#REF!,#REF!,#REF!,#REF!,#REF!,#REF!,#REF!,#REF!,#REF!,#REF!,#REF!,#REF!,#REF!,#REF!,#REF!,#REF!,#REF!,#REF!,#REF!,#REF!,#REF!,#REF!,#REF!,#REF!,#REF!,#REF!,#REF!,#REF!,#REF!,#REF!,A171,#REF!,#REF!,#REF!,#REF!,#REF!,#REF!,#REF!))</f>
        <v/>
      </c>
      <c r="E171" s="60" t="str">
        <f t="shared" ref="E171" si="32">IF(O171=0,"",MAX(#REF!,#REF!,#REF!,#REF!,#REF!,#REF!,#REF!,#REF!,#REF!,#REF!,#REF!,#REF!,#REF!,#REF!,#REF!,#REF!,#REF!,#REF!,#REF!,#REF!,#REF!,#REF!,#REF!,#REF!,#REF!,#REF!,#REF!,#REF!,#REF!,#REF!,#REF!,#REF!,#REF!,A171,#REF!,#REF!,#REF!,#REF!,#REF!,#REF!,#REF!))</f>
        <v/>
      </c>
      <c r="F171" s="61" t="str">
        <f t="shared" ref="F171" si="33">IFERROR(AVERAGE(#REF!,#REF!,#REF!,#REF!,#REF!,#REF!,#REF!,#REF!,#REF!,#REF!,#REF!,#REF!,#REF!,#REF!,#REF!,#REF!,#REF!,#REF!,#REF!,#REF!,#REF!,#REF!),"")</f>
        <v/>
      </c>
      <c r="G171" s="62" t="str">
        <f t="shared" ref="G171" si="34">IF(O171=0,"",MIN(#REF!,#REF!,#REF!,#REF!,#REF!,#REF!,#REF!,#REF!,#REF!,#REF!,#REF!,#REF!,#REF!,#REF!,#REF!,#REF!,#REF!,#REF!,#REF!,#REF!,#REF!,#REF!))</f>
        <v/>
      </c>
      <c r="H171" s="63" t="str">
        <f t="shared" ref="H171" si="35">IF(O171=0,"",MAX(#REF!,#REF!,#REF!,#REF!,#REF!,#REF!,#REF!,#REF!,#REF!,#REF!,#REF!,#REF!,#REF!,#REF!,#REF!,#REF!,#REF!,#REF!,#REF!,#REF!,#REF!,#REF!))</f>
        <v/>
      </c>
      <c r="I171" s="64" t="s">
        <v>203</v>
      </c>
      <c r="J171" s="65" t="s">
        <v>203</v>
      </c>
      <c r="K171" s="66" t="s">
        <v>203</v>
      </c>
      <c r="L171" s="78"/>
      <c r="M171" s="117"/>
      <c r="N171" s="118"/>
      <c r="O171"/>
      <c r="Q171" s="30"/>
      <c r="R171" s="30"/>
      <c r="S171" s="18"/>
    </row>
    <row r="172" spans="1:19" ht="15" thickBot="1">
      <c r="A172" s="153" t="s">
        <v>194</v>
      </c>
      <c r="B172" s="140"/>
      <c r="C172" s="58" t="str">
        <f t="shared" ref="C172" si="36">IFERROR(AVERAGE(#REF!,#REF!,#REF!,#REF!,#REF!,#REF!,#REF!,#REF!,#REF!,#REF!,#REF!,#REF!,#REF!,#REF!,#REF!,#REF!,#REF!,#REF!,#REF!,#REF!,#REF!,#REF!,#REF!,#REF!,#REF!,#REF!,#REF!,#REF!,#REF!,#REF!,#REF!,#REF!,#REF!,A172,#REF!,#REF!,#REF!,#REF!,#REF!,#REF!,#REF!),"")</f>
        <v/>
      </c>
      <c r="D172" s="59" t="str">
        <f t="shared" ref="D172" si="37">IF(O172=0,"",MIN(#REF!,#REF!,#REF!,#REF!,#REF!,#REF!,#REF!,#REF!,#REF!,#REF!,#REF!,#REF!,#REF!,#REF!,#REF!,#REF!,#REF!,#REF!,#REF!,#REF!,#REF!,#REF!,#REF!,#REF!,#REF!,#REF!,#REF!,#REF!,#REF!,#REF!,#REF!,#REF!,#REF!,A172,#REF!,#REF!,#REF!,#REF!,#REF!,#REF!,#REF!))</f>
        <v/>
      </c>
      <c r="E172" s="60" t="str">
        <f t="shared" ref="E172" si="38">IF(O172=0,"",MAX(#REF!,#REF!,#REF!,#REF!,#REF!,#REF!,#REF!,#REF!,#REF!,#REF!,#REF!,#REF!,#REF!,#REF!,#REF!,#REF!,#REF!,#REF!,#REF!,#REF!,#REF!,#REF!,#REF!,#REF!,#REF!,#REF!,#REF!,#REF!,#REF!,#REF!,#REF!,#REF!,#REF!,A172,#REF!,#REF!,#REF!,#REF!,#REF!,#REF!,#REF!))</f>
        <v/>
      </c>
      <c r="F172" s="61" t="str">
        <f t="shared" ref="F172" si="39">IFERROR(AVERAGE(#REF!,#REF!,#REF!,#REF!,#REF!,#REF!,#REF!,#REF!,#REF!,#REF!,#REF!,#REF!,#REF!,#REF!,#REF!,#REF!,#REF!,#REF!,#REF!,#REF!,#REF!,#REF!),"")</f>
        <v/>
      </c>
      <c r="G172" s="62" t="str">
        <f t="shared" ref="G172" si="40">IF(O172=0,"",MIN(#REF!,#REF!,#REF!,#REF!,#REF!,#REF!,#REF!,#REF!,#REF!,#REF!,#REF!,#REF!,#REF!,#REF!,#REF!,#REF!,#REF!,#REF!,#REF!,#REF!,#REF!,#REF!))</f>
        <v/>
      </c>
      <c r="H172" s="63" t="str">
        <f t="shared" ref="H172" si="41">IF(O172=0,"",MAX(#REF!,#REF!,#REF!,#REF!,#REF!,#REF!,#REF!,#REF!,#REF!,#REF!,#REF!,#REF!,#REF!,#REF!,#REF!,#REF!,#REF!,#REF!,#REF!,#REF!,#REF!,#REF!))</f>
        <v/>
      </c>
      <c r="I172" s="64" t="s">
        <v>203</v>
      </c>
      <c r="J172" s="65" t="s">
        <v>203</v>
      </c>
      <c r="K172" s="66" t="s">
        <v>203</v>
      </c>
      <c r="L172" s="78"/>
      <c r="M172" s="117"/>
      <c r="N172" s="118"/>
      <c r="O172"/>
      <c r="Q172" s="30"/>
      <c r="R172" s="30"/>
      <c r="S172" s="18"/>
    </row>
    <row r="173" spans="1:19" ht="15" thickBot="1">
      <c r="A173" s="153" t="s">
        <v>195</v>
      </c>
      <c r="B173" s="140"/>
      <c r="C173" s="58" t="str">
        <f t="shared" ref="C173" si="42">IFERROR(AVERAGE(#REF!,#REF!,#REF!,#REF!,#REF!,#REF!,#REF!,#REF!,#REF!,#REF!,#REF!,#REF!,#REF!,#REF!,#REF!,#REF!,#REF!,#REF!,#REF!,#REF!,#REF!,#REF!,#REF!,#REF!,#REF!,#REF!,#REF!,#REF!,#REF!,#REF!,#REF!,#REF!,#REF!,A173,#REF!,#REF!,#REF!,#REF!,#REF!,#REF!,#REF!),"")</f>
        <v/>
      </c>
      <c r="D173" s="59" t="str">
        <f t="shared" ref="D173" si="43">IF(O173=0,"",MIN(#REF!,#REF!,#REF!,#REF!,#REF!,#REF!,#REF!,#REF!,#REF!,#REF!,#REF!,#REF!,#REF!,#REF!,#REF!,#REF!,#REF!,#REF!,#REF!,#REF!,#REF!,#REF!,#REF!,#REF!,#REF!,#REF!,#REF!,#REF!,#REF!,#REF!,#REF!,#REF!,#REF!,A173,#REF!,#REF!,#REF!,#REF!,#REF!,#REF!,#REF!))</f>
        <v/>
      </c>
      <c r="E173" s="60" t="str">
        <f t="shared" ref="E173" si="44">IF(O173=0,"",MAX(#REF!,#REF!,#REF!,#REF!,#REF!,#REF!,#REF!,#REF!,#REF!,#REF!,#REF!,#REF!,#REF!,#REF!,#REF!,#REF!,#REF!,#REF!,#REF!,#REF!,#REF!,#REF!,#REF!,#REF!,#REF!,#REF!,#REF!,#REF!,#REF!,#REF!,#REF!,#REF!,#REF!,A173,#REF!,#REF!,#REF!,#REF!,#REF!,#REF!,#REF!))</f>
        <v/>
      </c>
      <c r="F173" s="61" t="str">
        <f t="shared" ref="F173" si="45">IFERROR(AVERAGE(#REF!,#REF!,#REF!,#REF!,#REF!,#REF!,#REF!,#REF!,#REF!,#REF!,#REF!,#REF!,#REF!,#REF!,#REF!,#REF!,#REF!,#REF!,#REF!,#REF!,#REF!,#REF!),"")</f>
        <v/>
      </c>
      <c r="G173" s="62" t="str">
        <f t="shared" ref="G173" si="46">IF(O173=0,"",MIN(#REF!,#REF!,#REF!,#REF!,#REF!,#REF!,#REF!,#REF!,#REF!,#REF!,#REF!,#REF!,#REF!,#REF!,#REF!,#REF!,#REF!,#REF!,#REF!,#REF!,#REF!,#REF!))</f>
        <v/>
      </c>
      <c r="H173" s="63" t="str">
        <f t="shared" ref="H173" si="47">IF(O173=0,"",MAX(#REF!,#REF!,#REF!,#REF!,#REF!,#REF!,#REF!,#REF!,#REF!,#REF!,#REF!,#REF!,#REF!,#REF!,#REF!,#REF!,#REF!,#REF!,#REF!,#REF!,#REF!,#REF!))</f>
        <v/>
      </c>
      <c r="I173" s="64" t="str">
        <f t="shared" ref="I173" si="48">IFERROR(AVERAGE(#REF!,#REF!,#REF!), "")</f>
        <v/>
      </c>
      <c r="J173" s="65" t="str">
        <f t="shared" ref="J173" si="49">IF(O173=0, "",MIN(#REF!,#REF!,#REF!))</f>
        <v/>
      </c>
      <c r="K173" s="66" t="str">
        <f t="shared" ref="K173" si="50">IF(O173=0, "",MAX(#REF!,#REF!,#REF!))</f>
        <v/>
      </c>
      <c r="L173" s="78"/>
      <c r="M173" s="117"/>
      <c r="N173" s="118"/>
      <c r="O173"/>
      <c r="Q173" s="30"/>
      <c r="R173" s="30"/>
      <c r="S173" s="18"/>
    </row>
    <row r="174" spans="1:19" ht="15" thickBot="1">
      <c r="A174" s="153" t="s">
        <v>196</v>
      </c>
      <c r="B174" s="140"/>
      <c r="C174" s="58" t="str">
        <f t="shared" ref="C174" si="51">IFERROR(AVERAGE(#REF!,#REF!,#REF!,#REF!,#REF!,#REF!,#REF!,#REF!,#REF!,#REF!,#REF!,#REF!,#REF!,#REF!,#REF!,#REF!,#REF!,#REF!,#REF!,#REF!,#REF!,#REF!,#REF!,#REF!,#REF!,#REF!,#REF!,#REF!,#REF!,#REF!,#REF!,#REF!,#REF!,A174,#REF!,#REF!,#REF!,#REF!,#REF!,#REF!,#REF!),"")</f>
        <v/>
      </c>
      <c r="D174" s="59" t="str">
        <f t="shared" ref="D174" si="52">IF(O174=0,"",MIN(#REF!,#REF!,#REF!,#REF!,#REF!,#REF!,#REF!,#REF!,#REF!,#REF!,#REF!,#REF!,#REF!,#REF!,#REF!,#REF!,#REF!,#REF!,#REF!,#REF!,#REF!,#REF!,#REF!,#REF!,#REF!,#REF!,#REF!,#REF!,#REF!,#REF!,#REF!,#REF!,#REF!,A174,#REF!,#REF!,#REF!,#REF!,#REF!,#REF!,#REF!))</f>
        <v/>
      </c>
      <c r="E174" s="60" t="str">
        <f t="shared" ref="E174" si="53">IF(O174=0,"",MAX(#REF!,#REF!,#REF!,#REF!,#REF!,#REF!,#REF!,#REF!,#REF!,#REF!,#REF!,#REF!,#REF!,#REF!,#REF!,#REF!,#REF!,#REF!,#REF!,#REF!,#REF!,#REF!,#REF!,#REF!,#REF!,#REF!,#REF!,#REF!,#REF!,#REF!,#REF!,#REF!,#REF!,A174,#REF!,#REF!,#REF!,#REF!,#REF!,#REF!,#REF!))</f>
        <v/>
      </c>
      <c r="F174" s="61" t="str">
        <f t="shared" ref="F174" si="54">IFERROR(AVERAGE(#REF!,#REF!,#REF!,#REF!,#REF!,#REF!,#REF!,#REF!,#REF!,#REF!,#REF!,#REF!,#REF!,#REF!,#REF!,#REF!,#REF!,#REF!,#REF!,#REF!,#REF!,#REF!),"")</f>
        <v/>
      </c>
      <c r="G174" s="62" t="str">
        <f t="shared" ref="G174" si="55">IF(O174=0,"",MIN(#REF!,#REF!,#REF!,#REF!,#REF!,#REF!,#REF!,#REF!,#REF!,#REF!,#REF!,#REF!,#REF!,#REF!,#REF!,#REF!,#REF!,#REF!,#REF!,#REF!,#REF!,#REF!))</f>
        <v/>
      </c>
      <c r="H174" s="63" t="str">
        <f t="shared" ref="H174" si="56">IF(O174=0,"",MAX(#REF!,#REF!,#REF!,#REF!,#REF!,#REF!,#REF!,#REF!,#REF!,#REF!,#REF!,#REF!,#REF!,#REF!,#REF!,#REF!,#REF!,#REF!,#REF!,#REF!,#REF!,#REF!))</f>
        <v/>
      </c>
      <c r="I174" s="64" t="str">
        <f t="shared" ref="I174" si="57">IFERROR(AVERAGE(#REF!,#REF!,#REF!), "")</f>
        <v/>
      </c>
      <c r="J174" s="65" t="str">
        <f t="shared" ref="J174" si="58">IF(O174=0, "",MIN(#REF!,#REF!,#REF!))</f>
        <v/>
      </c>
      <c r="K174" s="66" t="str">
        <f t="shared" ref="K174" si="59">IF(O174=0, "",MAX(#REF!,#REF!,#REF!))</f>
        <v/>
      </c>
      <c r="L174" s="78"/>
      <c r="M174" s="121"/>
      <c r="N174" s="118"/>
      <c r="O174"/>
      <c r="Q174" s="30"/>
      <c r="R174" s="30"/>
      <c r="S174" s="18"/>
    </row>
    <row r="175" spans="1:19" ht="15" thickBot="1">
      <c r="A175" s="153" t="s">
        <v>197</v>
      </c>
      <c r="B175" s="140"/>
      <c r="C175" s="58" t="str">
        <f t="shared" ref="C175" si="60">IFERROR(AVERAGE(#REF!,#REF!,#REF!,#REF!,#REF!,#REF!,#REF!,#REF!,#REF!,#REF!,#REF!,#REF!,#REF!,#REF!,#REF!,#REF!,#REF!,#REF!,#REF!,#REF!,#REF!,#REF!,#REF!,#REF!,#REF!,#REF!,#REF!,#REF!,#REF!,#REF!,#REF!,#REF!,#REF!,A175,#REF!,#REF!,#REF!,#REF!,#REF!,#REF!,#REF!),"")</f>
        <v/>
      </c>
      <c r="D175" s="59" t="str">
        <f t="shared" ref="D175" si="61">IF(O175=0,"",MIN(#REF!,#REF!,#REF!,#REF!,#REF!,#REF!,#REF!,#REF!,#REF!,#REF!,#REF!,#REF!,#REF!,#REF!,#REF!,#REF!,#REF!,#REF!,#REF!,#REF!,#REF!,#REF!,#REF!,#REF!,#REF!,#REF!,#REF!,#REF!,#REF!,#REF!,#REF!,#REF!,#REF!,A175,#REF!,#REF!,#REF!,#REF!,#REF!,#REF!,#REF!))</f>
        <v/>
      </c>
      <c r="E175" s="60" t="str">
        <f t="shared" ref="E175" si="62">IF(O175=0,"",MAX(#REF!,#REF!,#REF!,#REF!,#REF!,#REF!,#REF!,#REF!,#REF!,#REF!,#REF!,#REF!,#REF!,#REF!,#REF!,#REF!,#REF!,#REF!,#REF!,#REF!,#REF!,#REF!,#REF!,#REF!,#REF!,#REF!,#REF!,#REF!,#REF!,#REF!,#REF!,#REF!,#REF!,A175,#REF!,#REF!,#REF!,#REF!,#REF!,#REF!,#REF!))</f>
        <v/>
      </c>
      <c r="F175" s="61" t="str">
        <f t="shared" ref="F175" si="63">IFERROR(AVERAGE(#REF!,#REF!,#REF!,#REF!,#REF!,#REF!,#REF!,#REF!,#REF!,#REF!,#REF!,#REF!,#REF!,#REF!,#REF!,#REF!,#REF!,#REF!,#REF!,#REF!,#REF!,#REF!),"")</f>
        <v/>
      </c>
      <c r="G175" s="62" t="str">
        <f t="shared" ref="G175" si="64">IF(O175=0,"",MIN(#REF!,#REF!,#REF!,#REF!,#REF!,#REF!,#REF!,#REF!,#REF!,#REF!,#REF!,#REF!,#REF!,#REF!,#REF!,#REF!,#REF!,#REF!,#REF!,#REF!,#REF!,#REF!))</f>
        <v/>
      </c>
      <c r="H175" s="63" t="str">
        <f t="shared" ref="H175" si="65">IF(O175=0,"",MAX(#REF!,#REF!,#REF!,#REF!,#REF!,#REF!,#REF!,#REF!,#REF!,#REF!,#REF!,#REF!,#REF!,#REF!,#REF!,#REF!,#REF!,#REF!,#REF!,#REF!,#REF!,#REF!))</f>
        <v/>
      </c>
      <c r="I175" s="64" t="str">
        <f t="shared" ref="I175" si="66">IFERROR(AVERAGE(#REF!,#REF!,#REF!), "")</f>
        <v/>
      </c>
      <c r="J175" s="65" t="str">
        <f t="shared" ref="J175" si="67">IF(O175=0, "",MIN(#REF!,#REF!,#REF!))</f>
        <v/>
      </c>
      <c r="K175" s="66" t="str">
        <f t="shared" ref="K175" si="68">IF(O175=0, "",MAX(#REF!,#REF!,#REF!))</f>
        <v/>
      </c>
      <c r="L175" s="70"/>
      <c r="M175" s="118"/>
      <c r="N175" s="118"/>
      <c r="O175"/>
      <c r="Q175" s="30"/>
      <c r="R175" s="30"/>
      <c r="S175" s="18"/>
    </row>
    <row r="176" spans="1:19" ht="15" thickBot="1">
      <c r="A176" s="153" t="s">
        <v>277</v>
      </c>
      <c r="B176" s="140"/>
      <c r="C176" s="58" t="str">
        <f t="shared" ref="C176" si="69">IFERROR(AVERAGE(#REF!,#REF!,#REF!,#REF!,#REF!,#REF!,#REF!,#REF!,#REF!,#REF!,#REF!,#REF!,#REF!,#REF!,#REF!,#REF!,#REF!,#REF!,#REF!,#REF!,#REF!,#REF!,#REF!,#REF!,#REF!,#REF!,#REF!,#REF!,#REF!,#REF!,#REF!,#REF!,#REF!,A176,#REF!,#REF!,#REF!,#REF!,#REF!,#REF!,#REF!),"")</f>
        <v/>
      </c>
      <c r="D176" s="59" t="str">
        <f t="shared" ref="D176" si="70">IF(O176=0,"",MIN(#REF!,#REF!,#REF!,#REF!,#REF!,#REF!,#REF!,#REF!,#REF!,#REF!,#REF!,#REF!,#REF!,#REF!,#REF!,#REF!,#REF!,#REF!,#REF!,#REF!,#REF!,#REF!,#REF!,#REF!,#REF!,#REF!,#REF!,#REF!,#REF!,#REF!,#REF!,#REF!,#REF!,A176,#REF!,#REF!,#REF!,#REF!,#REF!,#REF!,#REF!))</f>
        <v/>
      </c>
      <c r="E176" s="60" t="str">
        <f t="shared" ref="E176" si="71">IF(O176=0,"",MAX(#REF!,#REF!,#REF!,#REF!,#REF!,#REF!,#REF!,#REF!,#REF!,#REF!,#REF!,#REF!,#REF!,#REF!,#REF!,#REF!,#REF!,#REF!,#REF!,#REF!,#REF!,#REF!,#REF!,#REF!,#REF!,#REF!,#REF!,#REF!,#REF!,#REF!,#REF!,#REF!,#REF!,A176,#REF!,#REF!,#REF!,#REF!,#REF!,#REF!,#REF!))</f>
        <v/>
      </c>
      <c r="F176" s="61" t="str">
        <f t="shared" ref="F176" si="72">IFERROR(AVERAGE(#REF!,#REF!,#REF!,#REF!,#REF!,#REF!,#REF!,#REF!,#REF!,#REF!,#REF!,#REF!,#REF!,#REF!,#REF!,#REF!,#REF!,#REF!,#REF!,#REF!,#REF!,#REF!),"")</f>
        <v/>
      </c>
      <c r="G176" s="62" t="str">
        <f t="shared" ref="G176" si="73">IF(O176=0,"",MIN(#REF!,#REF!,#REF!,#REF!,#REF!,#REF!,#REF!,#REF!,#REF!,#REF!,#REF!,#REF!,#REF!,#REF!,#REF!,#REF!,#REF!,#REF!,#REF!,#REF!,#REF!,#REF!))</f>
        <v/>
      </c>
      <c r="H176" s="63" t="str">
        <f t="shared" ref="H176" si="74">IF(O176=0,"",MAX(#REF!,#REF!,#REF!,#REF!,#REF!,#REF!,#REF!,#REF!,#REF!,#REF!,#REF!,#REF!,#REF!,#REF!,#REF!,#REF!,#REF!,#REF!,#REF!,#REF!,#REF!,#REF!))</f>
        <v/>
      </c>
      <c r="I176" s="64" t="str">
        <f t="shared" ref="I176" si="75">IFERROR(AVERAGE(#REF!,#REF!,#REF!), "")</f>
        <v/>
      </c>
      <c r="J176" s="65" t="str">
        <f t="shared" ref="J176" si="76">IF(O176=0, "",MIN(#REF!,#REF!,#REF!))</f>
        <v/>
      </c>
      <c r="K176" s="66" t="str">
        <f t="shared" ref="K176" si="77">IF(O176=0, "",MAX(#REF!,#REF!,#REF!))</f>
        <v/>
      </c>
      <c r="L176" s="70"/>
      <c r="M176" s="118"/>
      <c r="N176" s="118"/>
      <c r="O176"/>
      <c r="Q176" s="81"/>
    </row>
    <row r="177" spans="1:17">
      <c r="A177" s="248" t="s">
        <v>212</v>
      </c>
      <c r="B177" s="248"/>
      <c r="C177" s="248"/>
      <c r="D177" s="248"/>
      <c r="E177" s="248"/>
      <c r="F177" s="34" t="s">
        <v>203</v>
      </c>
      <c r="G177" s="34" t="s">
        <v>203</v>
      </c>
      <c r="H177" s="34" t="s">
        <v>203</v>
      </c>
      <c r="I177" t="s">
        <v>203</v>
      </c>
    </row>
    <row r="178" spans="1:17">
      <c r="A178" s="249" t="s">
        <v>228</v>
      </c>
      <c r="B178" s="249"/>
      <c r="C178" s="249"/>
      <c r="D178" s="249"/>
      <c r="E178" s="249"/>
      <c r="F178" s="249"/>
      <c r="G178" s="249"/>
      <c r="H178" s="249"/>
      <c r="I178" s="249"/>
      <c r="Q178" s="8"/>
    </row>
    <row r="179" spans="1:17">
      <c r="O179" s="82"/>
      <c r="P179" s="8"/>
    </row>
    <row r="180" spans="1:17">
      <c r="O180" s="82"/>
      <c r="P180" s="8"/>
    </row>
  </sheetData>
  <sheetProtection algorithmName="SHA-512" hashValue="LBBE+o6rbZrmc9NojikdzE8CUbOQEBu7K6XWxRzBiTEGBLtQWYHQVo+uNVHSjp4+B1kG3/R6hNvQgGKNlBwoRg==" saltValue="40SkfQmzm2edMtoxV95usA==" spinCount="100000" sheet="1" objects="1" scenarios="1"/>
  <mergeCells count="14">
    <mergeCell ref="A177:E177"/>
    <mergeCell ref="A178:I178"/>
    <mergeCell ref="L6:N6"/>
    <mergeCell ref="H4:H5"/>
    <mergeCell ref="I4:I5"/>
    <mergeCell ref="J4:J5"/>
    <mergeCell ref="L4:N4"/>
    <mergeCell ref="K4:K5"/>
    <mergeCell ref="G4:G5"/>
    <mergeCell ref="A4:B4"/>
    <mergeCell ref="C4:C5"/>
    <mergeCell ref="D4:D5"/>
    <mergeCell ref="E4:E5"/>
    <mergeCell ref="F4:F5"/>
  </mergeCells>
  <pageMargins left="0.25" right="0.25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9"/>
  <sheetViews>
    <sheetView zoomScaleNormal="100" workbookViewId="0">
      <selection activeCell="D23" sqref="D23"/>
    </sheetView>
  </sheetViews>
  <sheetFormatPr baseColWidth="10" defaultColWidth="11.5546875" defaultRowHeight="14.4"/>
  <cols>
    <col min="1" max="1" width="12.6640625" customWidth="1"/>
  </cols>
  <sheetData>
    <row r="1" spans="1:20">
      <c r="A1" s="17" t="s">
        <v>211</v>
      </c>
    </row>
    <row r="2" spans="1:20">
      <c r="A2" s="17" t="s">
        <v>255</v>
      </c>
    </row>
    <row r="4" spans="1:20">
      <c r="A4" t="s">
        <v>212</v>
      </c>
    </row>
    <row r="5" spans="1:20" ht="15" thickBot="1">
      <c r="A5" s="18" t="s">
        <v>228</v>
      </c>
    </row>
    <row r="6" spans="1:20">
      <c r="A6" s="264" t="s">
        <v>1</v>
      </c>
      <c r="B6" s="265"/>
      <c r="C6" s="281" t="s">
        <v>19</v>
      </c>
      <c r="D6" s="282"/>
      <c r="E6" s="276" t="s">
        <v>20</v>
      </c>
      <c r="F6" s="276"/>
      <c r="G6" s="282" t="s">
        <v>21</v>
      </c>
      <c r="H6" s="282"/>
      <c r="I6" s="276" t="s">
        <v>22</v>
      </c>
      <c r="J6" s="276"/>
      <c r="K6" s="282" t="s">
        <v>23</v>
      </c>
      <c r="L6" s="282"/>
      <c r="M6" s="276" t="s">
        <v>24</v>
      </c>
      <c r="N6" s="276"/>
      <c r="O6" s="277" t="s">
        <v>25</v>
      </c>
      <c r="P6" s="278"/>
      <c r="Q6" s="279" t="s">
        <v>26</v>
      </c>
      <c r="R6" s="280"/>
      <c r="S6" s="274" t="s">
        <v>225</v>
      </c>
      <c r="T6" s="275"/>
    </row>
    <row r="7" spans="1:20" ht="43.8" thickBot="1">
      <c r="A7" s="19" t="s">
        <v>27</v>
      </c>
      <c r="B7" s="20" t="s">
        <v>28</v>
      </c>
      <c r="C7" s="5" t="s">
        <v>48</v>
      </c>
      <c r="D7" s="6" t="s">
        <v>204</v>
      </c>
      <c r="E7" s="7" t="s">
        <v>48</v>
      </c>
      <c r="F7" s="7" t="s">
        <v>204</v>
      </c>
      <c r="G7" s="6" t="s">
        <v>48</v>
      </c>
      <c r="H7" s="6" t="s">
        <v>204</v>
      </c>
      <c r="I7" s="7" t="s">
        <v>48</v>
      </c>
      <c r="J7" s="7" t="s">
        <v>204</v>
      </c>
      <c r="K7" s="6" t="s">
        <v>48</v>
      </c>
      <c r="L7" s="6" t="s">
        <v>204</v>
      </c>
      <c r="M7" s="7" t="s">
        <v>48</v>
      </c>
      <c r="N7" s="7" t="s">
        <v>204</v>
      </c>
      <c r="O7" s="6" t="s">
        <v>48</v>
      </c>
      <c r="P7" s="6" t="s">
        <v>204</v>
      </c>
      <c r="Q7" s="7" t="s">
        <v>48</v>
      </c>
      <c r="R7" s="94" t="s">
        <v>204</v>
      </c>
      <c r="S7" s="53" t="s">
        <v>48</v>
      </c>
      <c r="T7" s="95" t="s">
        <v>49</v>
      </c>
    </row>
    <row r="8" spans="1:20" ht="18.600000000000001" thickBot="1">
      <c r="A8" s="23" t="s">
        <v>50</v>
      </c>
      <c r="B8" s="24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8"/>
      <c r="S8" s="96"/>
      <c r="T8" s="97"/>
    </row>
    <row r="9" spans="1:20" ht="15" thickBot="1">
      <c r="A9" s="153" t="s">
        <v>51</v>
      </c>
      <c r="B9" s="170" t="s">
        <v>52</v>
      </c>
      <c r="C9" s="104" t="s">
        <v>203</v>
      </c>
      <c r="D9" s="105" t="s">
        <v>53</v>
      </c>
      <c r="E9" s="106" t="s">
        <v>203</v>
      </c>
      <c r="F9" s="106" t="s">
        <v>203</v>
      </c>
      <c r="G9" s="105" t="s">
        <v>203</v>
      </c>
      <c r="H9" s="105" t="s">
        <v>203</v>
      </c>
      <c r="I9" s="106" t="s">
        <v>203</v>
      </c>
      <c r="J9" s="107" t="s">
        <v>53</v>
      </c>
      <c r="K9" s="105" t="s">
        <v>53</v>
      </c>
      <c r="L9" s="108" t="s">
        <v>53</v>
      </c>
      <c r="M9" s="106" t="s">
        <v>203</v>
      </c>
      <c r="N9" s="109" t="s">
        <v>53</v>
      </c>
      <c r="O9" s="105" t="s">
        <v>53</v>
      </c>
      <c r="P9" s="105" t="s">
        <v>53</v>
      </c>
      <c r="Q9" s="106" t="s">
        <v>203</v>
      </c>
      <c r="R9" s="110" t="s">
        <v>203</v>
      </c>
      <c r="S9" s="105" t="s">
        <v>203</v>
      </c>
      <c r="T9" s="105" t="s">
        <v>203</v>
      </c>
    </row>
    <row r="10" spans="1:20" ht="15" thickBot="1">
      <c r="A10" s="153" t="s">
        <v>54</v>
      </c>
      <c r="B10" s="170" t="s">
        <v>52</v>
      </c>
      <c r="C10" s="174" t="s">
        <v>203</v>
      </c>
      <c r="D10" s="175" t="s">
        <v>203</v>
      </c>
      <c r="E10" s="176" t="s">
        <v>203</v>
      </c>
      <c r="F10" s="176" t="s">
        <v>203</v>
      </c>
      <c r="G10" s="175" t="s">
        <v>203</v>
      </c>
      <c r="H10" s="175" t="s">
        <v>203</v>
      </c>
      <c r="I10" s="176" t="s">
        <v>203</v>
      </c>
      <c r="J10" s="176"/>
      <c r="K10" s="175" t="s">
        <v>203</v>
      </c>
      <c r="L10" s="177" t="s">
        <v>203</v>
      </c>
      <c r="M10" s="176" t="s">
        <v>203</v>
      </c>
      <c r="N10" s="176"/>
      <c r="O10" s="175" t="s">
        <v>203</v>
      </c>
      <c r="P10" s="175" t="s">
        <v>203</v>
      </c>
      <c r="Q10" s="176" t="s">
        <v>203</v>
      </c>
      <c r="R10" s="178" t="s">
        <v>203</v>
      </c>
      <c r="S10" s="175" t="s">
        <v>203</v>
      </c>
      <c r="T10" s="175" t="s">
        <v>203</v>
      </c>
    </row>
    <row r="11" spans="1:20" ht="15" thickBot="1">
      <c r="A11" s="153" t="s">
        <v>55</v>
      </c>
      <c r="B11" s="170" t="s">
        <v>56</v>
      </c>
      <c r="C11" s="174">
        <v>1.8</v>
      </c>
      <c r="D11" s="175" t="s">
        <v>203</v>
      </c>
      <c r="E11" s="176" t="s">
        <v>203</v>
      </c>
      <c r="F11" s="176" t="s">
        <v>203</v>
      </c>
      <c r="G11" s="175" t="s">
        <v>203</v>
      </c>
      <c r="H11" s="175" t="s">
        <v>203</v>
      </c>
      <c r="I11" s="176">
        <v>1.9</v>
      </c>
      <c r="J11" s="176"/>
      <c r="K11" s="175">
        <v>2.5</v>
      </c>
      <c r="L11" s="177" t="s">
        <v>203</v>
      </c>
      <c r="M11" s="176">
        <v>2.4500000000000002</v>
      </c>
      <c r="N11" s="176"/>
      <c r="O11" s="175" t="s">
        <v>203</v>
      </c>
      <c r="P11" s="175" t="s">
        <v>203</v>
      </c>
      <c r="Q11" s="176">
        <v>2</v>
      </c>
      <c r="R11" s="178">
        <v>1.35</v>
      </c>
      <c r="S11" s="175" t="s">
        <v>203</v>
      </c>
      <c r="T11" s="175" t="s">
        <v>203</v>
      </c>
    </row>
    <row r="12" spans="1:20" ht="15" thickBot="1">
      <c r="A12" s="153" t="s">
        <v>57</v>
      </c>
      <c r="B12" s="170" t="s">
        <v>52</v>
      </c>
      <c r="C12" s="174" t="s">
        <v>203</v>
      </c>
      <c r="D12" s="175" t="s">
        <v>203</v>
      </c>
      <c r="E12" s="176" t="s">
        <v>203</v>
      </c>
      <c r="F12" s="176" t="s">
        <v>203</v>
      </c>
      <c r="G12" s="175" t="s">
        <v>203</v>
      </c>
      <c r="H12" s="175" t="s">
        <v>203</v>
      </c>
      <c r="I12" s="176" t="s">
        <v>203</v>
      </c>
      <c r="J12" s="176"/>
      <c r="K12" s="175" t="s">
        <v>203</v>
      </c>
      <c r="L12" s="177" t="s">
        <v>203</v>
      </c>
      <c r="M12" s="176" t="s">
        <v>203</v>
      </c>
      <c r="N12" s="176"/>
      <c r="O12" s="175" t="s">
        <v>203</v>
      </c>
      <c r="P12" s="175" t="s">
        <v>203</v>
      </c>
      <c r="Q12" s="176">
        <v>4</v>
      </c>
      <c r="R12" s="178" t="s">
        <v>203</v>
      </c>
      <c r="S12" s="175" t="s">
        <v>203</v>
      </c>
      <c r="T12" s="175" t="s">
        <v>203</v>
      </c>
    </row>
    <row r="13" spans="1:20" ht="15" thickBot="1">
      <c r="A13" s="153" t="s">
        <v>58</v>
      </c>
      <c r="B13" s="170" t="s">
        <v>52</v>
      </c>
      <c r="C13" s="174">
        <v>4.5</v>
      </c>
      <c r="D13" s="175" t="s">
        <v>203</v>
      </c>
      <c r="E13" s="176">
        <v>4.5</v>
      </c>
      <c r="F13" s="176" t="s">
        <v>203</v>
      </c>
      <c r="G13" s="175">
        <v>8</v>
      </c>
      <c r="H13" s="175" t="s">
        <v>203</v>
      </c>
      <c r="I13" s="176" t="s">
        <v>203</v>
      </c>
      <c r="J13" s="176"/>
      <c r="K13" s="175" t="s">
        <v>203</v>
      </c>
      <c r="L13" s="177" t="s">
        <v>203</v>
      </c>
      <c r="M13" s="176" t="s">
        <v>203</v>
      </c>
      <c r="N13" s="176"/>
      <c r="O13" s="175" t="s">
        <v>203</v>
      </c>
      <c r="P13" s="175" t="s">
        <v>203</v>
      </c>
      <c r="Q13" s="176" t="s">
        <v>203</v>
      </c>
      <c r="R13" s="178" t="s">
        <v>203</v>
      </c>
      <c r="S13" s="175" t="s">
        <v>203</v>
      </c>
      <c r="T13" s="175" t="s">
        <v>203</v>
      </c>
    </row>
    <row r="14" spans="1:20" ht="15" thickBot="1">
      <c r="A14" s="153" t="s">
        <v>59</v>
      </c>
      <c r="B14" s="170" t="s">
        <v>52</v>
      </c>
      <c r="C14" s="174" t="s">
        <v>203</v>
      </c>
      <c r="D14" s="175" t="s">
        <v>203</v>
      </c>
      <c r="E14" s="176" t="s">
        <v>203</v>
      </c>
      <c r="F14" s="176" t="s">
        <v>203</v>
      </c>
      <c r="G14" s="175">
        <v>11</v>
      </c>
      <c r="H14" s="175" t="s">
        <v>203</v>
      </c>
      <c r="I14" s="176">
        <v>14.6</v>
      </c>
      <c r="J14" s="176"/>
      <c r="K14" s="175" t="s">
        <v>203</v>
      </c>
      <c r="L14" s="177" t="s">
        <v>203</v>
      </c>
      <c r="M14" s="176" t="s">
        <v>203</v>
      </c>
      <c r="N14" s="176"/>
      <c r="O14" s="175" t="s">
        <v>203</v>
      </c>
      <c r="P14" s="175" t="s">
        <v>203</v>
      </c>
      <c r="Q14" s="176">
        <v>16</v>
      </c>
      <c r="R14" s="178">
        <v>16</v>
      </c>
      <c r="S14" s="175">
        <v>16</v>
      </c>
      <c r="T14" s="175" t="s">
        <v>203</v>
      </c>
    </row>
    <row r="15" spans="1:20" ht="28.8" thickBot="1">
      <c r="A15" s="153" t="s">
        <v>257</v>
      </c>
      <c r="B15" s="170" t="s">
        <v>52</v>
      </c>
      <c r="C15" s="174" t="s">
        <v>203</v>
      </c>
      <c r="D15" s="175" t="s">
        <v>203</v>
      </c>
      <c r="E15" s="176" t="s">
        <v>203</v>
      </c>
      <c r="F15" s="176" t="s">
        <v>203</v>
      </c>
      <c r="G15" s="175" t="s">
        <v>203</v>
      </c>
      <c r="H15" s="175" t="s">
        <v>203</v>
      </c>
      <c r="I15" s="176" t="s">
        <v>203</v>
      </c>
      <c r="J15" s="176"/>
      <c r="K15" s="175" t="s">
        <v>203</v>
      </c>
      <c r="L15" s="177" t="s">
        <v>203</v>
      </c>
      <c r="M15" s="176" t="s">
        <v>203</v>
      </c>
      <c r="N15" s="176"/>
      <c r="O15" s="175" t="s">
        <v>203</v>
      </c>
      <c r="P15" s="175" t="s">
        <v>203</v>
      </c>
      <c r="Q15" s="176" t="s">
        <v>203</v>
      </c>
      <c r="R15" s="178" t="s">
        <v>203</v>
      </c>
      <c r="S15" s="175" t="s">
        <v>203</v>
      </c>
      <c r="T15" s="175" t="s">
        <v>203</v>
      </c>
    </row>
    <row r="16" spans="1:20" ht="28.8" thickBot="1">
      <c r="A16" s="153" t="s">
        <v>60</v>
      </c>
      <c r="B16" s="170" t="s">
        <v>52</v>
      </c>
      <c r="C16" s="174" t="s">
        <v>203</v>
      </c>
      <c r="D16" s="175" t="s">
        <v>203</v>
      </c>
      <c r="E16" s="176" t="s">
        <v>203</v>
      </c>
      <c r="F16" s="176" t="s">
        <v>203</v>
      </c>
      <c r="G16" s="175" t="s">
        <v>203</v>
      </c>
      <c r="H16" s="175" t="s">
        <v>203</v>
      </c>
      <c r="I16" s="176" t="s">
        <v>203</v>
      </c>
      <c r="J16" s="176"/>
      <c r="K16" s="175" t="s">
        <v>203</v>
      </c>
      <c r="L16" s="177" t="s">
        <v>203</v>
      </c>
      <c r="M16" s="176" t="s">
        <v>203</v>
      </c>
      <c r="N16" s="176"/>
      <c r="O16" s="175" t="s">
        <v>203</v>
      </c>
      <c r="P16" s="175" t="s">
        <v>203</v>
      </c>
      <c r="Q16" s="176" t="s">
        <v>203</v>
      </c>
      <c r="R16" s="178" t="s">
        <v>203</v>
      </c>
      <c r="S16" s="175" t="s">
        <v>203</v>
      </c>
      <c r="T16" s="175" t="s">
        <v>203</v>
      </c>
    </row>
    <row r="17" spans="1:20" ht="15" thickBot="1">
      <c r="A17" s="153" t="s">
        <v>61</v>
      </c>
      <c r="B17" s="170" t="s">
        <v>52</v>
      </c>
      <c r="C17" s="174" t="s">
        <v>203</v>
      </c>
      <c r="D17" s="175" t="s">
        <v>203</v>
      </c>
      <c r="E17" s="176" t="s">
        <v>203</v>
      </c>
      <c r="F17" s="176" t="s">
        <v>203</v>
      </c>
      <c r="G17" s="175" t="s">
        <v>203</v>
      </c>
      <c r="H17" s="175" t="s">
        <v>203</v>
      </c>
      <c r="I17" s="176" t="s">
        <v>203</v>
      </c>
      <c r="J17" s="176"/>
      <c r="K17" s="175" t="s">
        <v>203</v>
      </c>
      <c r="L17" s="177" t="s">
        <v>203</v>
      </c>
      <c r="M17" s="176" t="s">
        <v>203</v>
      </c>
      <c r="N17" s="176"/>
      <c r="O17" s="175" t="s">
        <v>203</v>
      </c>
      <c r="P17" s="175" t="s">
        <v>203</v>
      </c>
      <c r="Q17" s="176" t="s">
        <v>203</v>
      </c>
      <c r="R17" s="178" t="s">
        <v>203</v>
      </c>
      <c r="S17" s="175" t="s">
        <v>203</v>
      </c>
      <c r="T17" s="175" t="s">
        <v>203</v>
      </c>
    </row>
    <row r="18" spans="1:20" ht="15" thickBot="1">
      <c r="A18" s="153" t="s">
        <v>258</v>
      </c>
      <c r="B18" s="170" t="s">
        <v>52</v>
      </c>
      <c r="C18" s="174">
        <v>2.5666666666666669</v>
      </c>
      <c r="D18" s="175" t="s">
        <v>203</v>
      </c>
      <c r="E18" s="176">
        <v>2.9</v>
      </c>
      <c r="F18" s="176">
        <v>1.5</v>
      </c>
      <c r="G18" s="175">
        <v>2.8</v>
      </c>
      <c r="H18" s="175" t="s">
        <v>203</v>
      </c>
      <c r="I18" s="176">
        <v>2.9</v>
      </c>
      <c r="J18" s="176"/>
      <c r="K18" s="175" t="s">
        <v>203</v>
      </c>
      <c r="L18" s="177">
        <v>1.8</v>
      </c>
      <c r="M18" s="176" t="s">
        <v>203</v>
      </c>
      <c r="N18" s="176"/>
      <c r="O18" s="175" t="s">
        <v>203</v>
      </c>
      <c r="P18" s="175" t="s">
        <v>203</v>
      </c>
      <c r="Q18" s="176">
        <v>2.6500000000000004</v>
      </c>
      <c r="R18" s="178" t="s">
        <v>203</v>
      </c>
      <c r="S18" s="175" t="s">
        <v>203</v>
      </c>
      <c r="T18" s="175" t="s">
        <v>203</v>
      </c>
    </row>
    <row r="19" spans="1:20" ht="15" thickBot="1">
      <c r="A19" s="153" t="s">
        <v>258</v>
      </c>
      <c r="B19" s="170" t="s">
        <v>56</v>
      </c>
      <c r="C19" s="174" t="s">
        <v>203</v>
      </c>
      <c r="D19" s="175" t="s">
        <v>203</v>
      </c>
      <c r="E19" s="176" t="s">
        <v>203</v>
      </c>
      <c r="F19" s="176" t="s">
        <v>203</v>
      </c>
      <c r="G19" s="175" t="s">
        <v>203</v>
      </c>
      <c r="H19" s="175" t="s">
        <v>203</v>
      </c>
      <c r="I19" s="176">
        <v>2.1</v>
      </c>
      <c r="J19" s="176"/>
      <c r="K19" s="175" t="s">
        <v>203</v>
      </c>
      <c r="L19" s="177">
        <v>1.9</v>
      </c>
      <c r="M19" s="176" t="s">
        <v>203</v>
      </c>
      <c r="N19" s="176"/>
      <c r="O19" s="175" t="s">
        <v>203</v>
      </c>
      <c r="P19" s="175" t="s">
        <v>203</v>
      </c>
      <c r="Q19" s="176">
        <v>2.9</v>
      </c>
      <c r="R19" s="178">
        <v>3</v>
      </c>
      <c r="S19" s="175">
        <v>2.5</v>
      </c>
      <c r="T19" s="175" t="s">
        <v>203</v>
      </c>
    </row>
    <row r="20" spans="1:20" ht="15" thickBot="1">
      <c r="A20" s="153" t="s">
        <v>259</v>
      </c>
      <c r="B20" s="170" t="s">
        <v>52</v>
      </c>
      <c r="C20" s="174" t="s">
        <v>203</v>
      </c>
      <c r="D20" s="175" t="s">
        <v>203</v>
      </c>
      <c r="E20" s="176" t="s">
        <v>203</v>
      </c>
      <c r="F20" s="176" t="s">
        <v>203</v>
      </c>
      <c r="G20" s="175">
        <v>4.9000000000000004</v>
      </c>
      <c r="H20" s="175" t="s">
        <v>203</v>
      </c>
      <c r="I20" s="176" t="s">
        <v>203</v>
      </c>
      <c r="J20" s="176"/>
      <c r="K20" s="175" t="s">
        <v>203</v>
      </c>
      <c r="L20" s="177" t="s">
        <v>203</v>
      </c>
      <c r="M20" s="176" t="s">
        <v>203</v>
      </c>
      <c r="N20" s="176"/>
      <c r="O20" s="175" t="s">
        <v>203</v>
      </c>
      <c r="P20" s="175" t="s">
        <v>203</v>
      </c>
      <c r="Q20" s="176">
        <v>4.2</v>
      </c>
      <c r="R20" s="178" t="s">
        <v>203</v>
      </c>
      <c r="S20" s="175" t="s">
        <v>203</v>
      </c>
      <c r="T20" s="175" t="s">
        <v>203</v>
      </c>
    </row>
    <row r="21" spans="1:20" ht="15" thickBot="1">
      <c r="A21" s="153" t="s">
        <v>62</v>
      </c>
      <c r="B21" s="170" t="s">
        <v>52</v>
      </c>
      <c r="C21" s="174">
        <v>3.4</v>
      </c>
      <c r="D21" s="175" t="s">
        <v>203</v>
      </c>
      <c r="E21" s="176">
        <v>2.5</v>
      </c>
      <c r="F21" s="176" t="s">
        <v>203</v>
      </c>
      <c r="G21" s="175">
        <v>2.9</v>
      </c>
      <c r="H21" s="175" t="s">
        <v>203</v>
      </c>
      <c r="I21" s="176">
        <v>2.8</v>
      </c>
      <c r="J21" s="176"/>
      <c r="K21" s="175">
        <v>2.6</v>
      </c>
      <c r="L21" s="177" t="s">
        <v>203</v>
      </c>
      <c r="M21" s="176">
        <v>4.0999999999999996</v>
      </c>
      <c r="N21" s="176"/>
      <c r="O21" s="175" t="s">
        <v>203</v>
      </c>
      <c r="P21" s="175" t="s">
        <v>203</v>
      </c>
      <c r="Q21" s="176" t="s">
        <v>203</v>
      </c>
      <c r="R21" s="178">
        <v>3.1</v>
      </c>
      <c r="S21" s="175">
        <v>3</v>
      </c>
      <c r="T21" s="175" t="s">
        <v>203</v>
      </c>
    </row>
    <row r="22" spans="1:20" ht="15" thickBot="1">
      <c r="A22" s="153" t="s">
        <v>62</v>
      </c>
      <c r="B22" s="170" t="s">
        <v>56</v>
      </c>
      <c r="C22" s="174">
        <v>1.9999999999999998</v>
      </c>
      <c r="D22" s="175" t="s">
        <v>203</v>
      </c>
      <c r="E22" s="176">
        <v>2.5</v>
      </c>
      <c r="F22" s="176" t="s">
        <v>203</v>
      </c>
      <c r="G22" s="175" t="s">
        <v>203</v>
      </c>
      <c r="H22" s="175" t="s">
        <v>203</v>
      </c>
      <c r="I22" s="176">
        <v>2.4500000000000002</v>
      </c>
      <c r="J22" s="176"/>
      <c r="K22" s="175" t="s">
        <v>203</v>
      </c>
      <c r="L22" s="177" t="s">
        <v>203</v>
      </c>
      <c r="M22" s="176">
        <v>2</v>
      </c>
      <c r="N22" s="176"/>
      <c r="O22" s="175" t="s">
        <v>203</v>
      </c>
      <c r="P22" s="175" t="s">
        <v>203</v>
      </c>
      <c r="Q22" s="176">
        <v>2.1</v>
      </c>
      <c r="R22" s="178">
        <v>2.2999999999999998</v>
      </c>
      <c r="S22" s="175" t="s">
        <v>203</v>
      </c>
      <c r="T22" s="175" t="s">
        <v>203</v>
      </c>
    </row>
    <row r="23" spans="1:20" ht="28.8" thickBot="1">
      <c r="A23" s="153" t="s">
        <v>63</v>
      </c>
      <c r="B23" s="170" t="s">
        <v>52</v>
      </c>
      <c r="C23" s="174" t="s">
        <v>203</v>
      </c>
      <c r="D23" s="175" t="s">
        <v>203</v>
      </c>
      <c r="E23" s="176" t="s">
        <v>203</v>
      </c>
      <c r="F23" s="176" t="s">
        <v>203</v>
      </c>
      <c r="G23" s="175" t="s">
        <v>203</v>
      </c>
      <c r="H23" s="175" t="s">
        <v>203</v>
      </c>
      <c r="I23" s="176" t="s">
        <v>203</v>
      </c>
      <c r="J23" s="176"/>
      <c r="K23" s="175" t="s">
        <v>203</v>
      </c>
      <c r="L23" s="177">
        <v>2.4</v>
      </c>
      <c r="M23" s="176" t="s">
        <v>203</v>
      </c>
      <c r="N23" s="176"/>
      <c r="O23" s="175" t="s">
        <v>203</v>
      </c>
      <c r="P23" s="175" t="s">
        <v>203</v>
      </c>
      <c r="Q23" s="176" t="s">
        <v>203</v>
      </c>
      <c r="R23" s="178">
        <v>3</v>
      </c>
      <c r="S23" s="175" t="s">
        <v>203</v>
      </c>
      <c r="T23" s="175" t="s">
        <v>203</v>
      </c>
    </row>
    <row r="24" spans="1:20" ht="15" thickBot="1">
      <c r="A24" s="153" t="s">
        <v>64</v>
      </c>
      <c r="B24" s="170" t="s">
        <v>56</v>
      </c>
      <c r="C24" s="174" t="s">
        <v>203</v>
      </c>
      <c r="D24" s="175" t="s">
        <v>203</v>
      </c>
      <c r="E24" s="176" t="s">
        <v>203</v>
      </c>
      <c r="F24" s="176" t="s">
        <v>203</v>
      </c>
      <c r="G24" s="175" t="s">
        <v>203</v>
      </c>
      <c r="H24" s="175" t="s">
        <v>203</v>
      </c>
      <c r="I24" s="176">
        <v>3.1</v>
      </c>
      <c r="J24" s="176"/>
      <c r="K24" s="175" t="s">
        <v>203</v>
      </c>
      <c r="L24" s="177" t="s">
        <v>203</v>
      </c>
      <c r="M24" s="176" t="s">
        <v>203</v>
      </c>
      <c r="N24" s="176"/>
      <c r="O24" s="175" t="s">
        <v>203</v>
      </c>
      <c r="P24" s="175" t="s">
        <v>203</v>
      </c>
      <c r="Q24" s="176">
        <v>3.6</v>
      </c>
      <c r="R24" s="178" t="s">
        <v>203</v>
      </c>
      <c r="S24" s="175" t="s">
        <v>203</v>
      </c>
      <c r="T24" s="175" t="s">
        <v>203</v>
      </c>
    </row>
    <row r="25" spans="1:20" ht="15" thickBot="1">
      <c r="A25" s="153" t="s">
        <v>65</v>
      </c>
      <c r="B25" s="170" t="s">
        <v>52</v>
      </c>
      <c r="C25" s="174">
        <v>2.6333333333333333</v>
      </c>
      <c r="D25" s="175" t="s">
        <v>203</v>
      </c>
      <c r="E25" s="176">
        <v>2.5</v>
      </c>
      <c r="F25" s="176" t="s">
        <v>203</v>
      </c>
      <c r="G25" s="175">
        <v>2.9</v>
      </c>
      <c r="H25" s="175" t="s">
        <v>203</v>
      </c>
      <c r="I25" s="176">
        <v>3</v>
      </c>
      <c r="J25" s="176"/>
      <c r="K25" s="175">
        <v>2.9</v>
      </c>
      <c r="L25" s="177" t="s">
        <v>203</v>
      </c>
      <c r="M25" s="176" t="s">
        <v>203</v>
      </c>
      <c r="N25" s="176"/>
      <c r="O25" s="175" t="s">
        <v>203</v>
      </c>
      <c r="P25" s="175" t="s">
        <v>203</v>
      </c>
      <c r="Q25" s="176">
        <v>2.1</v>
      </c>
      <c r="R25" s="178">
        <v>3</v>
      </c>
      <c r="S25" s="175">
        <v>2.2000000000000002</v>
      </c>
      <c r="T25" s="175">
        <v>1.75</v>
      </c>
    </row>
    <row r="26" spans="1:20" ht="15" thickBot="1">
      <c r="A26" s="153" t="s">
        <v>66</v>
      </c>
      <c r="B26" s="170" t="s">
        <v>52</v>
      </c>
      <c r="C26" s="174">
        <v>1</v>
      </c>
      <c r="D26" s="175" t="s">
        <v>203</v>
      </c>
      <c r="E26" s="176" t="s">
        <v>203</v>
      </c>
      <c r="F26" s="176" t="s">
        <v>203</v>
      </c>
      <c r="G26" s="175" t="s">
        <v>203</v>
      </c>
      <c r="H26" s="175" t="s">
        <v>203</v>
      </c>
      <c r="I26" s="176" t="s">
        <v>203</v>
      </c>
      <c r="J26" s="176"/>
      <c r="K26" s="175" t="s">
        <v>203</v>
      </c>
      <c r="L26" s="177" t="s">
        <v>203</v>
      </c>
      <c r="M26" s="176">
        <v>1.2</v>
      </c>
      <c r="N26" s="176"/>
      <c r="O26" s="175" t="s">
        <v>203</v>
      </c>
      <c r="P26" s="175" t="s">
        <v>203</v>
      </c>
      <c r="Q26" s="176" t="s">
        <v>203</v>
      </c>
      <c r="R26" s="178" t="s">
        <v>203</v>
      </c>
      <c r="S26" s="175" t="s">
        <v>203</v>
      </c>
      <c r="T26" s="175" t="s">
        <v>203</v>
      </c>
    </row>
    <row r="27" spans="1:20" ht="15" thickBot="1">
      <c r="A27" s="153" t="s">
        <v>67</v>
      </c>
      <c r="B27" s="170" t="s">
        <v>52</v>
      </c>
      <c r="C27" s="174" t="s">
        <v>203</v>
      </c>
      <c r="D27" s="175" t="s">
        <v>203</v>
      </c>
      <c r="E27" s="176" t="s">
        <v>203</v>
      </c>
      <c r="F27" s="176" t="s">
        <v>203</v>
      </c>
      <c r="G27" s="175" t="s">
        <v>203</v>
      </c>
      <c r="H27" s="175" t="s">
        <v>203</v>
      </c>
      <c r="I27" s="176" t="s">
        <v>203</v>
      </c>
      <c r="J27" s="176"/>
      <c r="K27" s="175" t="s">
        <v>203</v>
      </c>
      <c r="L27" s="177" t="s">
        <v>203</v>
      </c>
      <c r="M27" s="176" t="s">
        <v>203</v>
      </c>
      <c r="N27" s="176"/>
      <c r="O27" s="175" t="s">
        <v>203</v>
      </c>
      <c r="P27" s="175" t="s">
        <v>203</v>
      </c>
      <c r="Q27" s="176">
        <v>1.1000000000000001</v>
      </c>
      <c r="R27" s="178" t="s">
        <v>203</v>
      </c>
      <c r="S27" s="175" t="s">
        <v>203</v>
      </c>
      <c r="T27" s="175" t="s">
        <v>203</v>
      </c>
    </row>
    <row r="28" spans="1:20" ht="28.8" thickBot="1">
      <c r="A28" s="153" t="s">
        <v>68</v>
      </c>
      <c r="B28" s="170" t="s">
        <v>52</v>
      </c>
      <c r="C28" s="174" t="s">
        <v>203</v>
      </c>
      <c r="D28" s="175" t="s">
        <v>203</v>
      </c>
      <c r="E28" s="176" t="s">
        <v>203</v>
      </c>
      <c r="F28" s="176" t="s">
        <v>203</v>
      </c>
      <c r="G28" s="175" t="s">
        <v>203</v>
      </c>
      <c r="H28" s="175" t="s">
        <v>203</v>
      </c>
      <c r="I28" s="176" t="s">
        <v>203</v>
      </c>
      <c r="J28" s="176"/>
      <c r="K28" s="175" t="s">
        <v>203</v>
      </c>
      <c r="L28" s="177" t="s">
        <v>203</v>
      </c>
      <c r="M28" s="176" t="s">
        <v>203</v>
      </c>
      <c r="N28" s="176"/>
      <c r="O28" s="175" t="s">
        <v>203</v>
      </c>
      <c r="P28" s="175" t="s">
        <v>203</v>
      </c>
      <c r="Q28" s="176" t="s">
        <v>203</v>
      </c>
      <c r="R28" s="178" t="s">
        <v>203</v>
      </c>
      <c r="S28" s="175" t="s">
        <v>203</v>
      </c>
      <c r="T28" s="175" t="s">
        <v>203</v>
      </c>
    </row>
    <row r="29" spans="1:20" ht="28.8" thickBot="1">
      <c r="A29" s="153" t="s">
        <v>68</v>
      </c>
      <c r="B29" s="170" t="s">
        <v>74</v>
      </c>
      <c r="C29" s="174" t="s">
        <v>203</v>
      </c>
      <c r="D29" s="175" t="s">
        <v>203</v>
      </c>
      <c r="E29" s="176">
        <v>2</v>
      </c>
      <c r="F29" s="176">
        <v>1.3</v>
      </c>
      <c r="G29" s="175" t="s">
        <v>203</v>
      </c>
      <c r="H29" s="175" t="s">
        <v>203</v>
      </c>
      <c r="I29" s="176">
        <v>2.2999999999999998</v>
      </c>
      <c r="J29" s="176"/>
      <c r="K29" s="175" t="s">
        <v>203</v>
      </c>
      <c r="L29" s="177">
        <v>1.7</v>
      </c>
      <c r="M29" s="176">
        <v>2.5</v>
      </c>
      <c r="N29" s="176"/>
      <c r="O29" s="175" t="s">
        <v>203</v>
      </c>
      <c r="P29" s="175" t="s">
        <v>203</v>
      </c>
      <c r="Q29" s="176">
        <v>3.8</v>
      </c>
      <c r="R29" s="178" t="s">
        <v>203</v>
      </c>
      <c r="S29" s="175" t="s">
        <v>203</v>
      </c>
      <c r="T29" s="175" t="s">
        <v>203</v>
      </c>
    </row>
    <row r="30" spans="1:20" ht="15" thickBot="1">
      <c r="A30" s="153" t="s">
        <v>69</v>
      </c>
      <c r="B30" s="170" t="s">
        <v>52</v>
      </c>
      <c r="C30" s="174" t="s">
        <v>203</v>
      </c>
      <c r="D30" s="175" t="s">
        <v>203</v>
      </c>
      <c r="E30" s="176" t="s">
        <v>203</v>
      </c>
      <c r="F30" s="176" t="s">
        <v>203</v>
      </c>
      <c r="G30" s="175" t="s">
        <v>203</v>
      </c>
      <c r="H30" s="175" t="s">
        <v>203</v>
      </c>
      <c r="I30" s="176" t="s">
        <v>203</v>
      </c>
      <c r="J30" s="176"/>
      <c r="K30" s="175" t="s">
        <v>203</v>
      </c>
      <c r="L30" s="177" t="s">
        <v>203</v>
      </c>
      <c r="M30" s="176" t="s">
        <v>203</v>
      </c>
      <c r="N30" s="176"/>
      <c r="O30" s="175" t="s">
        <v>203</v>
      </c>
      <c r="P30" s="175" t="s">
        <v>203</v>
      </c>
      <c r="Q30" s="176" t="s">
        <v>203</v>
      </c>
      <c r="R30" s="178" t="s">
        <v>203</v>
      </c>
      <c r="S30" s="175" t="s">
        <v>203</v>
      </c>
      <c r="T30" s="175" t="s">
        <v>203</v>
      </c>
    </row>
    <row r="31" spans="1:20" ht="15" thickBot="1">
      <c r="A31" s="153" t="s">
        <v>71</v>
      </c>
      <c r="B31" s="170" t="s">
        <v>52</v>
      </c>
      <c r="C31" s="174">
        <v>3</v>
      </c>
      <c r="D31" s="175" t="s">
        <v>203</v>
      </c>
      <c r="E31" s="176" t="s">
        <v>203</v>
      </c>
      <c r="F31" s="176" t="s">
        <v>203</v>
      </c>
      <c r="G31" s="175" t="s">
        <v>203</v>
      </c>
      <c r="H31" s="175" t="s">
        <v>203</v>
      </c>
      <c r="I31" s="176">
        <v>3.2</v>
      </c>
      <c r="J31" s="176"/>
      <c r="K31" s="175" t="s">
        <v>203</v>
      </c>
      <c r="L31" s="177" t="s">
        <v>203</v>
      </c>
      <c r="M31" s="176" t="s">
        <v>203</v>
      </c>
      <c r="N31" s="176"/>
      <c r="O31" s="175" t="s">
        <v>203</v>
      </c>
      <c r="P31" s="175" t="s">
        <v>203</v>
      </c>
      <c r="Q31" s="176" t="s">
        <v>203</v>
      </c>
      <c r="R31" s="178" t="s">
        <v>203</v>
      </c>
      <c r="S31" s="175" t="s">
        <v>203</v>
      </c>
      <c r="T31" s="175" t="s">
        <v>203</v>
      </c>
    </row>
    <row r="32" spans="1:20" ht="15" thickBot="1">
      <c r="A32" s="153" t="s">
        <v>72</v>
      </c>
      <c r="B32" s="170" t="s">
        <v>52</v>
      </c>
      <c r="C32" s="174">
        <v>3.5</v>
      </c>
      <c r="D32" s="175" t="s">
        <v>203</v>
      </c>
      <c r="E32" s="176" t="s">
        <v>203</v>
      </c>
      <c r="F32" s="176" t="s">
        <v>203</v>
      </c>
      <c r="G32" s="175" t="s">
        <v>203</v>
      </c>
      <c r="H32" s="175" t="s">
        <v>203</v>
      </c>
      <c r="I32" s="176">
        <v>3.9</v>
      </c>
      <c r="J32" s="176"/>
      <c r="K32" s="175" t="s">
        <v>203</v>
      </c>
      <c r="L32" s="177" t="s">
        <v>203</v>
      </c>
      <c r="M32" s="176" t="s">
        <v>203</v>
      </c>
      <c r="N32" s="176"/>
      <c r="O32" s="175" t="s">
        <v>203</v>
      </c>
      <c r="P32" s="175" t="s">
        <v>203</v>
      </c>
      <c r="Q32" s="176">
        <v>4.5</v>
      </c>
      <c r="R32" s="178" t="s">
        <v>203</v>
      </c>
      <c r="S32" s="175" t="s">
        <v>203</v>
      </c>
      <c r="T32" s="175" t="s">
        <v>203</v>
      </c>
    </row>
    <row r="33" spans="1:20" ht="15" thickBot="1">
      <c r="A33" s="153" t="s">
        <v>72</v>
      </c>
      <c r="B33" s="170" t="s">
        <v>74</v>
      </c>
      <c r="C33" s="174" t="s">
        <v>203</v>
      </c>
      <c r="D33" s="175" t="s">
        <v>203</v>
      </c>
      <c r="E33" s="176" t="s">
        <v>203</v>
      </c>
      <c r="F33" s="176" t="s">
        <v>203</v>
      </c>
      <c r="G33" s="175" t="s">
        <v>203</v>
      </c>
      <c r="H33" s="175" t="s">
        <v>203</v>
      </c>
      <c r="I33" s="176" t="s">
        <v>203</v>
      </c>
      <c r="J33" s="176"/>
      <c r="K33" s="175" t="s">
        <v>203</v>
      </c>
      <c r="L33" s="177" t="s">
        <v>203</v>
      </c>
      <c r="M33" s="176" t="s">
        <v>203</v>
      </c>
      <c r="N33" s="176"/>
      <c r="O33" s="175" t="s">
        <v>203</v>
      </c>
      <c r="P33" s="175" t="s">
        <v>203</v>
      </c>
      <c r="Q33" s="176" t="s">
        <v>203</v>
      </c>
      <c r="R33" s="178" t="s">
        <v>203</v>
      </c>
      <c r="S33" s="175" t="s">
        <v>203</v>
      </c>
      <c r="T33" s="175" t="s">
        <v>203</v>
      </c>
    </row>
    <row r="34" spans="1:20" ht="15" thickBot="1">
      <c r="A34" s="153" t="s">
        <v>73</v>
      </c>
      <c r="B34" s="170" t="s">
        <v>52</v>
      </c>
      <c r="C34" s="174" t="s">
        <v>203</v>
      </c>
      <c r="D34" s="175" t="s">
        <v>203</v>
      </c>
      <c r="E34" s="176" t="s">
        <v>203</v>
      </c>
      <c r="F34" s="176" t="s">
        <v>203</v>
      </c>
      <c r="G34" s="175" t="s">
        <v>203</v>
      </c>
      <c r="H34" s="175" t="s">
        <v>203</v>
      </c>
      <c r="I34" s="176" t="s">
        <v>203</v>
      </c>
      <c r="J34" s="176"/>
      <c r="K34" s="175" t="s">
        <v>203</v>
      </c>
      <c r="L34" s="177" t="s">
        <v>203</v>
      </c>
      <c r="M34" s="176">
        <v>4</v>
      </c>
      <c r="N34" s="176"/>
      <c r="O34" s="175" t="s">
        <v>203</v>
      </c>
      <c r="P34" s="175" t="s">
        <v>203</v>
      </c>
      <c r="Q34" s="176" t="s">
        <v>203</v>
      </c>
      <c r="R34" s="178" t="s">
        <v>203</v>
      </c>
      <c r="S34" s="175" t="s">
        <v>203</v>
      </c>
      <c r="T34" s="175" t="s">
        <v>203</v>
      </c>
    </row>
    <row r="35" spans="1:20" ht="15" thickBot="1">
      <c r="A35" s="153" t="s">
        <v>73</v>
      </c>
      <c r="B35" s="170" t="s">
        <v>74</v>
      </c>
      <c r="C35" s="174" t="s">
        <v>203</v>
      </c>
      <c r="D35" s="175" t="s">
        <v>203</v>
      </c>
      <c r="E35" s="176" t="s">
        <v>203</v>
      </c>
      <c r="F35" s="176" t="s">
        <v>203</v>
      </c>
      <c r="G35" s="175" t="s">
        <v>203</v>
      </c>
      <c r="H35" s="175" t="s">
        <v>203</v>
      </c>
      <c r="I35" s="176" t="s">
        <v>203</v>
      </c>
      <c r="J35" s="176"/>
      <c r="K35" s="175">
        <v>1.5</v>
      </c>
      <c r="L35" s="177">
        <v>0.9</v>
      </c>
      <c r="M35" s="176" t="s">
        <v>203</v>
      </c>
      <c r="N35" s="176"/>
      <c r="O35" s="175" t="s">
        <v>203</v>
      </c>
      <c r="P35" s="175" t="s">
        <v>203</v>
      </c>
      <c r="Q35" s="176" t="s">
        <v>203</v>
      </c>
      <c r="R35" s="178" t="s">
        <v>203</v>
      </c>
      <c r="S35" s="175" t="s">
        <v>203</v>
      </c>
      <c r="T35" s="175" t="s">
        <v>203</v>
      </c>
    </row>
    <row r="36" spans="1:20" ht="15" thickBot="1">
      <c r="A36" s="153" t="s">
        <v>75</v>
      </c>
      <c r="B36" s="170" t="s">
        <v>52</v>
      </c>
      <c r="C36" s="174" t="s">
        <v>203</v>
      </c>
      <c r="D36" s="175" t="s">
        <v>203</v>
      </c>
      <c r="E36" s="176" t="s">
        <v>203</v>
      </c>
      <c r="F36" s="176" t="s">
        <v>203</v>
      </c>
      <c r="G36" s="175" t="s">
        <v>203</v>
      </c>
      <c r="H36" s="175" t="s">
        <v>203</v>
      </c>
      <c r="I36" s="176" t="s">
        <v>203</v>
      </c>
      <c r="J36" s="176"/>
      <c r="K36" s="175" t="s">
        <v>203</v>
      </c>
      <c r="L36" s="177" t="s">
        <v>203</v>
      </c>
      <c r="M36" s="176" t="s">
        <v>203</v>
      </c>
      <c r="N36" s="176"/>
      <c r="O36" s="175" t="s">
        <v>203</v>
      </c>
      <c r="P36" s="175" t="s">
        <v>203</v>
      </c>
      <c r="Q36" s="176" t="s">
        <v>203</v>
      </c>
      <c r="R36" s="178" t="s">
        <v>203</v>
      </c>
      <c r="S36" s="175" t="s">
        <v>203</v>
      </c>
      <c r="T36" s="175" t="s">
        <v>203</v>
      </c>
    </row>
    <row r="37" spans="1:20" ht="15" thickBot="1">
      <c r="A37" s="153" t="s">
        <v>76</v>
      </c>
      <c r="B37" s="170" t="s">
        <v>52</v>
      </c>
      <c r="C37" s="174" t="s">
        <v>203</v>
      </c>
      <c r="D37" s="175" t="s">
        <v>203</v>
      </c>
      <c r="E37" s="176" t="s">
        <v>203</v>
      </c>
      <c r="F37" s="176" t="s">
        <v>203</v>
      </c>
      <c r="G37" s="175" t="s">
        <v>203</v>
      </c>
      <c r="H37" s="175" t="s">
        <v>203</v>
      </c>
      <c r="I37" s="176" t="s">
        <v>203</v>
      </c>
      <c r="J37" s="176"/>
      <c r="K37" s="175" t="s">
        <v>203</v>
      </c>
      <c r="L37" s="177" t="s">
        <v>203</v>
      </c>
      <c r="M37" s="176">
        <v>5.5</v>
      </c>
      <c r="N37" s="176"/>
      <c r="O37" s="175" t="s">
        <v>203</v>
      </c>
      <c r="P37" s="175" t="s">
        <v>203</v>
      </c>
      <c r="Q37" s="176" t="s">
        <v>203</v>
      </c>
      <c r="R37" s="178" t="s">
        <v>203</v>
      </c>
      <c r="S37" s="175" t="s">
        <v>203</v>
      </c>
      <c r="T37" s="175" t="s">
        <v>203</v>
      </c>
    </row>
    <row r="38" spans="1:20" ht="15" thickBot="1">
      <c r="A38" s="153" t="s">
        <v>260</v>
      </c>
      <c r="B38" s="170" t="s">
        <v>52</v>
      </c>
      <c r="C38" s="174" t="s">
        <v>203</v>
      </c>
      <c r="D38" s="175" t="s">
        <v>203</v>
      </c>
      <c r="E38" s="176" t="s">
        <v>203</v>
      </c>
      <c r="F38" s="176" t="s">
        <v>203</v>
      </c>
      <c r="G38" s="175" t="s">
        <v>203</v>
      </c>
      <c r="H38" s="175" t="s">
        <v>203</v>
      </c>
      <c r="I38" s="176" t="s">
        <v>203</v>
      </c>
      <c r="J38" s="176"/>
      <c r="K38" s="175" t="s">
        <v>203</v>
      </c>
      <c r="L38" s="177" t="s">
        <v>203</v>
      </c>
      <c r="M38" s="176">
        <v>2.5</v>
      </c>
      <c r="N38" s="176"/>
      <c r="O38" s="175" t="s">
        <v>203</v>
      </c>
      <c r="P38" s="175" t="s">
        <v>203</v>
      </c>
      <c r="Q38" s="176" t="s">
        <v>203</v>
      </c>
      <c r="R38" s="178" t="s">
        <v>203</v>
      </c>
      <c r="S38" s="175" t="s">
        <v>203</v>
      </c>
      <c r="T38" s="175" t="s">
        <v>203</v>
      </c>
    </row>
    <row r="39" spans="1:20" ht="28.8" thickBot="1">
      <c r="A39" s="153" t="s">
        <v>77</v>
      </c>
      <c r="B39" s="170" t="s">
        <v>52</v>
      </c>
      <c r="C39" s="174" t="s">
        <v>203</v>
      </c>
      <c r="D39" s="175" t="s">
        <v>203</v>
      </c>
      <c r="E39" s="176" t="s">
        <v>203</v>
      </c>
      <c r="F39" s="176" t="s">
        <v>203</v>
      </c>
      <c r="G39" s="175" t="s">
        <v>203</v>
      </c>
      <c r="H39" s="175" t="s">
        <v>203</v>
      </c>
      <c r="I39" s="176" t="s">
        <v>203</v>
      </c>
      <c r="J39" s="176"/>
      <c r="K39" s="175" t="s">
        <v>203</v>
      </c>
      <c r="L39" s="177" t="s">
        <v>203</v>
      </c>
      <c r="M39" s="176" t="s">
        <v>203</v>
      </c>
      <c r="N39" s="176"/>
      <c r="O39" s="175" t="s">
        <v>203</v>
      </c>
      <c r="P39" s="175" t="s">
        <v>203</v>
      </c>
      <c r="Q39" s="176" t="s">
        <v>203</v>
      </c>
      <c r="R39" s="178" t="s">
        <v>203</v>
      </c>
      <c r="S39" s="175" t="s">
        <v>203</v>
      </c>
      <c r="T39" s="175" t="s">
        <v>203</v>
      </c>
    </row>
    <row r="40" spans="1:20" ht="28.8" thickBot="1">
      <c r="A40" s="153" t="s">
        <v>77</v>
      </c>
      <c r="B40" s="170" t="s">
        <v>74</v>
      </c>
      <c r="C40" s="174" t="s">
        <v>203</v>
      </c>
      <c r="D40" s="175" t="s">
        <v>203</v>
      </c>
      <c r="E40" s="176" t="s">
        <v>203</v>
      </c>
      <c r="F40" s="176" t="s">
        <v>203</v>
      </c>
      <c r="G40" s="175" t="s">
        <v>203</v>
      </c>
      <c r="H40" s="175" t="s">
        <v>203</v>
      </c>
      <c r="I40" s="176" t="s">
        <v>203</v>
      </c>
      <c r="J40" s="176"/>
      <c r="K40" s="175" t="s">
        <v>203</v>
      </c>
      <c r="L40" s="177" t="s">
        <v>203</v>
      </c>
      <c r="M40" s="176" t="s">
        <v>203</v>
      </c>
      <c r="N40" s="176"/>
      <c r="O40" s="175" t="s">
        <v>203</v>
      </c>
      <c r="P40" s="175" t="s">
        <v>203</v>
      </c>
      <c r="Q40" s="176" t="s">
        <v>203</v>
      </c>
      <c r="R40" s="178" t="s">
        <v>203</v>
      </c>
      <c r="S40" s="175" t="s">
        <v>203</v>
      </c>
      <c r="T40" s="175" t="s">
        <v>203</v>
      </c>
    </row>
    <row r="41" spans="1:20" ht="28.8" thickBot="1">
      <c r="A41" s="153" t="s">
        <v>78</v>
      </c>
      <c r="B41" s="170" t="s">
        <v>52</v>
      </c>
      <c r="C41" s="174" t="s">
        <v>203</v>
      </c>
      <c r="D41" s="175" t="s">
        <v>203</v>
      </c>
      <c r="E41" s="176" t="s">
        <v>203</v>
      </c>
      <c r="F41" s="176" t="s">
        <v>203</v>
      </c>
      <c r="G41" s="175" t="s">
        <v>203</v>
      </c>
      <c r="H41" s="175" t="s">
        <v>203</v>
      </c>
      <c r="I41" s="176" t="s">
        <v>203</v>
      </c>
      <c r="J41" s="176"/>
      <c r="K41" s="175" t="s">
        <v>203</v>
      </c>
      <c r="L41" s="177" t="s">
        <v>203</v>
      </c>
      <c r="M41" s="176" t="s">
        <v>203</v>
      </c>
      <c r="N41" s="176"/>
      <c r="O41" s="175" t="s">
        <v>203</v>
      </c>
      <c r="P41" s="175" t="s">
        <v>203</v>
      </c>
      <c r="Q41" s="176" t="s">
        <v>203</v>
      </c>
      <c r="R41" s="178" t="s">
        <v>203</v>
      </c>
      <c r="S41" s="175" t="s">
        <v>203</v>
      </c>
      <c r="T41" s="175" t="s">
        <v>203</v>
      </c>
    </row>
    <row r="42" spans="1:20" ht="28.8" thickBot="1">
      <c r="A42" s="153" t="s">
        <v>78</v>
      </c>
      <c r="B42" s="170" t="s">
        <v>74</v>
      </c>
      <c r="C42" s="174" t="s">
        <v>203</v>
      </c>
      <c r="D42" s="175" t="s">
        <v>203</v>
      </c>
      <c r="E42" s="176" t="s">
        <v>203</v>
      </c>
      <c r="F42" s="176" t="s">
        <v>203</v>
      </c>
      <c r="G42" s="175" t="s">
        <v>203</v>
      </c>
      <c r="H42" s="175" t="s">
        <v>203</v>
      </c>
      <c r="I42" s="176" t="s">
        <v>203</v>
      </c>
      <c r="J42" s="176"/>
      <c r="K42" s="175" t="s">
        <v>203</v>
      </c>
      <c r="L42" s="177" t="s">
        <v>203</v>
      </c>
      <c r="M42" s="176" t="s">
        <v>203</v>
      </c>
      <c r="N42" s="176"/>
      <c r="O42" s="175" t="s">
        <v>203</v>
      </c>
      <c r="P42" s="175" t="s">
        <v>203</v>
      </c>
      <c r="Q42" s="176" t="s">
        <v>203</v>
      </c>
      <c r="R42" s="178" t="s">
        <v>203</v>
      </c>
      <c r="S42" s="175" t="s">
        <v>203</v>
      </c>
      <c r="T42" s="175" t="s">
        <v>203</v>
      </c>
    </row>
    <row r="43" spans="1:20" ht="28.8" thickBot="1">
      <c r="A43" s="153" t="s">
        <v>79</v>
      </c>
      <c r="B43" s="170" t="s">
        <v>74</v>
      </c>
      <c r="C43" s="174" t="s">
        <v>203</v>
      </c>
      <c r="D43" s="175" t="s">
        <v>203</v>
      </c>
      <c r="E43" s="176" t="s">
        <v>203</v>
      </c>
      <c r="F43" s="176" t="s">
        <v>203</v>
      </c>
      <c r="G43" s="175" t="s">
        <v>203</v>
      </c>
      <c r="H43" s="175" t="s">
        <v>203</v>
      </c>
      <c r="I43" s="176" t="s">
        <v>203</v>
      </c>
      <c r="J43" s="176"/>
      <c r="K43" s="175" t="s">
        <v>203</v>
      </c>
      <c r="L43" s="177" t="s">
        <v>203</v>
      </c>
      <c r="M43" s="176" t="s">
        <v>203</v>
      </c>
      <c r="N43" s="176"/>
      <c r="O43" s="175" t="s">
        <v>203</v>
      </c>
      <c r="P43" s="175" t="s">
        <v>203</v>
      </c>
      <c r="Q43" s="176" t="s">
        <v>203</v>
      </c>
      <c r="R43" s="178" t="s">
        <v>203</v>
      </c>
      <c r="S43" s="175" t="s">
        <v>203</v>
      </c>
      <c r="T43" s="175" t="s">
        <v>203</v>
      </c>
    </row>
    <row r="44" spans="1:20" ht="28.8" thickBot="1">
      <c r="A44" s="153" t="s">
        <v>79</v>
      </c>
      <c r="B44" s="170" t="s">
        <v>52</v>
      </c>
      <c r="C44" s="174" t="s">
        <v>203</v>
      </c>
      <c r="D44" s="175" t="s">
        <v>203</v>
      </c>
      <c r="E44" s="176" t="s">
        <v>203</v>
      </c>
      <c r="F44" s="176" t="s">
        <v>203</v>
      </c>
      <c r="G44" s="175" t="s">
        <v>203</v>
      </c>
      <c r="H44" s="175" t="s">
        <v>203</v>
      </c>
      <c r="I44" s="176" t="s">
        <v>203</v>
      </c>
      <c r="J44" s="176"/>
      <c r="K44" s="175" t="s">
        <v>203</v>
      </c>
      <c r="L44" s="177" t="s">
        <v>203</v>
      </c>
      <c r="M44" s="176" t="s">
        <v>203</v>
      </c>
      <c r="N44" s="176"/>
      <c r="O44" s="175" t="s">
        <v>203</v>
      </c>
      <c r="P44" s="175" t="s">
        <v>203</v>
      </c>
      <c r="Q44" s="176" t="s">
        <v>203</v>
      </c>
      <c r="R44" s="178" t="s">
        <v>203</v>
      </c>
      <c r="S44" s="175" t="s">
        <v>203</v>
      </c>
      <c r="T44" s="175" t="s">
        <v>203</v>
      </c>
    </row>
    <row r="45" spans="1:20" ht="28.8" thickBot="1">
      <c r="A45" s="153" t="s">
        <v>80</v>
      </c>
      <c r="B45" s="170" t="s">
        <v>52</v>
      </c>
      <c r="C45" s="174" t="s">
        <v>203</v>
      </c>
      <c r="D45" s="175" t="s">
        <v>203</v>
      </c>
      <c r="E45" s="176" t="s">
        <v>203</v>
      </c>
      <c r="F45" s="176" t="s">
        <v>203</v>
      </c>
      <c r="G45" s="175" t="s">
        <v>203</v>
      </c>
      <c r="H45" s="175" t="s">
        <v>203</v>
      </c>
      <c r="I45" s="176" t="s">
        <v>203</v>
      </c>
      <c r="J45" s="176"/>
      <c r="K45" s="175" t="s">
        <v>203</v>
      </c>
      <c r="L45" s="177" t="s">
        <v>203</v>
      </c>
      <c r="M45" s="176" t="s">
        <v>203</v>
      </c>
      <c r="N45" s="176"/>
      <c r="O45" s="175" t="s">
        <v>203</v>
      </c>
      <c r="P45" s="175" t="s">
        <v>203</v>
      </c>
      <c r="Q45" s="176" t="s">
        <v>203</v>
      </c>
      <c r="R45" s="178" t="s">
        <v>203</v>
      </c>
      <c r="S45" s="175" t="s">
        <v>203</v>
      </c>
      <c r="T45" s="175" t="s">
        <v>203</v>
      </c>
    </row>
    <row r="46" spans="1:20" ht="28.8" thickBot="1">
      <c r="A46" s="153" t="s">
        <v>81</v>
      </c>
      <c r="B46" s="170" t="s">
        <v>52</v>
      </c>
      <c r="C46" s="174">
        <v>2.25</v>
      </c>
      <c r="D46" s="175" t="s">
        <v>203</v>
      </c>
      <c r="E46" s="176" t="s">
        <v>203</v>
      </c>
      <c r="F46" s="176" t="s">
        <v>203</v>
      </c>
      <c r="G46" s="175" t="s">
        <v>203</v>
      </c>
      <c r="H46" s="175" t="s">
        <v>203</v>
      </c>
      <c r="I46" s="176" t="s">
        <v>203</v>
      </c>
      <c r="J46" s="176"/>
      <c r="K46" s="175" t="s">
        <v>203</v>
      </c>
      <c r="L46" s="177" t="s">
        <v>203</v>
      </c>
      <c r="M46" s="176" t="s">
        <v>203</v>
      </c>
      <c r="N46" s="176"/>
      <c r="O46" s="175" t="s">
        <v>203</v>
      </c>
      <c r="P46" s="175" t="s">
        <v>203</v>
      </c>
      <c r="Q46" s="176">
        <v>2.1</v>
      </c>
      <c r="R46" s="178" t="s">
        <v>203</v>
      </c>
      <c r="S46" s="175" t="s">
        <v>203</v>
      </c>
      <c r="T46" s="175">
        <v>1.5</v>
      </c>
    </row>
    <row r="47" spans="1:20" ht="28.8" thickBot="1">
      <c r="A47" s="153" t="s">
        <v>82</v>
      </c>
      <c r="B47" s="170" t="s">
        <v>52</v>
      </c>
      <c r="C47" s="174" t="s">
        <v>203</v>
      </c>
      <c r="D47" s="175" t="s">
        <v>203</v>
      </c>
      <c r="E47" s="176" t="s">
        <v>203</v>
      </c>
      <c r="F47" s="176" t="s">
        <v>203</v>
      </c>
      <c r="G47" s="175" t="s">
        <v>203</v>
      </c>
      <c r="H47" s="175" t="s">
        <v>203</v>
      </c>
      <c r="I47" s="176" t="s">
        <v>203</v>
      </c>
      <c r="J47" s="176"/>
      <c r="K47" s="175" t="s">
        <v>203</v>
      </c>
      <c r="L47" s="177" t="s">
        <v>203</v>
      </c>
      <c r="M47" s="176" t="s">
        <v>203</v>
      </c>
      <c r="N47" s="176"/>
      <c r="O47" s="175" t="s">
        <v>203</v>
      </c>
      <c r="P47" s="175" t="s">
        <v>203</v>
      </c>
      <c r="Q47" s="176" t="s">
        <v>203</v>
      </c>
      <c r="R47" s="178" t="s">
        <v>203</v>
      </c>
      <c r="S47" s="175" t="s">
        <v>203</v>
      </c>
      <c r="T47" s="175">
        <v>1.3</v>
      </c>
    </row>
    <row r="48" spans="1:20" ht="28.8" thickBot="1">
      <c r="A48" s="153" t="s">
        <v>83</v>
      </c>
      <c r="B48" s="170" t="s">
        <v>52</v>
      </c>
      <c r="C48" s="174" t="s">
        <v>203</v>
      </c>
      <c r="D48" s="175" t="s">
        <v>203</v>
      </c>
      <c r="E48" s="176">
        <v>2.5</v>
      </c>
      <c r="F48" s="176" t="s">
        <v>203</v>
      </c>
      <c r="G48" s="175" t="s">
        <v>203</v>
      </c>
      <c r="H48" s="175" t="s">
        <v>203</v>
      </c>
      <c r="I48" s="176" t="s">
        <v>203</v>
      </c>
      <c r="J48" s="176"/>
      <c r="K48" s="175" t="s">
        <v>203</v>
      </c>
      <c r="L48" s="177" t="s">
        <v>203</v>
      </c>
      <c r="M48" s="176" t="s">
        <v>203</v>
      </c>
      <c r="N48" s="176"/>
      <c r="O48" s="175" t="s">
        <v>203</v>
      </c>
      <c r="P48" s="175" t="s">
        <v>203</v>
      </c>
      <c r="Q48" s="176" t="s">
        <v>203</v>
      </c>
      <c r="R48" s="178" t="s">
        <v>203</v>
      </c>
      <c r="S48" s="175" t="s">
        <v>203</v>
      </c>
      <c r="T48" s="175">
        <v>1.5</v>
      </c>
    </row>
    <row r="49" spans="1:20" ht="28.8" thickBot="1">
      <c r="A49" s="153" t="s">
        <v>84</v>
      </c>
      <c r="B49" s="170" t="s">
        <v>52</v>
      </c>
      <c r="C49" s="174" t="s">
        <v>203</v>
      </c>
      <c r="D49" s="175" t="s">
        <v>203</v>
      </c>
      <c r="E49" s="176">
        <v>2.5</v>
      </c>
      <c r="F49" s="176" t="s">
        <v>203</v>
      </c>
      <c r="G49" s="175" t="s">
        <v>203</v>
      </c>
      <c r="H49" s="175" t="s">
        <v>203</v>
      </c>
      <c r="I49" s="176" t="s">
        <v>203</v>
      </c>
      <c r="J49" s="176"/>
      <c r="K49" s="175" t="s">
        <v>203</v>
      </c>
      <c r="L49" s="177" t="s">
        <v>203</v>
      </c>
      <c r="M49" s="176" t="s">
        <v>203</v>
      </c>
      <c r="N49" s="176"/>
      <c r="O49" s="175" t="s">
        <v>203</v>
      </c>
      <c r="P49" s="175" t="s">
        <v>203</v>
      </c>
      <c r="Q49" s="176" t="s">
        <v>203</v>
      </c>
      <c r="R49" s="178" t="s">
        <v>203</v>
      </c>
      <c r="S49" s="175" t="s">
        <v>203</v>
      </c>
      <c r="T49" s="175" t="s">
        <v>203</v>
      </c>
    </row>
    <row r="50" spans="1:20" ht="28.8" thickBot="1">
      <c r="A50" s="153" t="s">
        <v>85</v>
      </c>
      <c r="B50" s="170" t="s">
        <v>52</v>
      </c>
      <c r="C50" s="174" t="s">
        <v>203</v>
      </c>
      <c r="D50" s="175" t="s">
        <v>203</v>
      </c>
      <c r="E50" s="176" t="s">
        <v>203</v>
      </c>
      <c r="F50" s="176" t="s">
        <v>203</v>
      </c>
      <c r="G50" s="175" t="s">
        <v>203</v>
      </c>
      <c r="H50" s="175" t="s">
        <v>203</v>
      </c>
      <c r="I50" s="176" t="s">
        <v>203</v>
      </c>
      <c r="J50" s="176"/>
      <c r="K50" s="175" t="s">
        <v>203</v>
      </c>
      <c r="L50" s="177" t="s">
        <v>203</v>
      </c>
      <c r="M50" s="176" t="s">
        <v>203</v>
      </c>
      <c r="N50" s="176"/>
      <c r="O50" s="175" t="s">
        <v>203</v>
      </c>
      <c r="P50" s="175" t="s">
        <v>203</v>
      </c>
      <c r="Q50" s="176" t="s">
        <v>203</v>
      </c>
      <c r="R50" s="178" t="s">
        <v>203</v>
      </c>
      <c r="S50" s="175" t="s">
        <v>203</v>
      </c>
      <c r="T50" s="175" t="s">
        <v>203</v>
      </c>
    </row>
    <row r="51" spans="1:20" ht="15" thickBot="1">
      <c r="A51" s="153" t="s">
        <v>86</v>
      </c>
      <c r="B51" s="170" t="s">
        <v>52</v>
      </c>
      <c r="C51" s="174" t="s">
        <v>203</v>
      </c>
      <c r="D51" s="175" t="s">
        <v>203</v>
      </c>
      <c r="E51" s="176">
        <v>4.8</v>
      </c>
      <c r="F51" s="176" t="s">
        <v>203</v>
      </c>
      <c r="G51" s="175">
        <v>4.8</v>
      </c>
      <c r="H51" s="175">
        <v>4.8</v>
      </c>
      <c r="I51" s="176" t="s">
        <v>203</v>
      </c>
      <c r="J51" s="176"/>
      <c r="K51" s="175" t="s">
        <v>203</v>
      </c>
      <c r="L51" s="177">
        <v>4</v>
      </c>
      <c r="M51" s="176">
        <v>4.4000000000000004</v>
      </c>
      <c r="N51" s="176"/>
      <c r="O51" s="175" t="s">
        <v>203</v>
      </c>
      <c r="P51" s="175" t="s">
        <v>203</v>
      </c>
      <c r="Q51" s="176" t="s">
        <v>203</v>
      </c>
      <c r="R51" s="178" t="s">
        <v>203</v>
      </c>
      <c r="S51" s="175" t="s">
        <v>203</v>
      </c>
      <c r="T51" s="175" t="s">
        <v>203</v>
      </c>
    </row>
    <row r="52" spans="1:20" ht="15" thickBot="1">
      <c r="A52" s="153" t="s">
        <v>87</v>
      </c>
      <c r="B52" s="170" t="s">
        <v>52</v>
      </c>
      <c r="C52" s="174" t="s">
        <v>203</v>
      </c>
      <c r="D52" s="175" t="s">
        <v>203</v>
      </c>
      <c r="E52" s="176" t="s">
        <v>203</v>
      </c>
      <c r="F52" s="176" t="s">
        <v>203</v>
      </c>
      <c r="G52" s="175" t="s">
        <v>203</v>
      </c>
      <c r="H52" s="175" t="s">
        <v>203</v>
      </c>
      <c r="I52" s="176" t="s">
        <v>203</v>
      </c>
      <c r="J52" s="176"/>
      <c r="K52" s="175" t="s">
        <v>203</v>
      </c>
      <c r="L52" s="177" t="s">
        <v>203</v>
      </c>
      <c r="M52" s="176" t="s">
        <v>203</v>
      </c>
      <c r="N52" s="176"/>
      <c r="O52" s="175" t="s">
        <v>203</v>
      </c>
      <c r="P52" s="175" t="s">
        <v>203</v>
      </c>
      <c r="Q52" s="176" t="s">
        <v>203</v>
      </c>
      <c r="R52" s="178" t="s">
        <v>203</v>
      </c>
      <c r="S52" s="175" t="s">
        <v>203</v>
      </c>
      <c r="T52" s="175" t="s">
        <v>203</v>
      </c>
    </row>
    <row r="53" spans="1:20" ht="15" thickBot="1">
      <c r="A53" s="153" t="s">
        <v>88</v>
      </c>
      <c r="B53" s="170" t="s">
        <v>52</v>
      </c>
      <c r="C53" s="174" t="s">
        <v>203</v>
      </c>
      <c r="D53" s="175" t="s">
        <v>203</v>
      </c>
      <c r="E53" s="176" t="s">
        <v>203</v>
      </c>
      <c r="F53" s="176" t="s">
        <v>203</v>
      </c>
      <c r="G53" s="175" t="s">
        <v>203</v>
      </c>
      <c r="H53" s="175" t="s">
        <v>203</v>
      </c>
      <c r="I53" s="176" t="s">
        <v>203</v>
      </c>
      <c r="J53" s="176"/>
      <c r="K53" s="175" t="s">
        <v>203</v>
      </c>
      <c r="L53" s="177" t="s">
        <v>203</v>
      </c>
      <c r="M53" s="176" t="s">
        <v>203</v>
      </c>
      <c r="N53" s="176"/>
      <c r="O53" s="175" t="s">
        <v>203</v>
      </c>
      <c r="P53" s="175" t="s">
        <v>203</v>
      </c>
      <c r="Q53" s="176" t="s">
        <v>203</v>
      </c>
      <c r="R53" s="178" t="s">
        <v>203</v>
      </c>
      <c r="S53" s="175" t="s">
        <v>203</v>
      </c>
      <c r="T53" s="175" t="s">
        <v>203</v>
      </c>
    </row>
    <row r="54" spans="1:20" ht="15" thickBot="1">
      <c r="A54" s="153" t="s">
        <v>89</v>
      </c>
      <c r="B54" s="170" t="s">
        <v>52</v>
      </c>
      <c r="C54" s="174" t="s">
        <v>203</v>
      </c>
      <c r="D54" s="175" t="s">
        <v>203</v>
      </c>
      <c r="E54" s="176">
        <v>6</v>
      </c>
      <c r="F54" s="176" t="s">
        <v>203</v>
      </c>
      <c r="G54" s="175" t="s">
        <v>203</v>
      </c>
      <c r="H54" s="175" t="s">
        <v>203</v>
      </c>
      <c r="I54" s="176" t="s">
        <v>203</v>
      </c>
      <c r="J54" s="176"/>
      <c r="K54" s="175" t="s">
        <v>203</v>
      </c>
      <c r="L54" s="177" t="s">
        <v>203</v>
      </c>
      <c r="M54" s="176" t="s">
        <v>203</v>
      </c>
      <c r="N54" s="176"/>
      <c r="O54" s="175" t="s">
        <v>203</v>
      </c>
      <c r="P54" s="175" t="s">
        <v>203</v>
      </c>
      <c r="Q54" s="176" t="s">
        <v>203</v>
      </c>
      <c r="R54" s="178" t="s">
        <v>203</v>
      </c>
      <c r="S54" s="175" t="s">
        <v>203</v>
      </c>
      <c r="T54" s="175" t="s">
        <v>203</v>
      </c>
    </row>
    <row r="55" spans="1:20" ht="15" thickBot="1">
      <c r="A55" s="153" t="s">
        <v>90</v>
      </c>
      <c r="B55" s="170" t="s">
        <v>52</v>
      </c>
      <c r="C55" s="174">
        <v>5.3999999999999995</v>
      </c>
      <c r="D55" s="175" t="s">
        <v>203</v>
      </c>
      <c r="E55" s="176">
        <v>4.5</v>
      </c>
      <c r="F55" s="176" t="s">
        <v>203</v>
      </c>
      <c r="G55" s="175">
        <v>4.5</v>
      </c>
      <c r="H55" s="175" t="s">
        <v>203</v>
      </c>
      <c r="I55" s="176">
        <v>5.9</v>
      </c>
      <c r="J55" s="176"/>
      <c r="K55" s="175">
        <v>5.4</v>
      </c>
      <c r="L55" s="177">
        <v>3.5</v>
      </c>
      <c r="M55" s="176">
        <v>6.25</v>
      </c>
      <c r="N55" s="176"/>
      <c r="O55" s="175" t="s">
        <v>203</v>
      </c>
      <c r="P55" s="175" t="s">
        <v>203</v>
      </c>
      <c r="Q55" s="176">
        <v>8.8333333333333339</v>
      </c>
      <c r="R55" s="178">
        <v>6.4333333333333336</v>
      </c>
      <c r="S55" s="175" t="s">
        <v>203</v>
      </c>
      <c r="T55" s="175" t="s">
        <v>203</v>
      </c>
    </row>
    <row r="56" spans="1:20" ht="15" thickBot="1">
      <c r="A56" s="153" t="s">
        <v>91</v>
      </c>
      <c r="B56" s="170" t="s">
        <v>52</v>
      </c>
      <c r="C56" s="174">
        <v>3.2</v>
      </c>
      <c r="D56" s="175" t="s">
        <v>203</v>
      </c>
      <c r="E56" s="176">
        <v>4</v>
      </c>
      <c r="F56" s="176" t="s">
        <v>203</v>
      </c>
      <c r="G56" s="175" t="s">
        <v>203</v>
      </c>
      <c r="H56" s="175" t="s">
        <v>203</v>
      </c>
      <c r="I56" s="176">
        <v>4.2</v>
      </c>
      <c r="J56" s="176"/>
      <c r="K56" s="175" t="s">
        <v>203</v>
      </c>
      <c r="L56" s="177" t="s">
        <v>203</v>
      </c>
      <c r="M56" s="176">
        <v>3.8</v>
      </c>
      <c r="N56" s="176"/>
      <c r="O56" s="175" t="s">
        <v>203</v>
      </c>
      <c r="P56" s="175" t="s">
        <v>203</v>
      </c>
      <c r="Q56" s="176" t="s">
        <v>203</v>
      </c>
      <c r="R56" s="178" t="s">
        <v>203</v>
      </c>
      <c r="S56" s="175">
        <v>3.9</v>
      </c>
      <c r="T56" s="175">
        <v>2.5</v>
      </c>
    </row>
    <row r="57" spans="1:20" ht="15" thickBot="1">
      <c r="A57" s="153" t="s">
        <v>261</v>
      </c>
      <c r="B57" s="170" t="s">
        <v>92</v>
      </c>
      <c r="C57" s="174" t="s">
        <v>203</v>
      </c>
      <c r="D57" s="175" t="s">
        <v>203</v>
      </c>
      <c r="E57" s="176" t="s">
        <v>203</v>
      </c>
      <c r="F57" s="176" t="s">
        <v>203</v>
      </c>
      <c r="G57" s="175" t="s">
        <v>203</v>
      </c>
      <c r="H57" s="175" t="s">
        <v>203</v>
      </c>
      <c r="I57" s="176" t="s">
        <v>203</v>
      </c>
      <c r="J57" s="176"/>
      <c r="K57" s="175" t="s">
        <v>203</v>
      </c>
      <c r="L57" s="177" t="s">
        <v>203</v>
      </c>
      <c r="M57" s="176">
        <v>3.75</v>
      </c>
      <c r="N57" s="176"/>
      <c r="O57" s="175" t="s">
        <v>203</v>
      </c>
      <c r="P57" s="175" t="s">
        <v>203</v>
      </c>
      <c r="Q57" s="176">
        <v>4</v>
      </c>
      <c r="R57" s="178">
        <v>3.2666666666666671</v>
      </c>
      <c r="S57" s="175">
        <v>3.75</v>
      </c>
      <c r="T57" s="175">
        <v>3.25</v>
      </c>
    </row>
    <row r="58" spans="1:20" ht="15" thickBot="1">
      <c r="A58" s="153" t="s">
        <v>93</v>
      </c>
      <c r="B58" s="170" t="s">
        <v>52</v>
      </c>
      <c r="C58" s="174" t="s">
        <v>203</v>
      </c>
      <c r="D58" s="175" t="s">
        <v>203</v>
      </c>
      <c r="E58" s="176" t="s">
        <v>203</v>
      </c>
      <c r="F58" s="176" t="s">
        <v>203</v>
      </c>
      <c r="G58" s="175" t="s">
        <v>203</v>
      </c>
      <c r="H58" s="175" t="s">
        <v>203</v>
      </c>
      <c r="I58" s="176" t="s">
        <v>203</v>
      </c>
      <c r="J58" s="176"/>
      <c r="K58" s="175" t="s">
        <v>203</v>
      </c>
      <c r="L58" s="177" t="s">
        <v>203</v>
      </c>
      <c r="M58" s="176" t="s">
        <v>203</v>
      </c>
      <c r="N58" s="176"/>
      <c r="O58" s="175" t="s">
        <v>203</v>
      </c>
      <c r="P58" s="175" t="s">
        <v>203</v>
      </c>
      <c r="Q58" s="176" t="s">
        <v>203</v>
      </c>
      <c r="R58" s="178">
        <v>2.5</v>
      </c>
      <c r="S58" s="175" t="s">
        <v>203</v>
      </c>
      <c r="T58" s="175" t="s">
        <v>203</v>
      </c>
    </row>
    <row r="59" spans="1:20" ht="28.8" thickBot="1">
      <c r="A59" s="153" t="s">
        <v>94</v>
      </c>
      <c r="B59" s="170" t="s">
        <v>52</v>
      </c>
      <c r="C59" s="174" t="s">
        <v>203</v>
      </c>
      <c r="D59" s="175" t="s">
        <v>203</v>
      </c>
      <c r="E59" s="176" t="s">
        <v>203</v>
      </c>
      <c r="F59" s="176" t="s">
        <v>203</v>
      </c>
      <c r="G59" s="175" t="s">
        <v>203</v>
      </c>
      <c r="H59" s="175" t="s">
        <v>203</v>
      </c>
      <c r="I59" s="176" t="s">
        <v>203</v>
      </c>
      <c r="J59" s="176"/>
      <c r="K59" s="175" t="s">
        <v>203</v>
      </c>
      <c r="L59" s="177" t="s">
        <v>203</v>
      </c>
      <c r="M59" s="176" t="s">
        <v>203</v>
      </c>
      <c r="N59" s="176"/>
      <c r="O59" s="175" t="s">
        <v>203</v>
      </c>
      <c r="P59" s="175" t="s">
        <v>203</v>
      </c>
      <c r="Q59" s="176" t="s">
        <v>203</v>
      </c>
      <c r="R59" s="178" t="s">
        <v>203</v>
      </c>
      <c r="S59" s="175" t="s">
        <v>203</v>
      </c>
      <c r="T59" s="175" t="s">
        <v>203</v>
      </c>
    </row>
    <row r="60" spans="1:20" ht="15" thickBot="1">
      <c r="A60" s="153" t="s">
        <v>95</v>
      </c>
      <c r="B60" s="170" t="s">
        <v>74</v>
      </c>
      <c r="C60" s="174" t="s">
        <v>203</v>
      </c>
      <c r="D60" s="175" t="s">
        <v>203</v>
      </c>
      <c r="E60" s="176" t="s">
        <v>203</v>
      </c>
      <c r="F60" s="176" t="s">
        <v>203</v>
      </c>
      <c r="G60" s="175" t="s">
        <v>203</v>
      </c>
      <c r="H60" s="175" t="s">
        <v>203</v>
      </c>
      <c r="I60" s="176" t="s">
        <v>203</v>
      </c>
      <c r="J60" s="176"/>
      <c r="K60" s="175" t="s">
        <v>203</v>
      </c>
      <c r="L60" s="177" t="s">
        <v>203</v>
      </c>
      <c r="M60" s="176" t="s">
        <v>203</v>
      </c>
      <c r="N60" s="176"/>
      <c r="O60" s="175" t="s">
        <v>203</v>
      </c>
      <c r="P60" s="175" t="s">
        <v>203</v>
      </c>
      <c r="Q60" s="176" t="s">
        <v>203</v>
      </c>
      <c r="R60" s="178" t="s">
        <v>203</v>
      </c>
      <c r="S60" s="175" t="s">
        <v>203</v>
      </c>
      <c r="T60" s="175" t="s">
        <v>203</v>
      </c>
    </row>
    <row r="61" spans="1:20" ht="28.8" thickBot="1">
      <c r="A61" s="153" t="s">
        <v>96</v>
      </c>
      <c r="B61" s="170" t="s">
        <v>52</v>
      </c>
      <c r="C61" s="174" t="s">
        <v>203</v>
      </c>
      <c r="D61" s="175" t="s">
        <v>203</v>
      </c>
      <c r="E61" s="176" t="s">
        <v>203</v>
      </c>
      <c r="F61" s="176" t="s">
        <v>203</v>
      </c>
      <c r="G61" s="175" t="s">
        <v>203</v>
      </c>
      <c r="H61" s="175" t="s">
        <v>203</v>
      </c>
      <c r="I61" s="176" t="s">
        <v>203</v>
      </c>
      <c r="J61" s="176"/>
      <c r="K61" s="175" t="s">
        <v>203</v>
      </c>
      <c r="L61" s="177" t="s">
        <v>203</v>
      </c>
      <c r="M61" s="176" t="s">
        <v>203</v>
      </c>
      <c r="N61" s="176"/>
      <c r="O61" s="175" t="s">
        <v>203</v>
      </c>
      <c r="P61" s="175" t="s">
        <v>203</v>
      </c>
      <c r="Q61" s="176" t="s">
        <v>203</v>
      </c>
      <c r="R61" s="178" t="s">
        <v>203</v>
      </c>
      <c r="S61" s="175" t="s">
        <v>203</v>
      </c>
      <c r="T61" s="175" t="s">
        <v>203</v>
      </c>
    </row>
    <row r="62" spans="1:20" ht="28.8" thickBot="1">
      <c r="A62" s="153" t="s">
        <v>262</v>
      </c>
      <c r="B62" s="170" t="s">
        <v>52</v>
      </c>
      <c r="C62" s="174" t="s">
        <v>203</v>
      </c>
      <c r="D62" s="175" t="s">
        <v>203</v>
      </c>
      <c r="E62" s="176" t="s">
        <v>203</v>
      </c>
      <c r="F62" s="176" t="s">
        <v>203</v>
      </c>
      <c r="G62" s="175" t="s">
        <v>203</v>
      </c>
      <c r="H62" s="175" t="s">
        <v>203</v>
      </c>
      <c r="I62" s="176" t="s">
        <v>203</v>
      </c>
      <c r="J62" s="176"/>
      <c r="K62" s="175" t="s">
        <v>203</v>
      </c>
      <c r="L62" s="177" t="s">
        <v>203</v>
      </c>
      <c r="M62" s="176" t="s">
        <v>203</v>
      </c>
      <c r="N62" s="176"/>
      <c r="O62" s="175" t="s">
        <v>203</v>
      </c>
      <c r="P62" s="175" t="s">
        <v>203</v>
      </c>
      <c r="Q62" s="176" t="s">
        <v>203</v>
      </c>
      <c r="R62" s="178" t="s">
        <v>203</v>
      </c>
      <c r="S62" s="175" t="s">
        <v>203</v>
      </c>
      <c r="T62" s="175" t="s">
        <v>203</v>
      </c>
    </row>
    <row r="63" spans="1:20" ht="15" thickBot="1">
      <c r="A63" s="153" t="s">
        <v>263</v>
      </c>
      <c r="B63" s="170" t="s">
        <v>52</v>
      </c>
      <c r="C63" s="174" t="s">
        <v>203</v>
      </c>
      <c r="D63" s="175" t="s">
        <v>203</v>
      </c>
      <c r="E63" s="176">
        <v>2.5</v>
      </c>
      <c r="F63" s="176" t="s">
        <v>203</v>
      </c>
      <c r="G63" s="175" t="s">
        <v>203</v>
      </c>
      <c r="H63" s="175" t="s">
        <v>203</v>
      </c>
      <c r="I63" s="176" t="s">
        <v>203</v>
      </c>
      <c r="J63" s="176"/>
      <c r="K63" s="175" t="s">
        <v>203</v>
      </c>
      <c r="L63" s="177">
        <v>1.45</v>
      </c>
      <c r="M63" s="176" t="s">
        <v>203</v>
      </c>
      <c r="N63" s="176"/>
      <c r="O63" s="175" t="s">
        <v>203</v>
      </c>
      <c r="P63" s="175" t="s">
        <v>203</v>
      </c>
      <c r="Q63" s="176">
        <v>2.1</v>
      </c>
      <c r="R63" s="178" t="s">
        <v>203</v>
      </c>
      <c r="S63" s="175" t="s">
        <v>203</v>
      </c>
      <c r="T63" s="175" t="s">
        <v>203</v>
      </c>
    </row>
    <row r="64" spans="1:20" ht="15" thickBot="1">
      <c r="A64" s="153" t="s">
        <v>97</v>
      </c>
      <c r="B64" s="170" t="s">
        <v>56</v>
      </c>
      <c r="C64" s="174">
        <v>1.9</v>
      </c>
      <c r="D64" s="175" t="s">
        <v>203</v>
      </c>
      <c r="E64" s="176" t="s">
        <v>203</v>
      </c>
      <c r="F64" s="176" t="s">
        <v>203</v>
      </c>
      <c r="G64" s="175">
        <v>1.7</v>
      </c>
      <c r="H64" s="175" t="s">
        <v>203</v>
      </c>
      <c r="I64" s="176" t="s">
        <v>203</v>
      </c>
      <c r="J64" s="176"/>
      <c r="K64" s="175" t="s">
        <v>203</v>
      </c>
      <c r="L64" s="177" t="s">
        <v>203</v>
      </c>
      <c r="M64" s="176">
        <v>2.75</v>
      </c>
      <c r="N64" s="176"/>
      <c r="O64" s="175" t="s">
        <v>203</v>
      </c>
      <c r="P64" s="175" t="s">
        <v>203</v>
      </c>
      <c r="Q64" s="176">
        <v>2.0499999999999998</v>
      </c>
      <c r="R64" s="178" t="s">
        <v>203</v>
      </c>
      <c r="S64" s="175" t="s">
        <v>203</v>
      </c>
      <c r="T64" s="175" t="s">
        <v>203</v>
      </c>
    </row>
    <row r="65" spans="1:20" ht="15" thickBot="1">
      <c r="A65" s="153" t="s">
        <v>98</v>
      </c>
      <c r="B65" s="170" t="s">
        <v>52</v>
      </c>
      <c r="C65" s="174" t="s">
        <v>203</v>
      </c>
      <c r="D65" s="175" t="s">
        <v>203</v>
      </c>
      <c r="E65" s="176" t="s">
        <v>203</v>
      </c>
      <c r="F65" s="176" t="s">
        <v>203</v>
      </c>
      <c r="G65" s="175" t="s">
        <v>203</v>
      </c>
      <c r="H65" s="175" t="s">
        <v>203</v>
      </c>
      <c r="I65" s="176">
        <v>2.8</v>
      </c>
      <c r="J65" s="176"/>
      <c r="K65" s="175" t="s">
        <v>203</v>
      </c>
      <c r="L65" s="177" t="s">
        <v>203</v>
      </c>
      <c r="M65" s="176" t="s">
        <v>203</v>
      </c>
      <c r="N65" s="176"/>
      <c r="O65" s="175" t="s">
        <v>203</v>
      </c>
      <c r="P65" s="175" t="s">
        <v>203</v>
      </c>
      <c r="Q65" s="176" t="s">
        <v>203</v>
      </c>
      <c r="R65" s="178" t="s">
        <v>203</v>
      </c>
      <c r="S65" s="175" t="s">
        <v>203</v>
      </c>
      <c r="T65" s="175" t="s">
        <v>203</v>
      </c>
    </row>
    <row r="66" spans="1:20" ht="15" thickBot="1">
      <c r="A66" s="153" t="s">
        <v>99</v>
      </c>
      <c r="B66" s="170" t="s">
        <v>56</v>
      </c>
      <c r="C66" s="174" t="s">
        <v>203</v>
      </c>
      <c r="D66" s="175" t="s">
        <v>203</v>
      </c>
      <c r="E66" s="176">
        <v>1.65</v>
      </c>
      <c r="F66" s="176" t="s">
        <v>203</v>
      </c>
      <c r="G66" s="175">
        <v>1.5</v>
      </c>
      <c r="H66" s="175" t="s">
        <v>203</v>
      </c>
      <c r="I66" s="176">
        <v>2</v>
      </c>
      <c r="J66" s="176"/>
      <c r="K66" s="175" t="s">
        <v>203</v>
      </c>
      <c r="L66" s="177" t="s">
        <v>203</v>
      </c>
      <c r="M66" s="176">
        <v>2.9</v>
      </c>
      <c r="N66" s="176"/>
      <c r="O66" s="175" t="s">
        <v>203</v>
      </c>
      <c r="P66" s="175" t="s">
        <v>203</v>
      </c>
      <c r="Q66" s="176">
        <v>2.2000000000000002</v>
      </c>
      <c r="R66" s="178">
        <v>1.9</v>
      </c>
      <c r="S66" s="175" t="s">
        <v>203</v>
      </c>
      <c r="T66" s="175" t="s">
        <v>203</v>
      </c>
    </row>
    <row r="67" spans="1:20" ht="15" thickBot="1">
      <c r="A67" s="153" t="s">
        <v>100</v>
      </c>
      <c r="B67" s="170" t="s">
        <v>56</v>
      </c>
      <c r="C67" s="174">
        <v>1.9</v>
      </c>
      <c r="D67" s="175" t="s">
        <v>203</v>
      </c>
      <c r="E67" s="176">
        <v>2</v>
      </c>
      <c r="F67" s="176" t="s">
        <v>203</v>
      </c>
      <c r="G67" s="175" t="s">
        <v>203</v>
      </c>
      <c r="H67" s="175" t="s">
        <v>203</v>
      </c>
      <c r="I67" s="176">
        <v>2.0499999999999998</v>
      </c>
      <c r="J67" s="176"/>
      <c r="K67" s="175">
        <v>1.8</v>
      </c>
      <c r="L67" s="177" t="s">
        <v>203</v>
      </c>
      <c r="M67" s="176" t="s">
        <v>203</v>
      </c>
      <c r="N67" s="176"/>
      <c r="O67" s="175" t="s">
        <v>203</v>
      </c>
      <c r="P67" s="175" t="s">
        <v>203</v>
      </c>
      <c r="Q67" s="176" t="s">
        <v>203</v>
      </c>
      <c r="R67" s="178">
        <v>3</v>
      </c>
      <c r="S67" s="175" t="s">
        <v>203</v>
      </c>
      <c r="T67" s="175" t="s">
        <v>203</v>
      </c>
    </row>
    <row r="68" spans="1:20" ht="15" thickBot="1">
      <c r="A68" s="153" t="s">
        <v>264</v>
      </c>
      <c r="B68" s="170" t="s">
        <v>52</v>
      </c>
      <c r="C68" s="174" t="s">
        <v>203</v>
      </c>
      <c r="D68" s="175" t="s">
        <v>203</v>
      </c>
      <c r="E68" s="176" t="s">
        <v>203</v>
      </c>
      <c r="F68" s="176" t="s">
        <v>203</v>
      </c>
      <c r="G68" s="175" t="s">
        <v>203</v>
      </c>
      <c r="H68" s="175" t="s">
        <v>203</v>
      </c>
      <c r="I68" s="176" t="s">
        <v>203</v>
      </c>
      <c r="J68" s="176"/>
      <c r="K68" s="175" t="s">
        <v>203</v>
      </c>
      <c r="L68" s="177" t="s">
        <v>203</v>
      </c>
      <c r="M68" s="176" t="s">
        <v>203</v>
      </c>
      <c r="N68" s="176"/>
      <c r="O68" s="175" t="s">
        <v>203</v>
      </c>
      <c r="P68" s="175" t="s">
        <v>203</v>
      </c>
      <c r="Q68" s="176" t="s">
        <v>203</v>
      </c>
      <c r="R68" s="178" t="s">
        <v>203</v>
      </c>
      <c r="S68" s="175" t="s">
        <v>203</v>
      </c>
      <c r="T68" s="175" t="s">
        <v>203</v>
      </c>
    </row>
    <row r="69" spans="1:20" ht="15" thickBot="1">
      <c r="A69" s="153" t="s">
        <v>101</v>
      </c>
      <c r="B69" s="170" t="s">
        <v>52</v>
      </c>
      <c r="C69" s="174" t="s">
        <v>203</v>
      </c>
      <c r="D69" s="175" t="s">
        <v>203</v>
      </c>
      <c r="E69" s="176" t="s">
        <v>203</v>
      </c>
      <c r="F69" s="176" t="s">
        <v>203</v>
      </c>
      <c r="G69" s="175" t="s">
        <v>203</v>
      </c>
      <c r="H69" s="175" t="s">
        <v>203</v>
      </c>
      <c r="I69" s="176" t="s">
        <v>203</v>
      </c>
      <c r="J69" s="176"/>
      <c r="K69" s="175" t="s">
        <v>203</v>
      </c>
      <c r="L69" s="177" t="s">
        <v>203</v>
      </c>
      <c r="M69" s="176" t="s">
        <v>203</v>
      </c>
      <c r="N69" s="176"/>
      <c r="O69" s="175" t="s">
        <v>203</v>
      </c>
      <c r="P69" s="175" t="s">
        <v>203</v>
      </c>
      <c r="Q69" s="176" t="s">
        <v>203</v>
      </c>
      <c r="R69" s="178" t="s">
        <v>203</v>
      </c>
      <c r="S69" s="175" t="s">
        <v>203</v>
      </c>
      <c r="T69" s="175" t="s">
        <v>203</v>
      </c>
    </row>
    <row r="70" spans="1:20" ht="15" thickBot="1">
      <c r="A70" s="153" t="s">
        <v>102</v>
      </c>
      <c r="B70" s="170" t="s">
        <v>52</v>
      </c>
      <c r="C70" s="174">
        <v>2.8</v>
      </c>
      <c r="D70" s="175" t="s">
        <v>203</v>
      </c>
      <c r="E70" s="176" t="s">
        <v>203</v>
      </c>
      <c r="F70" s="176" t="s">
        <v>203</v>
      </c>
      <c r="G70" s="175">
        <v>2.5</v>
      </c>
      <c r="H70" s="175" t="s">
        <v>203</v>
      </c>
      <c r="I70" s="176" t="s">
        <v>203</v>
      </c>
      <c r="J70" s="176"/>
      <c r="K70" s="175" t="s">
        <v>203</v>
      </c>
      <c r="L70" s="177" t="s">
        <v>203</v>
      </c>
      <c r="M70" s="176" t="s">
        <v>203</v>
      </c>
      <c r="N70" s="176"/>
      <c r="O70" s="175" t="s">
        <v>203</v>
      </c>
      <c r="P70" s="175" t="s">
        <v>203</v>
      </c>
      <c r="Q70" s="176">
        <v>2.1</v>
      </c>
      <c r="R70" s="178" t="s">
        <v>203</v>
      </c>
      <c r="S70" s="175" t="s">
        <v>203</v>
      </c>
      <c r="T70" s="175" t="s">
        <v>203</v>
      </c>
    </row>
    <row r="71" spans="1:20" ht="15" thickBot="1">
      <c r="A71" s="153" t="s">
        <v>103</v>
      </c>
      <c r="B71" s="170" t="s">
        <v>52</v>
      </c>
      <c r="C71" s="174" t="s">
        <v>203</v>
      </c>
      <c r="D71" s="175" t="s">
        <v>203</v>
      </c>
      <c r="E71" s="176" t="s">
        <v>203</v>
      </c>
      <c r="F71" s="176" t="s">
        <v>203</v>
      </c>
      <c r="G71" s="175" t="s">
        <v>203</v>
      </c>
      <c r="H71" s="175" t="s">
        <v>203</v>
      </c>
      <c r="I71" s="176" t="s">
        <v>203</v>
      </c>
      <c r="J71" s="176"/>
      <c r="K71" s="175" t="s">
        <v>203</v>
      </c>
      <c r="L71" s="177" t="s">
        <v>203</v>
      </c>
      <c r="M71" s="176" t="s">
        <v>203</v>
      </c>
      <c r="N71" s="176"/>
      <c r="O71" s="175" t="s">
        <v>203</v>
      </c>
      <c r="P71" s="175" t="s">
        <v>203</v>
      </c>
      <c r="Q71" s="176" t="s">
        <v>203</v>
      </c>
      <c r="R71" s="178" t="s">
        <v>203</v>
      </c>
      <c r="S71" s="175" t="s">
        <v>203</v>
      </c>
      <c r="T71" s="175" t="s">
        <v>203</v>
      </c>
    </row>
    <row r="72" spans="1:20" ht="15" thickBot="1">
      <c r="A72" s="153" t="s">
        <v>104</v>
      </c>
      <c r="B72" s="170" t="s">
        <v>52</v>
      </c>
      <c r="C72" s="174">
        <v>3.5</v>
      </c>
      <c r="D72" s="175" t="s">
        <v>203</v>
      </c>
      <c r="E72" s="176" t="s">
        <v>203</v>
      </c>
      <c r="F72" s="176" t="s">
        <v>203</v>
      </c>
      <c r="G72" s="175">
        <v>2.6</v>
      </c>
      <c r="H72" s="175" t="s">
        <v>203</v>
      </c>
      <c r="I72" s="176" t="s">
        <v>203</v>
      </c>
      <c r="J72" s="176"/>
      <c r="K72" s="175" t="s">
        <v>203</v>
      </c>
      <c r="L72" s="177" t="s">
        <v>203</v>
      </c>
      <c r="M72" s="176" t="s">
        <v>203</v>
      </c>
      <c r="N72" s="176"/>
      <c r="O72" s="175" t="s">
        <v>203</v>
      </c>
      <c r="P72" s="175" t="s">
        <v>203</v>
      </c>
      <c r="Q72" s="176" t="s">
        <v>203</v>
      </c>
      <c r="R72" s="178" t="s">
        <v>203</v>
      </c>
      <c r="S72" s="175" t="s">
        <v>203</v>
      </c>
      <c r="T72" s="175" t="s">
        <v>203</v>
      </c>
    </row>
    <row r="73" spans="1:20" ht="15" thickBot="1">
      <c r="A73" s="153" t="s">
        <v>105</v>
      </c>
      <c r="B73" s="170" t="s">
        <v>52</v>
      </c>
      <c r="C73" s="174" t="s">
        <v>203</v>
      </c>
      <c r="D73" s="175" t="s">
        <v>203</v>
      </c>
      <c r="E73" s="176">
        <v>3</v>
      </c>
      <c r="F73" s="176" t="s">
        <v>203</v>
      </c>
      <c r="G73" s="175" t="s">
        <v>203</v>
      </c>
      <c r="H73" s="175" t="s">
        <v>203</v>
      </c>
      <c r="I73" s="176" t="s">
        <v>203</v>
      </c>
      <c r="J73" s="176"/>
      <c r="K73" s="175" t="s">
        <v>203</v>
      </c>
      <c r="L73" s="177" t="s">
        <v>203</v>
      </c>
      <c r="M73" s="176" t="s">
        <v>203</v>
      </c>
      <c r="N73" s="176"/>
      <c r="O73" s="175" t="s">
        <v>203</v>
      </c>
      <c r="P73" s="175" t="s">
        <v>203</v>
      </c>
      <c r="Q73" s="176" t="s">
        <v>203</v>
      </c>
      <c r="R73" s="178" t="s">
        <v>203</v>
      </c>
      <c r="S73" s="175" t="s">
        <v>203</v>
      </c>
      <c r="T73" s="175" t="s">
        <v>203</v>
      </c>
    </row>
    <row r="74" spans="1:20" ht="15" thickBot="1">
      <c r="A74" s="153" t="s">
        <v>106</v>
      </c>
      <c r="B74" s="170" t="s">
        <v>52</v>
      </c>
      <c r="C74" s="174" t="s">
        <v>203</v>
      </c>
      <c r="D74" s="175" t="s">
        <v>203</v>
      </c>
      <c r="E74" s="176" t="s">
        <v>203</v>
      </c>
      <c r="F74" s="176" t="s">
        <v>203</v>
      </c>
      <c r="G74" s="175" t="s">
        <v>203</v>
      </c>
      <c r="H74" s="175" t="s">
        <v>203</v>
      </c>
      <c r="I74" s="176" t="s">
        <v>203</v>
      </c>
      <c r="J74" s="176"/>
      <c r="K74" s="175" t="s">
        <v>203</v>
      </c>
      <c r="L74" s="177" t="s">
        <v>203</v>
      </c>
      <c r="M74" s="176" t="s">
        <v>203</v>
      </c>
      <c r="N74" s="176"/>
      <c r="O74" s="175" t="s">
        <v>203</v>
      </c>
      <c r="P74" s="175" t="s">
        <v>203</v>
      </c>
      <c r="Q74" s="176" t="s">
        <v>203</v>
      </c>
      <c r="R74" s="178" t="s">
        <v>203</v>
      </c>
      <c r="S74" s="175" t="s">
        <v>203</v>
      </c>
      <c r="T74" s="175" t="s">
        <v>203</v>
      </c>
    </row>
    <row r="75" spans="1:20" ht="15" thickBot="1">
      <c r="A75" s="153" t="s">
        <v>107</v>
      </c>
      <c r="B75" s="170" t="s">
        <v>52</v>
      </c>
      <c r="C75" s="174" t="s">
        <v>203</v>
      </c>
      <c r="D75" s="175" t="s">
        <v>203</v>
      </c>
      <c r="E75" s="176">
        <v>4</v>
      </c>
      <c r="F75" s="176" t="s">
        <v>203</v>
      </c>
      <c r="G75" s="175" t="s">
        <v>203</v>
      </c>
      <c r="H75" s="175" t="s">
        <v>203</v>
      </c>
      <c r="I75" s="176" t="s">
        <v>203</v>
      </c>
      <c r="J75" s="176"/>
      <c r="K75" s="175" t="s">
        <v>203</v>
      </c>
      <c r="L75" s="177" t="s">
        <v>203</v>
      </c>
      <c r="M75" s="176" t="s">
        <v>203</v>
      </c>
      <c r="N75" s="176"/>
      <c r="O75" s="175" t="s">
        <v>203</v>
      </c>
      <c r="P75" s="175" t="s">
        <v>203</v>
      </c>
      <c r="Q75" s="176" t="s">
        <v>203</v>
      </c>
      <c r="R75" s="178" t="s">
        <v>203</v>
      </c>
      <c r="S75" s="175" t="s">
        <v>203</v>
      </c>
      <c r="T75" s="175" t="s">
        <v>203</v>
      </c>
    </row>
    <row r="76" spans="1:20" ht="28.8" thickBot="1">
      <c r="A76" s="153" t="s">
        <v>108</v>
      </c>
      <c r="B76" s="170" t="s">
        <v>52</v>
      </c>
      <c r="C76" s="174">
        <v>2</v>
      </c>
      <c r="D76" s="175" t="s">
        <v>203</v>
      </c>
      <c r="E76" s="176" t="s">
        <v>203</v>
      </c>
      <c r="F76" s="176" t="s">
        <v>203</v>
      </c>
      <c r="G76" s="175">
        <v>1.9</v>
      </c>
      <c r="H76" s="175" t="s">
        <v>203</v>
      </c>
      <c r="I76" s="176" t="s">
        <v>203</v>
      </c>
      <c r="J76" s="176"/>
      <c r="K76" s="175" t="s">
        <v>203</v>
      </c>
      <c r="L76" s="177" t="s">
        <v>203</v>
      </c>
      <c r="M76" s="176" t="s">
        <v>203</v>
      </c>
      <c r="N76" s="176"/>
      <c r="O76" s="175" t="s">
        <v>203</v>
      </c>
      <c r="P76" s="175" t="s">
        <v>203</v>
      </c>
      <c r="Q76" s="176">
        <v>2.1</v>
      </c>
      <c r="R76" s="178" t="s">
        <v>203</v>
      </c>
      <c r="S76" s="175" t="s">
        <v>203</v>
      </c>
      <c r="T76" s="175" t="s">
        <v>203</v>
      </c>
    </row>
    <row r="77" spans="1:20" ht="28.8" thickBot="1">
      <c r="A77" s="153" t="s">
        <v>109</v>
      </c>
      <c r="B77" s="170" t="s">
        <v>56</v>
      </c>
      <c r="C77" s="174">
        <v>1</v>
      </c>
      <c r="D77" s="175" t="s">
        <v>203</v>
      </c>
      <c r="E77" s="176" t="s">
        <v>203</v>
      </c>
      <c r="F77" s="176" t="s">
        <v>203</v>
      </c>
      <c r="G77" s="175" t="s">
        <v>203</v>
      </c>
      <c r="H77" s="175" t="s">
        <v>203</v>
      </c>
      <c r="I77" s="176">
        <v>1.2999999999999998</v>
      </c>
      <c r="J77" s="176"/>
      <c r="K77" s="175" t="s">
        <v>203</v>
      </c>
      <c r="L77" s="177">
        <v>1.2</v>
      </c>
      <c r="M77" s="176">
        <v>1.2</v>
      </c>
      <c r="N77" s="176"/>
      <c r="O77" s="175" t="s">
        <v>203</v>
      </c>
      <c r="P77" s="175" t="s">
        <v>203</v>
      </c>
      <c r="Q77" s="176">
        <v>1</v>
      </c>
      <c r="R77" s="178">
        <v>0.9</v>
      </c>
      <c r="S77" s="175" t="s">
        <v>203</v>
      </c>
      <c r="T77" s="175" t="s">
        <v>203</v>
      </c>
    </row>
    <row r="78" spans="1:20" ht="15" thickBot="1">
      <c r="A78" s="153" t="s">
        <v>110</v>
      </c>
      <c r="B78" s="170" t="s">
        <v>52</v>
      </c>
      <c r="C78" s="174">
        <v>3</v>
      </c>
      <c r="D78" s="175" t="s">
        <v>203</v>
      </c>
      <c r="E78" s="176">
        <v>2.75</v>
      </c>
      <c r="F78" s="176" t="s">
        <v>203</v>
      </c>
      <c r="G78" s="175">
        <v>2.9</v>
      </c>
      <c r="H78" s="175" t="s">
        <v>203</v>
      </c>
      <c r="I78" s="176">
        <v>3.75</v>
      </c>
      <c r="J78" s="176"/>
      <c r="K78" s="175">
        <v>2.7</v>
      </c>
      <c r="L78" s="177" t="s">
        <v>203</v>
      </c>
      <c r="M78" s="176" t="s">
        <v>203</v>
      </c>
      <c r="N78" s="176"/>
      <c r="O78" s="175" t="s">
        <v>203</v>
      </c>
      <c r="P78" s="175" t="s">
        <v>203</v>
      </c>
      <c r="Q78" s="176">
        <v>3.1</v>
      </c>
      <c r="R78" s="178">
        <v>2.5</v>
      </c>
      <c r="S78" s="175">
        <v>2.5</v>
      </c>
      <c r="T78" s="175">
        <v>2</v>
      </c>
    </row>
    <row r="79" spans="1:20" ht="15" thickBot="1">
      <c r="A79" s="153" t="s">
        <v>111</v>
      </c>
      <c r="B79" s="170" t="s">
        <v>52</v>
      </c>
      <c r="C79" s="174" t="s">
        <v>203</v>
      </c>
      <c r="D79" s="175" t="s">
        <v>203</v>
      </c>
      <c r="E79" s="176" t="s">
        <v>203</v>
      </c>
      <c r="F79" s="176" t="s">
        <v>203</v>
      </c>
      <c r="G79" s="175" t="s">
        <v>203</v>
      </c>
      <c r="H79" s="175" t="s">
        <v>203</v>
      </c>
      <c r="I79" s="176">
        <v>9.4</v>
      </c>
      <c r="J79" s="176"/>
      <c r="K79" s="175" t="s">
        <v>203</v>
      </c>
      <c r="L79" s="177" t="s">
        <v>203</v>
      </c>
      <c r="M79" s="176">
        <v>15</v>
      </c>
      <c r="N79" s="176"/>
      <c r="O79" s="175" t="s">
        <v>203</v>
      </c>
      <c r="P79" s="175" t="s">
        <v>203</v>
      </c>
      <c r="Q79" s="176">
        <v>8</v>
      </c>
      <c r="R79" s="178" t="s">
        <v>203</v>
      </c>
      <c r="S79" s="175" t="s">
        <v>203</v>
      </c>
      <c r="T79" s="175" t="s">
        <v>203</v>
      </c>
    </row>
    <row r="80" spans="1:20" ht="15" thickBot="1">
      <c r="A80" s="153" t="s">
        <v>112</v>
      </c>
      <c r="B80" s="170" t="s">
        <v>52</v>
      </c>
      <c r="C80" s="174" t="s">
        <v>203</v>
      </c>
      <c r="D80" s="175" t="s">
        <v>203</v>
      </c>
      <c r="E80" s="176" t="s">
        <v>203</v>
      </c>
      <c r="F80" s="176" t="s">
        <v>203</v>
      </c>
      <c r="G80" s="175" t="s">
        <v>203</v>
      </c>
      <c r="H80" s="175" t="s">
        <v>203</v>
      </c>
      <c r="I80" s="176" t="s">
        <v>203</v>
      </c>
      <c r="J80" s="176"/>
      <c r="K80" s="175" t="s">
        <v>203</v>
      </c>
      <c r="L80" s="177" t="s">
        <v>203</v>
      </c>
      <c r="M80" s="176" t="s">
        <v>203</v>
      </c>
      <c r="N80" s="176"/>
      <c r="O80" s="175" t="s">
        <v>203</v>
      </c>
      <c r="P80" s="175" t="s">
        <v>203</v>
      </c>
      <c r="Q80" s="176" t="s">
        <v>203</v>
      </c>
      <c r="R80" s="178" t="s">
        <v>203</v>
      </c>
      <c r="S80" s="175" t="s">
        <v>203</v>
      </c>
      <c r="T80" s="175" t="s">
        <v>203</v>
      </c>
    </row>
    <row r="81" spans="1:20" ht="15" thickBot="1">
      <c r="A81" s="153" t="s">
        <v>113</v>
      </c>
      <c r="B81" s="170" t="s">
        <v>52</v>
      </c>
      <c r="C81" s="174" t="s">
        <v>203</v>
      </c>
      <c r="D81" s="175" t="s">
        <v>203</v>
      </c>
      <c r="E81" s="176" t="s">
        <v>203</v>
      </c>
      <c r="F81" s="176" t="s">
        <v>203</v>
      </c>
      <c r="G81" s="175" t="s">
        <v>203</v>
      </c>
      <c r="H81" s="175" t="s">
        <v>203</v>
      </c>
      <c r="I81" s="176" t="s">
        <v>203</v>
      </c>
      <c r="J81" s="176"/>
      <c r="K81" s="175" t="s">
        <v>203</v>
      </c>
      <c r="L81" s="177" t="s">
        <v>203</v>
      </c>
      <c r="M81" s="176" t="s">
        <v>203</v>
      </c>
      <c r="N81" s="176"/>
      <c r="O81" s="175" t="s">
        <v>203</v>
      </c>
      <c r="P81" s="175" t="s">
        <v>203</v>
      </c>
      <c r="Q81" s="176" t="s">
        <v>203</v>
      </c>
      <c r="R81" s="178" t="s">
        <v>203</v>
      </c>
      <c r="S81" s="175" t="s">
        <v>203</v>
      </c>
      <c r="T81" s="175" t="s">
        <v>203</v>
      </c>
    </row>
    <row r="82" spans="1:20" ht="15" thickBot="1">
      <c r="A82" s="153" t="s">
        <v>114</v>
      </c>
      <c r="B82" s="170" t="s">
        <v>52</v>
      </c>
      <c r="C82" s="174" t="s">
        <v>203</v>
      </c>
      <c r="D82" s="175" t="s">
        <v>203</v>
      </c>
      <c r="E82" s="176" t="s">
        <v>203</v>
      </c>
      <c r="F82" s="176" t="s">
        <v>203</v>
      </c>
      <c r="G82" s="175" t="s">
        <v>203</v>
      </c>
      <c r="H82" s="175" t="s">
        <v>203</v>
      </c>
      <c r="I82" s="176" t="s">
        <v>203</v>
      </c>
      <c r="J82" s="176"/>
      <c r="K82" s="175" t="s">
        <v>203</v>
      </c>
      <c r="L82" s="177" t="s">
        <v>203</v>
      </c>
      <c r="M82" s="176" t="s">
        <v>203</v>
      </c>
      <c r="N82" s="176"/>
      <c r="O82" s="175" t="s">
        <v>203</v>
      </c>
      <c r="P82" s="175" t="s">
        <v>203</v>
      </c>
      <c r="Q82" s="176" t="s">
        <v>203</v>
      </c>
      <c r="R82" s="178" t="s">
        <v>203</v>
      </c>
      <c r="S82" s="175" t="s">
        <v>203</v>
      </c>
      <c r="T82" s="175" t="s">
        <v>203</v>
      </c>
    </row>
    <row r="83" spans="1:20" ht="15" thickBot="1">
      <c r="A83" s="153" t="s">
        <v>115</v>
      </c>
      <c r="B83" s="170" t="s">
        <v>52</v>
      </c>
      <c r="C83" s="174" t="s">
        <v>203</v>
      </c>
      <c r="D83" s="175" t="s">
        <v>203</v>
      </c>
      <c r="E83" s="176" t="s">
        <v>203</v>
      </c>
      <c r="F83" s="176" t="s">
        <v>203</v>
      </c>
      <c r="G83" s="175" t="s">
        <v>203</v>
      </c>
      <c r="H83" s="175" t="s">
        <v>203</v>
      </c>
      <c r="I83" s="176" t="s">
        <v>203</v>
      </c>
      <c r="J83" s="176"/>
      <c r="K83" s="175" t="s">
        <v>203</v>
      </c>
      <c r="L83" s="177" t="s">
        <v>203</v>
      </c>
      <c r="M83" s="176" t="s">
        <v>203</v>
      </c>
      <c r="N83" s="176"/>
      <c r="O83" s="175" t="s">
        <v>203</v>
      </c>
      <c r="P83" s="175" t="s">
        <v>203</v>
      </c>
      <c r="Q83" s="176" t="s">
        <v>203</v>
      </c>
      <c r="R83" s="178" t="s">
        <v>203</v>
      </c>
      <c r="S83" s="175" t="s">
        <v>203</v>
      </c>
      <c r="T83" s="175" t="s">
        <v>203</v>
      </c>
    </row>
    <row r="84" spans="1:20" ht="15" thickBot="1">
      <c r="A84" s="153" t="s">
        <v>116</v>
      </c>
      <c r="B84" s="170" t="s">
        <v>56</v>
      </c>
      <c r="C84" s="174">
        <v>1.4666666666666668</v>
      </c>
      <c r="D84" s="175" t="s">
        <v>203</v>
      </c>
      <c r="E84" s="176">
        <v>1.5</v>
      </c>
      <c r="F84" s="176" t="s">
        <v>203</v>
      </c>
      <c r="G84" s="175">
        <v>1.7</v>
      </c>
      <c r="H84" s="175" t="s">
        <v>203</v>
      </c>
      <c r="I84" s="176">
        <v>1.8</v>
      </c>
      <c r="J84" s="176"/>
      <c r="K84" s="175">
        <v>1.8</v>
      </c>
      <c r="L84" s="177" t="s">
        <v>203</v>
      </c>
      <c r="M84" s="176" t="s">
        <v>203</v>
      </c>
      <c r="N84" s="176"/>
      <c r="O84" s="175" t="s">
        <v>203</v>
      </c>
      <c r="P84" s="175" t="s">
        <v>203</v>
      </c>
      <c r="Q84" s="176">
        <v>1.7250000000000001</v>
      </c>
      <c r="R84" s="178">
        <v>1.4375</v>
      </c>
      <c r="S84" s="175">
        <v>2</v>
      </c>
      <c r="T84" s="175">
        <v>1</v>
      </c>
    </row>
    <row r="85" spans="1:20" ht="15" thickBot="1">
      <c r="A85" s="153" t="s">
        <v>117</v>
      </c>
      <c r="B85" s="170" t="s">
        <v>52</v>
      </c>
      <c r="C85" s="174" t="s">
        <v>203</v>
      </c>
      <c r="D85" s="175" t="s">
        <v>203</v>
      </c>
      <c r="E85" s="176" t="s">
        <v>203</v>
      </c>
      <c r="F85" s="176" t="s">
        <v>203</v>
      </c>
      <c r="G85" s="175" t="s">
        <v>203</v>
      </c>
      <c r="H85" s="175" t="s">
        <v>203</v>
      </c>
      <c r="I85" s="176" t="s">
        <v>203</v>
      </c>
      <c r="J85" s="176"/>
      <c r="K85" s="175" t="s">
        <v>203</v>
      </c>
      <c r="L85" s="177" t="s">
        <v>203</v>
      </c>
      <c r="M85" s="176" t="s">
        <v>203</v>
      </c>
      <c r="N85" s="176"/>
      <c r="O85" s="175" t="s">
        <v>203</v>
      </c>
      <c r="P85" s="175" t="s">
        <v>203</v>
      </c>
      <c r="Q85" s="176">
        <v>3.2</v>
      </c>
      <c r="R85" s="178" t="s">
        <v>203</v>
      </c>
      <c r="S85" s="175" t="s">
        <v>203</v>
      </c>
      <c r="T85" s="175" t="s">
        <v>203</v>
      </c>
    </row>
    <row r="86" spans="1:20" ht="15" thickBot="1">
      <c r="A86" s="153" t="s">
        <v>118</v>
      </c>
      <c r="B86" s="170" t="s">
        <v>56</v>
      </c>
      <c r="C86" s="174" t="s">
        <v>203</v>
      </c>
      <c r="D86" s="175" t="s">
        <v>203</v>
      </c>
      <c r="E86" s="176" t="s">
        <v>203</v>
      </c>
      <c r="F86" s="176" t="s">
        <v>203</v>
      </c>
      <c r="G86" s="175" t="s">
        <v>203</v>
      </c>
      <c r="H86" s="175" t="s">
        <v>203</v>
      </c>
      <c r="I86" s="176">
        <v>3</v>
      </c>
      <c r="J86" s="176"/>
      <c r="K86" s="175" t="s">
        <v>203</v>
      </c>
      <c r="L86" s="177" t="s">
        <v>203</v>
      </c>
      <c r="M86" s="176" t="s">
        <v>203</v>
      </c>
      <c r="N86" s="176"/>
      <c r="O86" s="175" t="s">
        <v>203</v>
      </c>
      <c r="P86" s="175" t="s">
        <v>203</v>
      </c>
      <c r="Q86" s="176" t="s">
        <v>203</v>
      </c>
      <c r="R86" s="178" t="s">
        <v>203</v>
      </c>
      <c r="S86" s="175" t="s">
        <v>203</v>
      </c>
      <c r="T86" s="175" t="s">
        <v>203</v>
      </c>
    </row>
    <row r="87" spans="1:20" ht="15" thickBot="1">
      <c r="A87" s="153" t="s">
        <v>119</v>
      </c>
      <c r="B87" s="170" t="s">
        <v>52</v>
      </c>
      <c r="C87" s="174">
        <v>2.6</v>
      </c>
      <c r="D87" s="175" t="s">
        <v>203</v>
      </c>
      <c r="E87" s="176" t="s">
        <v>203</v>
      </c>
      <c r="F87" s="176" t="s">
        <v>203</v>
      </c>
      <c r="G87" s="175" t="s">
        <v>203</v>
      </c>
      <c r="H87" s="175" t="s">
        <v>203</v>
      </c>
      <c r="I87" s="176" t="s">
        <v>203</v>
      </c>
      <c r="J87" s="176"/>
      <c r="K87" s="175" t="s">
        <v>203</v>
      </c>
      <c r="L87" s="177" t="s">
        <v>203</v>
      </c>
      <c r="M87" s="176" t="s">
        <v>203</v>
      </c>
      <c r="N87" s="176"/>
      <c r="O87" s="175" t="s">
        <v>203</v>
      </c>
      <c r="P87" s="175" t="s">
        <v>203</v>
      </c>
      <c r="Q87" s="176" t="s">
        <v>203</v>
      </c>
      <c r="R87" s="178" t="s">
        <v>203</v>
      </c>
      <c r="S87" s="175" t="s">
        <v>203</v>
      </c>
      <c r="T87" s="175" t="s">
        <v>203</v>
      </c>
    </row>
    <row r="88" spans="1:20" ht="15" thickBot="1">
      <c r="A88" s="153" t="s">
        <v>265</v>
      </c>
      <c r="B88" s="170" t="s">
        <v>52</v>
      </c>
      <c r="C88" s="174" t="s">
        <v>203</v>
      </c>
      <c r="D88" s="175" t="s">
        <v>203</v>
      </c>
      <c r="E88" s="176">
        <v>1.2</v>
      </c>
      <c r="F88" s="176" t="s">
        <v>203</v>
      </c>
      <c r="G88" s="175">
        <v>3.8</v>
      </c>
      <c r="H88" s="175" t="s">
        <v>203</v>
      </c>
      <c r="I88" s="176" t="s">
        <v>203</v>
      </c>
      <c r="J88" s="176"/>
      <c r="K88" s="175" t="s">
        <v>203</v>
      </c>
      <c r="L88" s="177" t="s">
        <v>203</v>
      </c>
      <c r="M88" s="176">
        <v>4</v>
      </c>
      <c r="N88" s="176"/>
      <c r="O88" s="175" t="s">
        <v>203</v>
      </c>
      <c r="P88" s="175" t="s">
        <v>203</v>
      </c>
      <c r="Q88" s="176" t="s">
        <v>203</v>
      </c>
      <c r="R88" s="178">
        <v>4.75</v>
      </c>
      <c r="S88" s="175" t="s">
        <v>203</v>
      </c>
      <c r="T88" s="175" t="s">
        <v>203</v>
      </c>
    </row>
    <row r="89" spans="1:20" ht="15" thickBot="1">
      <c r="A89" s="153" t="s">
        <v>120</v>
      </c>
      <c r="B89" s="170" t="s">
        <v>121</v>
      </c>
      <c r="C89" s="174">
        <v>1.0666666666666667</v>
      </c>
      <c r="D89" s="175" t="s">
        <v>203</v>
      </c>
      <c r="E89" s="176">
        <v>1.0999999999999999</v>
      </c>
      <c r="F89" s="176" t="s">
        <v>203</v>
      </c>
      <c r="G89" s="175">
        <v>1.3</v>
      </c>
      <c r="H89" s="175">
        <v>1.3</v>
      </c>
      <c r="I89" s="176">
        <v>1.175</v>
      </c>
      <c r="J89" s="176"/>
      <c r="K89" s="175">
        <v>1.3</v>
      </c>
      <c r="L89" s="177">
        <v>0.95</v>
      </c>
      <c r="M89" s="176">
        <v>1.1000000000000001</v>
      </c>
      <c r="N89" s="176"/>
      <c r="O89" s="175" t="s">
        <v>203</v>
      </c>
      <c r="P89" s="175" t="s">
        <v>203</v>
      </c>
      <c r="Q89" s="176">
        <v>1.2</v>
      </c>
      <c r="R89" s="178">
        <v>1.2</v>
      </c>
      <c r="S89" s="175">
        <v>0.95</v>
      </c>
      <c r="T89" s="175">
        <v>0.76666666666666661</v>
      </c>
    </row>
    <row r="90" spans="1:20" ht="28.8" thickBot="1">
      <c r="A90" s="153" t="s">
        <v>122</v>
      </c>
      <c r="B90" s="170" t="s">
        <v>121</v>
      </c>
      <c r="C90" s="174">
        <v>1.0666666666666667</v>
      </c>
      <c r="D90" s="175" t="s">
        <v>203</v>
      </c>
      <c r="E90" s="176">
        <v>1.1499999999999999</v>
      </c>
      <c r="F90" s="176" t="s">
        <v>203</v>
      </c>
      <c r="G90" s="175">
        <v>1.3</v>
      </c>
      <c r="H90" s="175">
        <v>1.3</v>
      </c>
      <c r="I90" s="176">
        <v>1.1499999999999999</v>
      </c>
      <c r="J90" s="176"/>
      <c r="K90" s="175" t="s">
        <v>203</v>
      </c>
      <c r="L90" s="177" t="s">
        <v>203</v>
      </c>
      <c r="M90" s="176">
        <v>1.1000000000000001</v>
      </c>
      <c r="N90" s="176"/>
      <c r="O90" s="175" t="s">
        <v>203</v>
      </c>
      <c r="P90" s="175" t="s">
        <v>203</v>
      </c>
      <c r="Q90" s="176" t="s">
        <v>203</v>
      </c>
      <c r="R90" s="178" t="s">
        <v>203</v>
      </c>
      <c r="S90" s="175">
        <v>0.95</v>
      </c>
      <c r="T90" s="175">
        <v>0.75</v>
      </c>
    </row>
    <row r="91" spans="1:20" ht="15" thickBot="1">
      <c r="A91" s="153" t="s">
        <v>123</v>
      </c>
      <c r="B91" s="170" t="s">
        <v>121</v>
      </c>
      <c r="C91" s="174">
        <v>1.4</v>
      </c>
      <c r="D91" s="175" t="s">
        <v>203</v>
      </c>
      <c r="E91" s="176" t="s">
        <v>203</v>
      </c>
      <c r="F91" s="176" t="s">
        <v>203</v>
      </c>
      <c r="G91" s="175" t="s">
        <v>203</v>
      </c>
      <c r="H91" s="175" t="s">
        <v>203</v>
      </c>
      <c r="I91" s="176" t="s">
        <v>203</v>
      </c>
      <c r="J91" s="176"/>
      <c r="K91" s="175" t="s">
        <v>203</v>
      </c>
      <c r="L91" s="177" t="s">
        <v>203</v>
      </c>
      <c r="M91" s="176" t="s">
        <v>203</v>
      </c>
      <c r="N91" s="176"/>
      <c r="O91" s="175" t="s">
        <v>203</v>
      </c>
      <c r="P91" s="175" t="s">
        <v>203</v>
      </c>
      <c r="Q91" s="176">
        <v>2</v>
      </c>
      <c r="R91" s="178" t="s">
        <v>203</v>
      </c>
      <c r="S91" s="175" t="s">
        <v>203</v>
      </c>
      <c r="T91" s="175" t="s">
        <v>203</v>
      </c>
    </row>
    <row r="92" spans="1:20" ht="15" thickBot="1">
      <c r="A92" s="153" t="s">
        <v>124</v>
      </c>
      <c r="B92" s="170" t="s">
        <v>121</v>
      </c>
      <c r="C92" s="174">
        <v>1.1000000000000001</v>
      </c>
      <c r="D92" s="175" t="s">
        <v>203</v>
      </c>
      <c r="E92" s="176">
        <v>1</v>
      </c>
      <c r="F92" s="176" t="s">
        <v>203</v>
      </c>
      <c r="G92" s="175" t="s">
        <v>203</v>
      </c>
      <c r="H92" s="175" t="s">
        <v>203</v>
      </c>
      <c r="I92" s="176" t="s">
        <v>203</v>
      </c>
      <c r="J92" s="176"/>
      <c r="K92" s="175">
        <v>1.3</v>
      </c>
      <c r="L92" s="177">
        <v>0.95</v>
      </c>
      <c r="M92" s="176">
        <v>1.2</v>
      </c>
      <c r="N92" s="176"/>
      <c r="O92" s="175" t="s">
        <v>203</v>
      </c>
      <c r="P92" s="175" t="s">
        <v>203</v>
      </c>
      <c r="Q92" s="176" t="s">
        <v>203</v>
      </c>
      <c r="R92" s="178">
        <v>1.05</v>
      </c>
      <c r="S92" s="175" t="s">
        <v>203</v>
      </c>
      <c r="T92" s="175" t="s">
        <v>203</v>
      </c>
    </row>
    <row r="93" spans="1:20" ht="15" thickBot="1">
      <c r="A93" s="153" t="s">
        <v>125</v>
      </c>
      <c r="B93" s="170" t="s">
        <v>52</v>
      </c>
      <c r="C93" s="174">
        <v>13.5</v>
      </c>
      <c r="D93" s="175" t="s">
        <v>203</v>
      </c>
      <c r="E93" s="176" t="s">
        <v>203</v>
      </c>
      <c r="F93" s="176" t="s">
        <v>203</v>
      </c>
      <c r="G93" s="175">
        <v>13</v>
      </c>
      <c r="H93" s="175" t="s">
        <v>203</v>
      </c>
      <c r="I93" s="176" t="s">
        <v>203</v>
      </c>
      <c r="J93" s="176"/>
      <c r="K93" s="175" t="s">
        <v>203</v>
      </c>
      <c r="L93" s="177" t="s">
        <v>203</v>
      </c>
      <c r="M93" s="176">
        <v>15</v>
      </c>
      <c r="N93" s="176"/>
      <c r="O93" s="175" t="s">
        <v>203</v>
      </c>
      <c r="P93" s="175" t="s">
        <v>203</v>
      </c>
      <c r="Q93" s="176">
        <v>15.5</v>
      </c>
      <c r="R93" s="178" t="s">
        <v>203</v>
      </c>
      <c r="S93" s="175" t="s">
        <v>203</v>
      </c>
      <c r="T93" s="175">
        <v>5</v>
      </c>
    </row>
    <row r="94" spans="1:20" ht="28.8" thickBot="1">
      <c r="A94" s="153" t="s">
        <v>126</v>
      </c>
      <c r="B94" s="170" t="s">
        <v>52</v>
      </c>
      <c r="C94" s="174" t="s">
        <v>203</v>
      </c>
      <c r="D94" s="175" t="s">
        <v>203</v>
      </c>
      <c r="E94" s="176" t="s">
        <v>203</v>
      </c>
      <c r="F94" s="176" t="s">
        <v>203</v>
      </c>
      <c r="G94" s="175" t="s">
        <v>203</v>
      </c>
      <c r="H94" s="175" t="s">
        <v>203</v>
      </c>
      <c r="I94" s="176">
        <v>15.7</v>
      </c>
      <c r="J94" s="176"/>
      <c r="K94" s="175" t="s">
        <v>203</v>
      </c>
      <c r="L94" s="177" t="s">
        <v>203</v>
      </c>
      <c r="M94" s="176">
        <v>15</v>
      </c>
      <c r="N94" s="176"/>
      <c r="O94" s="175" t="s">
        <v>203</v>
      </c>
      <c r="P94" s="175" t="s">
        <v>203</v>
      </c>
      <c r="Q94" s="176">
        <v>14</v>
      </c>
      <c r="R94" s="178" t="s">
        <v>203</v>
      </c>
      <c r="S94" s="175">
        <v>10</v>
      </c>
      <c r="T94" s="175">
        <v>10</v>
      </c>
    </row>
    <row r="95" spans="1:20" ht="15" thickBot="1">
      <c r="A95" s="153" t="s">
        <v>127</v>
      </c>
      <c r="B95" s="170" t="s">
        <v>121</v>
      </c>
      <c r="C95" s="174" t="s">
        <v>203</v>
      </c>
      <c r="D95" s="175" t="s">
        <v>203</v>
      </c>
      <c r="E95" s="176" t="s">
        <v>203</v>
      </c>
      <c r="F95" s="176" t="s">
        <v>203</v>
      </c>
      <c r="G95" s="175" t="s">
        <v>203</v>
      </c>
      <c r="H95" s="175" t="s">
        <v>203</v>
      </c>
      <c r="I95" s="176" t="s">
        <v>203</v>
      </c>
      <c r="J95" s="176"/>
      <c r="K95" s="175" t="s">
        <v>203</v>
      </c>
      <c r="L95" s="177" t="s">
        <v>203</v>
      </c>
      <c r="M95" s="176" t="s">
        <v>203</v>
      </c>
      <c r="N95" s="176"/>
      <c r="O95" s="175" t="s">
        <v>203</v>
      </c>
      <c r="P95" s="175" t="s">
        <v>203</v>
      </c>
      <c r="Q95" s="176" t="s">
        <v>203</v>
      </c>
      <c r="R95" s="178" t="s">
        <v>203</v>
      </c>
      <c r="S95" s="175" t="s">
        <v>203</v>
      </c>
      <c r="T95" s="175" t="s">
        <v>203</v>
      </c>
    </row>
    <row r="96" spans="1:20" ht="15" thickBot="1">
      <c r="A96" s="153" t="s">
        <v>128</v>
      </c>
      <c r="B96" s="170" t="s">
        <v>52</v>
      </c>
      <c r="C96" s="174" t="s">
        <v>203</v>
      </c>
      <c r="D96" s="175" t="s">
        <v>203</v>
      </c>
      <c r="E96" s="176" t="s">
        <v>203</v>
      </c>
      <c r="F96" s="176" t="s">
        <v>203</v>
      </c>
      <c r="G96" s="175" t="s">
        <v>203</v>
      </c>
      <c r="H96" s="175" t="s">
        <v>203</v>
      </c>
      <c r="I96" s="176" t="s">
        <v>203</v>
      </c>
      <c r="J96" s="176"/>
      <c r="K96" s="175" t="s">
        <v>203</v>
      </c>
      <c r="L96" s="177" t="s">
        <v>203</v>
      </c>
      <c r="M96" s="176" t="s">
        <v>203</v>
      </c>
      <c r="N96" s="176"/>
      <c r="O96" s="175" t="s">
        <v>203</v>
      </c>
      <c r="P96" s="175" t="s">
        <v>203</v>
      </c>
      <c r="Q96" s="176">
        <v>14</v>
      </c>
      <c r="R96" s="178">
        <v>16</v>
      </c>
      <c r="S96" s="175" t="s">
        <v>203</v>
      </c>
      <c r="T96" s="175" t="s">
        <v>203</v>
      </c>
    </row>
    <row r="97" spans="1:20" ht="15" thickBot="1">
      <c r="A97" s="153" t="s">
        <v>128</v>
      </c>
      <c r="B97" s="170" t="s">
        <v>56</v>
      </c>
      <c r="C97" s="174">
        <v>1.5</v>
      </c>
      <c r="D97" s="175" t="s">
        <v>203</v>
      </c>
      <c r="E97" s="176" t="s">
        <v>203</v>
      </c>
      <c r="F97" s="176" t="s">
        <v>203</v>
      </c>
      <c r="G97" s="175" t="s">
        <v>203</v>
      </c>
      <c r="H97" s="175" t="s">
        <v>203</v>
      </c>
      <c r="I97" s="176">
        <v>1.5</v>
      </c>
      <c r="J97" s="176"/>
      <c r="K97" s="175" t="s">
        <v>203</v>
      </c>
      <c r="L97" s="177" t="s">
        <v>203</v>
      </c>
      <c r="M97" s="176" t="s">
        <v>203</v>
      </c>
      <c r="N97" s="176"/>
      <c r="O97" s="175" t="s">
        <v>203</v>
      </c>
      <c r="P97" s="175" t="s">
        <v>203</v>
      </c>
      <c r="Q97" s="176">
        <v>1.4</v>
      </c>
      <c r="R97" s="178" t="s">
        <v>203</v>
      </c>
      <c r="S97" s="175" t="s">
        <v>203</v>
      </c>
      <c r="T97" s="175" t="s">
        <v>203</v>
      </c>
    </row>
    <row r="98" spans="1:20" ht="15" thickBot="1">
      <c r="A98" s="153" t="s">
        <v>266</v>
      </c>
      <c r="B98" s="170" t="s">
        <v>121</v>
      </c>
      <c r="C98" s="174">
        <v>1</v>
      </c>
      <c r="D98" s="175" t="s">
        <v>203</v>
      </c>
      <c r="E98" s="176">
        <v>0.8</v>
      </c>
      <c r="F98" s="176" t="s">
        <v>203</v>
      </c>
      <c r="G98" s="175" t="s">
        <v>203</v>
      </c>
      <c r="H98" s="175" t="s">
        <v>203</v>
      </c>
      <c r="I98" s="176" t="s">
        <v>203</v>
      </c>
      <c r="J98" s="176"/>
      <c r="K98" s="175" t="s">
        <v>203</v>
      </c>
      <c r="L98" s="177" t="s">
        <v>203</v>
      </c>
      <c r="M98" s="176" t="s">
        <v>203</v>
      </c>
      <c r="N98" s="176"/>
      <c r="O98" s="175" t="s">
        <v>203</v>
      </c>
      <c r="P98" s="175" t="s">
        <v>203</v>
      </c>
      <c r="Q98" s="176">
        <v>1.2</v>
      </c>
      <c r="R98" s="178" t="s">
        <v>203</v>
      </c>
      <c r="S98" s="175">
        <v>1</v>
      </c>
      <c r="T98" s="175">
        <v>0.77500000000000002</v>
      </c>
    </row>
    <row r="99" spans="1:20" ht="15" thickBot="1">
      <c r="A99" s="153" t="s">
        <v>129</v>
      </c>
      <c r="B99" s="170" t="s">
        <v>121</v>
      </c>
      <c r="C99" s="174">
        <v>1.4</v>
      </c>
      <c r="D99" s="175" t="s">
        <v>203</v>
      </c>
      <c r="E99" s="176" t="s">
        <v>203</v>
      </c>
      <c r="F99" s="176" t="s">
        <v>203</v>
      </c>
      <c r="G99" s="175" t="s">
        <v>203</v>
      </c>
      <c r="H99" s="175" t="s">
        <v>203</v>
      </c>
      <c r="I99" s="176" t="s">
        <v>203</v>
      </c>
      <c r="J99" s="176"/>
      <c r="K99" s="175" t="s">
        <v>203</v>
      </c>
      <c r="L99" s="177" t="s">
        <v>203</v>
      </c>
      <c r="M99" s="176" t="s">
        <v>203</v>
      </c>
      <c r="N99" s="176"/>
      <c r="O99" s="175" t="s">
        <v>203</v>
      </c>
      <c r="P99" s="175" t="s">
        <v>203</v>
      </c>
      <c r="Q99" s="176" t="s">
        <v>203</v>
      </c>
      <c r="R99" s="178" t="s">
        <v>203</v>
      </c>
      <c r="S99" s="175" t="s">
        <v>203</v>
      </c>
      <c r="T99" s="175" t="s">
        <v>203</v>
      </c>
    </row>
    <row r="100" spans="1:20" ht="15" thickBot="1">
      <c r="A100" s="153" t="s">
        <v>130</v>
      </c>
      <c r="B100" s="170" t="s">
        <v>52</v>
      </c>
      <c r="C100" s="174" t="s">
        <v>203</v>
      </c>
      <c r="D100" s="175" t="s">
        <v>203</v>
      </c>
      <c r="E100" s="176" t="s">
        <v>203</v>
      </c>
      <c r="F100" s="176" t="s">
        <v>203</v>
      </c>
      <c r="G100" s="175" t="s">
        <v>203</v>
      </c>
      <c r="H100" s="175" t="s">
        <v>203</v>
      </c>
      <c r="I100" s="176" t="s">
        <v>203</v>
      </c>
      <c r="J100" s="176"/>
      <c r="K100" s="175" t="s">
        <v>203</v>
      </c>
      <c r="L100" s="177" t="s">
        <v>203</v>
      </c>
      <c r="M100" s="176" t="s">
        <v>203</v>
      </c>
      <c r="N100" s="176"/>
      <c r="O100" s="175" t="s">
        <v>203</v>
      </c>
      <c r="P100" s="175" t="s">
        <v>203</v>
      </c>
      <c r="Q100" s="176" t="s">
        <v>203</v>
      </c>
      <c r="R100" s="178" t="s">
        <v>203</v>
      </c>
      <c r="S100" s="175" t="s">
        <v>203</v>
      </c>
      <c r="T100" s="175" t="s">
        <v>203</v>
      </c>
    </row>
    <row r="101" spans="1:20" ht="15" thickBot="1">
      <c r="A101" s="153" t="s">
        <v>131</v>
      </c>
      <c r="B101" s="170" t="s">
        <v>52</v>
      </c>
      <c r="C101" s="174" t="s">
        <v>203</v>
      </c>
      <c r="D101" s="175" t="s">
        <v>203</v>
      </c>
      <c r="E101" s="176" t="s">
        <v>203</v>
      </c>
      <c r="F101" s="176" t="s">
        <v>203</v>
      </c>
      <c r="G101" s="175" t="s">
        <v>203</v>
      </c>
      <c r="H101" s="175" t="s">
        <v>203</v>
      </c>
      <c r="I101" s="176" t="s">
        <v>203</v>
      </c>
      <c r="J101" s="176"/>
      <c r="K101" s="175" t="s">
        <v>203</v>
      </c>
      <c r="L101" s="177" t="s">
        <v>203</v>
      </c>
      <c r="M101" s="176" t="s">
        <v>203</v>
      </c>
      <c r="N101" s="176"/>
      <c r="O101" s="175" t="s">
        <v>203</v>
      </c>
      <c r="P101" s="175" t="s">
        <v>203</v>
      </c>
      <c r="Q101" s="176" t="s">
        <v>203</v>
      </c>
      <c r="R101" s="178" t="s">
        <v>203</v>
      </c>
      <c r="S101" s="175" t="s">
        <v>203</v>
      </c>
      <c r="T101" s="175" t="s">
        <v>203</v>
      </c>
    </row>
    <row r="102" spans="1:20" ht="15" thickBot="1">
      <c r="A102" s="153" t="s">
        <v>132</v>
      </c>
      <c r="B102" s="170" t="s">
        <v>52</v>
      </c>
      <c r="C102" s="174" t="s">
        <v>203</v>
      </c>
      <c r="D102" s="175" t="s">
        <v>203</v>
      </c>
      <c r="E102" s="176" t="s">
        <v>203</v>
      </c>
      <c r="F102" s="176" t="s">
        <v>203</v>
      </c>
      <c r="G102" s="175" t="s">
        <v>203</v>
      </c>
      <c r="H102" s="175" t="s">
        <v>203</v>
      </c>
      <c r="I102" s="176" t="s">
        <v>203</v>
      </c>
      <c r="J102" s="176"/>
      <c r="K102" s="175" t="s">
        <v>203</v>
      </c>
      <c r="L102" s="177" t="s">
        <v>203</v>
      </c>
      <c r="M102" s="176" t="s">
        <v>203</v>
      </c>
      <c r="N102" s="176"/>
      <c r="O102" s="175" t="s">
        <v>203</v>
      </c>
      <c r="P102" s="175" t="s">
        <v>203</v>
      </c>
      <c r="Q102" s="176" t="s">
        <v>203</v>
      </c>
      <c r="R102" s="178" t="s">
        <v>203</v>
      </c>
      <c r="S102" s="175" t="s">
        <v>203</v>
      </c>
      <c r="T102" s="175" t="s">
        <v>203</v>
      </c>
    </row>
    <row r="103" spans="1:20" ht="15" thickBot="1">
      <c r="A103" s="153" t="s">
        <v>133</v>
      </c>
      <c r="B103" s="170" t="s">
        <v>52</v>
      </c>
      <c r="C103" s="174" t="s">
        <v>203</v>
      </c>
      <c r="D103" s="175" t="s">
        <v>203</v>
      </c>
      <c r="E103" s="176" t="s">
        <v>203</v>
      </c>
      <c r="F103" s="176" t="s">
        <v>203</v>
      </c>
      <c r="G103" s="175" t="s">
        <v>203</v>
      </c>
      <c r="H103" s="175" t="s">
        <v>203</v>
      </c>
      <c r="I103" s="176" t="s">
        <v>203</v>
      </c>
      <c r="J103" s="176"/>
      <c r="K103" s="175" t="s">
        <v>203</v>
      </c>
      <c r="L103" s="177" t="s">
        <v>203</v>
      </c>
      <c r="M103" s="176" t="s">
        <v>203</v>
      </c>
      <c r="N103" s="176"/>
      <c r="O103" s="175" t="s">
        <v>203</v>
      </c>
      <c r="P103" s="175" t="s">
        <v>203</v>
      </c>
      <c r="Q103" s="176" t="s">
        <v>203</v>
      </c>
      <c r="R103" s="178" t="s">
        <v>203</v>
      </c>
      <c r="S103" s="175" t="s">
        <v>203</v>
      </c>
      <c r="T103" s="175" t="s">
        <v>203</v>
      </c>
    </row>
    <row r="104" spans="1:20" ht="42.6" thickBot="1">
      <c r="A104" s="153" t="s">
        <v>134</v>
      </c>
      <c r="B104" s="170" t="s">
        <v>52</v>
      </c>
      <c r="C104" s="174" t="s">
        <v>203</v>
      </c>
      <c r="D104" s="175" t="s">
        <v>203</v>
      </c>
      <c r="E104" s="176" t="s">
        <v>203</v>
      </c>
      <c r="F104" s="176" t="s">
        <v>203</v>
      </c>
      <c r="G104" s="175" t="s">
        <v>203</v>
      </c>
      <c r="H104" s="175" t="s">
        <v>203</v>
      </c>
      <c r="I104" s="176" t="s">
        <v>203</v>
      </c>
      <c r="J104" s="176"/>
      <c r="K104" s="175" t="s">
        <v>203</v>
      </c>
      <c r="L104" s="177" t="s">
        <v>203</v>
      </c>
      <c r="M104" s="176" t="s">
        <v>203</v>
      </c>
      <c r="N104" s="176"/>
      <c r="O104" s="175" t="s">
        <v>203</v>
      </c>
      <c r="P104" s="175" t="s">
        <v>203</v>
      </c>
      <c r="Q104" s="176" t="s">
        <v>203</v>
      </c>
      <c r="R104" s="178" t="s">
        <v>203</v>
      </c>
      <c r="S104" s="175" t="s">
        <v>203</v>
      </c>
      <c r="T104" s="175" t="s">
        <v>203</v>
      </c>
    </row>
    <row r="105" spans="1:20" ht="15" thickBot="1">
      <c r="A105" s="154" t="s">
        <v>135</v>
      </c>
      <c r="B105" s="170" t="s">
        <v>52</v>
      </c>
      <c r="C105" s="174" t="s">
        <v>203</v>
      </c>
      <c r="D105" s="175" t="s">
        <v>203</v>
      </c>
      <c r="E105" s="176" t="s">
        <v>203</v>
      </c>
      <c r="F105" s="176" t="s">
        <v>203</v>
      </c>
      <c r="G105" s="175" t="s">
        <v>203</v>
      </c>
      <c r="H105" s="175" t="s">
        <v>203</v>
      </c>
      <c r="I105" s="176" t="s">
        <v>203</v>
      </c>
      <c r="J105" s="176"/>
      <c r="K105" s="175" t="s">
        <v>203</v>
      </c>
      <c r="L105" s="177" t="s">
        <v>203</v>
      </c>
      <c r="M105" s="176" t="s">
        <v>203</v>
      </c>
      <c r="N105" s="176"/>
      <c r="O105" s="175" t="s">
        <v>203</v>
      </c>
      <c r="P105" s="175" t="s">
        <v>203</v>
      </c>
      <c r="Q105" s="176" t="s">
        <v>203</v>
      </c>
      <c r="R105" s="178" t="s">
        <v>203</v>
      </c>
      <c r="S105" s="175" t="s">
        <v>203</v>
      </c>
      <c r="T105" s="175">
        <v>2.15</v>
      </c>
    </row>
    <row r="106" spans="1:20" ht="36.6" thickBot="1">
      <c r="A106" s="172" t="s">
        <v>136</v>
      </c>
      <c r="B106" s="140"/>
      <c r="C106" s="174" t="s">
        <v>203</v>
      </c>
      <c r="D106" s="175" t="s">
        <v>203</v>
      </c>
      <c r="E106" s="176" t="s">
        <v>203</v>
      </c>
      <c r="F106" s="176" t="s">
        <v>203</v>
      </c>
      <c r="G106" s="175" t="s">
        <v>203</v>
      </c>
      <c r="H106" s="175" t="s">
        <v>203</v>
      </c>
      <c r="I106" s="176" t="s">
        <v>203</v>
      </c>
      <c r="J106" s="176"/>
      <c r="K106" s="175" t="s">
        <v>203</v>
      </c>
      <c r="L106" s="177" t="s">
        <v>203</v>
      </c>
      <c r="M106" s="176" t="s">
        <v>203</v>
      </c>
      <c r="N106" s="176"/>
      <c r="O106" s="175" t="s">
        <v>203</v>
      </c>
      <c r="P106" s="175" t="s">
        <v>203</v>
      </c>
      <c r="Q106" s="176" t="s">
        <v>203</v>
      </c>
      <c r="R106" s="178" t="s">
        <v>203</v>
      </c>
      <c r="S106" s="175" t="s">
        <v>203</v>
      </c>
      <c r="T106" s="175" t="s">
        <v>203</v>
      </c>
    </row>
    <row r="107" spans="1:20" ht="28.8" thickBot="1">
      <c r="A107" s="153" t="s">
        <v>267</v>
      </c>
      <c r="B107" s="170" t="s">
        <v>137</v>
      </c>
      <c r="C107" s="174" t="s">
        <v>203</v>
      </c>
      <c r="D107" s="175" t="s">
        <v>203</v>
      </c>
      <c r="E107" s="176" t="s">
        <v>203</v>
      </c>
      <c r="F107" s="176" t="s">
        <v>203</v>
      </c>
      <c r="G107" s="175" t="s">
        <v>203</v>
      </c>
      <c r="H107" s="175" t="s">
        <v>203</v>
      </c>
      <c r="I107" s="176" t="s">
        <v>203</v>
      </c>
      <c r="J107" s="176"/>
      <c r="K107" s="175" t="s">
        <v>203</v>
      </c>
      <c r="L107" s="177" t="s">
        <v>203</v>
      </c>
      <c r="M107" s="176" t="s">
        <v>203</v>
      </c>
      <c r="N107" s="176"/>
      <c r="O107" s="175" t="s">
        <v>203</v>
      </c>
      <c r="P107" s="175" t="s">
        <v>203</v>
      </c>
      <c r="Q107" s="176" t="s">
        <v>203</v>
      </c>
      <c r="R107" s="178" t="s">
        <v>203</v>
      </c>
      <c r="S107" s="175" t="s">
        <v>203</v>
      </c>
      <c r="T107" s="175" t="s">
        <v>203</v>
      </c>
    </row>
    <row r="108" spans="1:20" ht="15" thickBot="1">
      <c r="A108" s="153" t="s">
        <v>138</v>
      </c>
      <c r="B108" s="170" t="s">
        <v>52</v>
      </c>
      <c r="C108" s="174" t="s">
        <v>203</v>
      </c>
      <c r="D108" s="175" t="s">
        <v>203</v>
      </c>
      <c r="E108" s="176" t="s">
        <v>203</v>
      </c>
      <c r="F108" s="176" t="s">
        <v>203</v>
      </c>
      <c r="G108" s="175" t="s">
        <v>203</v>
      </c>
      <c r="H108" s="175" t="s">
        <v>203</v>
      </c>
      <c r="I108" s="176" t="s">
        <v>203</v>
      </c>
      <c r="J108" s="176"/>
      <c r="K108" s="175" t="s">
        <v>203</v>
      </c>
      <c r="L108" s="177" t="s">
        <v>203</v>
      </c>
      <c r="M108" s="176" t="s">
        <v>203</v>
      </c>
      <c r="N108" s="176"/>
      <c r="O108" s="175" t="s">
        <v>203</v>
      </c>
      <c r="P108" s="175" t="s">
        <v>203</v>
      </c>
      <c r="Q108" s="176" t="s">
        <v>203</v>
      </c>
      <c r="R108" s="178" t="s">
        <v>203</v>
      </c>
      <c r="S108" s="175" t="s">
        <v>203</v>
      </c>
      <c r="T108" s="175" t="s">
        <v>203</v>
      </c>
    </row>
    <row r="109" spans="1:20" ht="15" thickBot="1">
      <c r="A109" s="153" t="s">
        <v>139</v>
      </c>
      <c r="B109" s="170" t="s">
        <v>52</v>
      </c>
      <c r="C109" s="174" t="s">
        <v>203</v>
      </c>
      <c r="D109" s="175" t="s">
        <v>203</v>
      </c>
      <c r="E109" s="176" t="s">
        <v>203</v>
      </c>
      <c r="F109" s="176" t="s">
        <v>203</v>
      </c>
      <c r="G109" s="175" t="s">
        <v>203</v>
      </c>
      <c r="H109" s="175" t="s">
        <v>203</v>
      </c>
      <c r="I109" s="176" t="s">
        <v>203</v>
      </c>
      <c r="J109" s="176"/>
      <c r="K109" s="175" t="s">
        <v>203</v>
      </c>
      <c r="L109" s="177" t="s">
        <v>203</v>
      </c>
      <c r="M109" s="176" t="s">
        <v>203</v>
      </c>
      <c r="N109" s="176"/>
      <c r="O109" s="175" t="s">
        <v>203</v>
      </c>
      <c r="P109" s="175" t="s">
        <v>203</v>
      </c>
      <c r="Q109" s="176" t="s">
        <v>203</v>
      </c>
      <c r="R109" s="178" t="s">
        <v>203</v>
      </c>
      <c r="S109" s="175" t="s">
        <v>203</v>
      </c>
      <c r="T109" s="175" t="s">
        <v>203</v>
      </c>
    </row>
    <row r="110" spans="1:20" ht="15" thickBot="1">
      <c r="A110" s="153" t="s">
        <v>140</v>
      </c>
      <c r="B110" s="170" t="s">
        <v>52</v>
      </c>
      <c r="C110" s="174" t="s">
        <v>203</v>
      </c>
      <c r="D110" s="175" t="s">
        <v>203</v>
      </c>
      <c r="E110" s="176" t="s">
        <v>203</v>
      </c>
      <c r="F110" s="176" t="s">
        <v>203</v>
      </c>
      <c r="G110" s="175" t="s">
        <v>203</v>
      </c>
      <c r="H110" s="175" t="s">
        <v>203</v>
      </c>
      <c r="I110" s="176" t="s">
        <v>203</v>
      </c>
      <c r="J110" s="176"/>
      <c r="K110" s="175" t="s">
        <v>203</v>
      </c>
      <c r="L110" s="177" t="s">
        <v>203</v>
      </c>
      <c r="M110" s="176" t="s">
        <v>203</v>
      </c>
      <c r="N110" s="176"/>
      <c r="O110" s="175" t="s">
        <v>203</v>
      </c>
      <c r="P110" s="175" t="s">
        <v>203</v>
      </c>
      <c r="Q110" s="176" t="s">
        <v>203</v>
      </c>
      <c r="R110" s="178" t="s">
        <v>203</v>
      </c>
      <c r="S110" s="175" t="s">
        <v>203</v>
      </c>
      <c r="T110" s="175" t="s">
        <v>203</v>
      </c>
    </row>
    <row r="111" spans="1:20" ht="15" thickBot="1">
      <c r="A111" s="153" t="s">
        <v>141</v>
      </c>
      <c r="B111" s="170" t="s">
        <v>52</v>
      </c>
      <c r="C111" s="174" t="s">
        <v>203</v>
      </c>
      <c r="D111" s="175" t="s">
        <v>203</v>
      </c>
      <c r="E111" s="176" t="s">
        <v>203</v>
      </c>
      <c r="F111" s="176" t="s">
        <v>203</v>
      </c>
      <c r="G111" s="175" t="s">
        <v>203</v>
      </c>
      <c r="H111" s="175" t="s">
        <v>203</v>
      </c>
      <c r="I111" s="176" t="s">
        <v>203</v>
      </c>
      <c r="J111" s="176"/>
      <c r="K111" s="175" t="s">
        <v>203</v>
      </c>
      <c r="L111" s="177" t="s">
        <v>203</v>
      </c>
      <c r="M111" s="176" t="s">
        <v>203</v>
      </c>
      <c r="N111" s="176"/>
      <c r="O111" s="175" t="s">
        <v>203</v>
      </c>
      <c r="P111" s="175" t="s">
        <v>203</v>
      </c>
      <c r="Q111" s="176">
        <v>4.5</v>
      </c>
      <c r="R111" s="178" t="s">
        <v>203</v>
      </c>
      <c r="S111" s="175" t="s">
        <v>203</v>
      </c>
      <c r="T111" s="175" t="s">
        <v>203</v>
      </c>
    </row>
    <row r="112" spans="1:20" ht="15" thickBot="1">
      <c r="A112" s="153" t="s">
        <v>142</v>
      </c>
      <c r="B112" s="170" t="s">
        <v>52</v>
      </c>
      <c r="C112" s="174" t="s">
        <v>203</v>
      </c>
      <c r="D112" s="175" t="s">
        <v>203</v>
      </c>
      <c r="E112" s="176" t="s">
        <v>203</v>
      </c>
      <c r="F112" s="176" t="s">
        <v>203</v>
      </c>
      <c r="G112" s="175" t="s">
        <v>203</v>
      </c>
      <c r="H112" s="175" t="s">
        <v>203</v>
      </c>
      <c r="I112" s="176" t="s">
        <v>203</v>
      </c>
      <c r="J112" s="176"/>
      <c r="K112" s="175" t="s">
        <v>203</v>
      </c>
      <c r="L112" s="177" t="s">
        <v>203</v>
      </c>
      <c r="M112" s="176" t="s">
        <v>203</v>
      </c>
      <c r="N112" s="176"/>
      <c r="O112" s="175" t="s">
        <v>203</v>
      </c>
      <c r="P112" s="175" t="s">
        <v>203</v>
      </c>
      <c r="Q112" s="176" t="s">
        <v>203</v>
      </c>
      <c r="R112" s="178" t="s">
        <v>203</v>
      </c>
      <c r="S112" s="175" t="s">
        <v>203</v>
      </c>
      <c r="T112" s="175" t="s">
        <v>203</v>
      </c>
    </row>
    <row r="113" spans="1:20" ht="15" thickBot="1">
      <c r="A113" s="153" t="s">
        <v>143</v>
      </c>
      <c r="B113" s="170" t="s">
        <v>52</v>
      </c>
      <c r="C113" s="174" t="s">
        <v>203</v>
      </c>
      <c r="D113" s="175" t="s">
        <v>203</v>
      </c>
      <c r="E113" s="176" t="s">
        <v>203</v>
      </c>
      <c r="F113" s="176" t="s">
        <v>203</v>
      </c>
      <c r="G113" s="175" t="s">
        <v>203</v>
      </c>
      <c r="H113" s="175" t="s">
        <v>203</v>
      </c>
      <c r="I113" s="176" t="s">
        <v>203</v>
      </c>
      <c r="J113" s="176"/>
      <c r="K113" s="175" t="s">
        <v>203</v>
      </c>
      <c r="L113" s="177" t="s">
        <v>203</v>
      </c>
      <c r="M113" s="176" t="s">
        <v>203</v>
      </c>
      <c r="N113" s="176"/>
      <c r="O113" s="175" t="s">
        <v>203</v>
      </c>
      <c r="P113" s="175" t="s">
        <v>203</v>
      </c>
      <c r="Q113" s="176" t="s">
        <v>203</v>
      </c>
      <c r="R113" s="178" t="s">
        <v>203</v>
      </c>
      <c r="S113" s="175" t="s">
        <v>203</v>
      </c>
      <c r="T113" s="175" t="s">
        <v>203</v>
      </c>
    </row>
    <row r="114" spans="1:20" ht="15" thickBot="1">
      <c r="A114" s="153" t="s">
        <v>144</v>
      </c>
      <c r="B114" s="170" t="s">
        <v>52</v>
      </c>
      <c r="C114" s="174" t="s">
        <v>203</v>
      </c>
      <c r="D114" s="175" t="s">
        <v>203</v>
      </c>
      <c r="E114" s="176" t="s">
        <v>203</v>
      </c>
      <c r="F114" s="176" t="s">
        <v>203</v>
      </c>
      <c r="G114" s="175" t="s">
        <v>203</v>
      </c>
      <c r="H114" s="175" t="s">
        <v>203</v>
      </c>
      <c r="I114" s="176" t="s">
        <v>203</v>
      </c>
      <c r="J114" s="176"/>
      <c r="K114" s="175" t="s">
        <v>203</v>
      </c>
      <c r="L114" s="177" t="s">
        <v>203</v>
      </c>
      <c r="M114" s="176" t="s">
        <v>203</v>
      </c>
      <c r="N114" s="176"/>
      <c r="O114" s="175" t="s">
        <v>203</v>
      </c>
      <c r="P114" s="175" t="s">
        <v>203</v>
      </c>
      <c r="Q114" s="176" t="s">
        <v>203</v>
      </c>
      <c r="R114" s="178" t="s">
        <v>203</v>
      </c>
      <c r="S114" s="175" t="s">
        <v>203</v>
      </c>
      <c r="T114" s="175" t="s">
        <v>203</v>
      </c>
    </row>
    <row r="115" spans="1:20" ht="15" thickBot="1">
      <c r="A115" s="153" t="s">
        <v>145</v>
      </c>
      <c r="B115" s="170" t="s">
        <v>52</v>
      </c>
      <c r="C115" s="174" t="s">
        <v>203</v>
      </c>
      <c r="D115" s="175" t="s">
        <v>203</v>
      </c>
      <c r="E115" s="176" t="s">
        <v>203</v>
      </c>
      <c r="F115" s="176" t="s">
        <v>203</v>
      </c>
      <c r="G115" s="175" t="s">
        <v>203</v>
      </c>
      <c r="H115" s="175" t="s">
        <v>203</v>
      </c>
      <c r="I115" s="176" t="s">
        <v>203</v>
      </c>
      <c r="J115" s="176"/>
      <c r="K115" s="175" t="s">
        <v>203</v>
      </c>
      <c r="L115" s="177" t="s">
        <v>203</v>
      </c>
      <c r="M115" s="176" t="s">
        <v>203</v>
      </c>
      <c r="N115" s="176"/>
      <c r="O115" s="175" t="s">
        <v>203</v>
      </c>
      <c r="P115" s="175" t="s">
        <v>203</v>
      </c>
      <c r="Q115" s="176" t="s">
        <v>203</v>
      </c>
      <c r="R115" s="178" t="s">
        <v>203</v>
      </c>
      <c r="S115" s="175" t="s">
        <v>203</v>
      </c>
      <c r="T115" s="175" t="s">
        <v>203</v>
      </c>
    </row>
    <row r="116" spans="1:20" ht="28.8" thickBot="1">
      <c r="A116" s="153" t="s">
        <v>146</v>
      </c>
      <c r="B116" s="170" t="s">
        <v>52</v>
      </c>
      <c r="C116" s="174" t="s">
        <v>203</v>
      </c>
      <c r="D116" s="175" t="s">
        <v>203</v>
      </c>
      <c r="E116" s="176" t="s">
        <v>203</v>
      </c>
      <c r="F116" s="176" t="s">
        <v>203</v>
      </c>
      <c r="G116" s="175" t="s">
        <v>203</v>
      </c>
      <c r="H116" s="175" t="s">
        <v>203</v>
      </c>
      <c r="I116" s="176" t="s">
        <v>203</v>
      </c>
      <c r="J116" s="176"/>
      <c r="K116" s="175" t="s">
        <v>203</v>
      </c>
      <c r="L116" s="177" t="s">
        <v>203</v>
      </c>
      <c r="M116" s="176" t="s">
        <v>203</v>
      </c>
      <c r="N116" s="176"/>
      <c r="O116" s="175" t="s">
        <v>203</v>
      </c>
      <c r="P116" s="175" t="s">
        <v>203</v>
      </c>
      <c r="Q116" s="176" t="s">
        <v>203</v>
      </c>
      <c r="R116" s="178">
        <v>4</v>
      </c>
      <c r="S116" s="175" t="s">
        <v>203</v>
      </c>
      <c r="T116" s="175" t="s">
        <v>203</v>
      </c>
    </row>
    <row r="117" spans="1:20" ht="15" thickBot="1">
      <c r="A117" s="153" t="s">
        <v>147</v>
      </c>
      <c r="B117" s="170" t="s">
        <v>56</v>
      </c>
      <c r="C117" s="174">
        <v>1.5</v>
      </c>
      <c r="D117" s="175" t="s">
        <v>203</v>
      </c>
      <c r="E117" s="176" t="s">
        <v>203</v>
      </c>
      <c r="F117" s="176" t="s">
        <v>203</v>
      </c>
      <c r="G117" s="175" t="s">
        <v>203</v>
      </c>
      <c r="H117" s="175" t="s">
        <v>203</v>
      </c>
      <c r="I117" s="176" t="s">
        <v>203</v>
      </c>
      <c r="J117" s="176"/>
      <c r="K117" s="175" t="s">
        <v>203</v>
      </c>
      <c r="L117" s="177" t="s">
        <v>203</v>
      </c>
      <c r="M117" s="176" t="s">
        <v>203</v>
      </c>
      <c r="N117" s="176"/>
      <c r="O117" s="175" t="s">
        <v>203</v>
      </c>
      <c r="P117" s="175" t="s">
        <v>203</v>
      </c>
      <c r="Q117" s="176" t="s">
        <v>203</v>
      </c>
      <c r="R117" s="178" t="s">
        <v>203</v>
      </c>
      <c r="S117" s="175" t="s">
        <v>203</v>
      </c>
      <c r="T117" s="175" t="s">
        <v>203</v>
      </c>
    </row>
    <row r="118" spans="1:20" ht="15" thickBot="1">
      <c r="A118" s="153" t="s">
        <v>147</v>
      </c>
      <c r="B118" s="170" t="s">
        <v>52</v>
      </c>
      <c r="C118" s="174">
        <v>5.6</v>
      </c>
      <c r="D118" s="175" t="s">
        <v>203</v>
      </c>
      <c r="E118" s="176" t="s">
        <v>203</v>
      </c>
      <c r="F118" s="176" t="s">
        <v>203</v>
      </c>
      <c r="G118" s="175" t="s">
        <v>203</v>
      </c>
      <c r="H118" s="175" t="s">
        <v>203</v>
      </c>
      <c r="I118" s="176" t="s">
        <v>203</v>
      </c>
      <c r="J118" s="176"/>
      <c r="K118" s="175" t="s">
        <v>203</v>
      </c>
      <c r="L118" s="177" t="s">
        <v>203</v>
      </c>
      <c r="M118" s="176" t="s">
        <v>203</v>
      </c>
      <c r="N118" s="176"/>
      <c r="O118" s="175" t="s">
        <v>203</v>
      </c>
      <c r="P118" s="175" t="s">
        <v>203</v>
      </c>
      <c r="Q118" s="176">
        <v>8.5</v>
      </c>
      <c r="R118" s="178" t="s">
        <v>203</v>
      </c>
      <c r="S118" s="175" t="s">
        <v>203</v>
      </c>
      <c r="T118" s="175" t="s">
        <v>203</v>
      </c>
    </row>
    <row r="119" spans="1:20" ht="28.8" thickBot="1">
      <c r="A119" s="153" t="s">
        <v>268</v>
      </c>
      <c r="B119" s="170" t="s">
        <v>56</v>
      </c>
      <c r="C119" s="174" t="s">
        <v>203</v>
      </c>
      <c r="D119" s="175" t="s">
        <v>203</v>
      </c>
      <c r="E119" s="176" t="s">
        <v>203</v>
      </c>
      <c r="F119" s="176" t="s">
        <v>203</v>
      </c>
      <c r="G119" s="175" t="s">
        <v>203</v>
      </c>
      <c r="H119" s="175" t="s">
        <v>203</v>
      </c>
      <c r="I119" s="176" t="s">
        <v>203</v>
      </c>
      <c r="J119" s="176"/>
      <c r="K119" s="175" t="s">
        <v>203</v>
      </c>
      <c r="L119" s="177" t="s">
        <v>203</v>
      </c>
      <c r="M119" s="176" t="s">
        <v>203</v>
      </c>
      <c r="N119" s="176"/>
      <c r="O119" s="175" t="s">
        <v>203</v>
      </c>
      <c r="P119" s="175" t="s">
        <v>203</v>
      </c>
      <c r="Q119" s="176" t="s">
        <v>203</v>
      </c>
      <c r="R119" s="178" t="s">
        <v>203</v>
      </c>
      <c r="S119" s="175" t="s">
        <v>203</v>
      </c>
      <c r="T119" s="175" t="s">
        <v>203</v>
      </c>
    </row>
    <row r="120" spans="1:20" ht="15" thickBot="1">
      <c r="A120" s="153" t="s">
        <v>148</v>
      </c>
      <c r="B120" s="170" t="s">
        <v>56</v>
      </c>
      <c r="C120" s="174">
        <v>1.5</v>
      </c>
      <c r="D120" s="175" t="s">
        <v>203</v>
      </c>
      <c r="E120" s="176" t="s">
        <v>203</v>
      </c>
      <c r="F120" s="176" t="s">
        <v>203</v>
      </c>
      <c r="G120" s="175" t="s">
        <v>203</v>
      </c>
      <c r="H120" s="175" t="s">
        <v>203</v>
      </c>
      <c r="I120" s="176" t="s">
        <v>203</v>
      </c>
      <c r="J120" s="176"/>
      <c r="K120" s="175" t="s">
        <v>203</v>
      </c>
      <c r="L120" s="177" t="s">
        <v>203</v>
      </c>
      <c r="M120" s="176" t="s">
        <v>203</v>
      </c>
      <c r="N120" s="176"/>
      <c r="O120" s="175" t="s">
        <v>203</v>
      </c>
      <c r="P120" s="175" t="s">
        <v>203</v>
      </c>
      <c r="Q120" s="176" t="s">
        <v>203</v>
      </c>
      <c r="R120" s="178" t="s">
        <v>203</v>
      </c>
      <c r="S120" s="175" t="s">
        <v>203</v>
      </c>
      <c r="T120" s="175" t="s">
        <v>203</v>
      </c>
    </row>
    <row r="121" spans="1:20" ht="15" thickBot="1">
      <c r="A121" s="153" t="s">
        <v>149</v>
      </c>
      <c r="B121" s="171" t="s">
        <v>52</v>
      </c>
      <c r="C121" s="174" t="s">
        <v>203</v>
      </c>
      <c r="D121" s="175" t="s">
        <v>203</v>
      </c>
      <c r="E121" s="176" t="s">
        <v>203</v>
      </c>
      <c r="F121" s="176" t="s">
        <v>203</v>
      </c>
      <c r="G121" s="175" t="s">
        <v>203</v>
      </c>
      <c r="H121" s="175" t="s">
        <v>203</v>
      </c>
      <c r="I121" s="176" t="s">
        <v>203</v>
      </c>
      <c r="J121" s="176"/>
      <c r="K121" s="175" t="s">
        <v>203</v>
      </c>
      <c r="L121" s="177" t="s">
        <v>203</v>
      </c>
      <c r="M121" s="176" t="s">
        <v>203</v>
      </c>
      <c r="N121" s="176"/>
      <c r="O121" s="175" t="s">
        <v>203</v>
      </c>
      <c r="P121" s="175" t="s">
        <v>203</v>
      </c>
      <c r="Q121" s="176" t="s">
        <v>203</v>
      </c>
      <c r="R121" s="178" t="s">
        <v>203</v>
      </c>
      <c r="S121" s="175" t="s">
        <v>203</v>
      </c>
      <c r="T121" s="175" t="s">
        <v>203</v>
      </c>
    </row>
    <row r="122" spans="1:20" ht="15" thickBot="1">
      <c r="A122" s="153" t="s">
        <v>129</v>
      </c>
      <c r="B122" s="171" t="s">
        <v>52</v>
      </c>
      <c r="C122" s="174" t="s">
        <v>203</v>
      </c>
      <c r="D122" s="175" t="s">
        <v>203</v>
      </c>
      <c r="E122" s="176" t="s">
        <v>203</v>
      </c>
      <c r="F122" s="176" t="s">
        <v>203</v>
      </c>
      <c r="G122" s="175" t="s">
        <v>203</v>
      </c>
      <c r="H122" s="175" t="s">
        <v>203</v>
      </c>
      <c r="I122" s="176" t="s">
        <v>203</v>
      </c>
      <c r="J122" s="176"/>
      <c r="K122" s="175" t="s">
        <v>203</v>
      </c>
      <c r="L122" s="177" t="s">
        <v>203</v>
      </c>
      <c r="M122" s="176" t="s">
        <v>203</v>
      </c>
      <c r="N122" s="176"/>
      <c r="O122" s="175" t="s">
        <v>203</v>
      </c>
      <c r="P122" s="175" t="s">
        <v>203</v>
      </c>
      <c r="Q122" s="176" t="s">
        <v>203</v>
      </c>
      <c r="R122" s="178" t="s">
        <v>203</v>
      </c>
      <c r="S122" s="175" t="s">
        <v>203</v>
      </c>
      <c r="T122" s="175" t="s">
        <v>203</v>
      </c>
    </row>
    <row r="123" spans="1:20" ht="15" thickBot="1">
      <c r="A123" s="153" t="s">
        <v>150</v>
      </c>
      <c r="B123" s="171" t="s">
        <v>52</v>
      </c>
      <c r="C123" s="174" t="s">
        <v>203</v>
      </c>
      <c r="D123" s="175" t="s">
        <v>203</v>
      </c>
      <c r="E123" s="176" t="s">
        <v>203</v>
      </c>
      <c r="F123" s="176" t="s">
        <v>203</v>
      </c>
      <c r="G123" s="175" t="s">
        <v>203</v>
      </c>
      <c r="H123" s="175">
        <v>3.6</v>
      </c>
      <c r="I123" s="176" t="s">
        <v>203</v>
      </c>
      <c r="J123" s="176"/>
      <c r="K123" s="175" t="s">
        <v>203</v>
      </c>
      <c r="L123" s="177" t="s">
        <v>203</v>
      </c>
      <c r="M123" s="176" t="s">
        <v>203</v>
      </c>
      <c r="N123" s="176"/>
      <c r="O123" s="175" t="s">
        <v>203</v>
      </c>
      <c r="P123" s="175" t="s">
        <v>203</v>
      </c>
      <c r="Q123" s="176" t="s">
        <v>203</v>
      </c>
      <c r="R123" s="178" t="s">
        <v>203</v>
      </c>
      <c r="S123" s="175" t="s">
        <v>203</v>
      </c>
      <c r="T123" s="175" t="s">
        <v>203</v>
      </c>
    </row>
    <row r="124" spans="1:20" ht="15" thickBot="1">
      <c r="A124" s="153" t="s">
        <v>151</v>
      </c>
      <c r="B124" s="171" t="s">
        <v>52</v>
      </c>
      <c r="C124" s="174" t="s">
        <v>203</v>
      </c>
      <c r="D124" s="175" t="s">
        <v>203</v>
      </c>
      <c r="E124" s="176" t="s">
        <v>203</v>
      </c>
      <c r="F124" s="176" t="s">
        <v>203</v>
      </c>
      <c r="G124" s="175" t="s">
        <v>203</v>
      </c>
      <c r="H124" s="175" t="s">
        <v>203</v>
      </c>
      <c r="I124" s="176" t="s">
        <v>203</v>
      </c>
      <c r="J124" s="176"/>
      <c r="K124" s="175" t="s">
        <v>203</v>
      </c>
      <c r="L124" s="177" t="s">
        <v>203</v>
      </c>
      <c r="M124" s="176" t="s">
        <v>203</v>
      </c>
      <c r="N124" s="176"/>
      <c r="O124" s="175" t="s">
        <v>203</v>
      </c>
      <c r="P124" s="175" t="s">
        <v>203</v>
      </c>
      <c r="Q124" s="176" t="s">
        <v>203</v>
      </c>
      <c r="R124" s="178" t="s">
        <v>203</v>
      </c>
      <c r="S124" s="175">
        <v>0.9</v>
      </c>
      <c r="T124" s="175">
        <v>0.75</v>
      </c>
    </row>
    <row r="125" spans="1:20" ht="15" thickBot="1">
      <c r="A125" s="153" t="s">
        <v>152</v>
      </c>
      <c r="B125" s="171" t="s">
        <v>52</v>
      </c>
      <c r="C125" s="174" t="s">
        <v>203</v>
      </c>
      <c r="D125" s="175" t="s">
        <v>203</v>
      </c>
      <c r="E125" s="176" t="s">
        <v>203</v>
      </c>
      <c r="F125" s="176" t="s">
        <v>203</v>
      </c>
      <c r="G125" s="175" t="s">
        <v>203</v>
      </c>
      <c r="H125" s="175" t="s">
        <v>203</v>
      </c>
      <c r="I125" s="176" t="s">
        <v>203</v>
      </c>
      <c r="J125" s="176"/>
      <c r="K125" s="175" t="s">
        <v>203</v>
      </c>
      <c r="L125" s="177" t="s">
        <v>203</v>
      </c>
      <c r="M125" s="176" t="s">
        <v>203</v>
      </c>
      <c r="N125" s="176"/>
      <c r="O125" s="175" t="s">
        <v>203</v>
      </c>
      <c r="P125" s="175" t="s">
        <v>203</v>
      </c>
      <c r="Q125" s="176" t="s">
        <v>203</v>
      </c>
      <c r="R125" s="178" t="s">
        <v>203</v>
      </c>
      <c r="S125" s="175" t="s">
        <v>203</v>
      </c>
      <c r="T125" s="175" t="s">
        <v>203</v>
      </c>
    </row>
    <row r="126" spans="1:20" ht="15" thickBot="1">
      <c r="A126" s="153" t="s">
        <v>153</v>
      </c>
      <c r="B126" s="171" t="s">
        <v>56</v>
      </c>
      <c r="C126" s="174" t="s">
        <v>203</v>
      </c>
      <c r="D126" s="175" t="s">
        <v>203</v>
      </c>
      <c r="E126" s="176" t="s">
        <v>203</v>
      </c>
      <c r="F126" s="176" t="s">
        <v>203</v>
      </c>
      <c r="G126" s="175" t="s">
        <v>203</v>
      </c>
      <c r="H126" s="175" t="s">
        <v>203</v>
      </c>
      <c r="I126" s="176" t="s">
        <v>203</v>
      </c>
      <c r="J126" s="176"/>
      <c r="K126" s="175" t="s">
        <v>203</v>
      </c>
      <c r="L126" s="177" t="s">
        <v>203</v>
      </c>
      <c r="M126" s="176" t="s">
        <v>203</v>
      </c>
      <c r="N126" s="176"/>
      <c r="O126" s="175" t="s">
        <v>203</v>
      </c>
      <c r="P126" s="175" t="s">
        <v>203</v>
      </c>
      <c r="Q126" s="176" t="s">
        <v>203</v>
      </c>
      <c r="R126" s="178" t="s">
        <v>203</v>
      </c>
      <c r="S126" s="175" t="s">
        <v>203</v>
      </c>
      <c r="T126" s="175" t="s">
        <v>203</v>
      </c>
    </row>
    <row r="127" spans="1:20" ht="15" thickBot="1">
      <c r="A127" s="153" t="s">
        <v>154</v>
      </c>
      <c r="B127" s="171" t="s">
        <v>56</v>
      </c>
      <c r="C127" s="174">
        <v>1.1499999999999999</v>
      </c>
      <c r="D127" s="175" t="s">
        <v>203</v>
      </c>
      <c r="E127" s="176" t="s">
        <v>203</v>
      </c>
      <c r="F127" s="176" t="s">
        <v>203</v>
      </c>
      <c r="G127" s="175" t="s">
        <v>203</v>
      </c>
      <c r="H127" s="175" t="s">
        <v>203</v>
      </c>
      <c r="I127" s="176">
        <v>1.4</v>
      </c>
      <c r="J127" s="176"/>
      <c r="K127" s="175" t="s">
        <v>203</v>
      </c>
      <c r="L127" s="177" t="s">
        <v>203</v>
      </c>
      <c r="M127" s="176" t="s">
        <v>203</v>
      </c>
      <c r="N127" s="176"/>
      <c r="O127" s="175" t="s">
        <v>203</v>
      </c>
      <c r="P127" s="175" t="s">
        <v>203</v>
      </c>
      <c r="Q127" s="176">
        <v>1.1333333333333333</v>
      </c>
      <c r="R127" s="178">
        <v>1.5</v>
      </c>
      <c r="S127" s="175" t="s">
        <v>203</v>
      </c>
      <c r="T127" s="175" t="s">
        <v>203</v>
      </c>
    </row>
    <row r="128" spans="1:20" ht="15" thickBot="1">
      <c r="A128" s="153" t="s">
        <v>269</v>
      </c>
      <c r="B128" s="170" t="s">
        <v>52</v>
      </c>
      <c r="C128" s="174" t="s">
        <v>203</v>
      </c>
      <c r="D128" s="175" t="s">
        <v>203</v>
      </c>
      <c r="E128" s="176" t="s">
        <v>203</v>
      </c>
      <c r="F128" s="176" t="s">
        <v>203</v>
      </c>
      <c r="G128" s="175" t="s">
        <v>203</v>
      </c>
      <c r="H128" s="175" t="s">
        <v>203</v>
      </c>
      <c r="I128" s="176" t="s">
        <v>203</v>
      </c>
      <c r="J128" s="176"/>
      <c r="K128" s="175" t="s">
        <v>203</v>
      </c>
      <c r="L128" s="177" t="s">
        <v>203</v>
      </c>
      <c r="M128" s="176" t="s">
        <v>203</v>
      </c>
      <c r="N128" s="176"/>
      <c r="O128" s="175" t="s">
        <v>203</v>
      </c>
      <c r="P128" s="175" t="s">
        <v>203</v>
      </c>
      <c r="Q128" s="176" t="s">
        <v>203</v>
      </c>
      <c r="R128" s="178" t="s">
        <v>203</v>
      </c>
      <c r="S128" s="175" t="s">
        <v>203</v>
      </c>
      <c r="T128" s="175" t="s">
        <v>203</v>
      </c>
    </row>
    <row r="129" spans="1:20" ht="15" thickBot="1">
      <c r="A129" s="153" t="s">
        <v>155</v>
      </c>
      <c r="B129" s="170" t="s">
        <v>52</v>
      </c>
      <c r="C129" s="174" t="s">
        <v>203</v>
      </c>
      <c r="D129" s="175" t="s">
        <v>203</v>
      </c>
      <c r="E129" s="176" t="s">
        <v>203</v>
      </c>
      <c r="F129" s="176" t="s">
        <v>203</v>
      </c>
      <c r="G129" s="175" t="s">
        <v>203</v>
      </c>
      <c r="H129" s="175">
        <v>6.5</v>
      </c>
      <c r="I129" s="176" t="s">
        <v>203</v>
      </c>
      <c r="J129" s="176"/>
      <c r="K129" s="175" t="s">
        <v>203</v>
      </c>
      <c r="L129" s="177" t="s">
        <v>203</v>
      </c>
      <c r="M129" s="176" t="s">
        <v>203</v>
      </c>
      <c r="N129" s="176"/>
      <c r="O129" s="175" t="s">
        <v>203</v>
      </c>
      <c r="P129" s="175" t="s">
        <v>203</v>
      </c>
      <c r="Q129" s="176" t="s">
        <v>203</v>
      </c>
      <c r="R129" s="178" t="s">
        <v>203</v>
      </c>
      <c r="S129" s="175" t="s">
        <v>203</v>
      </c>
      <c r="T129" s="175" t="s">
        <v>203</v>
      </c>
    </row>
    <row r="130" spans="1:20" ht="15" thickBot="1">
      <c r="A130" s="153" t="s">
        <v>156</v>
      </c>
      <c r="B130" s="171" t="s">
        <v>56</v>
      </c>
      <c r="C130" s="174">
        <v>1</v>
      </c>
      <c r="D130" s="175" t="s">
        <v>203</v>
      </c>
      <c r="E130" s="176">
        <v>1</v>
      </c>
      <c r="F130" s="176" t="s">
        <v>203</v>
      </c>
      <c r="G130" s="175" t="s">
        <v>203</v>
      </c>
      <c r="H130" s="175" t="s">
        <v>203</v>
      </c>
      <c r="I130" s="176">
        <v>1.4</v>
      </c>
      <c r="J130" s="176"/>
      <c r="K130" s="175" t="s">
        <v>203</v>
      </c>
      <c r="L130" s="177" t="s">
        <v>203</v>
      </c>
      <c r="M130" s="176" t="s">
        <v>203</v>
      </c>
      <c r="N130" s="176"/>
      <c r="O130" s="175" t="s">
        <v>203</v>
      </c>
      <c r="P130" s="175" t="s">
        <v>203</v>
      </c>
      <c r="Q130" s="176">
        <v>1.1333333333333333</v>
      </c>
      <c r="R130" s="178">
        <v>1.5</v>
      </c>
      <c r="S130" s="175" t="s">
        <v>203</v>
      </c>
      <c r="T130" s="175" t="s">
        <v>203</v>
      </c>
    </row>
    <row r="131" spans="1:20" ht="15" thickBot="1">
      <c r="A131" s="153" t="s">
        <v>156</v>
      </c>
      <c r="B131" s="171" t="s">
        <v>52</v>
      </c>
      <c r="C131" s="174" t="s">
        <v>203</v>
      </c>
      <c r="D131" s="175" t="s">
        <v>203</v>
      </c>
      <c r="E131" s="176" t="s">
        <v>203</v>
      </c>
      <c r="F131" s="176" t="s">
        <v>203</v>
      </c>
      <c r="G131" s="175" t="s">
        <v>203</v>
      </c>
      <c r="H131" s="175" t="s">
        <v>203</v>
      </c>
      <c r="I131" s="176" t="s">
        <v>203</v>
      </c>
      <c r="J131" s="176"/>
      <c r="K131" s="175" t="s">
        <v>203</v>
      </c>
      <c r="L131" s="177" t="s">
        <v>203</v>
      </c>
      <c r="M131" s="176" t="s">
        <v>203</v>
      </c>
      <c r="N131" s="176"/>
      <c r="O131" s="175" t="s">
        <v>203</v>
      </c>
      <c r="P131" s="175" t="s">
        <v>203</v>
      </c>
      <c r="Q131" s="176" t="s">
        <v>203</v>
      </c>
      <c r="R131" s="178" t="s">
        <v>203</v>
      </c>
      <c r="S131" s="175" t="s">
        <v>203</v>
      </c>
      <c r="T131" s="175" t="s">
        <v>203</v>
      </c>
    </row>
    <row r="132" spans="1:20" ht="15" thickBot="1">
      <c r="A132" s="153" t="s">
        <v>157</v>
      </c>
      <c r="B132" s="170" t="s">
        <v>52</v>
      </c>
      <c r="C132" s="174" t="s">
        <v>203</v>
      </c>
      <c r="D132" s="175" t="s">
        <v>203</v>
      </c>
      <c r="E132" s="176" t="s">
        <v>203</v>
      </c>
      <c r="F132" s="176" t="s">
        <v>203</v>
      </c>
      <c r="G132" s="175" t="s">
        <v>203</v>
      </c>
      <c r="H132" s="175" t="s">
        <v>203</v>
      </c>
      <c r="I132" s="176" t="s">
        <v>203</v>
      </c>
      <c r="J132" s="176"/>
      <c r="K132" s="175" t="s">
        <v>203</v>
      </c>
      <c r="L132" s="177">
        <v>2.2000000000000002</v>
      </c>
      <c r="M132" s="176" t="s">
        <v>203</v>
      </c>
      <c r="N132" s="176"/>
      <c r="O132" s="175" t="s">
        <v>203</v>
      </c>
      <c r="P132" s="175" t="s">
        <v>203</v>
      </c>
      <c r="Q132" s="176">
        <v>3.1</v>
      </c>
      <c r="R132" s="178" t="s">
        <v>203</v>
      </c>
      <c r="S132" s="175" t="s">
        <v>203</v>
      </c>
      <c r="T132" s="175" t="s">
        <v>203</v>
      </c>
    </row>
    <row r="133" spans="1:20" ht="15" thickBot="1">
      <c r="A133" s="153" t="s">
        <v>157</v>
      </c>
      <c r="B133" s="170" t="s">
        <v>70</v>
      </c>
      <c r="C133" s="174">
        <v>1.2</v>
      </c>
      <c r="D133" s="175" t="s">
        <v>203</v>
      </c>
      <c r="E133" s="176">
        <v>2</v>
      </c>
      <c r="F133" s="176" t="s">
        <v>203</v>
      </c>
      <c r="G133" s="175" t="s">
        <v>203</v>
      </c>
      <c r="H133" s="175" t="s">
        <v>203</v>
      </c>
      <c r="I133" s="176" t="s">
        <v>203</v>
      </c>
      <c r="J133" s="176"/>
      <c r="K133" s="175" t="s">
        <v>203</v>
      </c>
      <c r="L133" s="177" t="s">
        <v>203</v>
      </c>
      <c r="M133" s="176" t="s">
        <v>203</v>
      </c>
      <c r="N133" s="176"/>
      <c r="O133" s="175" t="s">
        <v>203</v>
      </c>
      <c r="P133" s="175" t="s">
        <v>203</v>
      </c>
      <c r="Q133" s="176" t="s">
        <v>203</v>
      </c>
      <c r="R133" s="178" t="s">
        <v>203</v>
      </c>
      <c r="S133" s="175" t="s">
        <v>203</v>
      </c>
      <c r="T133" s="175" t="s">
        <v>203</v>
      </c>
    </row>
    <row r="134" spans="1:20" ht="15" thickBot="1">
      <c r="A134" s="153" t="s">
        <v>158</v>
      </c>
      <c r="B134" s="170" t="s">
        <v>52</v>
      </c>
      <c r="C134" s="174" t="s">
        <v>203</v>
      </c>
      <c r="D134" s="175" t="s">
        <v>203</v>
      </c>
      <c r="E134" s="176">
        <v>12.5</v>
      </c>
      <c r="F134" s="176" t="s">
        <v>203</v>
      </c>
      <c r="G134" s="175" t="s">
        <v>203</v>
      </c>
      <c r="H134" s="175" t="s">
        <v>203</v>
      </c>
      <c r="I134" s="176">
        <v>11.4</v>
      </c>
      <c r="J134" s="176"/>
      <c r="K134" s="175" t="s">
        <v>203</v>
      </c>
      <c r="L134" s="177" t="s">
        <v>203</v>
      </c>
      <c r="M134" s="176" t="s">
        <v>203</v>
      </c>
      <c r="N134" s="176"/>
      <c r="O134" s="175" t="s">
        <v>203</v>
      </c>
      <c r="P134" s="175" t="s">
        <v>203</v>
      </c>
      <c r="Q134" s="176" t="s">
        <v>203</v>
      </c>
      <c r="R134" s="178">
        <v>9</v>
      </c>
      <c r="S134" s="175" t="s">
        <v>203</v>
      </c>
      <c r="T134" s="175" t="s">
        <v>203</v>
      </c>
    </row>
    <row r="135" spans="1:20" ht="15" thickBot="1">
      <c r="A135" s="153" t="s">
        <v>159</v>
      </c>
      <c r="B135" s="170" t="s">
        <v>70</v>
      </c>
      <c r="C135" s="174" t="s">
        <v>203</v>
      </c>
      <c r="D135" s="175" t="s">
        <v>203</v>
      </c>
      <c r="E135" s="176" t="s">
        <v>203</v>
      </c>
      <c r="F135" s="176" t="s">
        <v>203</v>
      </c>
      <c r="G135" s="175" t="s">
        <v>203</v>
      </c>
      <c r="H135" s="175" t="s">
        <v>203</v>
      </c>
      <c r="I135" s="176" t="s">
        <v>203</v>
      </c>
      <c r="J135" s="176"/>
      <c r="K135" s="175" t="s">
        <v>203</v>
      </c>
      <c r="L135" s="177" t="s">
        <v>203</v>
      </c>
      <c r="M135" s="176" t="s">
        <v>203</v>
      </c>
      <c r="N135" s="176"/>
      <c r="O135" s="175" t="s">
        <v>203</v>
      </c>
      <c r="P135" s="175" t="s">
        <v>203</v>
      </c>
      <c r="Q135" s="176" t="s">
        <v>203</v>
      </c>
      <c r="R135" s="178" t="s">
        <v>203</v>
      </c>
      <c r="S135" s="175" t="s">
        <v>203</v>
      </c>
      <c r="T135" s="175" t="s">
        <v>203</v>
      </c>
    </row>
    <row r="136" spans="1:20" ht="15" thickBot="1">
      <c r="A136" s="153" t="s">
        <v>160</v>
      </c>
      <c r="B136" s="170" t="s">
        <v>199</v>
      </c>
      <c r="C136" s="174" t="s">
        <v>203</v>
      </c>
      <c r="D136" s="175" t="s">
        <v>203</v>
      </c>
      <c r="E136" s="176" t="s">
        <v>203</v>
      </c>
      <c r="F136" s="176" t="s">
        <v>203</v>
      </c>
      <c r="G136" s="175" t="s">
        <v>203</v>
      </c>
      <c r="H136" s="175" t="s">
        <v>203</v>
      </c>
      <c r="I136" s="176" t="s">
        <v>203</v>
      </c>
      <c r="J136" s="176"/>
      <c r="K136" s="175" t="s">
        <v>203</v>
      </c>
      <c r="L136" s="177" t="s">
        <v>203</v>
      </c>
      <c r="M136" s="176" t="s">
        <v>203</v>
      </c>
      <c r="N136" s="176"/>
      <c r="O136" s="175" t="s">
        <v>203</v>
      </c>
      <c r="P136" s="175" t="s">
        <v>203</v>
      </c>
      <c r="Q136" s="176" t="s">
        <v>203</v>
      </c>
      <c r="R136" s="178" t="s">
        <v>203</v>
      </c>
      <c r="S136" s="175" t="s">
        <v>203</v>
      </c>
      <c r="T136" s="175" t="s">
        <v>203</v>
      </c>
    </row>
    <row r="137" spans="1:20" ht="15" thickBot="1">
      <c r="A137" s="153" t="s">
        <v>270</v>
      </c>
      <c r="B137" s="170" t="s">
        <v>162</v>
      </c>
      <c r="C137" s="174" t="s">
        <v>203</v>
      </c>
      <c r="D137" s="175" t="s">
        <v>203</v>
      </c>
      <c r="E137" s="176" t="s">
        <v>203</v>
      </c>
      <c r="F137" s="176" t="s">
        <v>203</v>
      </c>
      <c r="G137" s="175" t="s">
        <v>203</v>
      </c>
      <c r="H137" s="175" t="s">
        <v>203</v>
      </c>
      <c r="I137" s="176" t="s">
        <v>203</v>
      </c>
      <c r="J137" s="176"/>
      <c r="K137" s="175" t="s">
        <v>203</v>
      </c>
      <c r="L137" s="177" t="s">
        <v>203</v>
      </c>
      <c r="M137" s="176" t="s">
        <v>203</v>
      </c>
      <c r="N137" s="176"/>
      <c r="O137" s="175" t="s">
        <v>203</v>
      </c>
      <c r="P137" s="175" t="s">
        <v>203</v>
      </c>
      <c r="Q137" s="176" t="s">
        <v>203</v>
      </c>
      <c r="R137" s="178" t="s">
        <v>203</v>
      </c>
      <c r="S137" s="175" t="s">
        <v>203</v>
      </c>
      <c r="T137" s="175" t="s">
        <v>203</v>
      </c>
    </row>
    <row r="138" spans="1:20" ht="15" thickBot="1">
      <c r="A138" s="153" t="s">
        <v>161</v>
      </c>
      <c r="B138" s="170" t="s">
        <v>162</v>
      </c>
      <c r="C138" s="174" t="s">
        <v>203</v>
      </c>
      <c r="D138" s="175" t="s">
        <v>203</v>
      </c>
      <c r="E138" s="176" t="s">
        <v>203</v>
      </c>
      <c r="F138" s="176" t="s">
        <v>203</v>
      </c>
      <c r="G138" s="175" t="s">
        <v>203</v>
      </c>
      <c r="H138" s="175" t="s">
        <v>203</v>
      </c>
      <c r="I138" s="176" t="s">
        <v>203</v>
      </c>
      <c r="J138" s="176"/>
      <c r="K138" s="175" t="s">
        <v>203</v>
      </c>
      <c r="L138" s="177" t="s">
        <v>203</v>
      </c>
      <c r="M138" s="176" t="s">
        <v>203</v>
      </c>
      <c r="N138" s="176"/>
      <c r="O138" s="175" t="s">
        <v>203</v>
      </c>
      <c r="P138" s="175" t="s">
        <v>203</v>
      </c>
      <c r="Q138" s="176" t="s">
        <v>203</v>
      </c>
      <c r="R138" s="178" t="s">
        <v>203</v>
      </c>
      <c r="S138" s="175" t="s">
        <v>203</v>
      </c>
      <c r="T138" s="175" t="s">
        <v>203</v>
      </c>
    </row>
    <row r="139" spans="1:20" ht="15" thickBot="1">
      <c r="A139" s="153" t="s">
        <v>271</v>
      </c>
      <c r="B139" s="170" t="s">
        <v>52</v>
      </c>
      <c r="C139" s="174" t="s">
        <v>203</v>
      </c>
      <c r="D139" s="175" t="s">
        <v>203</v>
      </c>
      <c r="E139" s="176">
        <v>4.5</v>
      </c>
      <c r="F139" s="176" t="s">
        <v>203</v>
      </c>
      <c r="G139" s="175" t="s">
        <v>203</v>
      </c>
      <c r="H139" s="175" t="s">
        <v>203</v>
      </c>
      <c r="I139" s="176" t="s">
        <v>203</v>
      </c>
      <c r="J139" s="176"/>
      <c r="K139" s="175" t="s">
        <v>203</v>
      </c>
      <c r="L139" s="177" t="s">
        <v>203</v>
      </c>
      <c r="M139" s="176" t="s">
        <v>203</v>
      </c>
      <c r="N139" s="176"/>
      <c r="O139" s="175" t="s">
        <v>203</v>
      </c>
      <c r="P139" s="175" t="s">
        <v>203</v>
      </c>
      <c r="Q139" s="176" t="s">
        <v>203</v>
      </c>
      <c r="R139" s="178" t="s">
        <v>203</v>
      </c>
      <c r="S139" s="175" t="s">
        <v>203</v>
      </c>
      <c r="T139" s="175" t="s">
        <v>203</v>
      </c>
    </row>
    <row r="140" spans="1:20" ht="28.8" thickBot="1">
      <c r="A140" s="153" t="s">
        <v>163</v>
      </c>
      <c r="B140" s="170" t="s">
        <v>70</v>
      </c>
      <c r="C140" s="174" t="s">
        <v>203</v>
      </c>
      <c r="D140" s="175" t="s">
        <v>203</v>
      </c>
      <c r="E140" s="176" t="s">
        <v>203</v>
      </c>
      <c r="F140" s="176" t="s">
        <v>203</v>
      </c>
      <c r="G140" s="175" t="s">
        <v>203</v>
      </c>
      <c r="H140" s="175" t="s">
        <v>203</v>
      </c>
      <c r="I140" s="176" t="s">
        <v>203</v>
      </c>
      <c r="J140" s="176"/>
      <c r="K140" s="175" t="s">
        <v>203</v>
      </c>
      <c r="L140" s="177" t="s">
        <v>203</v>
      </c>
      <c r="M140" s="176" t="s">
        <v>203</v>
      </c>
      <c r="N140" s="176"/>
      <c r="O140" s="175" t="s">
        <v>203</v>
      </c>
      <c r="P140" s="175" t="s">
        <v>203</v>
      </c>
      <c r="Q140" s="176" t="s">
        <v>203</v>
      </c>
      <c r="R140" s="178" t="s">
        <v>203</v>
      </c>
      <c r="S140" s="175" t="s">
        <v>203</v>
      </c>
      <c r="T140" s="175" t="s">
        <v>203</v>
      </c>
    </row>
    <row r="141" spans="1:20" ht="54.6" thickBot="1">
      <c r="A141" s="156" t="s">
        <v>272</v>
      </c>
      <c r="B141" s="170" t="s">
        <v>52</v>
      </c>
      <c r="C141" s="174" t="s">
        <v>203</v>
      </c>
      <c r="D141" s="175" t="s">
        <v>203</v>
      </c>
      <c r="E141" s="176" t="s">
        <v>203</v>
      </c>
      <c r="F141" s="176" t="s">
        <v>203</v>
      </c>
      <c r="G141" s="175" t="s">
        <v>203</v>
      </c>
      <c r="H141" s="175" t="s">
        <v>203</v>
      </c>
      <c r="I141" s="176" t="s">
        <v>203</v>
      </c>
      <c r="J141" s="176"/>
      <c r="K141" s="175" t="s">
        <v>203</v>
      </c>
      <c r="L141" s="177" t="s">
        <v>203</v>
      </c>
      <c r="M141" s="176" t="s">
        <v>203</v>
      </c>
      <c r="N141" s="176"/>
      <c r="O141" s="175" t="s">
        <v>203</v>
      </c>
      <c r="P141" s="175" t="s">
        <v>203</v>
      </c>
      <c r="Q141" s="176">
        <v>3.5</v>
      </c>
      <c r="R141" s="178" t="s">
        <v>203</v>
      </c>
      <c r="S141" s="175" t="s">
        <v>203</v>
      </c>
      <c r="T141" s="175" t="s">
        <v>203</v>
      </c>
    </row>
    <row r="142" spans="1:20" ht="18.600000000000001" thickBot="1">
      <c r="A142" s="157" t="s">
        <v>273</v>
      </c>
      <c r="B142" s="170" t="s">
        <v>56</v>
      </c>
      <c r="C142" s="174" t="s">
        <v>203</v>
      </c>
      <c r="D142" s="175" t="s">
        <v>203</v>
      </c>
      <c r="E142" s="176" t="s">
        <v>203</v>
      </c>
      <c r="F142" s="176" t="s">
        <v>203</v>
      </c>
      <c r="G142" s="175" t="s">
        <v>203</v>
      </c>
      <c r="H142" s="175" t="s">
        <v>203</v>
      </c>
      <c r="I142" s="176" t="s">
        <v>203</v>
      </c>
      <c r="J142" s="176"/>
      <c r="K142" s="175" t="s">
        <v>203</v>
      </c>
      <c r="L142" s="177" t="s">
        <v>203</v>
      </c>
      <c r="M142" s="176" t="s">
        <v>203</v>
      </c>
      <c r="N142" s="176"/>
      <c r="O142" s="175" t="s">
        <v>203</v>
      </c>
      <c r="P142" s="175" t="s">
        <v>203</v>
      </c>
      <c r="Q142" s="176" t="s">
        <v>203</v>
      </c>
      <c r="R142" s="178" t="s">
        <v>203</v>
      </c>
      <c r="S142" s="175" t="s">
        <v>203</v>
      </c>
      <c r="T142" s="175" t="s">
        <v>203</v>
      </c>
    </row>
    <row r="143" spans="1:20" ht="18.600000000000001" thickBot="1">
      <c r="A143" s="158" t="s">
        <v>201</v>
      </c>
      <c r="B143" s="170" t="s">
        <v>52</v>
      </c>
      <c r="C143" s="174" t="s">
        <v>203</v>
      </c>
      <c r="D143" s="175" t="s">
        <v>203</v>
      </c>
      <c r="E143" s="176" t="s">
        <v>203</v>
      </c>
      <c r="F143" s="176" t="s">
        <v>203</v>
      </c>
      <c r="G143" s="175" t="s">
        <v>203</v>
      </c>
      <c r="H143" s="175" t="s">
        <v>203</v>
      </c>
      <c r="I143" s="176" t="s">
        <v>203</v>
      </c>
      <c r="J143" s="176"/>
      <c r="K143" s="175" t="s">
        <v>203</v>
      </c>
      <c r="L143" s="177" t="s">
        <v>203</v>
      </c>
      <c r="M143" s="176" t="s">
        <v>203</v>
      </c>
      <c r="N143" s="176"/>
      <c r="O143" s="175" t="s">
        <v>203</v>
      </c>
      <c r="P143" s="175" t="s">
        <v>203</v>
      </c>
      <c r="Q143" s="176">
        <v>14</v>
      </c>
      <c r="R143" s="178" t="s">
        <v>203</v>
      </c>
      <c r="S143" s="175" t="s">
        <v>203</v>
      </c>
      <c r="T143" s="175" t="s">
        <v>203</v>
      </c>
    </row>
    <row r="144" spans="1:20" ht="18.600000000000001" thickBot="1">
      <c r="A144" s="159" t="s">
        <v>164</v>
      </c>
      <c r="B144" s="140"/>
      <c r="C144" s="179"/>
      <c r="D144" s="180"/>
      <c r="E144" s="179"/>
      <c r="F144" s="180"/>
      <c r="G144" s="179"/>
      <c r="H144" s="180"/>
      <c r="I144" s="179"/>
      <c r="J144" s="180"/>
      <c r="K144" s="179"/>
      <c r="L144" s="180"/>
      <c r="M144" s="179"/>
      <c r="N144" s="180"/>
      <c r="O144" s="179"/>
      <c r="P144" s="180"/>
      <c r="Q144" s="179"/>
      <c r="R144" s="180"/>
      <c r="S144" s="179"/>
      <c r="T144" s="180"/>
    </row>
    <row r="145" spans="1:20" ht="15" thickBot="1">
      <c r="A145" s="153" t="s">
        <v>165</v>
      </c>
      <c r="B145" s="170" t="s">
        <v>52</v>
      </c>
      <c r="C145" s="174" t="s">
        <v>203</v>
      </c>
      <c r="D145" s="175" t="s">
        <v>203</v>
      </c>
      <c r="E145" s="176" t="s">
        <v>203</v>
      </c>
      <c r="F145" s="176" t="s">
        <v>203</v>
      </c>
      <c r="G145" s="175" t="s">
        <v>203</v>
      </c>
      <c r="H145" s="175" t="s">
        <v>203</v>
      </c>
      <c r="I145" s="176" t="s">
        <v>203</v>
      </c>
      <c r="J145" s="176"/>
      <c r="K145" s="175" t="s">
        <v>203</v>
      </c>
      <c r="L145" s="177" t="s">
        <v>203</v>
      </c>
      <c r="M145" s="176" t="s">
        <v>203</v>
      </c>
      <c r="N145" s="176"/>
      <c r="O145" s="175" t="s">
        <v>203</v>
      </c>
      <c r="P145" s="175" t="s">
        <v>203</v>
      </c>
      <c r="Q145" s="176" t="s">
        <v>203</v>
      </c>
      <c r="R145" s="178" t="s">
        <v>203</v>
      </c>
      <c r="S145" s="175" t="s">
        <v>203</v>
      </c>
      <c r="T145" s="175" t="s">
        <v>203</v>
      </c>
    </row>
    <row r="146" spans="1:20" ht="15" thickBot="1">
      <c r="A146" s="153" t="s">
        <v>166</v>
      </c>
      <c r="B146" s="170" t="s">
        <v>52</v>
      </c>
      <c r="C146" s="174" t="s">
        <v>203</v>
      </c>
      <c r="D146" s="175" t="s">
        <v>203</v>
      </c>
      <c r="E146" s="176" t="s">
        <v>203</v>
      </c>
      <c r="F146" s="176" t="s">
        <v>203</v>
      </c>
      <c r="G146" s="175" t="s">
        <v>203</v>
      </c>
      <c r="H146" s="175" t="s">
        <v>203</v>
      </c>
      <c r="I146" s="176" t="s">
        <v>203</v>
      </c>
      <c r="J146" s="176"/>
      <c r="K146" s="175" t="s">
        <v>203</v>
      </c>
      <c r="L146" s="177" t="s">
        <v>203</v>
      </c>
      <c r="M146" s="176" t="s">
        <v>203</v>
      </c>
      <c r="N146" s="176"/>
      <c r="O146" s="175" t="s">
        <v>203</v>
      </c>
      <c r="P146" s="175" t="s">
        <v>203</v>
      </c>
      <c r="Q146" s="176" t="s">
        <v>203</v>
      </c>
      <c r="R146" s="178" t="s">
        <v>203</v>
      </c>
      <c r="S146" s="175" t="s">
        <v>203</v>
      </c>
      <c r="T146" s="175" t="s">
        <v>203</v>
      </c>
    </row>
    <row r="147" spans="1:20" ht="15" thickBot="1">
      <c r="A147" s="153" t="s">
        <v>167</v>
      </c>
      <c r="B147" s="170" t="s">
        <v>52</v>
      </c>
      <c r="C147" s="174" t="s">
        <v>203</v>
      </c>
      <c r="D147" s="175" t="s">
        <v>203</v>
      </c>
      <c r="E147" s="176" t="s">
        <v>203</v>
      </c>
      <c r="F147" s="176" t="s">
        <v>203</v>
      </c>
      <c r="G147" s="175" t="s">
        <v>203</v>
      </c>
      <c r="H147" s="175" t="s">
        <v>203</v>
      </c>
      <c r="I147" s="176" t="s">
        <v>203</v>
      </c>
      <c r="J147" s="176"/>
      <c r="K147" s="175" t="s">
        <v>203</v>
      </c>
      <c r="L147" s="177" t="s">
        <v>203</v>
      </c>
      <c r="M147" s="176" t="s">
        <v>203</v>
      </c>
      <c r="N147" s="176"/>
      <c r="O147" s="175" t="s">
        <v>203</v>
      </c>
      <c r="P147" s="175" t="s">
        <v>203</v>
      </c>
      <c r="Q147" s="176" t="s">
        <v>203</v>
      </c>
      <c r="R147" s="178" t="s">
        <v>203</v>
      </c>
      <c r="S147" s="175" t="s">
        <v>203</v>
      </c>
      <c r="T147" s="175" t="s">
        <v>203</v>
      </c>
    </row>
    <row r="148" spans="1:20" ht="28.8" thickBot="1">
      <c r="A148" s="153" t="s">
        <v>168</v>
      </c>
      <c r="B148" s="170" t="s">
        <v>52</v>
      </c>
      <c r="C148" s="174" t="s">
        <v>203</v>
      </c>
      <c r="D148" s="175" t="s">
        <v>203</v>
      </c>
      <c r="E148" s="176" t="s">
        <v>203</v>
      </c>
      <c r="F148" s="176" t="s">
        <v>203</v>
      </c>
      <c r="G148" s="175" t="s">
        <v>203</v>
      </c>
      <c r="H148" s="175" t="s">
        <v>203</v>
      </c>
      <c r="I148" s="176" t="s">
        <v>203</v>
      </c>
      <c r="J148" s="176"/>
      <c r="K148" s="175" t="s">
        <v>203</v>
      </c>
      <c r="L148" s="177" t="s">
        <v>203</v>
      </c>
      <c r="M148" s="176" t="s">
        <v>203</v>
      </c>
      <c r="N148" s="176"/>
      <c r="O148" s="175" t="s">
        <v>203</v>
      </c>
      <c r="P148" s="175" t="s">
        <v>203</v>
      </c>
      <c r="Q148" s="176" t="s">
        <v>203</v>
      </c>
      <c r="R148" s="178" t="s">
        <v>203</v>
      </c>
      <c r="S148" s="175" t="s">
        <v>203</v>
      </c>
      <c r="T148" s="175" t="s">
        <v>203</v>
      </c>
    </row>
    <row r="149" spans="1:20" ht="15" thickBot="1">
      <c r="A149" s="153" t="s">
        <v>274</v>
      </c>
      <c r="B149" s="170" t="s">
        <v>200</v>
      </c>
      <c r="C149" s="174" t="s">
        <v>203</v>
      </c>
      <c r="D149" s="175" t="s">
        <v>203</v>
      </c>
      <c r="E149" s="176" t="s">
        <v>203</v>
      </c>
      <c r="F149" s="176" t="s">
        <v>203</v>
      </c>
      <c r="G149" s="175" t="s">
        <v>203</v>
      </c>
      <c r="H149" s="175" t="s">
        <v>203</v>
      </c>
      <c r="I149" s="176" t="s">
        <v>203</v>
      </c>
      <c r="J149" s="176"/>
      <c r="K149" s="175" t="s">
        <v>203</v>
      </c>
      <c r="L149" s="177" t="s">
        <v>203</v>
      </c>
      <c r="M149" s="176" t="s">
        <v>203</v>
      </c>
      <c r="N149" s="176"/>
      <c r="O149" s="175" t="s">
        <v>203</v>
      </c>
      <c r="P149" s="175" t="s">
        <v>203</v>
      </c>
      <c r="Q149" s="176" t="s">
        <v>203</v>
      </c>
      <c r="R149" s="178" t="s">
        <v>203</v>
      </c>
      <c r="S149" s="175" t="s">
        <v>203</v>
      </c>
      <c r="T149" s="175" t="s">
        <v>203</v>
      </c>
    </row>
    <row r="150" spans="1:20" ht="28.8" thickBot="1">
      <c r="A150" s="153" t="s">
        <v>169</v>
      </c>
      <c r="B150" s="170" t="s">
        <v>52</v>
      </c>
      <c r="C150" s="174" t="s">
        <v>203</v>
      </c>
      <c r="D150" s="175" t="s">
        <v>203</v>
      </c>
      <c r="E150" s="176" t="s">
        <v>203</v>
      </c>
      <c r="F150" s="176" t="s">
        <v>203</v>
      </c>
      <c r="G150" s="175" t="s">
        <v>203</v>
      </c>
      <c r="H150" s="175" t="s">
        <v>203</v>
      </c>
      <c r="I150" s="176" t="s">
        <v>203</v>
      </c>
      <c r="J150" s="176"/>
      <c r="K150" s="175" t="s">
        <v>203</v>
      </c>
      <c r="L150" s="177" t="s">
        <v>203</v>
      </c>
      <c r="M150" s="176" t="s">
        <v>203</v>
      </c>
      <c r="N150" s="176"/>
      <c r="O150" s="175" t="s">
        <v>203</v>
      </c>
      <c r="P150" s="175" t="s">
        <v>203</v>
      </c>
      <c r="Q150" s="176" t="s">
        <v>203</v>
      </c>
      <c r="R150" s="178" t="s">
        <v>203</v>
      </c>
      <c r="S150" s="175" t="s">
        <v>203</v>
      </c>
      <c r="T150" s="175" t="s">
        <v>203</v>
      </c>
    </row>
    <row r="151" spans="1:20" ht="28.8" thickBot="1">
      <c r="A151" s="153" t="s">
        <v>170</v>
      </c>
      <c r="B151" s="170" t="s">
        <v>52</v>
      </c>
      <c r="C151" s="174" t="s">
        <v>203</v>
      </c>
      <c r="D151" s="175" t="s">
        <v>203</v>
      </c>
      <c r="E151" s="176" t="s">
        <v>203</v>
      </c>
      <c r="F151" s="176" t="s">
        <v>203</v>
      </c>
      <c r="G151" s="175" t="s">
        <v>203</v>
      </c>
      <c r="H151" s="175" t="s">
        <v>203</v>
      </c>
      <c r="I151" s="176" t="s">
        <v>203</v>
      </c>
      <c r="J151" s="176"/>
      <c r="K151" s="175" t="s">
        <v>203</v>
      </c>
      <c r="L151" s="177" t="s">
        <v>203</v>
      </c>
      <c r="M151" s="176" t="s">
        <v>203</v>
      </c>
      <c r="N151" s="176"/>
      <c r="O151" s="175" t="s">
        <v>203</v>
      </c>
      <c r="P151" s="175" t="s">
        <v>203</v>
      </c>
      <c r="Q151" s="176" t="s">
        <v>203</v>
      </c>
      <c r="R151" s="178" t="s">
        <v>203</v>
      </c>
      <c r="S151" s="175" t="s">
        <v>203</v>
      </c>
      <c r="T151" s="175" t="s">
        <v>203</v>
      </c>
    </row>
    <row r="152" spans="1:20" ht="28.8" thickBot="1">
      <c r="A152" s="153" t="s">
        <v>171</v>
      </c>
      <c r="B152" s="170" t="s">
        <v>52</v>
      </c>
      <c r="C152" s="174" t="s">
        <v>203</v>
      </c>
      <c r="D152" s="175" t="s">
        <v>203</v>
      </c>
      <c r="E152" s="176" t="s">
        <v>203</v>
      </c>
      <c r="F152" s="176" t="s">
        <v>203</v>
      </c>
      <c r="G152" s="175" t="s">
        <v>203</v>
      </c>
      <c r="H152" s="175" t="s">
        <v>203</v>
      </c>
      <c r="I152" s="176" t="s">
        <v>203</v>
      </c>
      <c r="J152" s="176"/>
      <c r="K152" s="175" t="s">
        <v>203</v>
      </c>
      <c r="L152" s="177" t="s">
        <v>203</v>
      </c>
      <c r="M152" s="176" t="s">
        <v>203</v>
      </c>
      <c r="N152" s="176"/>
      <c r="O152" s="175" t="s">
        <v>203</v>
      </c>
      <c r="P152" s="175" t="s">
        <v>203</v>
      </c>
      <c r="Q152" s="176" t="s">
        <v>203</v>
      </c>
      <c r="R152" s="178" t="s">
        <v>203</v>
      </c>
      <c r="S152" s="175" t="s">
        <v>203</v>
      </c>
      <c r="T152" s="175" t="s">
        <v>203</v>
      </c>
    </row>
    <row r="153" spans="1:20" ht="28.8" thickBot="1">
      <c r="A153" s="153" t="s">
        <v>172</v>
      </c>
      <c r="B153" s="170" t="s">
        <v>52</v>
      </c>
      <c r="C153" s="174" t="s">
        <v>203</v>
      </c>
      <c r="D153" s="175" t="s">
        <v>203</v>
      </c>
      <c r="E153" s="176" t="s">
        <v>203</v>
      </c>
      <c r="F153" s="176" t="s">
        <v>203</v>
      </c>
      <c r="G153" s="175" t="s">
        <v>203</v>
      </c>
      <c r="H153" s="175" t="s">
        <v>203</v>
      </c>
      <c r="I153" s="176" t="s">
        <v>203</v>
      </c>
      <c r="J153" s="176"/>
      <c r="K153" s="175" t="s">
        <v>203</v>
      </c>
      <c r="L153" s="177" t="s">
        <v>203</v>
      </c>
      <c r="M153" s="176" t="s">
        <v>203</v>
      </c>
      <c r="N153" s="176"/>
      <c r="O153" s="175" t="s">
        <v>203</v>
      </c>
      <c r="P153" s="175" t="s">
        <v>203</v>
      </c>
      <c r="Q153" s="176" t="s">
        <v>203</v>
      </c>
      <c r="R153" s="178" t="s">
        <v>203</v>
      </c>
      <c r="S153" s="175" t="s">
        <v>203</v>
      </c>
      <c r="T153" s="175" t="s">
        <v>203</v>
      </c>
    </row>
    <row r="154" spans="1:20" ht="28.8" thickBot="1">
      <c r="A154" s="153" t="s">
        <v>173</v>
      </c>
      <c r="B154" s="170" t="s">
        <v>52</v>
      </c>
      <c r="C154" s="174" t="s">
        <v>203</v>
      </c>
      <c r="D154" s="175" t="s">
        <v>203</v>
      </c>
      <c r="E154" s="176" t="s">
        <v>203</v>
      </c>
      <c r="F154" s="176" t="s">
        <v>203</v>
      </c>
      <c r="G154" s="175" t="s">
        <v>203</v>
      </c>
      <c r="H154" s="175" t="s">
        <v>203</v>
      </c>
      <c r="I154" s="176" t="s">
        <v>203</v>
      </c>
      <c r="J154" s="176"/>
      <c r="K154" s="175" t="s">
        <v>203</v>
      </c>
      <c r="L154" s="177" t="s">
        <v>203</v>
      </c>
      <c r="M154" s="176" t="s">
        <v>203</v>
      </c>
      <c r="N154" s="176"/>
      <c r="O154" s="175" t="s">
        <v>203</v>
      </c>
      <c r="P154" s="175" t="s">
        <v>203</v>
      </c>
      <c r="Q154" s="176" t="s">
        <v>203</v>
      </c>
      <c r="R154" s="178" t="s">
        <v>203</v>
      </c>
      <c r="S154" s="175" t="s">
        <v>203</v>
      </c>
      <c r="T154" s="175" t="s">
        <v>203</v>
      </c>
    </row>
    <row r="155" spans="1:20" ht="28.8" thickBot="1">
      <c r="A155" s="153" t="s">
        <v>174</v>
      </c>
      <c r="B155" s="170" t="s">
        <v>52</v>
      </c>
      <c r="C155" s="174" t="s">
        <v>203</v>
      </c>
      <c r="D155" s="175" t="s">
        <v>203</v>
      </c>
      <c r="E155" s="176" t="s">
        <v>203</v>
      </c>
      <c r="F155" s="176" t="s">
        <v>203</v>
      </c>
      <c r="G155" s="175" t="s">
        <v>203</v>
      </c>
      <c r="H155" s="175" t="s">
        <v>203</v>
      </c>
      <c r="I155" s="176" t="s">
        <v>203</v>
      </c>
      <c r="J155" s="176"/>
      <c r="K155" s="175" t="s">
        <v>203</v>
      </c>
      <c r="L155" s="177" t="s">
        <v>203</v>
      </c>
      <c r="M155" s="176" t="s">
        <v>203</v>
      </c>
      <c r="N155" s="176"/>
      <c r="O155" s="175" t="s">
        <v>203</v>
      </c>
      <c r="P155" s="175" t="s">
        <v>203</v>
      </c>
      <c r="Q155" s="176" t="s">
        <v>203</v>
      </c>
      <c r="R155" s="178" t="s">
        <v>203</v>
      </c>
      <c r="S155" s="175" t="s">
        <v>203</v>
      </c>
      <c r="T155" s="175" t="s">
        <v>203</v>
      </c>
    </row>
    <row r="156" spans="1:20" ht="15" thickBot="1">
      <c r="A156" s="153" t="s">
        <v>175</v>
      </c>
      <c r="B156" s="170" t="s">
        <v>52</v>
      </c>
      <c r="C156" s="174" t="s">
        <v>203</v>
      </c>
      <c r="D156" s="175" t="s">
        <v>203</v>
      </c>
      <c r="E156" s="176" t="s">
        <v>203</v>
      </c>
      <c r="F156" s="176" t="s">
        <v>203</v>
      </c>
      <c r="G156" s="175" t="s">
        <v>203</v>
      </c>
      <c r="H156" s="175" t="s">
        <v>203</v>
      </c>
      <c r="I156" s="176" t="s">
        <v>203</v>
      </c>
      <c r="J156" s="176"/>
      <c r="K156" s="175" t="s">
        <v>203</v>
      </c>
      <c r="L156" s="177" t="s">
        <v>203</v>
      </c>
      <c r="M156" s="176" t="s">
        <v>203</v>
      </c>
      <c r="N156" s="176"/>
      <c r="O156" s="175" t="s">
        <v>203</v>
      </c>
      <c r="P156" s="175" t="s">
        <v>203</v>
      </c>
      <c r="Q156" s="176" t="s">
        <v>203</v>
      </c>
      <c r="R156" s="178" t="s">
        <v>203</v>
      </c>
      <c r="S156" s="175" t="s">
        <v>203</v>
      </c>
      <c r="T156" s="175" t="s">
        <v>203</v>
      </c>
    </row>
    <row r="157" spans="1:20" ht="15" thickBot="1">
      <c r="A157" s="153" t="s">
        <v>176</v>
      </c>
      <c r="B157" s="170" t="s">
        <v>52</v>
      </c>
      <c r="C157" s="174" t="s">
        <v>203</v>
      </c>
      <c r="D157" s="175" t="s">
        <v>203</v>
      </c>
      <c r="E157" s="176" t="s">
        <v>203</v>
      </c>
      <c r="F157" s="176" t="s">
        <v>203</v>
      </c>
      <c r="G157" s="175" t="s">
        <v>203</v>
      </c>
      <c r="H157" s="175" t="s">
        <v>203</v>
      </c>
      <c r="I157" s="176" t="s">
        <v>203</v>
      </c>
      <c r="J157" s="176"/>
      <c r="K157" s="175" t="s">
        <v>203</v>
      </c>
      <c r="L157" s="177" t="s">
        <v>203</v>
      </c>
      <c r="M157" s="176" t="s">
        <v>203</v>
      </c>
      <c r="N157" s="176"/>
      <c r="O157" s="175" t="s">
        <v>203</v>
      </c>
      <c r="P157" s="175" t="s">
        <v>203</v>
      </c>
      <c r="Q157" s="176" t="s">
        <v>203</v>
      </c>
      <c r="R157" s="178" t="s">
        <v>203</v>
      </c>
      <c r="S157" s="175" t="s">
        <v>203</v>
      </c>
      <c r="T157" s="175" t="s">
        <v>203</v>
      </c>
    </row>
    <row r="158" spans="1:20" ht="15" thickBot="1">
      <c r="A158" s="153" t="s">
        <v>177</v>
      </c>
      <c r="B158" s="170" t="s">
        <v>52</v>
      </c>
      <c r="C158" s="174" t="s">
        <v>203</v>
      </c>
      <c r="D158" s="175" t="s">
        <v>203</v>
      </c>
      <c r="E158" s="176" t="s">
        <v>203</v>
      </c>
      <c r="F158" s="176" t="s">
        <v>203</v>
      </c>
      <c r="G158" s="175" t="s">
        <v>203</v>
      </c>
      <c r="H158" s="175" t="s">
        <v>203</v>
      </c>
      <c r="I158" s="176" t="s">
        <v>203</v>
      </c>
      <c r="J158" s="176"/>
      <c r="K158" s="175" t="s">
        <v>203</v>
      </c>
      <c r="L158" s="177" t="s">
        <v>203</v>
      </c>
      <c r="M158" s="176" t="s">
        <v>203</v>
      </c>
      <c r="N158" s="176"/>
      <c r="O158" s="175" t="s">
        <v>203</v>
      </c>
      <c r="P158" s="175" t="s">
        <v>203</v>
      </c>
      <c r="Q158" s="176" t="s">
        <v>203</v>
      </c>
      <c r="R158" s="178" t="s">
        <v>203</v>
      </c>
      <c r="S158" s="175" t="s">
        <v>203</v>
      </c>
      <c r="T158" s="175" t="s">
        <v>203</v>
      </c>
    </row>
    <row r="159" spans="1:20" ht="15" thickBot="1">
      <c r="A159" s="153" t="s">
        <v>178</v>
      </c>
      <c r="B159" s="170" t="s">
        <v>52</v>
      </c>
      <c r="C159" s="174" t="s">
        <v>203</v>
      </c>
      <c r="D159" s="175" t="s">
        <v>203</v>
      </c>
      <c r="E159" s="176" t="s">
        <v>203</v>
      </c>
      <c r="F159" s="176" t="s">
        <v>203</v>
      </c>
      <c r="G159" s="175" t="s">
        <v>203</v>
      </c>
      <c r="H159" s="175" t="s">
        <v>203</v>
      </c>
      <c r="I159" s="176" t="s">
        <v>203</v>
      </c>
      <c r="J159" s="176"/>
      <c r="K159" s="175" t="s">
        <v>203</v>
      </c>
      <c r="L159" s="177" t="s">
        <v>203</v>
      </c>
      <c r="M159" s="176" t="s">
        <v>203</v>
      </c>
      <c r="N159" s="176"/>
      <c r="O159" s="175" t="s">
        <v>203</v>
      </c>
      <c r="P159" s="175" t="s">
        <v>203</v>
      </c>
      <c r="Q159" s="176" t="s">
        <v>203</v>
      </c>
      <c r="R159" s="178" t="s">
        <v>203</v>
      </c>
      <c r="S159" s="175" t="s">
        <v>203</v>
      </c>
      <c r="T159" s="175" t="s">
        <v>203</v>
      </c>
    </row>
    <row r="160" spans="1:20" ht="28.8" thickBot="1">
      <c r="A160" s="153" t="s">
        <v>179</v>
      </c>
      <c r="B160" s="170" t="s">
        <v>52</v>
      </c>
      <c r="C160" s="174" t="s">
        <v>203</v>
      </c>
      <c r="D160" s="175" t="s">
        <v>203</v>
      </c>
      <c r="E160" s="176" t="s">
        <v>203</v>
      </c>
      <c r="F160" s="176" t="s">
        <v>203</v>
      </c>
      <c r="G160" s="175" t="s">
        <v>203</v>
      </c>
      <c r="H160" s="175" t="s">
        <v>203</v>
      </c>
      <c r="I160" s="176" t="s">
        <v>203</v>
      </c>
      <c r="J160" s="176"/>
      <c r="K160" s="175" t="s">
        <v>203</v>
      </c>
      <c r="L160" s="177" t="s">
        <v>203</v>
      </c>
      <c r="M160" s="176" t="s">
        <v>203</v>
      </c>
      <c r="N160" s="176"/>
      <c r="O160" s="175" t="s">
        <v>203</v>
      </c>
      <c r="P160" s="175" t="s">
        <v>203</v>
      </c>
      <c r="Q160" s="176" t="s">
        <v>203</v>
      </c>
      <c r="R160" s="178" t="s">
        <v>203</v>
      </c>
      <c r="S160" s="175" t="s">
        <v>203</v>
      </c>
      <c r="T160" s="175" t="s">
        <v>203</v>
      </c>
    </row>
    <row r="161" spans="1:20" ht="15" thickBot="1">
      <c r="A161" s="153" t="s">
        <v>180</v>
      </c>
      <c r="B161" s="170" t="s">
        <v>52</v>
      </c>
      <c r="C161" s="174" t="s">
        <v>203</v>
      </c>
      <c r="D161" s="175" t="s">
        <v>203</v>
      </c>
      <c r="E161" s="176" t="s">
        <v>203</v>
      </c>
      <c r="F161" s="176" t="s">
        <v>203</v>
      </c>
      <c r="G161" s="175" t="s">
        <v>203</v>
      </c>
      <c r="H161" s="175" t="s">
        <v>203</v>
      </c>
      <c r="I161" s="176" t="s">
        <v>203</v>
      </c>
      <c r="J161" s="176"/>
      <c r="K161" s="175" t="s">
        <v>203</v>
      </c>
      <c r="L161" s="177" t="s">
        <v>203</v>
      </c>
      <c r="M161" s="176" t="s">
        <v>203</v>
      </c>
      <c r="N161" s="176"/>
      <c r="O161" s="175" t="s">
        <v>203</v>
      </c>
      <c r="P161" s="175" t="s">
        <v>203</v>
      </c>
      <c r="Q161" s="176" t="s">
        <v>203</v>
      </c>
      <c r="R161" s="178" t="s">
        <v>203</v>
      </c>
      <c r="S161" s="175" t="s">
        <v>203</v>
      </c>
      <c r="T161" s="175" t="s">
        <v>203</v>
      </c>
    </row>
    <row r="162" spans="1:20" ht="15" thickBot="1">
      <c r="A162" s="153" t="s">
        <v>181</v>
      </c>
      <c r="B162" s="170" t="s">
        <v>52</v>
      </c>
      <c r="C162" s="174" t="s">
        <v>203</v>
      </c>
      <c r="D162" s="175" t="s">
        <v>203</v>
      </c>
      <c r="E162" s="176" t="s">
        <v>203</v>
      </c>
      <c r="F162" s="176" t="s">
        <v>203</v>
      </c>
      <c r="G162" s="175" t="s">
        <v>203</v>
      </c>
      <c r="H162" s="175" t="s">
        <v>203</v>
      </c>
      <c r="I162" s="176" t="s">
        <v>203</v>
      </c>
      <c r="J162" s="176"/>
      <c r="K162" s="175" t="s">
        <v>203</v>
      </c>
      <c r="L162" s="177" t="s">
        <v>203</v>
      </c>
      <c r="M162" s="176" t="s">
        <v>203</v>
      </c>
      <c r="N162" s="176"/>
      <c r="O162" s="175" t="s">
        <v>203</v>
      </c>
      <c r="P162" s="175" t="s">
        <v>203</v>
      </c>
      <c r="Q162" s="176" t="s">
        <v>203</v>
      </c>
      <c r="R162" s="178" t="s">
        <v>203</v>
      </c>
      <c r="S162" s="175" t="s">
        <v>203</v>
      </c>
      <c r="T162" s="175" t="s">
        <v>203</v>
      </c>
    </row>
    <row r="163" spans="1:20" ht="28.8" thickBot="1">
      <c r="A163" s="153" t="s">
        <v>182</v>
      </c>
      <c r="B163" s="170" t="s">
        <v>52</v>
      </c>
      <c r="C163" s="174" t="s">
        <v>203</v>
      </c>
      <c r="D163" s="175" t="s">
        <v>203</v>
      </c>
      <c r="E163" s="176" t="s">
        <v>203</v>
      </c>
      <c r="F163" s="176" t="s">
        <v>203</v>
      </c>
      <c r="G163" s="175" t="s">
        <v>203</v>
      </c>
      <c r="H163" s="175" t="s">
        <v>203</v>
      </c>
      <c r="I163" s="176" t="s">
        <v>203</v>
      </c>
      <c r="J163" s="176"/>
      <c r="K163" s="175" t="s">
        <v>203</v>
      </c>
      <c r="L163" s="177" t="s">
        <v>203</v>
      </c>
      <c r="M163" s="176" t="s">
        <v>203</v>
      </c>
      <c r="N163" s="176"/>
      <c r="O163" s="175" t="s">
        <v>203</v>
      </c>
      <c r="P163" s="175" t="s">
        <v>203</v>
      </c>
      <c r="Q163" s="176" t="s">
        <v>203</v>
      </c>
      <c r="R163" s="178" t="s">
        <v>203</v>
      </c>
      <c r="S163" s="175" t="s">
        <v>203</v>
      </c>
      <c r="T163" s="175" t="s">
        <v>203</v>
      </c>
    </row>
    <row r="164" spans="1:20" ht="15" thickBot="1">
      <c r="A164" s="153" t="s">
        <v>183</v>
      </c>
      <c r="B164" s="170" t="s">
        <v>52</v>
      </c>
      <c r="C164" s="174" t="s">
        <v>203</v>
      </c>
      <c r="D164" s="175" t="s">
        <v>203</v>
      </c>
      <c r="E164" s="176" t="s">
        <v>203</v>
      </c>
      <c r="F164" s="176" t="s">
        <v>203</v>
      </c>
      <c r="G164" s="175" t="s">
        <v>203</v>
      </c>
      <c r="H164" s="175" t="s">
        <v>203</v>
      </c>
      <c r="I164" s="176" t="s">
        <v>203</v>
      </c>
      <c r="J164" s="176"/>
      <c r="K164" s="175" t="s">
        <v>203</v>
      </c>
      <c r="L164" s="177" t="s">
        <v>203</v>
      </c>
      <c r="M164" s="176" t="s">
        <v>203</v>
      </c>
      <c r="N164" s="176"/>
      <c r="O164" s="175" t="s">
        <v>203</v>
      </c>
      <c r="P164" s="175" t="s">
        <v>203</v>
      </c>
      <c r="Q164" s="176" t="s">
        <v>203</v>
      </c>
      <c r="R164" s="178" t="s">
        <v>203</v>
      </c>
      <c r="S164" s="175" t="s">
        <v>203</v>
      </c>
      <c r="T164" s="175" t="s">
        <v>203</v>
      </c>
    </row>
    <row r="165" spans="1:20" ht="28.8" thickBot="1">
      <c r="A165" s="153" t="s">
        <v>184</v>
      </c>
      <c r="B165" s="170" t="s">
        <v>52</v>
      </c>
      <c r="C165" s="174" t="s">
        <v>203</v>
      </c>
      <c r="D165" s="175" t="s">
        <v>203</v>
      </c>
      <c r="E165" s="176" t="s">
        <v>203</v>
      </c>
      <c r="F165" s="176" t="s">
        <v>203</v>
      </c>
      <c r="G165" s="175" t="s">
        <v>203</v>
      </c>
      <c r="H165" s="175" t="s">
        <v>203</v>
      </c>
      <c r="I165" s="176" t="s">
        <v>203</v>
      </c>
      <c r="J165" s="176"/>
      <c r="K165" s="175" t="s">
        <v>203</v>
      </c>
      <c r="L165" s="177" t="s">
        <v>203</v>
      </c>
      <c r="M165" s="176" t="s">
        <v>203</v>
      </c>
      <c r="N165" s="176"/>
      <c r="O165" s="175" t="s">
        <v>203</v>
      </c>
      <c r="P165" s="175" t="s">
        <v>203</v>
      </c>
      <c r="Q165" s="176" t="s">
        <v>203</v>
      </c>
      <c r="R165" s="178" t="s">
        <v>203</v>
      </c>
      <c r="S165" s="175" t="s">
        <v>203</v>
      </c>
      <c r="T165" s="175" t="s">
        <v>203</v>
      </c>
    </row>
    <row r="166" spans="1:20" ht="28.8" thickBot="1">
      <c r="A166" s="153" t="s">
        <v>185</v>
      </c>
      <c r="B166" s="170" t="s">
        <v>52</v>
      </c>
      <c r="C166" s="174" t="s">
        <v>203</v>
      </c>
      <c r="D166" s="175" t="s">
        <v>203</v>
      </c>
      <c r="E166" s="176" t="s">
        <v>203</v>
      </c>
      <c r="F166" s="176" t="s">
        <v>203</v>
      </c>
      <c r="G166" s="175" t="s">
        <v>203</v>
      </c>
      <c r="H166" s="175" t="s">
        <v>203</v>
      </c>
      <c r="I166" s="176" t="s">
        <v>203</v>
      </c>
      <c r="J166" s="176"/>
      <c r="K166" s="175" t="s">
        <v>203</v>
      </c>
      <c r="L166" s="177" t="s">
        <v>203</v>
      </c>
      <c r="M166" s="176" t="s">
        <v>203</v>
      </c>
      <c r="N166" s="176"/>
      <c r="O166" s="175" t="s">
        <v>203</v>
      </c>
      <c r="P166" s="175" t="s">
        <v>203</v>
      </c>
      <c r="Q166" s="176" t="s">
        <v>203</v>
      </c>
      <c r="R166" s="178" t="s">
        <v>203</v>
      </c>
      <c r="S166" s="175" t="s">
        <v>203</v>
      </c>
      <c r="T166" s="175" t="s">
        <v>203</v>
      </c>
    </row>
    <row r="167" spans="1:20" ht="15" thickBot="1">
      <c r="A167" s="153" t="s">
        <v>186</v>
      </c>
      <c r="B167" s="170" t="s">
        <v>52</v>
      </c>
      <c r="C167" s="174" t="s">
        <v>203</v>
      </c>
      <c r="D167" s="175" t="s">
        <v>203</v>
      </c>
      <c r="E167" s="176" t="s">
        <v>203</v>
      </c>
      <c r="F167" s="176" t="s">
        <v>203</v>
      </c>
      <c r="G167" s="175" t="s">
        <v>203</v>
      </c>
      <c r="H167" s="175" t="s">
        <v>203</v>
      </c>
      <c r="I167" s="176" t="s">
        <v>203</v>
      </c>
      <c r="J167" s="176"/>
      <c r="K167" s="175" t="s">
        <v>203</v>
      </c>
      <c r="L167" s="177" t="s">
        <v>203</v>
      </c>
      <c r="M167" s="176" t="s">
        <v>203</v>
      </c>
      <c r="N167" s="176"/>
      <c r="O167" s="175" t="s">
        <v>203</v>
      </c>
      <c r="P167" s="175" t="s">
        <v>203</v>
      </c>
      <c r="Q167" s="176" t="s">
        <v>203</v>
      </c>
      <c r="R167" s="178" t="s">
        <v>203</v>
      </c>
      <c r="S167" s="175" t="s">
        <v>203</v>
      </c>
      <c r="T167" s="175" t="s">
        <v>203</v>
      </c>
    </row>
    <row r="168" spans="1:20" ht="28.8" thickBot="1">
      <c r="A168" s="153" t="s">
        <v>187</v>
      </c>
      <c r="B168" s="170" t="s">
        <v>52</v>
      </c>
      <c r="C168" s="174" t="s">
        <v>203</v>
      </c>
      <c r="D168" s="175" t="s">
        <v>203</v>
      </c>
      <c r="E168" s="176" t="s">
        <v>203</v>
      </c>
      <c r="F168" s="176" t="s">
        <v>203</v>
      </c>
      <c r="G168" s="175" t="s">
        <v>203</v>
      </c>
      <c r="H168" s="175" t="s">
        <v>203</v>
      </c>
      <c r="I168" s="176" t="s">
        <v>203</v>
      </c>
      <c r="J168" s="176"/>
      <c r="K168" s="175" t="s">
        <v>203</v>
      </c>
      <c r="L168" s="177" t="s">
        <v>203</v>
      </c>
      <c r="M168" s="176" t="s">
        <v>203</v>
      </c>
      <c r="N168" s="176"/>
      <c r="O168" s="175" t="s">
        <v>203</v>
      </c>
      <c r="P168" s="175" t="s">
        <v>203</v>
      </c>
      <c r="Q168" s="176" t="s">
        <v>203</v>
      </c>
      <c r="R168" s="178" t="s">
        <v>203</v>
      </c>
      <c r="S168" s="175" t="s">
        <v>203</v>
      </c>
      <c r="T168" s="175" t="s">
        <v>203</v>
      </c>
    </row>
    <row r="169" spans="1:20" ht="28.8" thickBot="1">
      <c r="A169" s="153" t="s">
        <v>188</v>
      </c>
      <c r="B169" s="170" t="s">
        <v>52</v>
      </c>
      <c r="C169" s="174" t="s">
        <v>203</v>
      </c>
      <c r="D169" s="175" t="s">
        <v>203</v>
      </c>
      <c r="E169" s="176" t="s">
        <v>203</v>
      </c>
      <c r="F169" s="176" t="s">
        <v>203</v>
      </c>
      <c r="G169" s="175" t="s">
        <v>203</v>
      </c>
      <c r="H169" s="175" t="s">
        <v>203</v>
      </c>
      <c r="I169" s="176" t="s">
        <v>203</v>
      </c>
      <c r="J169" s="176"/>
      <c r="K169" s="175" t="s">
        <v>203</v>
      </c>
      <c r="L169" s="177" t="s">
        <v>203</v>
      </c>
      <c r="M169" s="176" t="s">
        <v>203</v>
      </c>
      <c r="N169" s="176"/>
      <c r="O169" s="175" t="s">
        <v>203</v>
      </c>
      <c r="P169" s="175" t="s">
        <v>203</v>
      </c>
      <c r="Q169" s="176" t="s">
        <v>203</v>
      </c>
      <c r="R169" s="178" t="s">
        <v>203</v>
      </c>
      <c r="S169" s="175" t="s">
        <v>203</v>
      </c>
      <c r="T169" s="175" t="s">
        <v>203</v>
      </c>
    </row>
    <row r="170" spans="1:20" ht="28.8" thickBot="1">
      <c r="A170" s="153" t="s">
        <v>189</v>
      </c>
      <c r="B170" s="170" t="s">
        <v>52</v>
      </c>
      <c r="C170" s="174" t="s">
        <v>203</v>
      </c>
      <c r="D170" s="175" t="s">
        <v>203</v>
      </c>
      <c r="E170" s="176" t="s">
        <v>203</v>
      </c>
      <c r="F170" s="176" t="s">
        <v>203</v>
      </c>
      <c r="G170" s="175" t="s">
        <v>203</v>
      </c>
      <c r="H170" s="175" t="s">
        <v>203</v>
      </c>
      <c r="I170" s="176" t="s">
        <v>203</v>
      </c>
      <c r="J170" s="176"/>
      <c r="K170" s="175" t="s">
        <v>203</v>
      </c>
      <c r="L170" s="177" t="s">
        <v>203</v>
      </c>
      <c r="M170" s="176" t="s">
        <v>203</v>
      </c>
      <c r="N170" s="176"/>
      <c r="O170" s="175" t="s">
        <v>203</v>
      </c>
      <c r="P170" s="175" t="s">
        <v>203</v>
      </c>
      <c r="Q170" s="176" t="s">
        <v>203</v>
      </c>
      <c r="R170" s="178" t="s">
        <v>203</v>
      </c>
      <c r="S170" s="175" t="s">
        <v>203</v>
      </c>
      <c r="T170" s="175" t="s">
        <v>203</v>
      </c>
    </row>
    <row r="171" spans="1:20" ht="28.8" thickBot="1">
      <c r="A171" s="154" t="s">
        <v>190</v>
      </c>
      <c r="B171" s="170" t="s">
        <v>52</v>
      </c>
      <c r="C171" s="174" t="s">
        <v>203</v>
      </c>
      <c r="D171" s="175" t="s">
        <v>203</v>
      </c>
      <c r="E171" s="176" t="s">
        <v>203</v>
      </c>
      <c r="F171" s="176" t="s">
        <v>203</v>
      </c>
      <c r="G171" s="175" t="s">
        <v>203</v>
      </c>
      <c r="H171" s="175" t="s">
        <v>203</v>
      </c>
      <c r="I171" s="176" t="s">
        <v>203</v>
      </c>
      <c r="J171" s="176"/>
      <c r="K171" s="175" t="s">
        <v>203</v>
      </c>
      <c r="L171" s="177" t="s">
        <v>203</v>
      </c>
      <c r="M171" s="176" t="s">
        <v>203</v>
      </c>
      <c r="N171" s="176"/>
      <c r="O171" s="175" t="s">
        <v>203</v>
      </c>
      <c r="P171" s="175" t="s">
        <v>203</v>
      </c>
      <c r="Q171" s="176" t="s">
        <v>203</v>
      </c>
      <c r="R171" s="178" t="s">
        <v>203</v>
      </c>
      <c r="S171" s="175" t="s">
        <v>203</v>
      </c>
      <c r="T171" s="175" t="s">
        <v>203</v>
      </c>
    </row>
    <row r="172" spans="1:20" ht="36.6" thickBot="1">
      <c r="A172" s="155" t="s">
        <v>191</v>
      </c>
      <c r="B172" s="140"/>
      <c r="C172" s="174" t="s">
        <v>203</v>
      </c>
      <c r="D172" s="175" t="s">
        <v>203</v>
      </c>
      <c r="E172" s="176" t="s">
        <v>203</v>
      </c>
      <c r="F172" s="176" t="s">
        <v>203</v>
      </c>
      <c r="G172" s="175" t="s">
        <v>203</v>
      </c>
      <c r="H172" s="175" t="s">
        <v>203</v>
      </c>
      <c r="I172" s="176" t="s">
        <v>203</v>
      </c>
      <c r="J172" s="176"/>
      <c r="K172" s="175" t="s">
        <v>203</v>
      </c>
      <c r="L172" s="177" t="s">
        <v>203</v>
      </c>
      <c r="M172" s="176" t="s">
        <v>203</v>
      </c>
      <c r="N172" s="176"/>
      <c r="O172" s="175" t="s">
        <v>203</v>
      </c>
      <c r="P172" s="175" t="s">
        <v>203</v>
      </c>
      <c r="Q172" s="176" t="s">
        <v>203</v>
      </c>
      <c r="R172" s="178" t="s">
        <v>203</v>
      </c>
      <c r="S172" s="175" t="s">
        <v>203</v>
      </c>
      <c r="T172" s="175" t="s">
        <v>203</v>
      </c>
    </row>
    <row r="173" spans="1:20" ht="15" thickBot="1">
      <c r="A173" s="153" t="s">
        <v>192</v>
      </c>
      <c r="B173" s="170" t="s">
        <v>193</v>
      </c>
      <c r="C173" s="174" t="s">
        <v>203</v>
      </c>
      <c r="D173" s="175" t="s">
        <v>203</v>
      </c>
      <c r="E173" s="176" t="s">
        <v>203</v>
      </c>
      <c r="F173" s="176" t="s">
        <v>203</v>
      </c>
      <c r="G173" s="175" t="s">
        <v>203</v>
      </c>
      <c r="H173" s="175" t="s">
        <v>203</v>
      </c>
      <c r="I173" s="176" t="s">
        <v>203</v>
      </c>
      <c r="J173" s="176"/>
      <c r="K173" s="175" t="s">
        <v>203</v>
      </c>
      <c r="L173" s="177" t="s">
        <v>203</v>
      </c>
      <c r="M173" s="176" t="s">
        <v>203</v>
      </c>
      <c r="N173" s="176"/>
      <c r="O173" s="175" t="s">
        <v>203</v>
      </c>
      <c r="P173" s="175" t="s">
        <v>203</v>
      </c>
      <c r="Q173" s="176" t="s">
        <v>203</v>
      </c>
      <c r="R173" s="178" t="s">
        <v>203</v>
      </c>
      <c r="S173" s="175" t="s">
        <v>203</v>
      </c>
      <c r="T173" s="175" t="s">
        <v>203</v>
      </c>
    </row>
    <row r="174" spans="1:20" ht="15" thickBot="1">
      <c r="A174" s="153" t="s">
        <v>194</v>
      </c>
      <c r="B174" s="140"/>
      <c r="C174" s="174" t="s">
        <v>203</v>
      </c>
      <c r="D174" s="175" t="s">
        <v>203</v>
      </c>
      <c r="E174" s="176" t="s">
        <v>203</v>
      </c>
      <c r="F174" s="176" t="s">
        <v>203</v>
      </c>
      <c r="G174" s="175" t="s">
        <v>203</v>
      </c>
      <c r="H174" s="175" t="s">
        <v>203</v>
      </c>
      <c r="I174" s="176" t="s">
        <v>203</v>
      </c>
      <c r="J174" s="176"/>
      <c r="K174" s="175" t="s">
        <v>203</v>
      </c>
      <c r="L174" s="177" t="s">
        <v>203</v>
      </c>
      <c r="M174" s="176" t="s">
        <v>203</v>
      </c>
      <c r="N174" s="176"/>
      <c r="O174" s="175" t="s">
        <v>203</v>
      </c>
      <c r="P174" s="175" t="s">
        <v>203</v>
      </c>
      <c r="Q174" s="176" t="s">
        <v>203</v>
      </c>
      <c r="R174" s="178" t="s">
        <v>203</v>
      </c>
      <c r="S174" s="175" t="s">
        <v>203</v>
      </c>
      <c r="T174" s="175" t="s">
        <v>203</v>
      </c>
    </row>
    <row r="175" spans="1:20" ht="15" thickBot="1">
      <c r="A175" s="153" t="s">
        <v>195</v>
      </c>
      <c r="B175" s="140"/>
      <c r="C175" s="174" t="s">
        <v>203</v>
      </c>
      <c r="D175" s="175" t="s">
        <v>203</v>
      </c>
      <c r="E175" s="176" t="s">
        <v>203</v>
      </c>
      <c r="F175" s="176" t="s">
        <v>203</v>
      </c>
      <c r="G175" s="175" t="s">
        <v>203</v>
      </c>
      <c r="H175" s="175" t="s">
        <v>203</v>
      </c>
      <c r="I175" s="176" t="s">
        <v>203</v>
      </c>
      <c r="J175" s="176"/>
      <c r="K175" s="175" t="s">
        <v>203</v>
      </c>
      <c r="L175" s="177" t="s">
        <v>203</v>
      </c>
      <c r="M175" s="176" t="s">
        <v>203</v>
      </c>
      <c r="N175" s="176"/>
      <c r="O175" s="175" t="s">
        <v>203</v>
      </c>
      <c r="P175" s="175" t="s">
        <v>203</v>
      </c>
      <c r="Q175" s="176" t="s">
        <v>203</v>
      </c>
      <c r="R175" s="178" t="s">
        <v>203</v>
      </c>
      <c r="S175" s="175" t="s">
        <v>203</v>
      </c>
      <c r="T175" s="175" t="s">
        <v>203</v>
      </c>
    </row>
    <row r="176" spans="1:20" ht="15" thickBot="1">
      <c r="A176" s="153" t="s">
        <v>196</v>
      </c>
      <c r="B176" s="140"/>
      <c r="C176" s="174" t="s">
        <v>203</v>
      </c>
      <c r="D176" s="175" t="s">
        <v>203</v>
      </c>
      <c r="E176" s="176" t="s">
        <v>203</v>
      </c>
      <c r="F176" s="176" t="s">
        <v>203</v>
      </c>
      <c r="G176" s="175" t="s">
        <v>203</v>
      </c>
      <c r="H176" s="175" t="s">
        <v>203</v>
      </c>
      <c r="I176" s="176" t="s">
        <v>203</v>
      </c>
      <c r="J176" s="181"/>
      <c r="K176" s="175" t="s">
        <v>203</v>
      </c>
      <c r="L176" s="182"/>
      <c r="M176" s="176" t="s">
        <v>203</v>
      </c>
      <c r="N176" s="181"/>
      <c r="O176" s="175" t="s">
        <v>203</v>
      </c>
      <c r="P176" s="175" t="s">
        <v>203</v>
      </c>
      <c r="Q176" s="176" t="s">
        <v>203</v>
      </c>
      <c r="R176" s="183"/>
      <c r="S176" s="175" t="s">
        <v>203</v>
      </c>
      <c r="T176" s="175" t="s">
        <v>203</v>
      </c>
    </row>
    <row r="177" spans="1:20" ht="15" thickBot="1">
      <c r="A177" s="153" t="s">
        <v>197</v>
      </c>
      <c r="B177" s="140"/>
      <c r="C177" s="174" t="s">
        <v>203</v>
      </c>
      <c r="D177" s="175" t="s">
        <v>203</v>
      </c>
      <c r="E177" s="176" t="s">
        <v>203</v>
      </c>
      <c r="F177" s="176" t="s">
        <v>203</v>
      </c>
      <c r="G177" s="175" t="s">
        <v>203</v>
      </c>
      <c r="H177" s="175" t="s">
        <v>203</v>
      </c>
      <c r="I177" s="176" t="s">
        <v>203</v>
      </c>
      <c r="J177" s="184"/>
      <c r="K177" s="185"/>
      <c r="L177" s="185"/>
      <c r="M177" s="176" t="s">
        <v>203</v>
      </c>
      <c r="N177" s="184"/>
      <c r="O177" s="185"/>
      <c r="P177" s="185"/>
      <c r="Q177" s="184"/>
      <c r="R177" s="186"/>
      <c r="S177" s="185"/>
      <c r="T177" s="185"/>
    </row>
    <row r="178" spans="1:20" ht="15" thickBot="1">
      <c r="A178" s="153" t="s">
        <v>277</v>
      </c>
      <c r="B178" s="140"/>
      <c r="C178" s="174" t="s">
        <v>203</v>
      </c>
      <c r="D178" s="175" t="s">
        <v>203</v>
      </c>
      <c r="E178" s="176" t="s">
        <v>203</v>
      </c>
      <c r="F178" s="176" t="s">
        <v>203</v>
      </c>
      <c r="G178" s="175" t="s">
        <v>203</v>
      </c>
      <c r="H178" s="175" t="s">
        <v>203</v>
      </c>
      <c r="I178" s="176" t="s">
        <v>203</v>
      </c>
      <c r="J178" s="184"/>
      <c r="K178" s="185"/>
      <c r="L178" s="185"/>
      <c r="M178" s="176" t="s">
        <v>203</v>
      </c>
      <c r="N178" s="184"/>
      <c r="O178" s="185"/>
      <c r="P178" s="185"/>
      <c r="Q178" s="184"/>
      <c r="R178" s="186"/>
      <c r="S178" s="185"/>
      <c r="T178" s="185"/>
    </row>
    <row r="179" spans="1:20">
      <c r="C179" s="187"/>
      <c r="D179" s="187"/>
      <c r="E179" s="187"/>
      <c r="F179" s="187"/>
      <c r="G179" s="187"/>
      <c r="H179" s="187"/>
      <c r="I179" s="187"/>
      <c r="J179" s="187"/>
      <c r="K179" s="187"/>
      <c r="L179" s="187"/>
      <c r="M179" s="187"/>
      <c r="N179" s="187"/>
      <c r="O179" s="187"/>
      <c r="P179" s="187"/>
      <c r="Q179" s="187"/>
      <c r="R179" s="187"/>
      <c r="S179" s="187"/>
      <c r="T179" s="187"/>
    </row>
  </sheetData>
  <sheetProtection algorithmName="SHA-512" hashValue="N5VLn61t27AX0TAiWICPOST+IioipWUzEqqWOERSoEovFGXZJ0TB0GmhBkdi4ZR6/Qt4VpJqXxvSmq0mBTLXgw==" saltValue="tWfyX/gdxvzXAaNlus1CVQ==" spinCount="100000" sheet="1" objects="1" scenarios="1"/>
  <mergeCells count="10">
    <mergeCell ref="S6:T6"/>
    <mergeCell ref="M6:N6"/>
    <mergeCell ref="O6:P6"/>
    <mergeCell ref="Q6:R6"/>
    <mergeCell ref="A6:B6"/>
    <mergeCell ref="C6:D6"/>
    <mergeCell ref="E6:F6"/>
    <mergeCell ref="G6:H6"/>
    <mergeCell ref="I6:J6"/>
    <mergeCell ref="K6:L6"/>
  </mergeCells>
  <pageMargins left="0.25" right="0.25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2022-04-29T16:49:55Z</cp:lastPrinted>
  <dcterms:created xsi:type="dcterms:W3CDTF">2021-11-26T14:23:23Z</dcterms:created>
  <dcterms:modified xsi:type="dcterms:W3CDTF">2022-04-29T16:50:49Z</dcterms:modified>
</cp:coreProperties>
</file>