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2\octobre\"/>
    </mc:Choice>
  </mc:AlternateContent>
  <xr:revisionPtr revIDLastSave="0" documentId="13_ncr:1_{46ED2759-BC04-4844-88F0-4EC47807203B}" xr6:coauthVersionLast="47" xr6:coauthVersionMax="47" xr10:uidLastSave="{00000000-0000-0000-0000-000000000000}"/>
  <workbookProtection workbookAlgorithmName="SHA-512" workbookHashValue="4zgKqje3W59HpLlE7pbJl0GgQGcn1K494ASnZAy6erWU6TFGNxWbZITRQYvgu2VcisTIvJbJyCR6qSiZJxafOQ==" workbookSaltValue="IUgMBF7M3IwZyDEFgg+isg==" workbookSpinCount="100000" lockStructure="1"/>
  <bookViews>
    <workbookView xWindow="-120" yWindow="-120" windowWidth="29040" windowHeight="15840" xr2:uid="{00000000-000D-0000-FFFF-FFFF00000000}"/>
  </bookViews>
  <sheets>
    <sheet name="Bilan" sheetId="1" r:id="rId1"/>
    <sheet name="Synthèse région" sheetId="4" r:id="rId2"/>
    <sheet name="synthèse dep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P5" i="1" l="1"/>
  <c r="CC20" i="1"/>
  <c r="CD7" i="1"/>
  <c r="BS5" i="1"/>
  <c r="BQ5" i="1"/>
  <c r="CV5" i="1" l="1"/>
  <c r="CU5" i="1"/>
  <c r="CR5" i="1"/>
  <c r="CQ5" i="1"/>
  <c r="CI5" i="1"/>
  <c r="CH5" i="1"/>
  <c r="CG5" i="1"/>
  <c r="CF5" i="1"/>
  <c r="CE5" i="1"/>
  <c r="CD5" i="1"/>
  <c r="CD6" i="1"/>
  <c r="CC5" i="1"/>
  <c r="CC6" i="1"/>
  <c r="CC10" i="1"/>
  <c r="CK5" i="1"/>
  <c r="CL5" i="1"/>
  <c r="CM5" i="1"/>
  <c r="CO5" i="1"/>
  <c r="CP5" i="1"/>
  <c r="CS5" i="1"/>
  <c r="CT5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9" i="1"/>
  <c r="CC170" i="1"/>
  <c r="BV171" i="1"/>
  <c r="CC171" i="1"/>
  <c r="BV172" i="1"/>
  <c r="CC172" i="1"/>
  <c r="BV173" i="1"/>
  <c r="CC173" i="1"/>
  <c r="BV174" i="1"/>
  <c r="CC174" i="1"/>
  <c r="BV175" i="1"/>
  <c r="CC175" i="1"/>
  <c r="BU5" i="1"/>
  <c r="BT5" i="1"/>
  <c r="BR5" i="1"/>
  <c r="BW172" i="1" l="1"/>
  <c r="BX171" i="1"/>
  <c r="BX174" i="1"/>
  <c r="BW174" i="1"/>
  <c r="BX172" i="1"/>
  <c r="BW171" i="1"/>
  <c r="BX173" i="1"/>
  <c r="BW173" i="1"/>
  <c r="CD175" i="1"/>
  <c r="CE175" i="1"/>
  <c r="CF175" i="1"/>
  <c r="CG175" i="1"/>
  <c r="CH175" i="1"/>
  <c r="CI175" i="1"/>
  <c r="CM175" i="1"/>
  <c r="CU175" i="1"/>
  <c r="CV175" i="1"/>
  <c r="CO7" i="1" l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34" i="1"/>
  <c r="CU35" i="1"/>
  <c r="CU36" i="1"/>
  <c r="CU37" i="1"/>
  <c r="CU38" i="1"/>
  <c r="CU39" i="1"/>
  <c r="CU40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6" i="1"/>
  <c r="CV174" i="1"/>
  <c r="CU174" i="1"/>
  <c r="CV173" i="1"/>
  <c r="CU173" i="1"/>
  <c r="CV172" i="1"/>
  <c r="CU172" i="1"/>
  <c r="CV171" i="1"/>
  <c r="CU171" i="1"/>
  <c r="CV170" i="1"/>
  <c r="CU170" i="1"/>
  <c r="CV169" i="1"/>
  <c r="CU169" i="1"/>
  <c r="CV167" i="1"/>
  <c r="CU167" i="1"/>
  <c r="CV166" i="1"/>
  <c r="CU166" i="1"/>
  <c r="CV165" i="1"/>
  <c r="CU165" i="1"/>
  <c r="CV164" i="1"/>
  <c r="CU164" i="1"/>
  <c r="CV163" i="1"/>
  <c r="CU163" i="1"/>
  <c r="CV162" i="1"/>
  <c r="CU162" i="1"/>
  <c r="CV161" i="1"/>
  <c r="CU161" i="1"/>
  <c r="CV160" i="1"/>
  <c r="CU160" i="1"/>
  <c r="CV159" i="1"/>
  <c r="CU159" i="1"/>
  <c r="CV158" i="1"/>
  <c r="CU158" i="1"/>
  <c r="CV157" i="1"/>
  <c r="CU157" i="1"/>
  <c r="CV156" i="1"/>
  <c r="CU156" i="1"/>
  <c r="CV155" i="1"/>
  <c r="CU155" i="1"/>
  <c r="CV154" i="1"/>
  <c r="CU154" i="1"/>
  <c r="CV153" i="1"/>
  <c r="CU153" i="1"/>
  <c r="CV152" i="1"/>
  <c r="CU152" i="1"/>
  <c r="CV151" i="1"/>
  <c r="CU151" i="1"/>
  <c r="CV150" i="1"/>
  <c r="CU150" i="1"/>
  <c r="CV149" i="1"/>
  <c r="CU149" i="1"/>
  <c r="CV148" i="1"/>
  <c r="CU148" i="1"/>
  <c r="CV147" i="1"/>
  <c r="CU147" i="1"/>
  <c r="CV146" i="1"/>
  <c r="CU146" i="1"/>
  <c r="CV145" i="1"/>
  <c r="CU145" i="1"/>
  <c r="CV144" i="1"/>
  <c r="CU144" i="1"/>
  <c r="CV143" i="1"/>
  <c r="CU143" i="1"/>
  <c r="CV142" i="1"/>
  <c r="CU142" i="1"/>
  <c r="CV141" i="1"/>
  <c r="CU141" i="1"/>
  <c r="CD174" i="1" l="1"/>
  <c r="CE174" i="1"/>
  <c r="CF174" i="1"/>
  <c r="CG174" i="1"/>
  <c r="CH174" i="1"/>
  <c r="CI174" i="1"/>
  <c r="CM174" i="1"/>
  <c r="CD139" i="1"/>
  <c r="CE139" i="1"/>
  <c r="CF139" i="1"/>
  <c r="CG139" i="1"/>
  <c r="CH139" i="1"/>
  <c r="CI139" i="1"/>
  <c r="CK139" i="1"/>
  <c r="CL139" i="1"/>
  <c r="CM139" i="1"/>
  <c r="CO139" i="1"/>
  <c r="CP139" i="1"/>
  <c r="CQ139" i="1"/>
  <c r="CR139" i="1"/>
  <c r="CS139" i="1"/>
  <c r="CT139" i="1"/>
  <c r="CT7" i="1" l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9" i="1"/>
  <c r="CT170" i="1"/>
  <c r="CT171" i="1"/>
  <c r="CT172" i="1"/>
  <c r="CT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9" i="1"/>
  <c r="CS170" i="1"/>
  <c r="CS171" i="1"/>
  <c r="CS172" i="1"/>
  <c r="CS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34" i="1"/>
  <c r="CR35" i="1"/>
  <c r="CR36" i="1"/>
  <c r="CR37" i="1"/>
  <c r="CR38" i="1"/>
  <c r="CR39" i="1"/>
  <c r="CR40" i="1"/>
  <c r="CR41" i="1"/>
  <c r="CR42" i="1"/>
  <c r="CR43" i="1"/>
  <c r="CR44" i="1"/>
  <c r="CR45" i="1"/>
  <c r="CR46" i="1"/>
  <c r="CR47" i="1"/>
  <c r="CR48" i="1"/>
  <c r="CR49" i="1"/>
  <c r="CR50" i="1"/>
  <c r="CR51" i="1"/>
  <c r="CR52" i="1"/>
  <c r="CR53" i="1"/>
  <c r="CR54" i="1"/>
  <c r="CR55" i="1"/>
  <c r="CR56" i="1"/>
  <c r="CR57" i="1"/>
  <c r="CR58" i="1"/>
  <c r="CR59" i="1"/>
  <c r="CR60" i="1"/>
  <c r="CR61" i="1"/>
  <c r="CR62" i="1"/>
  <c r="CR63" i="1"/>
  <c r="CR64" i="1"/>
  <c r="CR65" i="1"/>
  <c r="CR66" i="1"/>
  <c r="CR67" i="1"/>
  <c r="CR68" i="1"/>
  <c r="CR69" i="1"/>
  <c r="CR70" i="1"/>
  <c r="CR71" i="1"/>
  <c r="CR72" i="1"/>
  <c r="CR73" i="1"/>
  <c r="CR74" i="1"/>
  <c r="CR75" i="1"/>
  <c r="CR76" i="1"/>
  <c r="CR77" i="1"/>
  <c r="CR78" i="1"/>
  <c r="CR79" i="1"/>
  <c r="CR80" i="1"/>
  <c r="CR81" i="1"/>
  <c r="CR82" i="1"/>
  <c r="CR83" i="1"/>
  <c r="CR84" i="1"/>
  <c r="CR85" i="1"/>
  <c r="CR86" i="1"/>
  <c r="CR87" i="1"/>
  <c r="CR88" i="1"/>
  <c r="CR89" i="1"/>
  <c r="CR90" i="1"/>
  <c r="CR91" i="1"/>
  <c r="CR92" i="1"/>
  <c r="CR93" i="1"/>
  <c r="CR94" i="1"/>
  <c r="CR95" i="1"/>
  <c r="CR96" i="1"/>
  <c r="CR97" i="1"/>
  <c r="CR98" i="1"/>
  <c r="CR99" i="1"/>
  <c r="CR100" i="1"/>
  <c r="CR101" i="1"/>
  <c r="CR102" i="1"/>
  <c r="CR103" i="1"/>
  <c r="CR104" i="1"/>
  <c r="CR105" i="1"/>
  <c r="CR106" i="1"/>
  <c r="CR107" i="1"/>
  <c r="CR108" i="1"/>
  <c r="CR109" i="1"/>
  <c r="CR110" i="1"/>
  <c r="CR111" i="1"/>
  <c r="CR112" i="1"/>
  <c r="CR113" i="1"/>
  <c r="CR114" i="1"/>
  <c r="CR115" i="1"/>
  <c r="CR116" i="1"/>
  <c r="CR117" i="1"/>
  <c r="CR118" i="1"/>
  <c r="CR119" i="1"/>
  <c r="CR120" i="1"/>
  <c r="CR121" i="1"/>
  <c r="CR122" i="1"/>
  <c r="CR123" i="1"/>
  <c r="CR124" i="1"/>
  <c r="CR125" i="1"/>
  <c r="CR126" i="1"/>
  <c r="CR127" i="1"/>
  <c r="CR128" i="1"/>
  <c r="CR129" i="1"/>
  <c r="CR130" i="1"/>
  <c r="CR131" i="1"/>
  <c r="CR132" i="1"/>
  <c r="CR133" i="1"/>
  <c r="CR134" i="1"/>
  <c r="CR135" i="1"/>
  <c r="CR136" i="1"/>
  <c r="CR137" i="1"/>
  <c r="CR138" i="1"/>
  <c r="CR141" i="1"/>
  <c r="CR142" i="1"/>
  <c r="CR143" i="1"/>
  <c r="CR144" i="1"/>
  <c r="CR145" i="1"/>
  <c r="CR146" i="1"/>
  <c r="CR147" i="1"/>
  <c r="CR148" i="1"/>
  <c r="CR149" i="1"/>
  <c r="CR150" i="1"/>
  <c r="CR151" i="1"/>
  <c r="CR152" i="1"/>
  <c r="CR153" i="1"/>
  <c r="CR154" i="1"/>
  <c r="CR155" i="1"/>
  <c r="CR156" i="1"/>
  <c r="CR157" i="1"/>
  <c r="CR158" i="1"/>
  <c r="CR159" i="1"/>
  <c r="CR160" i="1"/>
  <c r="CR161" i="1"/>
  <c r="CR162" i="1"/>
  <c r="CR163" i="1"/>
  <c r="CR164" i="1"/>
  <c r="CR165" i="1"/>
  <c r="CR166" i="1"/>
  <c r="CR167" i="1"/>
  <c r="CR169" i="1"/>
  <c r="CR170" i="1"/>
  <c r="CR171" i="1"/>
  <c r="CR6" i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9" i="1"/>
  <c r="CQ170" i="1"/>
  <c r="CQ171" i="1"/>
  <c r="CQ172" i="1"/>
  <c r="CQ6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9" i="1"/>
  <c r="CP170" i="1"/>
  <c r="CP171" i="1"/>
  <c r="CP172" i="1"/>
  <c r="CP6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9" i="1"/>
  <c r="CO170" i="1"/>
  <c r="CO171" i="1"/>
  <c r="CO172" i="1"/>
  <c r="CO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9" i="1"/>
  <c r="CM170" i="1"/>
  <c r="CM171" i="1"/>
  <c r="CM172" i="1"/>
  <c r="CM173" i="1"/>
  <c r="CM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9" i="1"/>
  <c r="CL170" i="1"/>
  <c r="CL171" i="1"/>
  <c r="CL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9" i="1"/>
  <c r="CK170" i="1"/>
  <c r="CK171" i="1"/>
  <c r="CK172" i="1"/>
  <c r="CK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9" i="1"/>
  <c r="CI170" i="1"/>
  <c r="CI171" i="1"/>
  <c r="CI172" i="1"/>
  <c r="CI173" i="1"/>
  <c r="CI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9" i="1"/>
  <c r="CH170" i="1"/>
  <c r="CH171" i="1"/>
  <c r="CH172" i="1"/>
  <c r="CH173" i="1"/>
  <c r="CH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34" i="1"/>
  <c r="CG35" i="1"/>
  <c r="CG36" i="1"/>
  <c r="CG37" i="1"/>
  <c r="CG38" i="1"/>
  <c r="CG39" i="1"/>
  <c r="CG40" i="1"/>
  <c r="CG41" i="1"/>
  <c r="CG42" i="1"/>
  <c r="CG43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56" i="1"/>
  <c r="CG57" i="1"/>
  <c r="CG58" i="1"/>
  <c r="CG59" i="1"/>
  <c r="CG60" i="1"/>
  <c r="CG61" i="1"/>
  <c r="CG62" i="1"/>
  <c r="CG63" i="1"/>
  <c r="CG64" i="1"/>
  <c r="CG65" i="1"/>
  <c r="CG66" i="1"/>
  <c r="CG67" i="1"/>
  <c r="CG68" i="1"/>
  <c r="CG69" i="1"/>
  <c r="CG70" i="1"/>
  <c r="CG71" i="1"/>
  <c r="CG72" i="1"/>
  <c r="CG73" i="1"/>
  <c r="CG74" i="1"/>
  <c r="CG75" i="1"/>
  <c r="CG76" i="1"/>
  <c r="CG77" i="1"/>
  <c r="CG78" i="1"/>
  <c r="CG79" i="1"/>
  <c r="CG80" i="1"/>
  <c r="CG81" i="1"/>
  <c r="CG82" i="1"/>
  <c r="CG83" i="1"/>
  <c r="CG84" i="1"/>
  <c r="CG85" i="1"/>
  <c r="CG86" i="1"/>
  <c r="CG87" i="1"/>
  <c r="CG88" i="1"/>
  <c r="CG89" i="1"/>
  <c r="CG90" i="1"/>
  <c r="CG91" i="1"/>
  <c r="CG92" i="1"/>
  <c r="CG93" i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9" i="1"/>
  <c r="CG170" i="1"/>
  <c r="CG171" i="1"/>
  <c r="CG172" i="1"/>
  <c r="CG173" i="1"/>
  <c r="CG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9" i="1"/>
  <c r="CF170" i="1"/>
  <c r="CF171" i="1"/>
  <c r="CF172" i="1"/>
  <c r="CF173" i="1"/>
  <c r="CF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9" i="1"/>
  <c r="CE170" i="1"/>
  <c r="CE171" i="1"/>
  <c r="CE172" i="1"/>
  <c r="CE173" i="1"/>
  <c r="CE6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9" i="1"/>
  <c r="CD170" i="1"/>
  <c r="CD171" i="1"/>
  <c r="CD172" i="1"/>
  <c r="CD173" i="1"/>
  <c r="CC7" i="1"/>
  <c r="CC8" i="1"/>
  <c r="CC9" i="1"/>
  <c r="CC11" i="1"/>
  <c r="CC12" i="1"/>
  <c r="CC13" i="1"/>
  <c r="CC14" i="1"/>
  <c r="CC15" i="1"/>
  <c r="CC16" i="1"/>
  <c r="CC17" i="1"/>
  <c r="CC18" i="1"/>
  <c r="CC19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B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T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<sst xmlns="http://schemas.openxmlformats.org/spreadsheetml/2006/main" count="4522" uniqueCount="291">
  <si>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</si>
  <si>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</si>
  <si>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</si>
  <si>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</si>
  <si>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</si>
  <si>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</si>
  <si>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</si>
  <si>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</si>
  <si>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</si>
  <si>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</si>
  <si>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</si>
  <si>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</si>
  <si>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</si>
  <si>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</si>
  <si>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</si>
  <si>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</si>
  <si>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</si>
  <si>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</si>
  <si>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</si>
  <si>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</si>
  <si>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</si>
  <si>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</si>
  <si>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</si>
  <si>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</si>
  <si>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</si>
  <si>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</si>
  <si>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</si>
  <si>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</si>
  <si>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</si>
  <si>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</si>
  <si>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</si>
  <si>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</si>
  <si>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</si>
  <si>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</si>
  <si>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</si>
  <si>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</si>
  <si>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</si>
  <si>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</si>
  <si>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</si>
  <si>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</si>
  <si>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</si>
  <si>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</si>
  <si>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</si>
  <si>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</si>
  <si>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</si>
  <si>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</si>
  <si>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</si>
  <si>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</si>
  <si>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</si>
  <si>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</si>
  <si>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</si>
  <si>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</si>
  <si>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</si>
  <si>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</si>
  <si>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</si>
  <si>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</si>
  <si>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</si>
  <si>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</si>
  <si>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</si>
  <si>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</si>
  <si>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</si>
  <si>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</si>
  <si>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</si>
  <si>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</si>
  <si>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</si>
  <si>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</si>
  <si>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</si>
  <si>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</si>
  <si>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</si>
  <si>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</si>
  <si>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</si>
  <si>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</si>
  <si>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</si>
  <si>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</si>
  <si>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</si>
  <si>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</si>
  <si>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</si>
  <si>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</si>
  <si>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</si>
  <si>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</si>
  <si>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</si>
  <si>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</si>
  <si>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</si>
  <si>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</si>
  <si>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</si>
  <si>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</si>
  <si>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</si>
  <si>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</si>
  <si>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</si>
  <si>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</si>
  <si>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</si>
  <si>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</si>
  <si>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</si>
  <si>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</si>
  <si>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</si>
  <si>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</si>
  <si>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</si>
  <si>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</si>
  <si>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</si>
  <si>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</si>
  <si>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</si>
  <si>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</si>
  <si>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</si>
  <si>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</si>
  <si>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</si>
  <si>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</si>
  <si>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</si>
  <si>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</si>
  <si>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</si>
  <si>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</si>
  <si>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</si>
  <si>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</si>
  <si>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</si>
  <si>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</si>
  <si>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</si>
  <si>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</si>
  <si>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</si>
  <si>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</si>
  <si>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</si>
  <si>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</si>
  <si>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</si>
  <si>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</si>
  <si>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</si>
  <si>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</si>
  <si>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</si>
  <si>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</si>
  <si>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</si>
  <si>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</si>
  <si>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</si>
  <si>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</si>
  <si>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</si>
  <si>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</si>
  <si>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</si>
  <si>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</si>
  <si>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</si>
  <si>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</si>
  <si>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</si>
  <si>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</si>
  <si>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</si>
  <si>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</si>
  <si>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</si>
  <si>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</si>
  <si>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</si>
  <si>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</si>
  <si>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</si>
  <si>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</si>
  <si>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</si>
  <si>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</si>
  <si>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</si>
  <si>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</si>
  <si>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</si>
  <si>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</si>
  <si>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</si>
  <si>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</si>
  <si>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</si>
  <si>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</si>
  <si>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</si>
  <si>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</si>
  <si>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</si>
  <si>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</si>
  <si>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</si>
  <si>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</si>
  <si>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</si>
  <si>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</si>
  <si>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</si>
  <si>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</si>
  <si>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</si>
  <si>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</si>
  <si>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</si>
  <si>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</si>
  <si>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</si>
  <si>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</si>
  <si>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</si>
  <si>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</si>
  <si>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</si>
  <si>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</si>
  <si>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</si>
  <si>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</si>
  <si>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</si>
  <si>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</si>
  <si>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</si>
  <si>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</si>
  <si>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</si>
  <si>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</si>
  <si>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</si>
  <si>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</si>
  <si>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</si>
  <si>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</si>
  <si>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</si>
  <si>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</si>
  <si>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</si>
  <si>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</si>
  <si>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</si>
  <si>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</si>
  <si>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</si>
  <si>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</si>
  <si>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</si>
  <si>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</si>
  <si>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</si>
  <si>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</si>
  <si>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</si>
  <si>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</si>
  <si>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</si>
  <si>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</si>
  <si>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</si>
  <si>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</si>
  <si>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</si>
  <si>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</si>
  <si>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</si>
  <si>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</si>
  <si>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</si>
  <si>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</si>
  <si>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</si>
  <si>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</si>
  <si>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</si>
  <si>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</si>
  <si>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</si>
  <si>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</si>
  <si>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</si>
  <si>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</si>
  <si>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</si>
  <si>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</si>
  <si>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</si>
  <si>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</si>
  <si>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</si>
  <si>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</si>
  <si>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</si>
  <si>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</si>
  <si>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</si>
  <si>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</si>
  <si>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</si>
  <si>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</si>
  <si>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</si>
  <si>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</si>
  <si>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</si>
  <si>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</si>
  <si>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</si>
  <si>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</si>
  <si>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</si>
  <si>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</si>
  <si>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</si>
  <si>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</si>
  <si>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</si>
  <si>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</si>
  <si>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</si>
  <si>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</si>
  <si>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 xml:space="preserve"> Producteur 1 : Tarascon/Ariège, marché</t>
  </si>
  <si>
    <t xml:space="preserve"> Producteur 2 : Pamiers, paniers</t>
  </si>
  <si>
    <t>Producteur 5 : Foix, La Bastide de Sérou et Cadarcet (09), à la ferme, marché et drive fermier</t>
  </si>
  <si>
    <t xml:space="preserve"> Producteur 1 : Limoux, VD</t>
  </si>
  <si>
    <t xml:space="preserve"> Producteur 1 : Limoux, mag bio</t>
  </si>
  <si>
    <t xml:space="preserve"> Producteur 1 : Villefranche de R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</si>
  <si>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</si>
  <si>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</si>
  <si>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</si>
  <si>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Producteur 5 :
Sud Toulouse
VD paniers et marché à partir de fin avril
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</si>
  <si>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</si>
  <si>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</si>
  <si>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</si>
  <si>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</si>
  <si>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</si>
  <si>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</si>
  <si>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10 : amap</t>
  </si>
  <si>
    <t xml:space="preserve">Betterave crue </t>
  </si>
  <si>
    <t xml:space="preserve">Betterave cuite </t>
  </si>
  <si>
    <t xml:space="preserve">Chou pointu </t>
  </si>
  <si>
    <t xml:space="preserve">Fraise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</si>
  <si>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</si>
  <si>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</si>
  <si>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</si>
  <si>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</si>
  <si>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</si>
  <si>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</si>
  <si>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</si>
  <si>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noisette </t>
  </si>
  <si>
    <t>Producteur 1 : ville, amap</t>
  </si>
  <si>
    <t>Producteur 1 : ville, boutique producteur</t>
  </si>
  <si>
    <t>Producteur 2 : ville, marché</t>
  </si>
  <si>
    <t>Producteur 7 : VD marché Lisle sur Tarn</t>
  </si>
  <si>
    <t>Collecte des données : APABA, Civambio 34, Civambio 66, Biocivam 11, Bios du Gers, Bio Ariège-Garonne, CDA du Tarn, CDA du Gard, GAB 65</t>
  </si>
  <si>
    <t>Pomme dalinette</t>
  </si>
  <si>
    <t>Pomme Elstar, gala</t>
  </si>
  <si>
    <t>Framboise</t>
  </si>
  <si>
    <t>250g</t>
  </si>
  <si>
    <t>COTATION LEGUMES ET FRUITS BIO VENTE DIRECTE et DEMI-GROS - OCCITANIE 2022 - Semaine 42 (17 au 23 octobre 2022)</t>
  </si>
  <si>
    <t>botte 1 €</t>
  </si>
  <si>
    <t>colorée  6,00</t>
  </si>
  <si>
    <t>colorées 2,80</t>
  </si>
  <si>
    <t>colorées 3,80</t>
  </si>
  <si>
    <t xml:space="preserve"> OCCITANIE 2022 - Semaine 42 (17 au 23 octobre 2022)</t>
  </si>
  <si>
    <t>Semaine 42 (17 au 23 octobre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</si>
</sst>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sz val="1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B2B2B2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3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7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10" fillId="27" borderId="39" xfId="1" applyFont="1" applyFill="1" applyBorder="1"/>
    <xf numFmtId="0" fontId="8" fillId="0" borderId="0" xfId="0" applyFont="1"/>
    <xf numFmtId="0" fontId="8" fillId="0" borderId="49" xfId="0" applyFont="1" applyBorder="1"/>
    <xf numFmtId="0" fontId="11" fillId="0" borderId="49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2" xfId="1" applyFont="1" applyFill="1" applyBorder="1"/>
    <xf numFmtId="0" fontId="11" fillId="0" borderId="52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14" fillId="0" borderId="23" xfId="1" applyNumberFormat="1" applyFont="1" applyBorder="1" applyAlignment="1">
      <alignment horizontal="center"/>
    </xf>
    <xf numFmtId="164" fontId="8" fillId="16" borderId="40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4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25" fillId="33" borderId="59" xfId="0" applyFont="1" applyFill="1" applyBorder="1" applyAlignment="1">
      <alignment horizontal="center" vertical="center" wrapText="1"/>
    </xf>
    <xf numFmtId="0" fontId="25" fillId="33" borderId="68" xfId="0" applyFont="1" applyFill="1" applyBorder="1" applyAlignment="1">
      <alignment horizontal="center" vertical="center" wrapText="1"/>
    </xf>
    <xf numFmtId="0" fontId="24" fillId="34" borderId="68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5" borderId="68" xfId="0" applyFont="1" applyFill="1" applyBorder="1" applyAlignment="1">
      <alignment horizontal="center" vertical="center" wrapText="1"/>
    </xf>
    <xf numFmtId="0" fontId="24" fillId="37" borderId="68" xfId="0" applyFont="1" applyFill="1" applyBorder="1" applyAlignment="1">
      <alignment horizontal="center" vertical="center" wrapText="1"/>
    </xf>
    <xf numFmtId="0" fontId="24" fillId="33" borderId="68" xfId="0" applyFont="1" applyFill="1" applyBorder="1" applyAlignment="1">
      <alignment horizontal="center" vertical="center" wrapText="1"/>
    </xf>
    <xf numFmtId="0" fontId="23" fillId="35" borderId="68" xfId="0" applyFont="1" applyFill="1" applyBorder="1" applyAlignment="1">
      <alignment horizontal="center" vertical="center" wrapText="1"/>
    </xf>
    <xf numFmtId="0" fontId="24" fillId="37" borderId="59" xfId="0" applyFont="1" applyFill="1" applyBorder="1" applyAlignment="1">
      <alignment horizontal="center" vertical="center" wrapText="1"/>
    </xf>
    <xf numFmtId="164" fontId="11" fillId="0" borderId="27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0" fontId="0" fillId="0" borderId="75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78" xfId="0" applyBorder="1" applyAlignment="1">
      <alignment wrapText="1"/>
    </xf>
    <xf numFmtId="0" fontId="25" fillId="38" borderId="68" xfId="0" applyFont="1" applyFill="1" applyBorder="1" applyAlignment="1">
      <alignment horizontal="center" vertical="center" wrapText="1"/>
    </xf>
    <xf numFmtId="0" fontId="24" fillId="38" borderId="68" xfId="0" applyFont="1" applyFill="1" applyBorder="1" applyAlignment="1">
      <alignment horizontal="center" vertical="center" wrapText="1"/>
    </xf>
    <xf numFmtId="0" fontId="22" fillId="38" borderId="81" xfId="0" applyFont="1" applyFill="1" applyBorder="1" applyAlignment="1">
      <alignment wrapText="1"/>
    </xf>
    <xf numFmtId="0" fontId="22" fillId="38" borderId="82" xfId="0" applyFont="1" applyFill="1" applyBorder="1" applyAlignment="1">
      <alignment wrapText="1"/>
    </xf>
    <xf numFmtId="0" fontId="27" fillId="38" borderId="78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9" fillId="38" borderId="63" xfId="0" applyFont="1" applyFill="1" applyBorder="1" applyAlignment="1">
      <alignment wrapText="1"/>
    </xf>
    <xf numFmtId="0" fontId="29" fillId="38" borderId="78" xfId="0" applyFont="1" applyFill="1" applyBorder="1" applyAlignment="1">
      <alignment wrapText="1"/>
    </xf>
    <xf numFmtId="0" fontId="27" fillId="38" borderId="74" xfId="0" applyFont="1" applyFill="1" applyBorder="1" applyAlignment="1">
      <alignment wrapText="1"/>
    </xf>
    <xf numFmtId="0" fontId="12" fillId="0" borderId="75" xfId="0" applyFont="1" applyBorder="1" applyAlignment="1">
      <alignment wrapText="1"/>
    </xf>
    <xf numFmtId="0" fontId="12" fillId="0" borderId="68" xfId="0" applyFont="1" applyBorder="1" applyAlignment="1">
      <alignment horizontal="right" wrapText="1"/>
    </xf>
    <xf numFmtId="0" fontId="18" fillId="0" borderId="68" xfId="0" applyFont="1" applyBorder="1" applyAlignment="1">
      <alignment horizontal="right" wrapText="1"/>
    </xf>
    <xf numFmtId="0" fontId="12" fillId="0" borderId="68" xfId="0" applyFont="1" applyBorder="1" applyAlignment="1">
      <alignment wrapText="1"/>
    </xf>
    <xf numFmtId="0" fontId="12" fillId="0" borderId="83" xfId="0" applyFont="1" applyBorder="1" applyAlignment="1">
      <alignment wrapText="1"/>
    </xf>
    <xf numFmtId="0" fontId="22" fillId="0" borderId="75" xfId="0" applyFont="1" applyBorder="1" applyAlignment="1">
      <alignment wrapText="1"/>
    </xf>
    <xf numFmtId="0" fontId="12" fillId="32" borderId="75" xfId="0" applyFont="1" applyFill="1" applyBorder="1" applyAlignment="1">
      <alignment wrapText="1"/>
    </xf>
    <xf numFmtId="0" fontId="12" fillId="32" borderId="68" xfId="0" applyFont="1" applyFill="1" applyBorder="1" applyAlignment="1">
      <alignment wrapText="1"/>
    </xf>
    <xf numFmtId="0" fontId="13" fillId="0" borderId="75" xfId="0" applyFont="1" applyBorder="1" applyAlignment="1">
      <alignment wrapText="1"/>
    </xf>
    <xf numFmtId="0" fontId="22" fillId="38" borderId="64" xfId="0" applyFont="1" applyFill="1" applyBorder="1" applyAlignment="1">
      <alignment wrapText="1"/>
    </xf>
    <xf numFmtId="0" fontId="26" fillId="38" borderId="64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0" fontId="27" fillId="0" borderId="75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85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84" xfId="0" applyBorder="1" applyAlignment="1">
      <alignment wrapText="1"/>
    </xf>
    <xf numFmtId="0" fontId="0" fillId="0" borderId="60" xfId="0" applyBorder="1" applyAlignment="1">
      <alignment wrapText="1"/>
    </xf>
    <xf numFmtId="0" fontId="22" fillId="38" borderId="81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6" xfId="0" applyNumberFormat="1" applyBorder="1" applyAlignment="1">
      <alignment horizontal="center"/>
    </xf>
    <xf numFmtId="164" fontId="14" fillId="0" borderId="87" xfId="1" applyNumberFormat="1" applyFont="1" applyBorder="1" applyAlignment="1">
      <alignment horizontal="center"/>
    </xf>
    <xf numFmtId="0" fontId="24" fillId="37" borderId="74" xfId="0" applyFont="1" applyFill="1" applyBorder="1" applyAlignment="1">
      <alignment horizontal="center" vertical="center" wrapText="1"/>
    </xf>
    <xf numFmtId="0" fontId="24" fillId="37" borderId="64" xfId="0" applyFont="1" applyFill="1" applyBorder="1" applyAlignment="1">
      <alignment horizontal="center" vertical="center" wrapText="1"/>
    </xf>
    <xf numFmtId="164" fontId="0" fillId="0" borderId="76" xfId="0" applyNumberFormat="1" applyFont="1" applyBorder="1" applyAlignment="1"/>
    <xf numFmtId="164" fontId="0" fillId="0" borderId="0" xfId="0" applyNumberFormat="1" applyFont="1" applyBorder="1" applyAlignment="1"/>
    <xf numFmtId="164" fontId="0" fillId="0" borderId="88" xfId="0" applyNumberFormat="1" applyFont="1" applyBorder="1" applyAlignment="1"/>
    <xf numFmtId="164" fontId="7" fillId="22" borderId="50" xfId="1" applyNumberFormat="1" applyFont="1" applyFill="1" applyBorder="1" applyAlignment="1">
      <alignment horizontal="center" vertical="center" wrapText="1"/>
    </xf>
    <xf numFmtId="164" fontId="7" fillId="22" borderId="87" xfId="1" applyNumberFormat="1" applyFont="1" applyFill="1" applyBorder="1" applyAlignment="1">
      <alignment horizontal="center" vertical="center" wrapText="1"/>
    </xf>
    <xf numFmtId="164" fontId="7" fillId="23" borderId="22" xfId="1" applyNumberFormat="1" applyFont="1" applyFill="1" applyBorder="1" applyAlignment="1">
      <alignment horizontal="center" vertical="center" wrapText="1"/>
    </xf>
    <xf numFmtId="0" fontId="27" fillId="0" borderId="60" xfId="0" applyFont="1" applyFill="1" applyBorder="1" applyAlignment="1">
      <alignment wrapText="1"/>
    </xf>
    <xf numFmtId="0" fontId="22" fillId="38" borderId="94" xfId="0" applyFont="1" applyFill="1" applyBorder="1" applyAlignment="1">
      <alignment wrapText="1"/>
    </xf>
    <xf numFmtId="164" fontId="8" fillId="29" borderId="95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39" xfId="1" applyNumberFormat="1" applyFont="1" applyFill="1" applyBorder="1" applyAlignment="1">
      <alignment horizontal="center" wrapText="1"/>
    </xf>
    <xf numFmtId="164" fontId="8" fillId="18" borderId="96" xfId="1" applyNumberFormat="1" applyFont="1" applyFill="1" applyBorder="1" applyAlignment="1">
      <alignment horizontal="center" wrapText="1"/>
    </xf>
    <xf numFmtId="0" fontId="22" fillId="38" borderId="97" xfId="0" applyFont="1" applyFill="1" applyBorder="1" applyAlignment="1">
      <alignment wrapText="1"/>
    </xf>
    <xf numFmtId="164" fontId="8" fillId="10" borderId="98" xfId="1" applyNumberFormat="1" applyFont="1" applyFill="1" applyBorder="1" applyAlignment="1">
      <alignment horizontal="center" wrapText="1"/>
    </xf>
    <xf numFmtId="164" fontId="8" fillId="11" borderId="99" xfId="1" applyNumberFormat="1" applyFont="1" applyFill="1" applyBorder="1" applyAlignment="1">
      <alignment horizontal="center" wrapText="1"/>
    </xf>
    <xf numFmtId="164" fontId="8" fillId="12" borderId="100" xfId="1" applyNumberFormat="1" applyFont="1" applyFill="1" applyBorder="1" applyAlignment="1">
      <alignment horizontal="center" wrapText="1"/>
    </xf>
    <xf numFmtId="164" fontId="8" fillId="29" borderId="101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2" xfId="1" applyNumberFormat="1" applyFont="1" applyFill="1" applyBorder="1" applyAlignment="1">
      <alignment horizontal="center" wrapText="1"/>
    </xf>
    <xf numFmtId="164" fontId="8" fillId="18" borderId="29" xfId="1" applyNumberFormat="1" applyFont="1" applyFill="1" applyBorder="1" applyAlignment="1">
      <alignment horizontal="center" wrapText="1"/>
    </xf>
    <xf numFmtId="0" fontId="0" fillId="30" borderId="103" xfId="0" applyFill="1" applyBorder="1" applyAlignment="1">
      <alignment wrapText="1"/>
    </xf>
    <xf numFmtId="0" fontId="0" fillId="30" borderId="77" xfId="0" applyFill="1" applyBorder="1" applyAlignment="1">
      <alignment wrapText="1"/>
    </xf>
    <xf numFmtId="164" fontId="8" fillId="39" borderId="77" xfId="1" applyNumberFormat="1" applyFont="1" applyFill="1" applyBorder="1" applyAlignment="1">
      <alignment horizontal="center" wrapText="1"/>
    </xf>
    <xf numFmtId="164" fontId="8" fillId="40" borderId="77" xfId="1" applyNumberFormat="1" applyFont="1" applyFill="1" applyBorder="1" applyAlignment="1">
      <alignment horizontal="center" wrapText="1"/>
    </xf>
    <xf numFmtId="164" fontId="8" fillId="41" borderId="77" xfId="1" applyNumberFormat="1" applyFont="1" applyFill="1" applyBorder="1" applyAlignment="1">
      <alignment horizontal="center" wrapText="1"/>
    </xf>
    <xf numFmtId="164" fontId="8" fillId="42" borderId="77" xfId="1" applyNumberFormat="1" applyFont="1" applyFill="1" applyBorder="1" applyAlignment="1">
      <alignment horizontal="center" wrapText="1"/>
    </xf>
    <xf numFmtId="0" fontId="0" fillId="30" borderId="104" xfId="0" applyFill="1" applyBorder="1" applyAlignment="1">
      <alignment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164" fontId="0" fillId="22" borderId="22" xfId="0" applyNumberFormat="1" applyFill="1" applyBorder="1" applyAlignment="1" applyProtection="1">
      <alignment horizontal="center"/>
    </xf>
    <xf numFmtId="164" fontId="0" fillId="22" borderId="50" xfId="0" applyNumberFormat="1" applyFill="1" applyBorder="1" applyAlignment="1" applyProtection="1">
      <alignment horizontal="center"/>
    </xf>
    <xf numFmtId="164" fontId="0" fillId="23" borderId="22" xfId="0" applyNumberFormat="1" applyFill="1" applyBorder="1" applyAlignment="1" applyProtection="1">
      <alignment horizontal="center"/>
    </xf>
    <xf numFmtId="164" fontId="0" fillId="23" borderId="24" xfId="0" applyNumberFormat="1" applyFill="1" applyBorder="1" applyAlignment="1" applyProtection="1">
      <alignment horizontal="center"/>
    </xf>
    <xf numFmtId="164" fontId="0" fillId="22" borderId="87" xfId="0" applyNumberFormat="1" applyFill="1" applyBorder="1" applyAlignment="1" applyProtection="1">
      <alignment horizontal="center"/>
    </xf>
    <xf numFmtId="164" fontId="1" fillId="22" borderId="50" xfId="0" applyNumberFormat="1" applyFont="1" applyFill="1" applyBorder="1" applyAlignment="1" applyProtection="1">
      <alignment horizontal="center"/>
    </xf>
    <xf numFmtId="164" fontId="1" fillId="23" borderId="24" xfId="0" applyNumberFormat="1" applyFont="1" applyFill="1" applyBorder="1" applyAlignment="1" applyProtection="1">
      <alignment horizontal="center"/>
    </xf>
    <xf numFmtId="164" fontId="0" fillId="22" borderId="105" xfId="0" applyNumberFormat="1" applyFill="1" applyBorder="1" applyAlignment="1" applyProtection="1">
      <alignment horizontal="center"/>
    </xf>
    <xf numFmtId="164" fontId="0" fillId="22" borderId="106" xfId="0" applyNumberFormat="1" applyFill="1" applyBorder="1" applyAlignment="1" applyProtection="1">
      <alignment horizontal="center"/>
    </xf>
    <xf numFmtId="164" fontId="0" fillId="23" borderId="105" xfId="0" applyNumberFormat="1" applyFill="1" applyBorder="1" applyAlignment="1" applyProtection="1">
      <alignment horizontal="center"/>
    </xf>
    <xf numFmtId="164" fontId="0" fillId="23" borderId="107" xfId="0" applyNumberFormat="1" applyFill="1" applyBorder="1" applyAlignment="1" applyProtection="1">
      <alignment horizontal="center"/>
    </xf>
    <xf numFmtId="164" fontId="0" fillId="22" borderId="108" xfId="0" applyNumberFormat="1" applyFill="1" applyBorder="1" applyAlignment="1" applyProtection="1">
      <alignment horizontal="center"/>
    </xf>
    <xf numFmtId="164" fontId="1" fillId="22" borderId="106" xfId="0" applyNumberFormat="1" applyFont="1" applyFill="1" applyBorder="1" applyAlignment="1" applyProtection="1">
      <alignment horizontal="center"/>
    </xf>
    <xf numFmtId="164" fontId="1" fillId="23" borderId="107" xfId="0" applyNumberFormat="1" applyFont="1" applyFill="1" applyBorder="1" applyAlignment="1" applyProtection="1">
      <alignment horizontal="center"/>
    </xf>
    <xf numFmtId="164" fontId="0" fillId="30" borderId="113" xfId="0" applyNumberFormat="1" applyFill="1" applyBorder="1" applyAlignment="1" applyProtection="1">
      <alignment horizontal="center"/>
    </xf>
    <xf numFmtId="164" fontId="0" fillId="30" borderId="114" xfId="0" applyNumberFormat="1" applyFill="1" applyBorder="1" applyAlignment="1" applyProtection="1">
      <alignment horizontal="center"/>
    </xf>
    <xf numFmtId="164" fontId="0" fillId="30" borderId="115" xfId="0" applyNumberFormat="1" applyFill="1" applyBorder="1" applyAlignment="1" applyProtection="1">
      <alignment horizontal="center"/>
    </xf>
    <xf numFmtId="164" fontId="0" fillId="30" borderId="116" xfId="0" applyNumberFormat="1" applyFill="1" applyBorder="1" applyAlignment="1" applyProtection="1">
      <alignment horizontal="center"/>
    </xf>
    <xf numFmtId="164" fontId="1" fillId="30" borderId="114" xfId="0" applyNumberFormat="1" applyFont="1" applyFill="1" applyBorder="1" applyAlignment="1" applyProtection="1">
      <alignment horizontal="center"/>
    </xf>
    <xf numFmtId="164" fontId="1" fillId="30" borderId="115" xfId="0" applyNumberFormat="1" applyFont="1" applyFill="1" applyBorder="1" applyAlignment="1" applyProtection="1">
      <alignment horizontal="center"/>
    </xf>
    <xf numFmtId="164" fontId="0" fillId="22" borderId="109" xfId="0" applyNumberFormat="1" applyFill="1" applyBorder="1" applyAlignment="1" applyProtection="1">
      <alignment horizontal="center"/>
    </xf>
    <xf numFmtId="164" fontId="0" fillId="22" borderId="110" xfId="0" applyNumberFormat="1" applyFill="1" applyBorder="1" applyAlignment="1" applyProtection="1">
      <alignment horizontal="center"/>
    </xf>
    <xf numFmtId="164" fontId="0" fillId="23" borderId="109" xfId="0" applyNumberFormat="1" applyFill="1" applyBorder="1" applyAlignment="1" applyProtection="1">
      <alignment horizontal="center"/>
    </xf>
    <xf numFmtId="164" fontId="0" fillId="23" borderId="111" xfId="0" applyNumberFormat="1" applyFill="1" applyBorder="1" applyAlignment="1" applyProtection="1">
      <alignment horizontal="center"/>
    </xf>
    <xf numFmtId="164" fontId="0" fillId="22" borderId="112" xfId="0" applyNumberFormat="1" applyFill="1" applyBorder="1" applyAlignment="1" applyProtection="1">
      <alignment horizontal="center"/>
    </xf>
    <xf numFmtId="164" fontId="1" fillId="22" borderId="110" xfId="0" applyNumberFormat="1" applyFont="1" applyFill="1" applyBorder="1" applyAlignment="1" applyProtection="1">
      <alignment horizontal="center"/>
    </xf>
    <xf numFmtId="164" fontId="1" fillId="23" borderId="111" xfId="0" applyNumberFormat="1" applyFont="1" applyFill="1" applyBorder="1" applyAlignment="1" applyProtection="1">
      <alignment horizontal="center"/>
    </xf>
    <xf numFmtId="0" fontId="0" fillId="0" borderId="89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90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3" borderId="24" xfId="0" applyNumberFormat="1" applyFill="1" applyBorder="1" applyAlignment="1" applyProtection="1">
      <alignment horizontal="center"/>
      <protection locked="0"/>
    </xf>
    <xf numFmtId="164" fontId="0" fillId="22" borderId="50" xfId="0" applyNumberFormat="1" applyFill="1" applyBorder="1" applyAlignment="1" applyProtection="1">
      <alignment horizontal="center"/>
      <protection locked="0"/>
    </xf>
    <xf numFmtId="164" fontId="0" fillId="23" borderId="41" xfId="0" applyNumberFormat="1" applyFill="1" applyBorder="1" applyAlignment="1" applyProtection="1">
      <alignment horizontal="center"/>
      <protection locked="0"/>
    </xf>
    <xf numFmtId="164" fontId="0" fillId="22" borderId="92" xfId="0" applyNumberFormat="1" applyFill="1" applyBorder="1" applyAlignment="1" applyProtection="1">
      <alignment horizontal="center"/>
      <protection locked="0"/>
    </xf>
    <xf numFmtId="164" fontId="0" fillId="22" borderId="51" xfId="0" applyNumberFormat="1" applyFill="1" applyBorder="1" applyAlignment="1" applyProtection="1">
      <alignment horizontal="center"/>
      <protection locked="0"/>
    </xf>
    <xf numFmtId="164" fontId="0" fillId="23" borderId="91" xfId="0" applyNumberFormat="1" applyFill="1" applyBorder="1" applyAlignment="1" applyProtection="1">
      <alignment horizontal="center"/>
      <protection locked="0"/>
    </xf>
    <xf numFmtId="164" fontId="0" fillId="22" borderId="91" xfId="0" applyNumberFormat="1" applyFill="1" applyBorder="1" applyAlignment="1" applyProtection="1">
      <alignment horizontal="center"/>
    </xf>
    <xf numFmtId="164" fontId="0" fillId="22" borderId="51" xfId="0" applyNumberFormat="1" applyFill="1" applyBorder="1" applyAlignment="1" applyProtection="1">
      <alignment horizontal="center"/>
    </xf>
    <xf numFmtId="164" fontId="0" fillId="23" borderId="91" xfId="0" applyNumberFormat="1" applyFill="1" applyBorder="1" applyAlignment="1" applyProtection="1">
      <alignment horizontal="center"/>
    </xf>
    <xf numFmtId="164" fontId="0" fillId="23" borderId="41" xfId="0" applyNumberFormat="1" applyFill="1" applyBorder="1" applyAlignment="1" applyProtection="1">
      <alignment horizontal="center"/>
    </xf>
    <xf numFmtId="164" fontId="0" fillId="22" borderId="92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Alignment="1"/>
    <xf numFmtId="0" fontId="27" fillId="0" borderId="74" xfId="0" applyFont="1" applyFill="1" applyBorder="1" applyAlignment="1">
      <alignment wrapText="1"/>
    </xf>
    <xf numFmtId="164" fontId="11" fillId="0" borderId="117" xfId="1" applyNumberFormat="1" applyFont="1" applyBorder="1" applyAlignment="1">
      <alignment horizontal="center"/>
    </xf>
    <xf numFmtId="164" fontId="0" fillId="0" borderId="93" xfId="0" applyNumberFormat="1" applyBorder="1" applyAlignment="1">
      <alignment horizontal="center" vertical="center"/>
    </xf>
    <xf numFmtId="0" fontId="22" fillId="38" borderId="118" xfId="0" applyFont="1" applyFill="1" applyBorder="1" applyAlignment="1">
      <alignment wrapText="1"/>
    </xf>
    <xf numFmtId="0" fontId="22" fillId="38" borderId="119" xfId="0" applyFont="1" applyFill="1" applyBorder="1" applyAlignment="1">
      <alignment wrapText="1"/>
    </xf>
    <xf numFmtId="164" fontId="0" fillId="22" borderId="87" xfId="0" applyNumberFormat="1" applyFill="1" applyBorder="1" applyAlignment="1" applyProtection="1">
      <alignment horizontal="center"/>
      <protection locked="0"/>
    </xf>
    <xf numFmtId="164" fontId="0" fillId="23" borderId="22" xfId="0" applyNumberFormat="1" applyFill="1" applyBorder="1" applyAlignment="1" applyProtection="1">
      <alignment horizontal="center"/>
      <protection locked="0"/>
    </xf>
    <xf numFmtId="164" fontId="0" fillId="33" borderId="59" xfId="0" applyNumberFormat="1" applyFill="1" applyBorder="1" applyAlignment="1">
      <alignment wrapText="1"/>
    </xf>
    <xf numFmtId="164" fontId="0" fillId="33" borderId="68" xfId="0" applyNumberFormat="1" applyFill="1" applyBorder="1" applyAlignment="1">
      <alignment wrapText="1"/>
    </xf>
    <xf numFmtId="164" fontId="0" fillId="34" borderId="68" xfId="0" applyNumberFormat="1" applyFill="1" applyBorder="1" applyAlignment="1">
      <alignment wrapText="1"/>
    </xf>
    <xf numFmtId="164" fontId="0" fillId="35" borderId="68" xfId="0" applyNumberFormat="1" applyFill="1" applyBorder="1" applyAlignment="1">
      <alignment wrapText="1"/>
    </xf>
    <xf numFmtId="164" fontId="26" fillId="35" borderId="68" xfId="0" applyNumberFormat="1" applyFont="1" applyFill="1" applyBorder="1" applyAlignment="1">
      <alignment horizontal="right" wrapText="1"/>
    </xf>
    <xf numFmtId="164" fontId="0" fillId="31" borderId="68" xfId="0" applyNumberFormat="1" applyFill="1" applyBorder="1" applyAlignment="1">
      <alignment wrapText="1"/>
    </xf>
    <xf numFmtId="164" fontId="0" fillId="36" borderId="68" xfId="0" applyNumberFormat="1" applyFill="1" applyBorder="1" applyAlignment="1">
      <alignment wrapText="1"/>
    </xf>
    <xf numFmtId="164" fontId="0" fillId="37" borderId="68" xfId="0" applyNumberFormat="1" applyFill="1" applyBorder="1" applyAlignment="1">
      <alignment wrapText="1"/>
    </xf>
    <xf numFmtId="164" fontId="0" fillId="33" borderId="74" xfId="0" applyNumberFormat="1" applyFill="1" applyBorder="1" applyAlignment="1">
      <alignment horizontal="right" wrapText="1"/>
    </xf>
    <xf numFmtId="164" fontId="0" fillId="33" borderId="64" xfId="0" applyNumberFormat="1" applyFill="1" applyBorder="1" applyAlignment="1">
      <alignment wrapText="1"/>
    </xf>
    <xf numFmtId="164" fontId="0" fillId="34" borderId="64" xfId="0" applyNumberFormat="1" applyFill="1" applyBorder="1" applyAlignment="1">
      <alignment wrapText="1"/>
    </xf>
    <xf numFmtId="164" fontId="22" fillId="34" borderId="64" xfId="0" applyNumberFormat="1" applyFont="1" applyFill="1" applyBorder="1" applyAlignment="1">
      <alignment horizontal="right" wrapText="1"/>
    </xf>
    <xf numFmtId="164" fontId="0" fillId="35" borderId="64" xfId="0" applyNumberFormat="1" applyFill="1" applyBorder="1" applyAlignment="1">
      <alignment wrapText="1"/>
    </xf>
    <xf numFmtId="164" fontId="0" fillId="31" borderId="78" xfId="0" applyNumberFormat="1" applyFill="1" applyBorder="1" applyAlignment="1">
      <alignment wrapText="1"/>
    </xf>
    <xf numFmtId="164" fontId="0" fillId="36" borderId="64" xfId="0" applyNumberFormat="1" applyFill="1" applyBorder="1" applyAlignment="1">
      <alignment wrapText="1"/>
    </xf>
    <xf numFmtId="164" fontId="0" fillId="37" borderId="64" xfId="0" applyNumberFormat="1" applyFill="1" applyBorder="1" applyAlignment="1">
      <alignment wrapText="1"/>
    </xf>
    <xf numFmtId="164" fontId="22" fillId="37" borderId="64" xfId="0" applyNumberFormat="1" applyFont="1" applyFill="1" applyBorder="1" applyAlignment="1">
      <alignment horizontal="right" wrapText="1"/>
    </xf>
    <xf numFmtId="164" fontId="0" fillId="33" borderId="74" xfId="0" applyNumberFormat="1" applyFill="1" applyBorder="1" applyAlignment="1">
      <alignment wrapText="1"/>
    </xf>
    <xf numFmtId="164" fontId="0" fillId="31" borderId="64" xfId="0" applyNumberFormat="1" applyFill="1" applyBorder="1" applyAlignment="1">
      <alignment wrapText="1"/>
    </xf>
    <xf numFmtId="164" fontId="26" fillId="35" borderId="64" xfId="0" applyNumberFormat="1" applyFont="1" applyFill="1" applyBorder="1" applyAlignment="1">
      <alignment horizontal="right" wrapText="1"/>
    </xf>
    <xf numFmtId="164" fontId="0" fillId="33" borderId="64" xfId="0" applyNumberFormat="1" applyFill="1" applyBorder="1" applyAlignment="1">
      <alignment horizontal="right" wrapText="1"/>
    </xf>
    <xf numFmtId="164" fontId="0" fillId="31" borderId="64" xfId="0" applyNumberFormat="1" applyFill="1" applyBorder="1" applyAlignment="1">
      <alignment horizontal="right" wrapText="1"/>
    </xf>
    <xf numFmtId="164" fontId="0" fillId="37" borderId="64" xfId="0" applyNumberFormat="1" applyFill="1" applyBorder="1" applyAlignment="1">
      <alignment horizontal="right" wrapText="1"/>
    </xf>
    <xf numFmtId="164" fontId="22" fillId="33" borderId="64" xfId="0" applyNumberFormat="1" applyFont="1" applyFill="1" applyBorder="1" applyAlignment="1">
      <alignment horizontal="right" wrapText="1"/>
    </xf>
    <xf numFmtId="164" fontId="0" fillId="36" borderId="64" xfId="0" applyNumberFormat="1" applyFill="1" applyBorder="1" applyAlignment="1">
      <alignment horizontal="right" wrapText="1"/>
    </xf>
    <xf numFmtId="164" fontId="26" fillId="36" borderId="64" xfId="0" applyNumberFormat="1" applyFont="1" applyFill="1" applyBorder="1" applyAlignment="1">
      <alignment horizontal="right" wrapText="1"/>
    </xf>
    <xf numFmtId="164" fontId="22" fillId="36" borderId="64" xfId="0" applyNumberFormat="1" applyFont="1" applyFill="1" applyBorder="1" applyAlignment="1">
      <alignment horizontal="right" wrapText="1"/>
    </xf>
    <xf numFmtId="164" fontId="22" fillId="35" borderId="64" xfId="0" applyNumberFormat="1" applyFont="1" applyFill="1" applyBorder="1" applyAlignment="1">
      <alignment wrapText="1"/>
    </xf>
    <xf numFmtId="164" fontId="25" fillId="36" borderId="64" xfId="0" applyNumberFormat="1" applyFont="1" applyFill="1" applyBorder="1" applyAlignment="1">
      <alignment wrapText="1"/>
    </xf>
    <xf numFmtId="164" fontId="0" fillId="0" borderId="64" xfId="0" applyNumberFormat="1" applyBorder="1" applyAlignment="1">
      <alignment wrapText="1"/>
    </xf>
    <xf numFmtId="164" fontId="25" fillId="36" borderId="64" xfId="0" applyNumberFormat="1" applyFont="1" applyFill="1" applyBorder="1" applyAlignment="1">
      <alignment horizontal="right" wrapText="1"/>
    </xf>
    <xf numFmtId="164" fontId="22" fillId="33" borderId="74" xfId="0" applyNumberFormat="1" applyFont="1" applyFill="1" applyBorder="1" applyAlignment="1">
      <alignment horizontal="right" wrapText="1"/>
    </xf>
    <xf numFmtId="164" fontId="0" fillId="34" borderId="79" xfId="0" applyNumberFormat="1" applyFill="1" applyBorder="1" applyAlignment="1">
      <alignment wrapText="1"/>
    </xf>
    <xf numFmtId="164" fontId="22" fillId="34" borderId="64" xfId="0" applyNumberFormat="1" applyFont="1" applyFill="1" applyBorder="1" applyAlignment="1">
      <alignment wrapText="1"/>
    </xf>
    <xf numFmtId="164" fontId="0" fillId="0" borderId="74" xfId="0" applyNumberFormat="1" applyBorder="1" applyAlignment="1">
      <alignment wrapText="1"/>
    </xf>
    <xf numFmtId="164" fontId="0" fillId="0" borderId="70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80" xfId="0" applyNumberFormat="1" applyBorder="1" applyAlignment="1">
      <alignment wrapText="1"/>
    </xf>
    <xf numFmtId="164" fontId="0" fillId="0" borderId="78" xfId="0" applyNumberFormat="1" applyBorder="1" applyAlignment="1">
      <alignment wrapText="1"/>
    </xf>
    <xf numFmtId="164" fontId="22" fillId="35" borderId="64" xfId="0" applyNumberFormat="1" applyFont="1" applyFill="1" applyBorder="1" applyAlignment="1">
      <alignment horizontal="right" wrapText="1"/>
    </xf>
    <xf numFmtId="164" fontId="0" fillId="31" borderId="79" xfId="0" applyNumberFormat="1" applyFill="1" applyBorder="1" applyAlignment="1">
      <alignment wrapText="1"/>
    </xf>
    <xf numFmtId="164" fontId="0" fillId="37" borderId="78" xfId="0" applyNumberFormat="1" applyFill="1" applyBorder="1" applyAlignment="1">
      <alignment wrapText="1"/>
    </xf>
    <xf numFmtId="164" fontId="0" fillId="32" borderId="78" xfId="0" applyNumberFormat="1" applyFill="1" applyBorder="1" applyAlignment="1">
      <alignment wrapText="1"/>
    </xf>
    <xf numFmtId="164" fontId="0" fillId="33" borderId="78" xfId="0" applyNumberFormat="1" applyFill="1" applyBorder="1" applyAlignment="1">
      <alignment wrapText="1"/>
    </xf>
    <xf numFmtId="164" fontId="11" fillId="0" borderId="120" xfId="1" applyNumberFormat="1" applyFont="1" applyBorder="1" applyAlignment="1">
      <alignment horizontal="center"/>
    </xf>
    <xf numFmtId="164" fontId="0" fillId="0" borderId="121" xfId="0" applyNumberFormat="1" applyBorder="1" applyAlignment="1">
      <alignment horizontal="center"/>
    </xf>
    <xf numFmtId="164" fontId="0" fillId="0" borderId="122" xfId="0" applyNumberFormat="1" applyBorder="1" applyAlignment="1">
      <alignment horizontal="center"/>
    </xf>
    <xf numFmtId="164" fontId="18" fillId="0" borderId="35" xfId="1" applyNumberFormat="1" applyFont="1" applyBorder="1" applyAlignment="1">
      <alignment horizontal="center" wrapText="1"/>
    </xf>
    <xf numFmtId="164" fontId="11" fillId="0" borderId="28" xfId="1" applyNumberFormat="1" applyFont="1" applyBorder="1" applyAlignment="1">
      <alignment horizontal="center"/>
    </xf>
    <xf numFmtId="164" fontId="11" fillId="0" borderId="125" xfId="1" applyNumberFormat="1" applyFont="1" applyBorder="1" applyAlignment="1">
      <alignment wrapText="1"/>
    </xf>
    <xf numFmtId="164" fontId="11" fillId="0" borderId="126" xfId="1" applyNumberFormat="1" applyFont="1" applyBorder="1" applyAlignment="1">
      <alignment horizontal="center" wrapText="1"/>
    </xf>
    <xf numFmtId="164" fontId="11" fillId="0" borderId="127" xfId="1" applyNumberFormat="1" applyFont="1" applyBorder="1" applyAlignment="1">
      <alignment horizontal="center" wrapText="1"/>
    </xf>
    <xf numFmtId="164" fontId="0" fillId="0" borderId="22" xfId="0" applyNumberFormat="1" applyBorder="1"/>
    <xf numFmtId="164" fontId="0" fillId="0" borderId="24" xfId="0" applyNumberFormat="1" applyBorder="1" applyAlignment="1">
      <alignment horizontal="center"/>
    </xf>
    <xf numFmtId="164" fontId="0" fillId="0" borderId="91" xfId="0" applyNumberFormat="1" applyBorder="1"/>
    <xf numFmtId="164" fontId="0" fillId="0" borderId="128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16" fillId="0" borderId="0" xfId="1" applyNumberFormat="1" applyFont="1" applyBorder="1"/>
    <xf numFmtId="164" fontId="0" fillId="0" borderId="129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3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14" fillId="0" borderId="50" xfId="1" applyNumberFormat="1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131" xfId="0" applyBorder="1" applyAlignment="1">
      <alignment wrapText="1"/>
    </xf>
    <xf numFmtId="164" fontId="11" fillId="0" borderId="132" xfId="1" applyNumberFormat="1" applyFont="1" applyBorder="1" applyAlignment="1">
      <alignment wrapText="1"/>
    </xf>
    <xf numFmtId="164" fontId="11" fillId="0" borderId="133" xfId="1" applyNumberFormat="1" applyFont="1" applyBorder="1" applyAlignment="1">
      <alignment wrapText="1"/>
    </xf>
    <xf numFmtId="164" fontId="14" fillId="0" borderId="91" xfId="1" applyNumberFormat="1" applyFont="1" applyBorder="1" applyAlignment="1">
      <alignment horizontal="center"/>
    </xf>
    <xf numFmtId="164" fontId="0" fillId="0" borderId="134" xfId="0" applyNumberFormat="1" applyBorder="1" applyAlignment="1">
      <alignment horizontal="center"/>
    </xf>
    <xf numFmtId="164" fontId="0" fillId="0" borderId="135" xfId="0" applyNumberFormat="1" applyBorder="1" applyAlignment="1">
      <alignment horizontal="center"/>
    </xf>
    <xf numFmtId="164" fontId="0" fillId="0" borderId="136" xfId="0" applyNumberFormat="1" applyBorder="1" applyAlignment="1">
      <alignment horizontal="center"/>
    </xf>
    <xf numFmtId="164" fontId="11" fillId="0" borderId="132" xfId="1" applyNumberFormat="1" applyFont="1" applyBorder="1"/>
    <xf numFmtId="164" fontId="11" fillId="0" borderId="137" xfId="1" applyNumberFormat="1" applyFont="1" applyBorder="1" applyAlignment="1">
      <alignment horizontal="center"/>
    </xf>
    <xf numFmtId="164" fontId="11" fillId="0" borderId="47" xfId="1" applyNumberFormat="1" applyFont="1" applyBorder="1"/>
    <xf numFmtId="164" fontId="11" fillId="0" borderId="138" xfId="1" applyNumberFormat="1" applyFont="1" applyBorder="1" applyAlignment="1">
      <alignment horizontal="center"/>
    </xf>
    <xf numFmtId="164" fontId="11" fillId="0" borderId="48" xfId="1" applyNumberFormat="1" applyFont="1" applyBorder="1" applyAlignment="1">
      <alignment horizontal="center"/>
    </xf>
    <xf numFmtId="164" fontId="30" fillId="0" borderId="137" xfId="1" applyNumberFormat="1" applyFont="1" applyBorder="1" applyAlignment="1">
      <alignment horizontal="center" wrapText="1"/>
    </xf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4" fillId="8" borderId="7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0" xfId="1" applyFont="1" applyFill="1" applyBorder="1" applyAlignment="1">
      <alignment horizontal="center" vertical="center"/>
    </xf>
    <xf numFmtId="0" fontId="4" fillId="7" borderId="7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0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0" fontId="24" fillId="37" borderId="70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0" xfId="0" applyFont="1" applyFill="1" applyBorder="1" applyAlignment="1">
      <alignment horizontal="center" vertical="center" wrapText="1"/>
    </xf>
    <xf numFmtId="0" fontId="0" fillId="3" borderId="60" xfId="0" applyFill="1" applyBorder="1" applyAlignment="1">
      <alignment vertical="center" wrapText="1"/>
    </xf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0" fontId="24" fillId="31" borderId="65" xfId="0" applyFont="1" applyFill="1" applyBorder="1" applyAlignment="1">
      <alignment horizontal="center" vertical="center" wrapText="1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12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24" xfId="0" applyBorder="1" applyAlignment="1">
      <alignment horizont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3" xfId="0" applyNumberFormat="1" applyFont="1" applyFill="1" applyBorder="1" applyAlignment="1">
      <alignment horizontal="center"/>
    </xf>
    <xf numFmtId="164" fontId="7" fillId="22" borderId="9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7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6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3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6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4" xfId="0" applyNumberFormat="1" applyFont="1" applyFill="1" applyBorder="1" applyAlignment="1">
      <alignment horizontal="center" vertical="center" wrapText="1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4" borderId="57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3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4" xfId="0" applyNumberFormat="1" applyFont="1" applyFill="1" applyBorder="1" applyAlignment="1">
      <alignment horizontal="center" vertical="center" wrapText="1"/>
    </xf>
    <xf numFmtId="2" fontId="21" fillId="12" borderId="54" xfId="0" applyNumberFormat="1" applyFont="1" applyFill="1" applyBorder="1" applyAlignment="1">
      <alignment horizontal="center" vertical="center" wrapText="1"/>
    </xf>
    <xf numFmtId="2" fontId="21" fillId="12" borderId="56" xfId="0" applyNumberFormat="1" applyFont="1" applyFill="1" applyBorder="1" applyAlignment="1">
      <alignment horizontal="center" vertical="center" wrapText="1"/>
    </xf>
    <xf numFmtId="2" fontId="21" fillId="29" borderId="42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1017"/>
  <sheetViews>
    <sheetView tabSelected="1" zoomScale="85" zoomScaleNormal="85" workbookViewId="0">
      <pane xSplit="1" topLeftCell="B1" activePane="topRight" state="frozen"/>
      <selection pane="topRight" activeCell="M8" sqref="M8"/>
    </sheetView>
  </sheetViews>
  <sheetFormatPr baseColWidth="10" defaultColWidth="11.5703125" defaultRowHeight="15"/>
  <cols>
    <col min="1" max="1" width="14.42578125" customWidth="1"/>
    <col min="68" max="98" width="11.5703125" style="41"/>
  </cols>
  <sheetData>
    <row r="1" spans="1:100" ht="70.150000000000006" customHeight="1" thickBot="1">
      <c r="A1" s="328" t="s">
        <v>284</v>
      </c>
      <c r="B1" s="328"/>
      <c r="C1" s="328"/>
      <c r="D1" s="328"/>
      <c r="E1" s="328"/>
      <c r="F1" s="328"/>
      <c r="G1" s="328"/>
      <c r="H1" s="32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19"/>
      <c r="AA1" s="320"/>
      <c r="AB1" s="320"/>
      <c r="AC1" s="320"/>
      <c r="AD1" s="32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19"/>
      <c r="AQ1" s="320"/>
      <c r="AR1" s="320"/>
      <c r="AS1" s="32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C1" s="42" t="s">
        <v>0</v>
      </c>
      <c r="CD1" s="43"/>
    </row>
    <row r="2" spans="1:100" ht="15" customHeight="1" thickBot="1">
      <c r="A2" s="295" t="s">
        <v>1</v>
      </c>
      <c r="B2" s="311"/>
      <c r="C2" s="312" t="s">
        <v>240</v>
      </c>
      <c r="D2" s="312"/>
      <c r="E2" s="312"/>
      <c r="F2" s="312"/>
      <c r="G2" s="312"/>
      <c r="H2" s="2"/>
      <c r="I2" s="2"/>
      <c r="J2" s="325" t="s">
        <v>2</v>
      </c>
      <c r="K2" s="326"/>
      <c r="L2" s="326"/>
      <c r="M2" s="326"/>
      <c r="N2" s="326"/>
      <c r="O2" s="326"/>
      <c r="P2" s="326"/>
      <c r="Q2" s="326"/>
      <c r="R2" s="327"/>
      <c r="S2" s="313" t="s">
        <v>3</v>
      </c>
      <c r="T2" s="314"/>
      <c r="U2" s="314"/>
      <c r="V2" s="314"/>
      <c r="W2" s="314"/>
      <c r="X2" s="314"/>
      <c r="Y2" s="315"/>
      <c r="Z2" s="322" t="s">
        <v>241</v>
      </c>
      <c r="AA2" s="323"/>
      <c r="AB2" s="323"/>
      <c r="AC2" s="323"/>
      <c r="AD2" s="324"/>
      <c r="AE2" s="287" t="s">
        <v>4</v>
      </c>
      <c r="AF2" s="288"/>
      <c r="AG2" s="288"/>
      <c r="AH2" s="288"/>
      <c r="AI2" s="289"/>
      <c r="AJ2" s="292" t="s">
        <v>5</v>
      </c>
      <c r="AK2" s="293"/>
      <c r="AL2" s="294"/>
      <c r="AM2" s="295" t="s">
        <v>6</v>
      </c>
      <c r="AN2" s="296"/>
      <c r="AO2" s="296"/>
      <c r="AP2" s="316" t="s">
        <v>242</v>
      </c>
      <c r="AQ2" s="317"/>
      <c r="AR2" s="317"/>
      <c r="AS2" s="318"/>
      <c r="AT2" s="297" t="s">
        <v>7</v>
      </c>
      <c r="AU2" s="297"/>
      <c r="AV2" s="297"/>
      <c r="AW2" s="297"/>
      <c r="AX2" s="297"/>
      <c r="AY2" s="298"/>
      <c r="AZ2" s="284" t="s">
        <v>8</v>
      </c>
      <c r="BA2" s="285"/>
      <c r="BB2" s="285"/>
      <c r="BC2" s="285"/>
      <c r="BD2" s="285"/>
      <c r="BE2" s="285"/>
      <c r="BF2" s="285"/>
      <c r="BG2" s="285"/>
      <c r="BH2" s="285"/>
      <c r="BI2" s="285"/>
      <c r="BJ2" s="285"/>
      <c r="BK2" s="285"/>
      <c r="BL2" s="285"/>
      <c r="BM2" s="285"/>
      <c r="BN2" s="285"/>
      <c r="BO2" s="286"/>
      <c r="BP2" s="299" t="s">
        <v>9</v>
      </c>
      <c r="BQ2" s="301" t="s">
        <v>10</v>
      </c>
      <c r="BR2" s="302" t="s">
        <v>11</v>
      </c>
      <c r="BS2" s="304" t="s">
        <v>12</v>
      </c>
      <c r="BT2" s="306" t="s">
        <v>13</v>
      </c>
      <c r="BU2" s="307" t="s">
        <v>14</v>
      </c>
      <c r="BV2" s="308" t="s">
        <v>15</v>
      </c>
      <c r="BW2" s="290" t="s">
        <v>16</v>
      </c>
      <c r="BX2" s="332" t="s">
        <v>17</v>
      </c>
      <c r="BY2" s="333" t="s">
        <v>18</v>
      </c>
      <c r="BZ2" s="334"/>
      <c r="CA2" s="335"/>
      <c r="CC2" s="309" t="s">
        <v>19</v>
      </c>
      <c r="CD2" s="310"/>
      <c r="CE2" s="282" t="s">
        <v>20</v>
      </c>
      <c r="CF2" s="283"/>
      <c r="CG2" s="336" t="s">
        <v>21</v>
      </c>
      <c r="CH2" s="310"/>
      <c r="CI2" s="282" t="s">
        <v>22</v>
      </c>
      <c r="CJ2" s="283"/>
      <c r="CK2" s="336" t="s">
        <v>23</v>
      </c>
      <c r="CL2" s="310"/>
      <c r="CM2" s="282" t="s">
        <v>24</v>
      </c>
      <c r="CN2" s="283"/>
      <c r="CO2" s="337" t="s">
        <v>25</v>
      </c>
      <c r="CP2" s="337"/>
      <c r="CQ2" s="282" t="s">
        <v>26</v>
      </c>
      <c r="CR2" s="283"/>
      <c r="CS2" s="337" t="s">
        <v>220</v>
      </c>
      <c r="CT2" s="337"/>
      <c r="CU2" s="282" t="s">
        <v>245</v>
      </c>
      <c r="CV2" s="283"/>
    </row>
    <row r="3" spans="1:100" ht="71.45" customHeight="1" thickTop="1" thickBot="1">
      <c r="A3" s="3" t="s">
        <v>27</v>
      </c>
      <c r="B3" s="4" t="s">
        <v>28</v>
      </c>
      <c r="C3" s="74" t="s">
        <v>246</v>
      </c>
      <c r="D3" s="75" t="s">
        <v>247</v>
      </c>
      <c r="E3" s="75" t="s">
        <v>29</v>
      </c>
      <c r="F3" s="75" t="s">
        <v>30</v>
      </c>
      <c r="G3" s="75" t="s">
        <v>31</v>
      </c>
      <c r="H3" s="75" t="s">
        <v>248</v>
      </c>
      <c r="I3" s="75" t="s">
        <v>223</v>
      </c>
      <c r="J3" s="76" t="s">
        <v>249</v>
      </c>
      <c r="K3" s="76" t="s">
        <v>250</v>
      </c>
      <c r="L3" s="76" t="s">
        <v>32</v>
      </c>
      <c r="M3" s="76" t="s">
        <v>33</v>
      </c>
      <c r="N3" s="76" t="s">
        <v>34</v>
      </c>
      <c r="O3" s="76" t="s">
        <v>210</v>
      </c>
      <c r="P3" s="76" t="s">
        <v>35</v>
      </c>
      <c r="Q3" s="77" t="s">
        <v>36</v>
      </c>
      <c r="R3" s="76" t="s">
        <v>212</v>
      </c>
      <c r="S3" s="78" t="s">
        <v>251</v>
      </c>
      <c r="T3" s="78" t="s">
        <v>37</v>
      </c>
      <c r="U3" s="78" t="s">
        <v>38</v>
      </c>
      <c r="V3" s="78" t="s">
        <v>39</v>
      </c>
      <c r="W3" s="78" t="s">
        <v>40</v>
      </c>
      <c r="X3" s="78" t="s">
        <v>41</v>
      </c>
      <c r="Y3" s="78" t="s">
        <v>211</v>
      </c>
      <c r="Z3" s="72" t="s">
        <v>213</v>
      </c>
      <c r="AA3" s="72" t="s">
        <v>214</v>
      </c>
      <c r="AB3" s="72" t="s">
        <v>215</v>
      </c>
      <c r="AC3" s="72" t="s">
        <v>224</v>
      </c>
      <c r="AD3" s="72" t="s">
        <v>216</v>
      </c>
      <c r="AE3" s="91" t="s">
        <v>252</v>
      </c>
      <c r="AF3" s="91" t="s">
        <v>253</v>
      </c>
      <c r="AG3" s="92" t="s">
        <v>42</v>
      </c>
      <c r="AH3" s="92" t="s">
        <v>254</v>
      </c>
      <c r="AI3" s="92" t="s">
        <v>255</v>
      </c>
      <c r="AJ3" s="79" t="s">
        <v>256</v>
      </c>
      <c r="AK3" s="79" t="s">
        <v>257</v>
      </c>
      <c r="AL3" s="79" t="s">
        <v>43</v>
      </c>
      <c r="AM3" s="80" t="s">
        <v>258</v>
      </c>
      <c r="AN3" s="80" t="s">
        <v>230</v>
      </c>
      <c r="AO3" s="80" t="s">
        <v>44</v>
      </c>
      <c r="AP3" s="122" t="s">
        <v>243</v>
      </c>
      <c r="AQ3" s="123" t="s">
        <v>259</v>
      </c>
      <c r="AR3" s="123" t="s">
        <v>260</v>
      </c>
      <c r="AS3" s="123" t="s">
        <v>244</v>
      </c>
      <c r="AT3" s="81" t="s">
        <v>261</v>
      </c>
      <c r="AU3" s="81" t="s">
        <v>261</v>
      </c>
      <c r="AV3" s="81" t="s">
        <v>208</v>
      </c>
      <c r="AW3" s="81" t="s">
        <v>208</v>
      </c>
      <c r="AX3" s="81" t="s">
        <v>209</v>
      </c>
      <c r="AY3" s="81" t="s">
        <v>209</v>
      </c>
      <c r="AZ3" s="82" t="s">
        <v>275</v>
      </c>
      <c r="BA3" s="79" t="s">
        <v>276</v>
      </c>
      <c r="BB3" s="79" t="s">
        <v>277</v>
      </c>
      <c r="BC3" s="79" t="s">
        <v>45</v>
      </c>
      <c r="BD3" s="79" t="s">
        <v>46</v>
      </c>
      <c r="BE3" s="79" t="s">
        <v>227</v>
      </c>
      <c r="BF3" s="79" t="s">
        <v>278</v>
      </c>
      <c r="BG3" s="79" t="s">
        <v>201</v>
      </c>
      <c r="BH3" s="79" t="s">
        <v>228</v>
      </c>
      <c r="BI3" s="79" t="s">
        <v>229</v>
      </c>
      <c r="BJ3" s="79" t="s">
        <v>217</v>
      </c>
      <c r="BK3" s="79" t="s">
        <v>218</v>
      </c>
      <c r="BL3" s="79" t="s">
        <v>262</v>
      </c>
      <c r="BM3" s="79" t="s">
        <v>219</v>
      </c>
      <c r="BN3" s="79" t="s">
        <v>221</v>
      </c>
      <c r="BO3" s="79" t="s">
        <v>225</v>
      </c>
      <c r="BP3" s="300"/>
      <c r="BQ3" s="291"/>
      <c r="BR3" s="303"/>
      <c r="BS3" s="305"/>
      <c r="BT3" s="291"/>
      <c r="BU3" s="303"/>
      <c r="BV3" s="300"/>
      <c r="BW3" s="291"/>
      <c r="BX3" s="303"/>
      <c r="BY3" s="44" t="s">
        <v>195</v>
      </c>
      <c r="BZ3" s="45" t="s">
        <v>47</v>
      </c>
      <c r="CA3" s="45" t="s">
        <v>222</v>
      </c>
      <c r="CC3" s="46" t="s">
        <v>48</v>
      </c>
      <c r="CD3" s="127" t="s">
        <v>49</v>
      </c>
      <c r="CE3" s="129" t="s">
        <v>48</v>
      </c>
      <c r="CF3" s="47" t="s">
        <v>49</v>
      </c>
      <c r="CG3" s="128" t="s">
        <v>48</v>
      </c>
      <c r="CH3" s="127" t="s">
        <v>49</v>
      </c>
      <c r="CI3" s="129" t="s">
        <v>48</v>
      </c>
      <c r="CJ3" s="47" t="s">
        <v>49</v>
      </c>
      <c r="CK3" s="128" t="s">
        <v>48</v>
      </c>
      <c r="CL3" s="127" t="s">
        <v>49</v>
      </c>
      <c r="CM3" s="129" t="s">
        <v>48</v>
      </c>
      <c r="CN3" s="47" t="s">
        <v>49</v>
      </c>
      <c r="CO3" s="128" t="s">
        <v>48</v>
      </c>
      <c r="CP3" s="127" t="s">
        <v>49</v>
      </c>
      <c r="CQ3" s="129" t="s">
        <v>48</v>
      </c>
      <c r="CR3" s="47" t="s">
        <v>49</v>
      </c>
      <c r="CS3" s="128" t="s">
        <v>48</v>
      </c>
      <c r="CT3" s="127" t="s">
        <v>49</v>
      </c>
      <c r="CU3" s="129" t="s">
        <v>48</v>
      </c>
      <c r="CV3" s="47" t="s">
        <v>49</v>
      </c>
    </row>
    <row r="4" spans="1:100" s="31" customFormat="1" ht="18.75" customHeight="1" thickTop="1" thickBot="1">
      <c r="A4" s="112" t="s">
        <v>50</v>
      </c>
      <c r="B4" s="88"/>
      <c r="C4" s="100" t="s">
        <v>203</v>
      </c>
      <c r="D4" s="101" t="s">
        <v>203</v>
      </c>
      <c r="E4" s="101" t="s">
        <v>203</v>
      </c>
      <c r="F4" s="101" t="s">
        <v>203</v>
      </c>
      <c r="G4" s="102" t="s">
        <v>204</v>
      </c>
      <c r="H4" s="103" t="s">
        <v>203</v>
      </c>
      <c r="I4" s="103" t="s">
        <v>202</v>
      </c>
      <c r="J4" s="100" t="s">
        <v>203</v>
      </c>
      <c r="K4" s="100" t="s">
        <v>202</v>
      </c>
      <c r="L4" s="100" t="s">
        <v>203</v>
      </c>
      <c r="M4" s="100" t="s">
        <v>202</v>
      </c>
      <c r="N4" s="103" t="s">
        <v>203</v>
      </c>
      <c r="O4" s="103" t="s">
        <v>202</v>
      </c>
      <c r="P4" s="100" t="s">
        <v>203</v>
      </c>
      <c r="Q4" s="104" t="s">
        <v>202</v>
      </c>
      <c r="R4" s="100" t="s">
        <v>203</v>
      </c>
      <c r="S4" s="100" t="s">
        <v>203</v>
      </c>
      <c r="T4" s="100" t="s">
        <v>202</v>
      </c>
      <c r="U4" s="100" t="s">
        <v>203</v>
      </c>
      <c r="V4" s="100" t="s">
        <v>202</v>
      </c>
      <c r="W4" s="100" t="s">
        <v>203</v>
      </c>
      <c r="X4" s="105" t="s">
        <v>202</v>
      </c>
      <c r="Y4" s="100" t="s">
        <v>203</v>
      </c>
      <c r="Z4" s="106" t="s">
        <v>203</v>
      </c>
      <c r="AA4" s="106" t="s">
        <v>202</v>
      </c>
      <c r="AB4" s="106" t="s">
        <v>202</v>
      </c>
      <c r="AC4" s="106" t="s">
        <v>203</v>
      </c>
      <c r="AD4" s="106" t="s">
        <v>202</v>
      </c>
      <c r="AE4" s="106" t="s">
        <v>203</v>
      </c>
      <c r="AF4" s="107" t="s">
        <v>203</v>
      </c>
      <c r="AG4" s="107" t="s">
        <v>203</v>
      </c>
      <c r="AH4" s="107" t="s">
        <v>203</v>
      </c>
      <c r="AI4" s="107" t="s">
        <v>203</v>
      </c>
      <c r="AJ4" s="108" t="s">
        <v>202</v>
      </c>
      <c r="AK4" s="108" t="s">
        <v>203</v>
      </c>
      <c r="AL4" s="108" t="s">
        <v>203</v>
      </c>
      <c r="AM4" s="108" t="s">
        <v>203</v>
      </c>
      <c r="AN4" s="108" t="s">
        <v>203</v>
      </c>
      <c r="AO4" s="108" t="s">
        <v>203</v>
      </c>
      <c r="AP4" s="108" t="s">
        <v>203</v>
      </c>
      <c r="AQ4" s="108" t="s">
        <v>203</v>
      </c>
      <c r="AR4" s="108" t="s">
        <v>203</v>
      </c>
      <c r="AS4" s="108" t="s">
        <v>202</v>
      </c>
      <c r="AT4" s="108" t="s">
        <v>203</v>
      </c>
      <c r="AU4" s="108" t="s">
        <v>202</v>
      </c>
      <c r="AV4" s="108" t="s">
        <v>203</v>
      </c>
      <c r="AW4" s="108" t="s">
        <v>205</v>
      </c>
      <c r="AX4" s="108" t="s">
        <v>203</v>
      </c>
      <c r="AY4" s="108" t="s">
        <v>205</v>
      </c>
      <c r="AZ4" s="151" t="s">
        <v>203</v>
      </c>
      <c r="BA4" s="151" t="s">
        <v>202</v>
      </c>
      <c r="BB4" s="151" t="s">
        <v>203</v>
      </c>
      <c r="BC4" s="151" t="s">
        <v>203</v>
      </c>
      <c r="BD4" s="151" t="s">
        <v>203</v>
      </c>
      <c r="BE4" s="151" t="s">
        <v>202</v>
      </c>
      <c r="BF4" s="151" t="s">
        <v>203</v>
      </c>
      <c r="BG4" s="151" t="s">
        <v>202</v>
      </c>
      <c r="BH4" s="151" t="s">
        <v>202</v>
      </c>
      <c r="BI4" s="151" t="s">
        <v>202</v>
      </c>
      <c r="BJ4" s="151" t="s">
        <v>203</v>
      </c>
      <c r="BK4" s="151" t="s">
        <v>202</v>
      </c>
      <c r="BL4" s="151" t="s">
        <v>203</v>
      </c>
      <c r="BM4" s="151" t="s">
        <v>203</v>
      </c>
      <c r="BN4" s="151" t="s">
        <v>203</v>
      </c>
      <c r="BO4" s="152" t="s">
        <v>226</v>
      </c>
      <c r="BP4" s="88"/>
      <c r="BQ4" s="88"/>
      <c r="BR4" s="88"/>
      <c r="BS4" s="88"/>
      <c r="BT4" s="88"/>
      <c r="BU4" s="88"/>
      <c r="BV4" s="88"/>
      <c r="BW4" s="88"/>
      <c r="BX4" s="88"/>
      <c r="BY4" s="329"/>
      <c r="BZ4" s="330"/>
      <c r="CA4" s="331"/>
      <c r="CB4" s="48"/>
      <c r="CC4" s="124"/>
      <c r="CD4" s="126" t="s">
        <v>53</v>
      </c>
      <c r="CE4" s="124"/>
      <c r="CF4" s="126"/>
      <c r="CG4" s="125"/>
      <c r="CH4" s="125" t="s">
        <v>53</v>
      </c>
      <c r="CI4" s="124" t="s">
        <v>200</v>
      </c>
      <c r="CJ4" s="126" t="s">
        <v>53</v>
      </c>
      <c r="CK4" s="126"/>
      <c r="CL4" s="126"/>
      <c r="CM4" s="124"/>
      <c r="CN4" s="126" t="s">
        <v>53</v>
      </c>
      <c r="CO4" s="125"/>
      <c r="CP4" s="125"/>
      <c r="CQ4" s="124" t="s">
        <v>200</v>
      </c>
      <c r="CR4" s="126"/>
      <c r="CS4" s="125" t="s">
        <v>200</v>
      </c>
      <c r="CT4" s="125" t="s">
        <v>200</v>
      </c>
      <c r="CU4" s="126"/>
      <c r="CV4" s="126"/>
    </row>
    <row r="5" spans="1:100" ht="17.25" thickBot="1">
      <c r="A5" s="93" t="s">
        <v>51</v>
      </c>
      <c r="B5" s="109" t="s">
        <v>52</v>
      </c>
      <c r="C5" s="205"/>
      <c r="D5" s="206"/>
      <c r="E5" s="206"/>
      <c r="F5" s="206"/>
      <c r="G5" s="206"/>
      <c r="H5" s="206"/>
      <c r="I5" s="206"/>
      <c r="J5" s="207"/>
      <c r="K5" s="207"/>
      <c r="L5" s="207"/>
      <c r="M5" s="207"/>
      <c r="N5" s="207"/>
      <c r="O5" s="207"/>
      <c r="P5" s="207"/>
      <c r="Q5" s="207"/>
      <c r="R5" s="207"/>
      <c r="S5" s="208"/>
      <c r="T5" s="208"/>
      <c r="U5" s="208"/>
      <c r="V5" s="208"/>
      <c r="W5" s="209"/>
      <c r="X5" s="208"/>
      <c r="Y5" s="208"/>
      <c r="Z5" s="210"/>
      <c r="AA5" s="210"/>
      <c r="AB5" s="210"/>
      <c r="AC5" s="210"/>
      <c r="AD5" s="210"/>
      <c r="AE5" s="211"/>
      <c r="AF5" s="211"/>
      <c r="AG5" s="211"/>
      <c r="AH5" s="211"/>
      <c r="AI5" s="211"/>
      <c r="AJ5" s="212"/>
      <c r="AK5" s="212"/>
      <c r="AL5" s="212"/>
      <c r="AM5" s="206"/>
      <c r="AN5" s="206"/>
      <c r="AO5" s="206"/>
      <c r="AP5" s="212"/>
      <c r="AQ5" s="212"/>
      <c r="AR5" s="212"/>
      <c r="AS5" s="212"/>
      <c r="AT5" s="208"/>
      <c r="AU5" s="208"/>
      <c r="AV5" s="208"/>
      <c r="AW5" s="208"/>
      <c r="AX5" s="208"/>
      <c r="AY5" s="208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2"/>
      <c r="BM5" s="212"/>
      <c r="BN5" s="212"/>
      <c r="BO5" s="212"/>
      <c r="BP5" s="49" t="str">
        <f>IFERROR(AVERAGE(D5,E5,F5,H5,C5,S5,J5,L5,N5,P5,R5,U5,W5,Y5,Z5,AC5,AE5,AG5,AH5,AI5,AL5,AM5,AN5,AO5,AT5,AV5,AX5,AZ5,BB5,BD5,BF5,AF5,BN5,BM5,AK5,BC5,BD5,BJ5,BL5,BF5,BE5,AP5,AQ5,AR5),"")</f>
        <v/>
      </c>
      <c r="BQ5" s="50" t="str">
        <f>IF(CB5=0,"",MIN(D5,E5,F5,H5,C5,S5,J5,L5,N5,P5,R5,U5,W5,Y5,Z5,AC5,AE5,AG5,AH5,AI5,AL5,AM5,AN5,AO5,AT5,AV5,AX5,AZ5,BB5,BD5,BF5,AF5,BN5,BM5,AK5,BC5,BD5,BJ5,BL5,BF5,AP5,AQ5,AR5))</f>
        <v/>
      </c>
      <c r="BR5" s="51" t="str">
        <f>IF(CB5=0,"",MAX(D5,E5,F5,H5,C5,S5,J5,L5,N5,P5,R5,U5,W5,Y5,Z5,AC5,AE5,AG5,AH5,AI5,AL5,AM5,AN5,AO5,AT5,AV5,AX5,AZ5,BB5,BD5,BF5,AF5,BN5,BM5,AK5,BC5,BD5,BJ5,BL5,BF5,AP5,AQ5,AR5))</f>
        <v/>
      </c>
      <c r="BS5" s="52" t="str">
        <f>IFERROR(AVERAGE(G5,I5,K5,M5,O5,Q5,T5,V5,X5,AA5,AB5,AD5,AJ5,AU5,AW5,AY5,BA5,BG5,BH5,BI5,BK5,AU23,AS5,BE5),"")</f>
        <v/>
      </c>
      <c r="BT5" s="53" t="str">
        <f>IF(CB5=0,"",MIN(G5,I5,K5,M5,O5,Q5,T5,V5,X5,AA5,AB5,AD5,AJ5,AU5,AW5,AY5,BA5,BG5,BH5,BI5,BK5,AS5,BE5))</f>
        <v/>
      </c>
      <c r="BU5" s="54" t="str">
        <f>IF(CB5=0,"",MAX(G5,I5,K5,M5,O5,Q5,T5,V5,X5,AA5,AB5,AD5,AJ5,AU5,AW5,AY5,BA5,BG5,BH5,BI5,BK5,AS5,BE5))</f>
        <v/>
      </c>
      <c r="BV5" s="55"/>
      <c r="BW5" s="56"/>
      <c r="BX5" s="57"/>
      <c r="BY5" s="254"/>
      <c r="BZ5" s="255"/>
      <c r="CA5" s="256"/>
      <c r="CB5" s="59"/>
      <c r="CC5" s="153" t="str">
        <f t="shared" ref="CC5:CC70" si="0">IFERROR(AVERAGE(D5,E5,F5,H5,C5), "")</f>
        <v/>
      </c>
      <c r="CD5" s="154" t="str">
        <f>IFERROR(AVERAGE(G5,I5), "")</f>
        <v/>
      </c>
      <c r="CE5" s="155" t="str">
        <f>IFERROR(AVERAGE(L5,N5,P5,R5,T5,J5), "")</f>
        <v/>
      </c>
      <c r="CF5" s="156" t="str">
        <f>IFERROR(AVERAGE(M5,O5,Q5,K5), "")</f>
        <v/>
      </c>
      <c r="CG5" s="157" t="str">
        <f>IFERROR(AVERAGE(U5,W5,Y5,S5), "")</f>
        <v/>
      </c>
      <c r="CH5" s="154" t="str">
        <f>IFERROR(AVERAGE(V5,X5,T5), "")</f>
        <v/>
      </c>
      <c r="CI5" s="155" t="str">
        <f>IFERROR(AVERAGE(AG5,AH5,AI5,AE5,AF5), "")</f>
        <v/>
      </c>
      <c r="CJ5" s="156"/>
      <c r="CK5" s="157" t="str">
        <f>IFERROR(AVERAGE(AK5,AL5), "")</f>
        <v/>
      </c>
      <c r="CL5" s="158" t="str">
        <f>IFERROR(AVERAGE(AJ5), "")</f>
        <v/>
      </c>
      <c r="CM5" s="155" t="str">
        <f>IFERROR(AVERAGE(AO5,AM5,AN5), "")</f>
        <v/>
      </c>
      <c r="CN5" s="156"/>
      <c r="CO5" s="157" t="str">
        <f>IFERROR(AVERAGE(AV5,AX5,AT5), "")</f>
        <v/>
      </c>
      <c r="CP5" s="154" t="str">
        <f>IFERROR(AVERAGE(AW5,AY5,AU5), "")</f>
        <v/>
      </c>
      <c r="CQ5" s="155" t="str">
        <f>IFERROR(AVERAGE(AZ5,BB5,BC5,BD5,BF5,BJ5,BL5,BM5,BN5),"")</f>
        <v/>
      </c>
      <c r="CR5" s="159" t="str">
        <f>IFERROR(AVERAGE(BA5,BE5,BG5,BH5,BI5,BK5), "")</f>
        <v/>
      </c>
      <c r="CS5" s="157" t="str">
        <f>IFERROR(AVERAGE(Z5,AC5), "")</f>
        <v/>
      </c>
      <c r="CT5" s="154" t="str">
        <f>IFERROR(AVERAGE(AA5,AB5,AD5), "")</f>
        <v/>
      </c>
      <c r="CU5" s="155" t="str">
        <f>IFERROR(AVERAGE(AP5,AQ5,AR5), "")</f>
        <v/>
      </c>
      <c r="CV5" s="156" t="str">
        <f>IFERROR(AVERAGE(AS5), "")</f>
        <v/>
      </c>
    </row>
    <row r="6" spans="1:100" ht="17.25" thickBot="1">
      <c r="A6" s="93" t="s">
        <v>54</v>
      </c>
      <c r="B6" s="109" t="s">
        <v>52</v>
      </c>
      <c r="C6" s="213"/>
      <c r="D6" s="214"/>
      <c r="E6" s="214"/>
      <c r="F6" s="214"/>
      <c r="G6" s="214"/>
      <c r="H6" s="214"/>
      <c r="I6" s="214"/>
      <c r="J6" s="215"/>
      <c r="K6" s="215"/>
      <c r="L6" s="216"/>
      <c r="M6" s="215"/>
      <c r="N6" s="215"/>
      <c r="O6" s="215"/>
      <c r="P6" s="215"/>
      <c r="Q6" s="215"/>
      <c r="R6" s="215"/>
      <c r="S6" s="217"/>
      <c r="T6" s="217"/>
      <c r="U6" s="217"/>
      <c r="V6" s="217"/>
      <c r="W6" s="217"/>
      <c r="X6" s="217"/>
      <c r="Y6" s="214"/>
      <c r="Z6" s="218"/>
      <c r="AA6" s="218"/>
      <c r="AB6" s="218"/>
      <c r="AC6" s="218"/>
      <c r="AD6" s="218"/>
      <c r="AE6" s="219"/>
      <c r="AF6" s="219"/>
      <c r="AG6" s="219"/>
      <c r="AH6" s="219"/>
      <c r="AI6" s="219"/>
      <c r="AJ6" s="220"/>
      <c r="AK6" s="220"/>
      <c r="AL6" s="220"/>
      <c r="AM6" s="214"/>
      <c r="AN6" s="214"/>
      <c r="AO6" s="214"/>
      <c r="AP6" s="220"/>
      <c r="AQ6" s="220"/>
      <c r="AR6" s="220"/>
      <c r="AS6" s="220">
        <v>14.5</v>
      </c>
      <c r="AT6" s="217"/>
      <c r="AU6" s="217"/>
      <c r="AV6" s="217"/>
      <c r="AW6" s="217"/>
      <c r="AX6" s="217"/>
      <c r="AY6" s="217"/>
      <c r="AZ6" s="220"/>
      <c r="BA6" s="220"/>
      <c r="BB6" s="220"/>
      <c r="BC6" s="220"/>
      <c r="BD6" s="220"/>
      <c r="BE6" s="220"/>
      <c r="BF6" s="220"/>
      <c r="BG6" s="220"/>
      <c r="BH6" s="221"/>
      <c r="BI6" s="220"/>
      <c r="BJ6" s="220"/>
      <c r="BK6" s="220"/>
      <c r="BL6" s="220"/>
      <c r="BM6" s="220"/>
      <c r="BN6" s="220"/>
      <c r="BO6" s="220">
        <v>11.1</v>
      </c>
      <c r="BP6" s="49" t="s">
        <v>200</v>
      </c>
      <c r="BQ6" s="50"/>
      <c r="BR6" s="51"/>
      <c r="BS6" s="52">
        <v>14.5</v>
      </c>
      <c r="BT6" s="53"/>
      <c r="BU6" s="54"/>
      <c r="BV6" s="55"/>
      <c r="BW6" s="56"/>
      <c r="BX6" s="57"/>
      <c r="BY6" s="257"/>
      <c r="BZ6" s="84"/>
      <c r="CA6" s="258">
        <v>6.12</v>
      </c>
      <c r="CB6" s="59">
        <f t="shared" ref="CB6" si="1">SUM(D6:BO6)</f>
        <v>25.6</v>
      </c>
      <c r="CC6" s="153" t="str">
        <f t="shared" si="0"/>
        <v/>
      </c>
      <c r="CD6" s="154" t="str">
        <f t="shared" ref="CD6:CD70" si="2">IFERROR(AVERAGE(G6,I6), "")</f>
        <v/>
      </c>
      <c r="CE6" s="155" t="str">
        <f>IFERROR(AVERAGE(L6,N6,P6,R6,T6,J6), "")</f>
        <v/>
      </c>
      <c r="CF6" s="156" t="str">
        <f>IFERROR(AVERAGE(M6,O6,Q6,K6), "")</f>
        <v/>
      </c>
      <c r="CG6" s="157" t="str">
        <f>IFERROR(AVERAGE(U6,W6,Y6,S6), "")</f>
        <v/>
      </c>
      <c r="CH6" s="154" t="str">
        <f>IFERROR(AVERAGE(V6,X6,T6), "")</f>
        <v/>
      </c>
      <c r="CI6" s="155" t="str">
        <f>IFERROR(AVERAGE(AG6,AH6,AI6,AE6,AF6), "")</f>
        <v/>
      </c>
      <c r="CJ6" s="156"/>
      <c r="CK6" s="157" t="str">
        <f>IFERROR(AVERAGE(AK6,AL6), "")</f>
        <v/>
      </c>
      <c r="CL6" s="158" t="str">
        <f>IFERROR(AVERAGE(AJ6), "")</f>
        <v/>
      </c>
      <c r="CM6" s="155" t="str">
        <f>IFERROR(AVERAGE(AO6,AM6,AN6), "")</f>
        <v/>
      </c>
      <c r="CN6" s="156"/>
      <c r="CO6" s="157" t="str">
        <f>IFERROR(AVERAGE(AV6,AX6,AT6), "")</f>
        <v/>
      </c>
      <c r="CP6" s="154" t="str">
        <f>IFERROR(AVERAGE(AW6,AY6,AU6), "")</f>
        <v/>
      </c>
      <c r="CQ6" s="155" t="str">
        <f>IFERROR(AVERAGE(AZ6,BB6,BC6,BD6,BF6,BJ6,BL6,BM6,BN6),"")</f>
        <v/>
      </c>
      <c r="CR6" s="159" t="str">
        <f>IFERROR(AVERAGE(BA6,BE6,BG6,BH6,BI6,BK6), "")</f>
        <v/>
      </c>
      <c r="CS6" s="157" t="str">
        <f>IFERROR(AVERAGE(Z6,AC6), "")</f>
        <v/>
      </c>
      <c r="CT6" s="154" t="str">
        <f>IFERROR(AVERAGE(AA6,AB6,AD6), "")</f>
        <v/>
      </c>
      <c r="CU6" s="155" t="str">
        <f>IFERROR(AVERAGE(AP6,AQ6,AR6), "")</f>
        <v/>
      </c>
      <c r="CV6" s="156">
        <f>IFERROR(AVERAGE(AS6), "")</f>
        <v>14.5</v>
      </c>
    </row>
    <row r="7" spans="1:100" ht="17.25" thickBot="1">
      <c r="A7" s="93" t="s">
        <v>55</v>
      </c>
      <c r="B7" s="109" t="s">
        <v>56</v>
      </c>
      <c r="C7" s="222"/>
      <c r="D7" s="214"/>
      <c r="E7" s="214"/>
      <c r="F7" s="214"/>
      <c r="G7" s="214"/>
      <c r="H7" s="214"/>
      <c r="I7" s="214"/>
      <c r="J7" s="215"/>
      <c r="K7" s="215"/>
      <c r="L7" s="215"/>
      <c r="M7" s="215"/>
      <c r="N7" s="215"/>
      <c r="O7" s="215"/>
      <c r="P7" s="215"/>
      <c r="Q7" s="215"/>
      <c r="R7" s="215"/>
      <c r="S7" s="217"/>
      <c r="T7" s="217"/>
      <c r="U7" s="217"/>
      <c r="V7" s="217"/>
      <c r="W7" s="217"/>
      <c r="X7" s="217"/>
      <c r="Y7" s="214"/>
      <c r="Z7" s="223"/>
      <c r="AA7" s="223"/>
      <c r="AB7" s="223"/>
      <c r="AC7" s="223"/>
      <c r="AD7" s="223"/>
      <c r="AE7" s="219"/>
      <c r="AF7" s="219"/>
      <c r="AG7" s="219"/>
      <c r="AH7" s="219"/>
      <c r="AI7" s="219"/>
      <c r="AJ7" s="220"/>
      <c r="AK7" s="220"/>
      <c r="AL7" s="220"/>
      <c r="AM7" s="214"/>
      <c r="AN7" s="214"/>
      <c r="AO7" s="214"/>
      <c r="AP7" s="220"/>
      <c r="AQ7" s="220"/>
      <c r="AR7" s="220"/>
      <c r="AS7" s="220"/>
      <c r="AT7" s="217"/>
      <c r="AU7" s="217"/>
      <c r="AV7" s="217"/>
      <c r="AW7" s="217"/>
      <c r="AX7" s="217"/>
      <c r="AY7" s="217"/>
      <c r="AZ7" s="220"/>
      <c r="BA7" s="220"/>
      <c r="BB7" s="220"/>
      <c r="BC7" s="220"/>
      <c r="BD7" s="220"/>
      <c r="BE7" s="220"/>
      <c r="BF7" s="220"/>
      <c r="BG7" s="220"/>
      <c r="BH7" s="220"/>
      <c r="BI7" s="220"/>
      <c r="BJ7" s="220"/>
      <c r="BK7" s="220"/>
      <c r="BL7" s="220"/>
      <c r="BM7" s="220"/>
      <c r="BN7" s="220"/>
      <c r="BO7" s="220"/>
      <c r="BP7" s="49" t="s">
        <v>200</v>
      </c>
      <c r="BQ7" s="50" t="s">
        <v>200</v>
      </c>
      <c r="BR7" s="51" t="s">
        <v>200</v>
      </c>
      <c r="BS7" s="52" t="s">
        <v>200</v>
      </c>
      <c r="BT7" s="53" t="s">
        <v>200</v>
      </c>
      <c r="BU7" s="54" t="s">
        <v>200</v>
      </c>
      <c r="BV7" s="55"/>
      <c r="BW7" s="56"/>
      <c r="BX7" s="57"/>
      <c r="BY7" s="257"/>
      <c r="BZ7" s="84"/>
      <c r="CA7" s="258"/>
      <c r="CB7" s="59"/>
      <c r="CC7" s="153" t="str">
        <f t="shared" si="0"/>
        <v/>
      </c>
      <c r="CD7" s="154" t="str">
        <f>IFERROR(AVERAGE(G7,I7), "")</f>
        <v/>
      </c>
      <c r="CE7" s="155" t="str">
        <f t="shared" ref="CE7:CE70" si="3">IFERROR(AVERAGE(L7,N7,P7,R7,T7,J7), "")</f>
        <v/>
      </c>
      <c r="CF7" s="156" t="str">
        <f t="shared" ref="CF7:CF70" si="4">IFERROR(AVERAGE(M7,O7,Q7,K7), "")</f>
        <v/>
      </c>
      <c r="CG7" s="157" t="str">
        <f t="shared" ref="CG7:CG70" si="5">IFERROR(AVERAGE(U7,W7,Y7,S7), "")</f>
        <v/>
      </c>
      <c r="CH7" s="154" t="str">
        <f t="shared" ref="CH7:CH70" si="6">IFERROR(AVERAGE(V7,X7,T7), "")</f>
        <v/>
      </c>
      <c r="CI7" s="155" t="str">
        <f t="shared" ref="CI7:CI70" si="7">IFERROR(AVERAGE(AG7,AH7,AI7,AE7,AF7), "")</f>
        <v/>
      </c>
      <c r="CJ7" s="156"/>
      <c r="CK7" s="157" t="str">
        <f t="shared" ref="CK7:CK70" si="8">IFERROR(AVERAGE(AK7,AL7), "")</f>
        <v/>
      </c>
      <c r="CL7" s="158" t="str">
        <f t="shared" ref="CL7:CL70" si="9">IFERROR(AVERAGE(AJ7), "")</f>
        <v/>
      </c>
      <c r="CM7" s="155" t="str">
        <f t="shared" ref="CM7:CM70" si="10">IFERROR(AVERAGE(AO7,AM7,AN7), "")</f>
        <v/>
      </c>
      <c r="CN7" s="156"/>
      <c r="CO7" s="157" t="str">
        <f>IFERROR(AVERAGE(AV7,AX7,AT7), "")</f>
        <v/>
      </c>
      <c r="CP7" s="154" t="str">
        <f t="shared" ref="CP7:CP70" si="11">IFERROR(AVERAGE(AW7,AY7,AU7), "")</f>
        <v/>
      </c>
      <c r="CQ7" s="155" t="str">
        <f t="shared" ref="CQ7:CQ70" si="12">IFERROR(AVERAGE(AZ7,BB7,BC7,BD7,BF7,BJ7,BL7,BM7,BN7),"")</f>
        <v/>
      </c>
      <c r="CR7" s="159" t="str">
        <f t="shared" ref="CR7:CR70" si="13">IFERROR(AVERAGE(BA7,BE7,BG7,BH7,BI7,BK7), "")</f>
        <v/>
      </c>
      <c r="CS7" s="157" t="str">
        <f t="shared" ref="CS7:CS70" si="14">IFERROR(AVERAGE(Z7,AC7), "")</f>
        <v/>
      </c>
      <c r="CT7" s="154" t="str">
        <f t="shared" ref="CT7:CT70" si="15">IFERROR(AVERAGE(AA7,AB7,AD7), "")</f>
        <v/>
      </c>
      <c r="CU7" s="155" t="str">
        <f t="shared" ref="CU7:CU70" si="16">IFERROR(AVERAGE(AP7,AQ7,AR7), "")</f>
        <v/>
      </c>
      <c r="CV7" s="156" t="str">
        <f t="shared" ref="CV7:CV70" si="17">IFERROR(AVERAGE(AS7), "")</f>
        <v/>
      </c>
    </row>
    <row r="8" spans="1:100" ht="17.25" thickBot="1">
      <c r="A8" s="93" t="s">
        <v>57</v>
      </c>
      <c r="B8" s="109" t="s">
        <v>52</v>
      </c>
      <c r="C8" s="222"/>
      <c r="D8" s="214"/>
      <c r="E8" s="214"/>
      <c r="F8" s="214"/>
      <c r="G8" s="214"/>
      <c r="H8" s="214"/>
      <c r="I8" s="214"/>
      <c r="J8" s="215"/>
      <c r="K8" s="215"/>
      <c r="L8" s="215"/>
      <c r="M8" s="215"/>
      <c r="N8" s="215"/>
      <c r="O8" s="215"/>
      <c r="P8" s="215"/>
      <c r="Q8" s="215"/>
      <c r="R8" s="215"/>
      <c r="S8" s="217"/>
      <c r="T8" s="217"/>
      <c r="U8" s="217"/>
      <c r="V8" s="217"/>
      <c r="W8" s="217"/>
      <c r="X8" s="217"/>
      <c r="Y8" s="214"/>
      <c r="Z8" s="223"/>
      <c r="AA8" s="223"/>
      <c r="AB8" s="223"/>
      <c r="AC8" s="223"/>
      <c r="AD8" s="223"/>
      <c r="AE8" s="219"/>
      <c r="AF8" s="219"/>
      <c r="AG8" s="219"/>
      <c r="AH8" s="219"/>
      <c r="AI8" s="219"/>
      <c r="AJ8" s="220"/>
      <c r="AK8" s="220"/>
      <c r="AL8" s="220"/>
      <c r="AM8" s="214"/>
      <c r="AN8" s="214"/>
      <c r="AO8" s="214"/>
      <c r="AP8" s="220"/>
      <c r="AQ8" s="220"/>
      <c r="AR8" s="220"/>
      <c r="AS8" s="220"/>
      <c r="AT8" s="217"/>
      <c r="AU8" s="217"/>
      <c r="AV8" s="217"/>
      <c r="AW8" s="217"/>
      <c r="AX8" s="217"/>
      <c r="AY8" s="217"/>
      <c r="AZ8" s="220"/>
      <c r="BA8" s="220"/>
      <c r="BB8" s="220"/>
      <c r="BC8" s="220"/>
      <c r="BD8" s="220"/>
      <c r="BE8" s="220"/>
      <c r="BF8" s="220"/>
      <c r="BG8" s="220"/>
      <c r="BH8" s="220"/>
      <c r="BI8" s="220"/>
      <c r="BJ8" s="220"/>
      <c r="BK8" s="220"/>
      <c r="BL8" s="220"/>
      <c r="BM8" s="220"/>
      <c r="BN8" s="220"/>
      <c r="BO8" s="220"/>
      <c r="BP8" s="49" t="s">
        <v>200</v>
      </c>
      <c r="BQ8" s="50" t="s">
        <v>200</v>
      </c>
      <c r="BR8" s="51" t="s">
        <v>200</v>
      </c>
      <c r="BS8" s="52" t="s">
        <v>200</v>
      </c>
      <c r="BT8" s="53" t="s">
        <v>200</v>
      </c>
      <c r="BU8" s="54" t="s">
        <v>200</v>
      </c>
      <c r="BV8" s="55"/>
      <c r="BW8" s="56"/>
      <c r="BX8" s="57"/>
      <c r="BY8" s="257"/>
      <c r="BZ8" s="84"/>
      <c r="CA8" s="258"/>
      <c r="CB8" s="59"/>
      <c r="CC8" s="153" t="str">
        <f t="shared" si="0"/>
        <v/>
      </c>
      <c r="CD8" s="154" t="str">
        <f t="shared" si="2"/>
        <v/>
      </c>
      <c r="CE8" s="155" t="str">
        <f t="shared" si="3"/>
        <v/>
      </c>
      <c r="CF8" s="156" t="str">
        <f t="shared" si="4"/>
        <v/>
      </c>
      <c r="CG8" s="157" t="str">
        <f t="shared" si="5"/>
        <v/>
      </c>
      <c r="CH8" s="154" t="str">
        <f t="shared" si="6"/>
        <v/>
      </c>
      <c r="CI8" s="155" t="str">
        <f t="shared" si="7"/>
        <v/>
      </c>
      <c r="CJ8" s="156"/>
      <c r="CK8" s="157" t="str">
        <f t="shared" si="8"/>
        <v/>
      </c>
      <c r="CL8" s="158" t="str">
        <f t="shared" si="9"/>
        <v/>
      </c>
      <c r="CM8" s="155" t="str">
        <f t="shared" si="10"/>
        <v/>
      </c>
      <c r="CN8" s="156"/>
      <c r="CO8" s="157" t="str">
        <f t="shared" ref="CO8:CO70" si="18">IFERROR(AVERAGE(AV8,AX8,AT8), "")</f>
        <v/>
      </c>
      <c r="CP8" s="154" t="str">
        <f t="shared" si="11"/>
        <v/>
      </c>
      <c r="CQ8" s="155" t="str">
        <f t="shared" si="12"/>
        <v/>
      </c>
      <c r="CR8" s="159" t="str">
        <f t="shared" si="13"/>
        <v/>
      </c>
      <c r="CS8" s="157" t="str">
        <f t="shared" si="14"/>
        <v/>
      </c>
      <c r="CT8" s="154" t="str">
        <f t="shared" si="15"/>
        <v/>
      </c>
      <c r="CU8" s="155" t="str">
        <f t="shared" si="16"/>
        <v/>
      </c>
      <c r="CV8" s="156" t="str">
        <f t="shared" si="17"/>
        <v/>
      </c>
    </row>
    <row r="9" spans="1:100" ht="17.25" thickBot="1">
      <c r="A9" s="93" t="s">
        <v>58</v>
      </c>
      <c r="B9" s="109" t="s">
        <v>52</v>
      </c>
      <c r="C9" s="222"/>
      <c r="D9" s="214"/>
      <c r="E9" s="214"/>
      <c r="F9" s="214"/>
      <c r="G9" s="214"/>
      <c r="H9" s="214"/>
      <c r="I9" s="214"/>
      <c r="J9" s="215"/>
      <c r="K9" s="215"/>
      <c r="L9" s="215"/>
      <c r="M9" s="215"/>
      <c r="N9" s="215"/>
      <c r="O9" s="215"/>
      <c r="P9" s="215"/>
      <c r="Q9" s="215"/>
      <c r="R9" s="215"/>
      <c r="S9" s="217"/>
      <c r="T9" s="217"/>
      <c r="U9" s="217"/>
      <c r="V9" s="217"/>
      <c r="W9" s="224">
        <v>0.8</v>
      </c>
      <c r="X9" s="217"/>
      <c r="Y9" s="214"/>
      <c r="Z9" s="223"/>
      <c r="AA9" s="223"/>
      <c r="AB9" s="223"/>
      <c r="AC9" s="223"/>
      <c r="AD9" s="223"/>
      <c r="AE9" s="219"/>
      <c r="AF9" s="219"/>
      <c r="AG9" s="219"/>
      <c r="AH9" s="219"/>
      <c r="AI9" s="219"/>
      <c r="AJ9" s="220"/>
      <c r="AK9" s="220"/>
      <c r="AL9" s="220"/>
      <c r="AM9" s="214"/>
      <c r="AN9" s="214"/>
      <c r="AO9" s="214"/>
      <c r="AP9" s="220"/>
      <c r="AQ9" s="220"/>
      <c r="AR9" s="220"/>
      <c r="AS9" s="220"/>
      <c r="AT9" s="217"/>
      <c r="AU9" s="217"/>
      <c r="AV9" s="217"/>
      <c r="AW9" s="217"/>
      <c r="AX9" s="217"/>
      <c r="AY9" s="217"/>
      <c r="AZ9" s="220"/>
      <c r="BA9" s="220"/>
      <c r="BB9" s="220"/>
      <c r="BC9" s="220"/>
      <c r="BD9" s="220"/>
      <c r="BE9" s="220"/>
      <c r="BF9" s="220"/>
      <c r="BG9" s="220"/>
      <c r="BH9" s="220"/>
      <c r="BI9" s="220"/>
      <c r="BJ9" s="220"/>
      <c r="BK9" s="220"/>
      <c r="BL9" s="220"/>
      <c r="BM9" s="220"/>
      <c r="BN9" s="220"/>
      <c r="BO9" s="220"/>
      <c r="BP9" s="49">
        <v>0.8</v>
      </c>
      <c r="BQ9" s="50"/>
      <c r="BR9" s="51"/>
      <c r="BS9" s="52" t="s">
        <v>200</v>
      </c>
      <c r="BT9" s="53"/>
      <c r="BU9" s="54"/>
      <c r="BV9" s="55"/>
      <c r="BW9" s="56"/>
      <c r="BX9" s="57"/>
      <c r="BY9" s="257"/>
      <c r="BZ9" s="84"/>
      <c r="CA9" s="258"/>
      <c r="CB9" s="59">
        <v>0.8</v>
      </c>
      <c r="CC9" s="153" t="str">
        <f t="shared" si="0"/>
        <v/>
      </c>
      <c r="CD9" s="154" t="str">
        <f t="shared" si="2"/>
        <v/>
      </c>
      <c r="CE9" s="155" t="str">
        <f t="shared" si="3"/>
        <v/>
      </c>
      <c r="CF9" s="156" t="str">
        <f t="shared" si="4"/>
        <v/>
      </c>
      <c r="CG9" s="157">
        <f t="shared" si="5"/>
        <v>0.8</v>
      </c>
      <c r="CH9" s="154" t="str">
        <f t="shared" si="6"/>
        <v/>
      </c>
      <c r="CI9" s="155" t="str">
        <f t="shared" si="7"/>
        <v/>
      </c>
      <c r="CJ9" s="156"/>
      <c r="CK9" s="157" t="str">
        <f t="shared" si="8"/>
        <v/>
      </c>
      <c r="CL9" s="158" t="str">
        <f t="shared" si="9"/>
        <v/>
      </c>
      <c r="CM9" s="155" t="str">
        <f t="shared" si="10"/>
        <v/>
      </c>
      <c r="CN9" s="156"/>
      <c r="CO9" s="157" t="str">
        <f t="shared" si="18"/>
        <v/>
      </c>
      <c r="CP9" s="154" t="str">
        <f t="shared" si="11"/>
        <v/>
      </c>
      <c r="CQ9" s="155" t="str">
        <f t="shared" si="12"/>
        <v/>
      </c>
      <c r="CR9" s="159" t="str">
        <f t="shared" si="13"/>
        <v/>
      </c>
      <c r="CS9" s="157" t="str">
        <f t="shared" si="14"/>
        <v/>
      </c>
      <c r="CT9" s="154" t="str">
        <f t="shared" si="15"/>
        <v/>
      </c>
      <c r="CU9" s="155" t="str">
        <f t="shared" si="16"/>
        <v/>
      </c>
      <c r="CV9" s="156" t="str">
        <f t="shared" si="17"/>
        <v/>
      </c>
    </row>
    <row r="10" spans="1:100" ht="17.25" thickBot="1">
      <c r="A10" s="93" t="s">
        <v>59</v>
      </c>
      <c r="B10" s="109" t="s">
        <v>52</v>
      </c>
      <c r="C10" s="222"/>
      <c r="D10" s="214"/>
      <c r="E10" s="214"/>
      <c r="F10" s="214"/>
      <c r="G10" s="214"/>
      <c r="H10" s="214"/>
      <c r="I10" s="214"/>
      <c r="J10" s="215"/>
      <c r="K10" s="215"/>
      <c r="L10" s="215"/>
      <c r="M10" s="215"/>
      <c r="N10" s="215"/>
      <c r="O10" s="215"/>
      <c r="P10" s="215"/>
      <c r="Q10" s="215"/>
      <c r="R10" s="215"/>
      <c r="S10" s="217"/>
      <c r="T10" s="217"/>
      <c r="U10" s="217"/>
      <c r="V10" s="217"/>
      <c r="W10" s="217"/>
      <c r="X10" s="217"/>
      <c r="Y10" s="214"/>
      <c r="Z10" s="223"/>
      <c r="AA10" s="223"/>
      <c r="AB10" s="223"/>
      <c r="AC10" s="223"/>
      <c r="AD10" s="223"/>
      <c r="AE10" s="219"/>
      <c r="AF10" s="219"/>
      <c r="AG10" s="219"/>
      <c r="AH10" s="219"/>
      <c r="AI10" s="219"/>
      <c r="AJ10" s="220"/>
      <c r="AK10" s="220"/>
      <c r="AL10" s="220"/>
      <c r="AM10" s="214"/>
      <c r="AN10" s="214"/>
      <c r="AO10" s="214"/>
      <c r="AP10" s="220"/>
      <c r="AQ10" s="220"/>
      <c r="AR10" s="220"/>
      <c r="AS10" s="220"/>
      <c r="AT10" s="217"/>
      <c r="AU10" s="217"/>
      <c r="AV10" s="217"/>
      <c r="AW10" s="217"/>
      <c r="AX10" s="217"/>
      <c r="AY10" s="217"/>
      <c r="AZ10" s="220"/>
      <c r="BA10" s="220"/>
      <c r="BB10" s="220"/>
      <c r="BC10" s="220"/>
      <c r="BD10" s="220"/>
      <c r="BE10" s="220"/>
      <c r="BF10" s="220"/>
      <c r="BG10" s="220"/>
      <c r="BH10" s="220"/>
      <c r="BI10" s="220"/>
      <c r="BJ10" s="220"/>
      <c r="BK10" s="220"/>
      <c r="BL10" s="220"/>
      <c r="BM10" s="220"/>
      <c r="BN10" s="220"/>
      <c r="BO10" s="220"/>
      <c r="BP10" s="49" t="s">
        <v>200</v>
      </c>
      <c r="BQ10" s="50" t="s">
        <v>200</v>
      </c>
      <c r="BR10" s="51" t="s">
        <v>200</v>
      </c>
      <c r="BS10" s="52" t="s">
        <v>200</v>
      </c>
      <c r="BT10" s="53" t="s">
        <v>200</v>
      </c>
      <c r="BU10" s="54" t="s">
        <v>200</v>
      </c>
      <c r="BV10" s="55"/>
      <c r="BW10" s="56"/>
      <c r="BX10" s="57"/>
      <c r="BY10" s="257"/>
      <c r="BZ10" s="84"/>
      <c r="CA10" s="258"/>
      <c r="CB10" s="59"/>
      <c r="CC10" s="153" t="str">
        <f>IFERROR(AVERAGE(D10,E10,F10,H10,C10), "")</f>
        <v/>
      </c>
      <c r="CD10" s="154" t="str">
        <f t="shared" si="2"/>
        <v/>
      </c>
      <c r="CE10" s="155" t="str">
        <f t="shared" si="3"/>
        <v/>
      </c>
      <c r="CF10" s="156" t="str">
        <f t="shared" si="4"/>
        <v/>
      </c>
      <c r="CG10" s="157" t="str">
        <f t="shared" si="5"/>
        <v/>
      </c>
      <c r="CH10" s="154" t="str">
        <f t="shared" si="6"/>
        <v/>
      </c>
      <c r="CI10" s="155" t="str">
        <f t="shared" si="7"/>
        <v/>
      </c>
      <c r="CJ10" s="156"/>
      <c r="CK10" s="157" t="str">
        <f t="shared" si="8"/>
        <v/>
      </c>
      <c r="CL10" s="158" t="str">
        <f t="shared" si="9"/>
        <v/>
      </c>
      <c r="CM10" s="155" t="str">
        <f t="shared" si="10"/>
        <v/>
      </c>
      <c r="CN10" s="156"/>
      <c r="CO10" s="157" t="str">
        <f t="shared" si="18"/>
        <v/>
      </c>
      <c r="CP10" s="154" t="str">
        <f t="shared" si="11"/>
        <v/>
      </c>
      <c r="CQ10" s="155" t="str">
        <f t="shared" si="12"/>
        <v/>
      </c>
      <c r="CR10" s="159" t="str">
        <f t="shared" si="13"/>
        <v/>
      </c>
      <c r="CS10" s="157" t="str">
        <f t="shared" si="14"/>
        <v/>
      </c>
      <c r="CT10" s="154" t="str">
        <f t="shared" si="15"/>
        <v/>
      </c>
      <c r="CU10" s="155" t="str">
        <f t="shared" si="16"/>
        <v/>
      </c>
      <c r="CV10" s="156" t="str">
        <f t="shared" si="17"/>
        <v/>
      </c>
    </row>
    <row r="11" spans="1:100" ht="33.75" thickBot="1">
      <c r="A11" s="93" t="s">
        <v>231</v>
      </c>
      <c r="B11" s="109" t="s">
        <v>52</v>
      </c>
      <c r="C11" s="222"/>
      <c r="D11" s="214"/>
      <c r="E11" s="225">
        <v>4.5</v>
      </c>
      <c r="F11" s="214"/>
      <c r="G11" s="214"/>
      <c r="H11" s="214"/>
      <c r="I11" s="214"/>
      <c r="J11" s="216">
        <v>3.8</v>
      </c>
      <c r="K11" s="215"/>
      <c r="L11" s="215"/>
      <c r="M11" s="215"/>
      <c r="N11" s="215"/>
      <c r="O11" s="215"/>
      <c r="P11" s="215"/>
      <c r="Q11" s="215"/>
      <c r="R11" s="215"/>
      <c r="S11" s="217"/>
      <c r="T11" s="217"/>
      <c r="U11" s="217"/>
      <c r="V11" s="217"/>
      <c r="W11" s="217"/>
      <c r="X11" s="217"/>
      <c r="Y11" s="214"/>
      <c r="Z11" s="226"/>
      <c r="AA11" s="226"/>
      <c r="AB11" s="223"/>
      <c r="AC11" s="226"/>
      <c r="AD11" s="223"/>
      <c r="AE11" s="219"/>
      <c r="AF11" s="219"/>
      <c r="AG11" s="219"/>
      <c r="AH11" s="219"/>
      <c r="AI11" s="219"/>
      <c r="AJ11" s="220"/>
      <c r="AK11" s="220"/>
      <c r="AL11" s="220">
        <v>4</v>
      </c>
      <c r="AM11" s="214"/>
      <c r="AN11" s="214">
        <v>3.5</v>
      </c>
      <c r="AO11" s="214"/>
      <c r="AP11" s="220"/>
      <c r="AQ11" s="220">
        <v>4.2</v>
      </c>
      <c r="AR11" s="220"/>
      <c r="AS11" s="220">
        <v>5.65</v>
      </c>
      <c r="AT11" s="217"/>
      <c r="AU11" s="217"/>
      <c r="AV11" s="217"/>
      <c r="AW11" s="217"/>
      <c r="AX11" s="217"/>
      <c r="AY11" s="217"/>
      <c r="AZ11" s="221"/>
      <c r="BA11" s="220"/>
      <c r="BB11" s="220"/>
      <c r="BC11" s="220"/>
      <c r="BD11" s="220"/>
      <c r="BE11" s="220"/>
      <c r="BF11" s="220"/>
      <c r="BG11" s="220"/>
      <c r="BH11" s="221"/>
      <c r="BI11" s="220"/>
      <c r="BJ11" s="227"/>
      <c r="BK11" s="220"/>
      <c r="BL11" s="220"/>
      <c r="BM11" s="220"/>
      <c r="BN11" s="220"/>
      <c r="BO11" s="220"/>
      <c r="BP11" s="49">
        <v>4</v>
      </c>
      <c r="BQ11" s="50">
        <v>3.5</v>
      </c>
      <c r="BR11" s="51">
        <v>4.5</v>
      </c>
      <c r="BS11" s="52">
        <v>5.65</v>
      </c>
      <c r="BT11" s="53"/>
      <c r="BU11" s="54"/>
      <c r="BV11" s="55"/>
      <c r="BW11" s="56"/>
      <c r="BX11" s="57"/>
      <c r="BY11" s="257"/>
      <c r="BZ11" s="84"/>
      <c r="CA11" s="258"/>
      <c r="CB11" s="59">
        <v>28.25</v>
      </c>
      <c r="CC11" s="153">
        <f t="shared" si="0"/>
        <v>4.5</v>
      </c>
      <c r="CD11" s="154" t="str">
        <f t="shared" si="2"/>
        <v/>
      </c>
      <c r="CE11" s="155">
        <f t="shared" si="3"/>
        <v>3.8</v>
      </c>
      <c r="CF11" s="156" t="str">
        <f t="shared" si="4"/>
        <v/>
      </c>
      <c r="CG11" s="157" t="str">
        <f t="shared" si="5"/>
        <v/>
      </c>
      <c r="CH11" s="154" t="str">
        <f t="shared" si="6"/>
        <v/>
      </c>
      <c r="CI11" s="155" t="str">
        <f t="shared" si="7"/>
        <v/>
      </c>
      <c r="CJ11" s="156"/>
      <c r="CK11" s="157">
        <f t="shared" si="8"/>
        <v>4</v>
      </c>
      <c r="CL11" s="158" t="str">
        <f t="shared" si="9"/>
        <v/>
      </c>
      <c r="CM11" s="155">
        <f t="shared" si="10"/>
        <v>3.5</v>
      </c>
      <c r="CN11" s="156"/>
      <c r="CO11" s="157" t="str">
        <f t="shared" si="18"/>
        <v/>
      </c>
      <c r="CP11" s="154" t="str">
        <f t="shared" si="11"/>
        <v/>
      </c>
      <c r="CQ11" s="155" t="str">
        <f t="shared" si="12"/>
        <v/>
      </c>
      <c r="CR11" s="159" t="str">
        <f t="shared" si="13"/>
        <v/>
      </c>
      <c r="CS11" s="157" t="str">
        <f t="shared" si="14"/>
        <v/>
      </c>
      <c r="CT11" s="154" t="str">
        <f t="shared" si="15"/>
        <v/>
      </c>
      <c r="CU11" s="155">
        <f t="shared" si="16"/>
        <v>4.2</v>
      </c>
      <c r="CV11" s="156">
        <f t="shared" si="17"/>
        <v>5.65</v>
      </c>
    </row>
    <row r="12" spans="1:100" ht="33.75" thickBot="1">
      <c r="A12" s="93" t="s">
        <v>60</v>
      </c>
      <c r="B12" s="109" t="s">
        <v>52</v>
      </c>
      <c r="C12" s="222">
        <v>3.8</v>
      </c>
      <c r="D12" s="214">
        <v>3.9</v>
      </c>
      <c r="E12" s="228">
        <v>4.5</v>
      </c>
      <c r="F12" s="214"/>
      <c r="G12" s="214"/>
      <c r="H12" s="214"/>
      <c r="I12" s="214"/>
      <c r="J12" s="216">
        <v>3.8</v>
      </c>
      <c r="K12" s="215"/>
      <c r="L12" s="215">
        <v>3.5</v>
      </c>
      <c r="M12" s="215"/>
      <c r="N12" s="215"/>
      <c r="O12" s="215"/>
      <c r="P12" s="215"/>
      <c r="Q12" s="215"/>
      <c r="R12" s="215"/>
      <c r="S12" s="224">
        <v>3.5</v>
      </c>
      <c r="T12" s="217"/>
      <c r="U12" s="217"/>
      <c r="V12" s="217"/>
      <c r="W12" s="224">
        <v>3.5</v>
      </c>
      <c r="X12" s="217"/>
      <c r="Y12" s="214"/>
      <c r="Z12" s="226"/>
      <c r="AA12" s="226"/>
      <c r="AB12" s="223"/>
      <c r="AC12" s="226"/>
      <c r="AD12" s="223"/>
      <c r="AE12" s="219">
        <v>4.4000000000000004</v>
      </c>
      <c r="AF12" s="229"/>
      <c r="AG12" s="230"/>
      <c r="AH12" s="219"/>
      <c r="AI12" s="231">
        <v>5</v>
      </c>
      <c r="AJ12" s="220"/>
      <c r="AK12" s="220"/>
      <c r="AL12" s="220">
        <v>4</v>
      </c>
      <c r="AM12" s="214"/>
      <c r="AN12" s="214">
        <v>3.5</v>
      </c>
      <c r="AO12" s="225">
        <v>3.9</v>
      </c>
      <c r="AP12" s="220"/>
      <c r="AQ12" s="220">
        <v>4.2</v>
      </c>
      <c r="AR12" s="220"/>
      <c r="AS12" s="220">
        <v>5.65</v>
      </c>
      <c r="AT12" s="217"/>
      <c r="AU12" s="232"/>
      <c r="AV12" s="232"/>
      <c r="AW12" s="217"/>
      <c r="AX12" s="217"/>
      <c r="AY12" s="217"/>
      <c r="AZ12" s="221"/>
      <c r="BA12" s="220"/>
      <c r="BB12" s="220"/>
      <c r="BC12" s="220"/>
      <c r="BD12" s="221"/>
      <c r="BE12" s="220"/>
      <c r="BF12" s="220"/>
      <c r="BG12" s="220"/>
      <c r="BH12" s="221"/>
      <c r="BI12" s="220"/>
      <c r="BJ12" s="227"/>
      <c r="BK12" s="220"/>
      <c r="BL12" s="220"/>
      <c r="BM12" s="220"/>
      <c r="BN12" s="220"/>
      <c r="BO12" s="227"/>
      <c r="BP12" s="49">
        <v>3.9615384615384617</v>
      </c>
      <c r="BQ12" s="50">
        <v>3.5</v>
      </c>
      <c r="BR12" s="51">
        <v>5</v>
      </c>
      <c r="BS12" s="52">
        <v>5.65</v>
      </c>
      <c r="BT12" s="53"/>
      <c r="BU12" s="54"/>
      <c r="BV12" s="55"/>
      <c r="BW12" s="56"/>
      <c r="BX12" s="57"/>
      <c r="BY12" s="257"/>
      <c r="BZ12" s="84"/>
      <c r="CA12" s="258"/>
      <c r="CB12" s="59">
        <v>68.450000000000017</v>
      </c>
      <c r="CC12" s="153">
        <f t="shared" si="0"/>
        <v>4.0666666666666664</v>
      </c>
      <c r="CD12" s="154" t="str">
        <f t="shared" si="2"/>
        <v/>
      </c>
      <c r="CE12" s="155">
        <f t="shared" si="3"/>
        <v>3.65</v>
      </c>
      <c r="CF12" s="156" t="str">
        <f t="shared" si="4"/>
        <v/>
      </c>
      <c r="CG12" s="157">
        <f t="shared" si="5"/>
        <v>3.5</v>
      </c>
      <c r="CH12" s="154" t="str">
        <f t="shared" si="6"/>
        <v/>
      </c>
      <c r="CI12" s="155">
        <f t="shared" si="7"/>
        <v>4.7</v>
      </c>
      <c r="CJ12" s="156"/>
      <c r="CK12" s="157">
        <f t="shared" si="8"/>
        <v>4</v>
      </c>
      <c r="CL12" s="158" t="str">
        <f t="shared" si="9"/>
        <v/>
      </c>
      <c r="CM12" s="155">
        <f t="shared" si="10"/>
        <v>3.7</v>
      </c>
      <c r="CN12" s="156"/>
      <c r="CO12" s="157" t="str">
        <f t="shared" si="18"/>
        <v/>
      </c>
      <c r="CP12" s="154" t="str">
        <f t="shared" si="11"/>
        <v/>
      </c>
      <c r="CQ12" s="155" t="str">
        <f t="shared" si="12"/>
        <v/>
      </c>
      <c r="CR12" s="159" t="str">
        <f t="shared" si="13"/>
        <v/>
      </c>
      <c r="CS12" s="157" t="str">
        <f t="shared" si="14"/>
        <v/>
      </c>
      <c r="CT12" s="154" t="str">
        <f t="shared" si="15"/>
        <v/>
      </c>
      <c r="CU12" s="155">
        <f t="shared" si="16"/>
        <v>4.2</v>
      </c>
      <c r="CV12" s="156">
        <f t="shared" si="17"/>
        <v>5.65</v>
      </c>
    </row>
    <row r="13" spans="1:100" ht="17.25" thickBot="1">
      <c r="A13" s="93" t="s">
        <v>61</v>
      </c>
      <c r="B13" s="109" t="s">
        <v>52</v>
      </c>
      <c r="C13" s="222"/>
      <c r="D13" s="214"/>
      <c r="E13" s="228">
        <v>4.5</v>
      </c>
      <c r="F13" s="214"/>
      <c r="G13" s="214"/>
      <c r="H13" s="214"/>
      <c r="I13" s="214"/>
      <c r="J13" s="216">
        <v>3.8</v>
      </c>
      <c r="K13" s="215"/>
      <c r="L13" s="216"/>
      <c r="M13" s="215"/>
      <c r="N13" s="215"/>
      <c r="O13" s="215"/>
      <c r="P13" s="215"/>
      <c r="Q13" s="215"/>
      <c r="R13" s="215"/>
      <c r="S13" s="217"/>
      <c r="T13" s="217"/>
      <c r="U13" s="217"/>
      <c r="V13" s="217"/>
      <c r="W13" s="217"/>
      <c r="X13" s="217"/>
      <c r="Y13" s="228"/>
      <c r="Z13" s="223"/>
      <c r="AA13" s="223"/>
      <c r="AB13" s="226">
        <v>3.5</v>
      </c>
      <c r="AC13" s="226"/>
      <c r="AD13" s="223"/>
      <c r="AE13" s="219">
        <v>4.4000000000000004</v>
      </c>
      <c r="AF13" s="219"/>
      <c r="AG13" s="230"/>
      <c r="AH13" s="219"/>
      <c r="AI13" s="219"/>
      <c r="AJ13" s="220">
        <v>2.8</v>
      </c>
      <c r="AK13" s="220"/>
      <c r="AL13" s="220">
        <v>4</v>
      </c>
      <c r="AM13" s="214"/>
      <c r="AN13" s="214">
        <v>3.5</v>
      </c>
      <c r="AO13" s="214">
        <v>3.9</v>
      </c>
      <c r="AP13" s="220">
        <v>2.5</v>
      </c>
      <c r="AQ13" s="220">
        <v>4.2</v>
      </c>
      <c r="AR13" s="220"/>
      <c r="AS13" s="220">
        <v>5.65</v>
      </c>
      <c r="AT13" s="217"/>
      <c r="AU13" s="232"/>
      <c r="AV13" s="232"/>
      <c r="AW13" s="217"/>
      <c r="AX13" s="217"/>
      <c r="AY13" s="217"/>
      <c r="AZ13" s="221"/>
      <c r="BA13" s="220"/>
      <c r="BB13" s="220"/>
      <c r="BC13" s="220"/>
      <c r="BD13" s="220"/>
      <c r="BE13" s="220"/>
      <c r="BF13" s="220"/>
      <c r="BG13" s="220"/>
      <c r="BH13" s="221"/>
      <c r="BI13" s="220"/>
      <c r="BJ13" s="220"/>
      <c r="BK13" s="220"/>
      <c r="BL13" s="227"/>
      <c r="BM13" s="220"/>
      <c r="BN13" s="220"/>
      <c r="BO13" s="220"/>
      <c r="BP13" s="49">
        <v>3.85</v>
      </c>
      <c r="BQ13" s="50">
        <v>2.5</v>
      </c>
      <c r="BR13" s="51">
        <v>4.5</v>
      </c>
      <c r="BS13" s="52">
        <v>3.9833333333333329</v>
      </c>
      <c r="BT13" s="53">
        <v>2.8</v>
      </c>
      <c r="BU13" s="54">
        <v>5.65</v>
      </c>
      <c r="BV13" s="55"/>
      <c r="BW13" s="56"/>
      <c r="BX13" s="57"/>
      <c r="BY13" s="257"/>
      <c r="BZ13" s="84"/>
      <c r="CA13" s="258">
        <v>3.54</v>
      </c>
      <c r="CB13" s="59">
        <v>45.45000000000001</v>
      </c>
      <c r="CC13" s="153">
        <f t="shared" si="0"/>
        <v>4.5</v>
      </c>
      <c r="CD13" s="154" t="str">
        <f t="shared" si="2"/>
        <v/>
      </c>
      <c r="CE13" s="155">
        <f t="shared" si="3"/>
        <v>3.8</v>
      </c>
      <c r="CF13" s="156" t="str">
        <f t="shared" si="4"/>
        <v/>
      </c>
      <c r="CG13" s="157" t="str">
        <f t="shared" si="5"/>
        <v/>
      </c>
      <c r="CH13" s="154" t="str">
        <f t="shared" si="6"/>
        <v/>
      </c>
      <c r="CI13" s="155">
        <f t="shared" si="7"/>
        <v>4.4000000000000004</v>
      </c>
      <c r="CJ13" s="156"/>
      <c r="CK13" s="157">
        <f t="shared" si="8"/>
        <v>4</v>
      </c>
      <c r="CL13" s="158">
        <f t="shared" si="9"/>
        <v>2.8</v>
      </c>
      <c r="CM13" s="155">
        <f t="shared" si="10"/>
        <v>3.7</v>
      </c>
      <c r="CN13" s="156"/>
      <c r="CO13" s="157" t="str">
        <f t="shared" si="18"/>
        <v/>
      </c>
      <c r="CP13" s="154" t="str">
        <f t="shared" si="11"/>
        <v/>
      </c>
      <c r="CQ13" s="155" t="str">
        <f t="shared" si="12"/>
        <v/>
      </c>
      <c r="CR13" s="159" t="str">
        <f t="shared" si="13"/>
        <v/>
      </c>
      <c r="CS13" s="157" t="str">
        <f t="shared" si="14"/>
        <v/>
      </c>
      <c r="CT13" s="154">
        <f t="shared" si="15"/>
        <v>3.5</v>
      </c>
      <c r="CU13" s="155">
        <f t="shared" si="16"/>
        <v>3.35</v>
      </c>
      <c r="CV13" s="156">
        <f t="shared" si="17"/>
        <v>5.65</v>
      </c>
    </row>
    <row r="14" spans="1:100" ht="17.25" thickBot="1">
      <c r="A14" s="93" t="s">
        <v>263</v>
      </c>
      <c r="B14" s="109" t="s">
        <v>52</v>
      </c>
      <c r="C14" s="222">
        <v>2.6</v>
      </c>
      <c r="D14" s="214">
        <v>2.6</v>
      </c>
      <c r="E14" s="228">
        <v>3</v>
      </c>
      <c r="F14" s="214"/>
      <c r="G14" s="214"/>
      <c r="H14" s="214"/>
      <c r="I14" s="214"/>
      <c r="J14" s="216">
        <v>3</v>
      </c>
      <c r="K14" s="215"/>
      <c r="L14" s="216"/>
      <c r="M14" s="215"/>
      <c r="N14" s="215"/>
      <c r="O14" s="215"/>
      <c r="P14" s="215"/>
      <c r="Q14" s="215"/>
      <c r="R14" s="215"/>
      <c r="S14" s="217"/>
      <c r="T14" s="217"/>
      <c r="U14" s="217"/>
      <c r="V14" s="217"/>
      <c r="W14" s="224">
        <v>2.8</v>
      </c>
      <c r="X14" s="217"/>
      <c r="Y14" s="228"/>
      <c r="Z14" s="226"/>
      <c r="AA14" s="226"/>
      <c r="AB14" s="223"/>
      <c r="AC14" s="223"/>
      <c r="AD14" s="223"/>
      <c r="AE14" s="219"/>
      <c r="AF14" s="229"/>
      <c r="AG14" s="230"/>
      <c r="AH14" s="219"/>
      <c r="AI14" s="219">
        <v>3</v>
      </c>
      <c r="AJ14" s="220"/>
      <c r="AK14" s="220">
        <v>2.2999999999999998</v>
      </c>
      <c r="AL14" s="220"/>
      <c r="AM14" s="214"/>
      <c r="AN14" s="214"/>
      <c r="AO14" s="214">
        <v>3.7</v>
      </c>
      <c r="AP14" s="220"/>
      <c r="AQ14" s="220">
        <v>3</v>
      </c>
      <c r="AR14" s="220"/>
      <c r="AS14" s="220">
        <v>2.95</v>
      </c>
      <c r="AT14" s="217"/>
      <c r="AU14" s="232"/>
      <c r="AV14" s="232"/>
      <c r="AW14" s="217"/>
      <c r="AX14" s="217">
        <v>1.9</v>
      </c>
      <c r="AY14" s="217">
        <v>1.8</v>
      </c>
      <c r="AZ14" s="221">
        <v>3</v>
      </c>
      <c r="BA14" s="220"/>
      <c r="BB14" s="220"/>
      <c r="BC14" s="220"/>
      <c r="BD14" s="220"/>
      <c r="BE14" s="220"/>
      <c r="BF14" s="220"/>
      <c r="BG14" s="220"/>
      <c r="BH14" s="221"/>
      <c r="BI14" s="220"/>
      <c r="BJ14" s="220"/>
      <c r="BK14" s="220"/>
      <c r="BL14" s="220">
        <v>3</v>
      </c>
      <c r="BM14" s="220"/>
      <c r="BN14" s="220"/>
      <c r="BO14" s="220"/>
      <c r="BP14" s="49">
        <v>2.8249999999999997</v>
      </c>
      <c r="BQ14" s="50">
        <v>1.9</v>
      </c>
      <c r="BR14" s="51">
        <v>3.7</v>
      </c>
      <c r="BS14" s="52">
        <v>2.375</v>
      </c>
      <c r="BT14" s="53">
        <v>1.8</v>
      </c>
      <c r="BU14" s="54">
        <v>2.95</v>
      </c>
      <c r="BV14" s="55"/>
      <c r="BW14" s="56"/>
      <c r="BX14" s="57"/>
      <c r="BY14" s="257"/>
      <c r="BZ14" s="84"/>
      <c r="CA14" s="258">
        <v>1.89</v>
      </c>
      <c r="CB14" s="59">
        <v>34.549999999999997</v>
      </c>
      <c r="CC14" s="153">
        <f t="shared" si="0"/>
        <v>2.7333333333333329</v>
      </c>
      <c r="CD14" s="154" t="str">
        <f t="shared" si="2"/>
        <v/>
      </c>
      <c r="CE14" s="155">
        <f t="shared" si="3"/>
        <v>3</v>
      </c>
      <c r="CF14" s="156" t="str">
        <f t="shared" si="4"/>
        <v/>
      </c>
      <c r="CG14" s="157">
        <f t="shared" si="5"/>
        <v>2.8</v>
      </c>
      <c r="CH14" s="154" t="str">
        <f t="shared" si="6"/>
        <v/>
      </c>
      <c r="CI14" s="155">
        <f t="shared" si="7"/>
        <v>3</v>
      </c>
      <c r="CJ14" s="156"/>
      <c r="CK14" s="157">
        <f t="shared" si="8"/>
        <v>2.2999999999999998</v>
      </c>
      <c r="CL14" s="158" t="str">
        <f t="shared" si="9"/>
        <v/>
      </c>
      <c r="CM14" s="155">
        <f t="shared" si="10"/>
        <v>3.7</v>
      </c>
      <c r="CN14" s="156"/>
      <c r="CO14" s="157">
        <f t="shared" si="18"/>
        <v>1.9</v>
      </c>
      <c r="CP14" s="154">
        <f t="shared" si="11"/>
        <v>1.8</v>
      </c>
      <c r="CQ14" s="155">
        <f t="shared" si="12"/>
        <v>3</v>
      </c>
      <c r="CR14" s="159" t="str">
        <f t="shared" si="13"/>
        <v/>
      </c>
      <c r="CS14" s="157" t="str">
        <f t="shared" si="14"/>
        <v/>
      </c>
      <c r="CT14" s="154" t="str">
        <f t="shared" si="15"/>
        <v/>
      </c>
      <c r="CU14" s="155">
        <f t="shared" si="16"/>
        <v>3</v>
      </c>
      <c r="CV14" s="156">
        <f t="shared" si="17"/>
        <v>2.95</v>
      </c>
    </row>
    <row r="15" spans="1:100" ht="17.25" thickBot="1">
      <c r="A15" s="93" t="s">
        <v>263</v>
      </c>
      <c r="B15" s="109" t="s">
        <v>56</v>
      </c>
      <c r="C15" s="222"/>
      <c r="D15" s="214"/>
      <c r="E15" s="225"/>
      <c r="F15" s="214"/>
      <c r="G15" s="214"/>
      <c r="H15" s="214"/>
      <c r="I15" s="214"/>
      <c r="J15" s="215"/>
      <c r="K15" s="215"/>
      <c r="L15" s="215"/>
      <c r="M15" s="215"/>
      <c r="N15" s="215"/>
      <c r="O15" s="215"/>
      <c r="P15" s="215"/>
      <c r="Q15" s="215"/>
      <c r="R15" s="215"/>
      <c r="S15" s="217"/>
      <c r="T15" s="217"/>
      <c r="U15" s="217"/>
      <c r="V15" s="217"/>
      <c r="W15" s="217"/>
      <c r="X15" s="217"/>
      <c r="Y15" s="214"/>
      <c r="Z15" s="223"/>
      <c r="AA15" s="223"/>
      <c r="AB15" s="223"/>
      <c r="AC15" s="223"/>
      <c r="AD15" s="223"/>
      <c r="AE15" s="219"/>
      <c r="AF15" s="219"/>
      <c r="AG15" s="219"/>
      <c r="AH15" s="219"/>
      <c r="AI15" s="233"/>
      <c r="AJ15" s="220"/>
      <c r="AK15" s="220"/>
      <c r="AL15" s="220"/>
      <c r="AM15" s="214"/>
      <c r="AN15" s="214"/>
      <c r="AO15" s="214"/>
      <c r="AP15" s="220">
        <v>3.2</v>
      </c>
      <c r="AQ15" s="220">
        <v>2</v>
      </c>
      <c r="AR15" s="220"/>
      <c r="AS15" s="220"/>
      <c r="AT15" s="217"/>
      <c r="AU15" s="232"/>
      <c r="AV15" s="232"/>
      <c r="AW15" s="217"/>
      <c r="AX15" s="217"/>
      <c r="AY15" s="217"/>
      <c r="AZ15" s="220"/>
      <c r="BA15" s="220"/>
      <c r="BB15" s="220"/>
      <c r="BC15" s="220"/>
      <c r="BD15" s="221"/>
      <c r="BE15" s="221"/>
      <c r="BF15" s="220">
        <v>2</v>
      </c>
      <c r="BG15" s="220"/>
      <c r="BH15" s="220"/>
      <c r="BI15" s="220"/>
      <c r="BJ15" s="220">
        <v>2.8</v>
      </c>
      <c r="BK15" s="220">
        <v>1.9</v>
      </c>
      <c r="BL15" s="220">
        <v>2.1</v>
      </c>
      <c r="BM15" s="220"/>
      <c r="BN15" s="220"/>
      <c r="BO15" s="220"/>
      <c r="BP15" s="49">
        <v>2.35</v>
      </c>
      <c r="BQ15" s="50">
        <v>2</v>
      </c>
      <c r="BR15" s="51">
        <v>3.2</v>
      </c>
      <c r="BS15" s="52">
        <v>1.9</v>
      </c>
      <c r="BT15" s="53"/>
      <c r="BU15" s="54"/>
      <c r="BV15" s="55"/>
      <c r="BW15" s="56"/>
      <c r="BX15" s="57"/>
      <c r="BY15" s="257"/>
      <c r="BZ15" s="84"/>
      <c r="CA15" s="258"/>
      <c r="CB15" s="59">
        <v>2</v>
      </c>
      <c r="CC15" s="153" t="str">
        <f t="shared" si="0"/>
        <v/>
      </c>
      <c r="CD15" s="154" t="str">
        <f t="shared" si="2"/>
        <v/>
      </c>
      <c r="CE15" s="155" t="str">
        <f t="shared" si="3"/>
        <v/>
      </c>
      <c r="CF15" s="156" t="str">
        <f t="shared" si="4"/>
        <v/>
      </c>
      <c r="CG15" s="157" t="str">
        <f t="shared" si="5"/>
        <v/>
      </c>
      <c r="CH15" s="154" t="str">
        <f t="shared" si="6"/>
        <v/>
      </c>
      <c r="CI15" s="155" t="str">
        <f t="shared" si="7"/>
        <v/>
      </c>
      <c r="CJ15" s="156"/>
      <c r="CK15" s="157" t="str">
        <f t="shared" si="8"/>
        <v/>
      </c>
      <c r="CL15" s="158" t="str">
        <f t="shared" si="9"/>
        <v/>
      </c>
      <c r="CM15" s="155" t="str">
        <f t="shared" si="10"/>
        <v/>
      </c>
      <c r="CN15" s="156"/>
      <c r="CO15" s="157" t="str">
        <f t="shared" si="18"/>
        <v/>
      </c>
      <c r="CP15" s="154" t="str">
        <f t="shared" si="11"/>
        <v/>
      </c>
      <c r="CQ15" s="155">
        <f t="shared" si="12"/>
        <v>2.3000000000000003</v>
      </c>
      <c r="CR15" s="159">
        <f t="shared" si="13"/>
        <v>1.9</v>
      </c>
      <c r="CS15" s="157" t="str">
        <f t="shared" si="14"/>
        <v/>
      </c>
      <c r="CT15" s="154" t="str">
        <f t="shared" si="15"/>
        <v/>
      </c>
      <c r="CU15" s="155">
        <f t="shared" si="16"/>
        <v>2.6</v>
      </c>
      <c r="CV15" s="156" t="str">
        <f t="shared" si="17"/>
        <v/>
      </c>
    </row>
    <row r="16" spans="1:100" ht="17.25" thickBot="1">
      <c r="A16" s="93" t="s">
        <v>264</v>
      </c>
      <c r="B16" s="109" t="s">
        <v>52</v>
      </c>
      <c r="C16" s="222"/>
      <c r="D16" s="214"/>
      <c r="E16" s="214"/>
      <c r="F16" s="214"/>
      <c r="G16" s="214"/>
      <c r="H16" s="214"/>
      <c r="I16" s="214"/>
      <c r="J16" s="215"/>
      <c r="K16" s="215"/>
      <c r="L16" s="215">
        <v>2.8</v>
      </c>
      <c r="M16" s="215"/>
      <c r="N16" s="215"/>
      <c r="O16" s="215"/>
      <c r="P16" s="215"/>
      <c r="Q16" s="215"/>
      <c r="R16" s="215"/>
      <c r="S16" s="217"/>
      <c r="T16" s="217"/>
      <c r="U16" s="217"/>
      <c r="V16" s="217"/>
      <c r="W16" s="217"/>
      <c r="X16" s="217"/>
      <c r="Y16" s="214"/>
      <c r="Z16" s="223"/>
      <c r="AA16" s="223"/>
      <c r="AB16" s="223"/>
      <c r="AC16" s="223"/>
      <c r="AD16" s="223"/>
      <c r="AE16" s="219"/>
      <c r="AF16" s="219"/>
      <c r="AG16" s="230"/>
      <c r="AH16" s="219"/>
      <c r="AI16" s="219"/>
      <c r="AJ16" s="220"/>
      <c r="AK16" s="220"/>
      <c r="AL16" s="220"/>
      <c r="AM16" s="214"/>
      <c r="AN16" s="214"/>
      <c r="AO16" s="225"/>
      <c r="AP16" s="220">
        <v>2.9</v>
      </c>
      <c r="AQ16" s="220"/>
      <c r="AR16" s="220"/>
      <c r="AS16" s="220"/>
      <c r="AT16" s="217"/>
      <c r="AU16" s="232"/>
      <c r="AV16" s="232"/>
      <c r="AW16" s="217"/>
      <c r="AX16" s="217"/>
      <c r="AY16" s="217"/>
      <c r="AZ16" s="220"/>
      <c r="BA16" s="220"/>
      <c r="BB16" s="220"/>
      <c r="BC16" s="220"/>
      <c r="BD16" s="220"/>
      <c r="BE16" s="220"/>
      <c r="BF16" s="220"/>
      <c r="BG16" s="220"/>
      <c r="BH16" s="220"/>
      <c r="BI16" s="220"/>
      <c r="BJ16" s="220"/>
      <c r="BK16" s="220"/>
      <c r="BL16" s="220"/>
      <c r="BM16" s="220"/>
      <c r="BN16" s="220"/>
      <c r="BO16" s="220"/>
      <c r="BP16" s="49">
        <v>2.8499999999999996</v>
      </c>
      <c r="BQ16" s="50">
        <v>2.8</v>
      </c>
      <c r="BR16" s="51">
        <v>2.9</v>
      </c>
      <c r="BS16" s="52" t="s">
        <v>200</v>
      </c>
      <c r="BT16" s="53"/>
      <c r="BU16" s="54"/>
      <c r="BV16" s="55"/>
      <c r="BW16" s="56"/>
      <c r="BX16" s="57"/>
      <c r="BY16" s="257"/>
      <c r="BZ16" s="84"/>
      <c r="CA16" s="258"/>
      <c r="CB16" s="59">
        <v>3</v>
      </c>
      <c r="CC16" s="153" t="str">
        <f t="shared" si="0"/>
        <v/>
      </c>
      <c r="CD16" s="154" t="str">
        <f t="shared" si="2"/>
        <v/>
      </c>
      <c r="CE16" s="155">
        <f t="shared" si="3"/>
        <v>2.8</v>
      </c>
      <c r="CF16" s="156" t="str">
        <f t="shared" si="4"/>
        <v/>
      </c>
      <c r="CG16" s="157" t="str">
        <f t="shared" si="5"/>
        <v/>
      </c>
      <c r="CH16" s="154" t="str">
        <f t="shared" si="6"/>
        <v/>
      </c>
      <c r="CI16" s="155" t="str">
        <f t="shared" si="7"/>
        <v/>
      </c>
      <c r="CJ16" s="156"/>
      <c r="CK16" s="157" t="str">
        <f t="shared" si="8"/>
        <v/>
      </c>
      <c r="CL16" s="158" t="str">
        <f t="shared" si="9"/>
        <v/>
      </c>
      <c r="CM16" s="155" t="str">
        <f t="shared" si="10"/>
        <v/>
      </c>
      <c r="CN16" s="156"/>
      <c r="CO16" s="157" t="str">
        <f t="shared" si="18"/>
        <v/>
      </c>
      <c r="CP16" s="154" t="str">
        <f t="shared" si="11"/>
        <v/>
      </c>
      <c r="CQ16" s="155" t="str">
        <f t="shared" si="12"/>
        <v/>
      </c>
      <c r="CR16" s="159" t="str">
        <f t="shared" si="13"/>
        <v/>
      </c>
      <c r="CS16" s="157" t="str">
        <f t="shared" si="14"/>
        <v/>
      </c>
      <c r="CT16" s="154" t="str">
        <f t="shared" si="15"/>
        <v/>
      </c>
      <c r="CU16" s="155">
        <f t="shared" si="16"/>
        <v>2.9</v>
      </c>
      <c r="CV16" s="156" t="str">
        <f t="shared" si="17"/>
        <v/>
      </c>
    </row>
    <row r="17" spans="1:100" ht="31.5" thickBot="1">
      <c r="A17" s="93" t="s">
        <v>62</v>
      </c>
      <c r="B17" s="109" t="s">
        <v>52</v>
      </c>
      <c r="C17" s="222"/>
      <c r="D17" s="214"/>
      <c r="E17" s="214"/>
      <c r="F17" s="214"/>
      <c r="G17" s="214"/>
      <c r="H17" s="214"/>
      <c r="I17" s="214"/>
      <c r="J17" s="215">
        <v>2.8</v>
      </c>
      <c r="K17" s="215"/>
      <c r="L17" s="215">
        <v>3</v>
      </c>
      <c r="M17" s="215"/>
      <c r="N17" s="215"/>
      <c r="O17" s="215"/>
      <c r="P17" s="215"/>
      <c r="Q17" s="215"/>
      <c r="R17" s="215"/>
      <c r="S17" s="217"/>
      <c r="T17" s="217"/>
      <c r="U17" s="217"/>
      <c r="V17" s="217"/>
      <c r="W17" s="224">
        <v>2.9</v>
      </c>
      <c r="X17" s="217"/>
      <c r="Y17" s="214">
        <v>3</v>
      </c>
      <c r="Z17" s="223">
        <v>3.2</v>
      </c>
      <c r="AA17" s="223">
        <v>2.5</v>
      </c>
      <c r="AB17" s="223"/>
      <c r="AC17" s="223"/>
      <c r="AD17" s="223"/>
      <c r="AE17" s="219"/>
      <c r="AF17" s="219"/>
      <c r="AG17" s="230"/>
      <c r="AH17" s="219"/>
      <c r="AI17" s="219"/>
      <c r="AJ17" s="220"/>
      <c r="AK17" s="220">
        <v>2.6</v>
      </c>
      <c r="AL17" s="220"/>
      <c r="AM17" s="214"/>
      <c r="AN17" s="214"/>
      <c r="AO17" s="214">
        <v>4.2</v>
      </c>
      <c r="AP17" s="220"/>
      <c r="AQ17" s="220"/>
      <c r="AR17" s="220">
        <v>2.8</v>
      </c>
      <c r="AS17" s="220">
        <v>3.45</v>
      </c>
      <c r="AT17" s="217"/>
      <c r="AU17" s="232"/>
      <c r="AV17" s="232"/>
      <c r="AW17" s="217"/>
      <c r="AX17" s="217"/>
      <c r="AY17" s="217"/>
      <c r="AZ17" s="220"/>
      <c r="BA17" s="220"/>
      <c r="BB17" s="220"/>
      <c r="BC17" s="220"/>
      <c r="BD17" s="220"/>
      <c r="BE17" s="220"/>
      <c r="BF17" s="220" t="s">
        <v>286</v>
      </c>
      <c r="BG17" s="220"/>
      <c r="BH17" s="220"/>
      <c r="BI17" s="220"/>
      <c r="BJ17" s="220"/>
      <c r="BK17" s="220"/>
      <c r="BL17" s="220"/>
      <c r="BM17" s="220"/>
      <c r="BN17" s="220"/>
      <c r="BO17" s="227">
        <v>3.4</v>
      </c>
      <c r="BP17" s="49">
        <v>3.0625</v>
      </c>
      <c r="BQ17" s="50">
        <v>2.6</v>
      </c>
      <c r="BR17" s="51">
        <v>4.2</v>
      </c>
      <c r="BS17" s="52">
        <v>2.9750000000000001</v>
      </c>
      <c r="BT17" s="53">
        <v>2.5</v>
      </c>
      <c r="BU17" s="54">
        <v>3.45</v>
      </c>
      <c r="BV17" s="55"/>
      <c r="BW17" s="56"/>
      <c r="BX17" s="57"/>
      <c r="BY17" s="257"/>
      <c r="BZ17" s="84"/>
      <c r="CA17" s="258">
        <v>2.7</v>
      </c>
      <c r="CB17" s="59">
        <v>27.55</v>
      </c>
      <c r="CC17" s="153" t="str">
        <f t="shared" si="0"/>
        <v/>
      </c>
      <c r="CD17" s="154" t="str">
        <f t="shared" si="2"/>
        <v/>
      </c>
      <c r="CE17" s="155">
        <f t="shared" si="3"/>
        <v>2.9</v>
      </c>
      <c r="CF17" s="156" t="str">
        <f t="shared" si="4"/>
        <v/>
      </c>
      <c r="CG17" s="157">
        <f t="shared" si="5"/>
        <v>2.95</v>
      </c>
      <c r="CH17" s="154" t="str">
        <f t="shared" si="6"/>
        <v/>
      </c>
      <c r="CI17" s="155" t="str">
        <f t="shared" si="7"/>
        <v/>
      </c>
      <c r="CJ17" s="156"/>
      <c r="CK17" s="157">
        <f t="shared" si="8"/>
        <v>2.6</v>
      </c>
      <c r="CL17" s="158" t="str">
        <f t="shared" si="9"/>
        <v/>
      </c>
      <c r="CM17" s="155">
        <f t="shared" si="10"/>
        <v>4.2</v>
      </c>
      <c r="CN17" s="156"/>
      <c r="CO17" s="157" t="str">
        <f t="shared" si="18"/>
        <v/>
      </c>
      <c r="CP17" s="154" t="str">
        <f t="shared" si="11"/>
        <v/>
      </c>
      <c r="CQ17" s="155" t="str">
        <f t="shared" si="12"/>
        <v/>
      </c>
      <c r="CR17" s="159" t="str">
        <f t="shared" si="13"/>
        <v/>
      </c>
      <c r="CS17" s="157">
        <f t="shared" si="14"/>
        <v>3.2</v>
      </c>
      <c r="CT17" s="154">
        <f t="shared" si="15"/>
        <v>2.5</v>
      </c>
      <c r="CU17" s="155">
        <f t="shared" si="16"/>
        <v>2.8</v>
      </c>
      <c r="CV17" s="156">
        <f t="shared" si="17"/>
        <v>3.45</v>
      </c>
    </row>
    <row r="18" spans="1:100" ht="17.25" thickBot="1">
      <c r="A18" s="93" t="s">
        <v>62</v>
      </c>
      <c r="B18" s="109" t="s">
        <v>56</v>
      </c>
      <c r="C18" s="222">
        <v>1.8</v>
      </c>
      <c r="D18" s="214">
        <v>2</v>
      </c>
      <c r="E18" s="225">
        <v>2.4</v>
      </c>
      <c r="F18" s="214"/>
      <c r="G18" s="214"/>
      <c r="H18" s="214"/>
      <c r="I18" s="214"/>
      <c r="J18" s="215"/>
      <c r="K18" s="215"/>
      <c r="L18" s="215"/>
      <c r="M18" s="215"/>
      <c r="N18" s="215"/>
      <c r="O18" s="215"/>
      <c r="P18" s="215"/>
      <c r="Q18" s="215"/>
      <c r="R18" s="215"/>
      <c r="S18" s="217"/>
      <c r="T18" s="217"/>
      <c r="U18" s="217"/>
      <c r="V18" s="217"/>
      <c r="W18" s="217"/>
      <c r="X18" s="217"/>
      <c r="Y18" s="214"/>
      <c r="Z18" s="223"/>
      <c r="AA18" s="223"/>
      <c r="AB18" s="223"/>
      <c r="AC18" s="223"/>
      <c r="AD18" s="223"/>
      <c r="AE18" s="219">
        <v>2.4</v>
      </c>
      <c r="AF18" s="229">
        <v>2.5</v>
      </c>
      <c r="AG18" s="219"/>
      <c r="AH18" s="219"/>
      <c r="AI18" s="219">
        <v>2.5</v>
      </c>
      <c r="AJ18" s="220"/>
      <c r="AK18" s="220"/>
      <c r="AL18" s="220"/>
      <c r="AM18" s="214"/>
      <c r="AN18" s="214">
        <v>2.4</v>
      </c>
      <c r="AO18" s="214"/>
      <c r="AP18" s="220">
        <v>3.2</v>
      </c>
      <c r="AQ18" s="220"/>
      <c r="AR18" s="220"/>
      <c r="AS18" s="220"/>
      <c r="AT18" s="217"/>
      <c r="AU18" s="217"/>
      <c r="AV18" s="217"/>
      <c r="AW18" s="217"/>
      <c r="AX18" s="217"/>
      <c r="AY18" s="217"/>
      <c r="AZ18" s="220">
        <v>2.4</v>
      </c>
      <c r="BA18" s="220"/>
      <c r="BB18" s="220"/>
      <c r="BC18" s="220"/>
      <c r="BD18" s="220"/>
      <c r="BE18" s="220"/>
      <c r="BF18" s="220"/>
      <c r="BG18" s="220"/>
      <c r="BH18" s="220"/>
      <c r="BI18" s="220"/>
      <c r="BJ18" s="220"/>
      <c r="BK18" s="220"/>
      <c r="BL18" s="227">
        <v>1.9</v>
      </c>
      <c r="BM18" s="220"/>
      <c r="BN18" s="220"/>
      <c r="BO18" s="220"/>
      <c r="BP18" s="49">
        <v>2.3499999999999996</v>
      </c>
      <c r="BQ18" s="50">
        <v>1.8</v>
      </c>
      <c r="BR18" s="51">
        <v>3.2</v>
      </c>
      <c r="BS18" s="52" t="s">
        <v>200</v>
      </c>
      <c r="BT18" s="53"/>
      <c r="BU18" s="54"/>
      <c r="BV18" s="55"/>
      <c r="BW18" s="56"/>
      <c r="BX18" s="57"/>
      <c r="BY18" s="257"/>
      <c r="BZ18" s="84"/>
      <c r="CA18" s="258"/>
      <c r="CB18" s="59">
        <v>9.8000000000000007</v>
      </c>
      <c r="CC18" s="153">
        <f t="shared" si="0"/>
        <v>2.0666666666666669</v>
      </c>
      <c r="CD18" s="154" t="str">
        <f t="shared" si="2"/>
        <v/>
      </c>
      <c r="CE18" s="155" t="str">
        <f t="shared" si="3"/>
        <v/>
      </c>
      <c r="CF18" s="156" t="str">
        <f t="shared" si="4"/>
        <v/>
      </c>
      <c r="CG18" s="157" t="str">
        <f t="shared" si="5"/>
        <v/>
      </c>
      <c r="CH18" s="154" t="str">
        <f t="shared" si="6"/>
        <v/>
      </c>
      <c r="CI18" s="155">
        <f t="shared" si="7"/>
        <v>2.4666666666666668</v>
      </c>
      <c r="CJ18" s="156"/>
      <c r="CK18" s="157" t="str">
        <f t="shared" si="8"/>
        <v/>
      </c>
      <c r="CL18" s="158" t="str">
        <f t="shared" si="9"/>
        <v/>
      </c>
      <c r="CM18" s="155">
        <f t="shared" si="10"/>
        <v>2.4</v>
      </c>
      <c r="CN18" s="156"/>
      <c r="CO18" s="157" t="str">
        <f t="shared" si="18"/>
        <v/>
      </c>
      <c r="CP18" s="154" t="str">
        <f t="shared" si="11"/>
        <v/>
      </c>
      <c r="CQ18" s="155">
        <f t="shared" si="12"/>
        <v>2.15</v>
      </c>
      <c r="CR18" s="159" t="str">
        <f t="shared" si="13"/>
        <v/>
      </c>
      <c r="CS18" s="157" t="str">
        <f t="shared" si="14"/>
        <v/>
      </c>
      <c r="CT18" s="154" t="str">
        <f t="shared" si="15"/>
        <v/>
      </c>
      <c r="CU18" s="155">
        <f t="shared" si="16"/>
        <v>3.2</v>
      </c>
      <c r="CV18" s="156" t="str">
        <f t="shared" si="17"/>
        <v/>
      </c>
    </row>
    <row r="19" spans="1:100" ht="33.75" thickBot="1">
      <c r="A19" s="93" t="s">
        <v>63</v>
      </c>
      <c r="B19" s="109" t="s">
        <v>52</v>
      </c>
      <c r="C19" s="222"/>
      <c r="D19" s="214"/>
      <c r="E19" s="214"/>
      <c r="F19" s="214"/>
      <c r="G19" s="214"/>
      <c r="H19" s="214"/>
      <c r="I19" s="214"/>
      <c r="J19" s="215"/>
      <c r="K19" s="215"/>
      <c r="L19" s="215"/>
      <c r="M19" s="215"/>
      <c r="N19" s="215"/>
      <c r="O19" s="215"/>
      <c r="P19" s="215"/>
      <c r="Q19" s="215"/>
      <c r="R19" s="215"/>
      <c r="S19" s="217"/>
      <c r="T19" s="217"/>
      <c r="U19" s="217"/>
      <c r="V19" s="217"/>
      <c r="W19" s="217"/>
      <c r="X19" s="217"/>
      <c r="Y19" s="214"/>
      <c r="Z19" s="223"/>
      <c r="AA19" s="223"/>
      <c r="AB19" s="223"/>
      <c r="AC19" s="223"/>
      <c r="AD19" s="223"/>
      <c r="AE19" s="219"/>
      <c r="AF19" s="219"/>
      <c r="AG19" s="219"/>
      <c r="AH19" s="219"/>
      <c r="AI19" s="219"/>
      <c r="AJ19" s="220"/>
      <c r="AK19" s="220"/>
      <c r="AL19" s="220"/>
      <c r="AM19" s="214"/>
      <c r="AN19" s="214"/>
      <c r="AO19" s="214"/>
      <c r="AP19" s="220"/>
      <c r="AQ19" s="220"/>
      <c r="AR19" s="220"/>
      <c r="AS19" s="220"/>
      <c r="AT19" s="217"/>
      <c r="AU19" s="232"/>
      <c r="AV19" s="232"/>
      <c r="AW19" s="217"/>
      <c r="AX19" s="217"/>
      <c r="AY19" s="217"/>
      <c r="AZ19" s="220"/>
      <c r="BA19" s="220"/>
      <c r="BB19" s="220"/>
      <c r="BC19" s="220"/>
      <c r="BD19" s="220"/>
      <c r="BE19" s="220"/>
      <c r="BF19" s="220">
        <v>4</v>
      </c>
      <c r="BG19" s="220"/>
      <c r="BH19" s="220"/>
      <c r="BI19" s="220"/>
      <c r="BJ19" s="220"/>
      <c r="BK19" s="220"/>
      <c r="BL19" s="220">
        <v>4</v>
      </c>
      <c r="BM19" s="220"/>
      <c r="BN19" s="220"/>
      <c r="BO19" s="220"/>
      <c r="BP19" s="49">
        <v>4</v>
      </c>
      <c r="BQ19" s="50" t="s">
        <v>200</v>
      </c>
      <c r="BR19" s="51" t="s">
        <v>200</v>
      </c>
      <c r="BS19" s="52" t="s">
        <v>200</v>
      </c>
      <c r="BT19" s="53"/>
      <c r="BU19" s="54"/>
      <c r="BV19" s="55"/>
      <c r="BW19" s="56"/>
      <c r="BX19" s="57"/>
      <c r="BY19" s="257"/>
      <c r="BZ19" s="84"/>
      <c r="CA19" s="258"/>
      <c r="CB19" s="59"/>
      <c r="CC19" s="153" t="str">
        <f t="shared" si="0"/>
        <v/>
      </c>
      <c r="CD19" s="154" t="str">
        <f t="shared" si="2"/>
        <v/>
      </c>
      <c r="CE19" s="155" t="str">
        <f t="shared" si="3"/>
        <v/>
      </c>
      <c r="CF19" s="156" t="str">
        <f t="shared" si="4"/>
        <v/>
      </c>
      <c r="CG19" s="157" t="str">
        <f t="shared" si="5"/>
        <v/>
      </c>
      <c r="CH19" s="154" t="str">
        <f t="shared" si="6"/>
        <v/>
      </c>
      <c r="CI19" s="155" t="str">
        <f t="shared" si="7"/>
        <v/>
      </c>
      <c r="CJ19" s="156"/>
      <c r="CK19" s="157" t="str">
        <f t="shared" si="8"/>
        <v/>
      </c>
      <c r="CL19" s="158" t="str">
        <f t="shared" si="9"/>
        <v/>
      </c>
      <c r="CM19" s="155" t="str">
        <f t="shared" si="10"/>
        <v/>
      </c>
      <c r="CN19" s="156"/>
      <c r="CO19" s="157" t="str">
        <f t="shared" si="18"/>
        <v/>
      </c>
      <c r="CP19" s="154" t="str">
        <f t="shared" si="11"/>
        <v/>
      </c>
      <c r="CQ19" s="155">
        <f t="shared" si="12"/>
        <v>4</v>
      </c>
      <c r="CR19" s="159" t="str">
        <f t="shared" si="13"/>
        <v/>
      </c>
      <c r="CS19" s="157" t="str">
        <f t="shared" si="14"/>
        <v/>
      </c>
      <c r="CT19" s="154" t="str">
        <f t="shared" si="15"/>
        <v/>
      </c>
      <c r="CU19" s="155" t="str">
        <f t="shared" si="16"/>
        <v/>
      </c>
      <c r="CV19" s="156" t="str">
        <f t="shared" si="17"/>
        <v/>
      </c>
    </row>
    <row r="20" spans="1:100" ht="31.5" thickBot="1">
      <c r="A20" s="93" t="s">
        <v>64</v>
      </c>
      <c r="B20" s="109" t="s">
        <v>56</v>
      </c>
      <c r="C20" s="222">
        <v>2.6</v>
      </c>
      <c r="D20" s="214"/>
      <c r="E20" s="225"/>
      <c r="F20" s="214"/>
      <c r="G20" s="214"/>
      <c r="H20" s="214"/>
      <c r="I20" s="214"/>
      <c r="J20" s="215">
        <v>2.5</v>
      </c>
      <c r="K20" s="215"/>
      <c r="L20" s="215"/>
      <c r="M20" s="215"/>
      <c r="N20" s="215"/>
      <c r="O20" s="215"/>
      <c r="P20" s="215"/>
      <c r="Q20" s="215"/>
      <c r="R20" s="215"/>
      <c r="S20" s="224"/>
      <c r="T20" s="217"/>
      <c r="U20" s="217"/>
      <c r="V20" s="217"/>
      <c r="W20" s="217"/>
      <c r="X20" s="217"/>
      <c r="Y20" s="214"/>
      <c r="Z20" s="223"/>
      <c r="AA20" s="223"/>
      <c r="AB20" s="223"/>
      <c r="AC20" s="223"/>
      <c r="AD20" s="223"/>
      <c r="AE20" s="219"/>
      <c r="AF20" s="219"/>
      <c r="AG20" s="219"/>
      <c r="AH20" s="219"/>
      <c r="AI20" s="219">
        <v>2.5</v>
      </c>
      <c r="AJ20" s="220"/>
      <c r="AK20" s="220"/>
      <c r="AL20" s="220"/>
      <c r="AM20" s="214"/>
      <c r="AN20" s="214">
        <v>2.5</v>
      </c>
      <c r="AO20" s="214"/>
      <c r="AP20" s="220">
        <v>3.2</v>
      </c>
      <c r="AQ20" s="220"/>
      <c r="AR20" s="220"/>
      <c r="AS20" s="220"/>
      <c r="AT20" s="217"/>
      <c r="AU20" s="232"/>
      <c r="AV20" s="232"/>
      <c r="AW20" s="217"/>
      <c r="AX20" s="217"/>
      <c r="AY20" s="217"/>
      <c r="AZ20" s="220"/>
      <c r="BA20" s="220"/>
      <c r="BB20" s="220"/>
      <c r="BC20" s="220"/>
      <c r="BD20" s="221"/>
      <c r="BE20" s="221"/>
      <c r="BF20" s="220" t="s">
        <v>287</v>
      </c>
      <c r="BG20" s="220"/>
      <c r="BH20" s="220"/>
      <c r="BI20" s="220"/>
      <c r="BJ20" s="220"/>
      <c r="BK20" s="220"/>
      <c r="BL20" s="220"/>
      <c r="BM20" s="220"/>
      <c r="BN20" s="220"/>
      <c r="BO20" s="220"/>
      <c r="BP20" s="49">
        <v>2.66</v>
      </c>
      <c r="BQ20" s="50">
        <v>2.5</v>
      </c>
      <c r="BR20" s="51">
        <v>3.2</v>
      </c>
      <c r="BS20" s="52" t="s">
        <v>200</v>
      </c>
      <c r="BT20" s="53"/>
      <c r="BU20" s="54"/>
      <c r="BV20" s="55"/>
      <c r="BW20" s="56"/>
      <c r="BX20" s="57"/>
      <c r="BY20" s="257"/>
      <c r="BZ20" s="84"/>
      <c r="CA20" s="258">
        <v>1.87</v>
      </c>
      <c r="CB20" s="59">
        <v>15.5</v>
      </c>
      <c r="CC20" s="153">
        <f>IFERROR(AVERAGE(D20,E20,F20,H20,C20), "")</f>
        <v>2.6</v>
      </c>
      <c r="CD20" s="154" t="str">
        <f t="shared" si="2"/>
        <v/>
      </c>
      <c r="CE20" s="155">
        <f t="shared" si="3"/>
        <v>2.5</v>
      </c>
      <c r="CF20" s="156" t="str">
        <f t="shared" si="4"/>
        <v/>
      </c>
      <c r="CG20" s="157" t="str">
        <f t="shared" si="5"/>
        <v/>
      </c>
      <c r="CH20" s="154" t="str">
        <f t="shared" si="6"/>
        <v/>
      </c>
      <c r="CI20" s="155">
        <f t="shared" si="7"/>
        <v>2.5</v>
      </c>
      <c r="CJ20" s="156"/>
      <c r="CK20" s="157" t="str">
        <f t="shared" si="8"/>
        <v/>
      </c>
      <c r="CL20" s="158" t="str">
        <f t="shared" si="9"/>
        <v/>
      </c>
      <c r="CM20" s="155">
        <f t="shared" si="10"/>
        <v>2.5</v>
      </c>
      <c r="CN20" s="156"/>
      <c r="CO20" s="157" t="str">
        <f t="shared" si="18"/>
        <v/>
      </c>
      <c r="CP20" s="154" t="str">
        <f t="shared" si="11"/>
        <v/>
      </c>
      <c r="CQ20" s="155" t="str">
        <f t="shared" si="12"/>
        <v/>
      </c>
      <c r="CR20" s="159" t="str">
        <f t="shared" si="13"/>
        <v/>
      </c>
      <c r="CS20" s="157" t="str">
        <f t="shared" si="14"/>
        <v/>
      </c>
      <c r="CT20" s="154" t="str">
        <f t="shared" si="15"/>
        <v/>
      </c>
      <c r="CU20" s="155">
        <f t="shared" si="16"/>
        <v>3.2</v>
      </c>
      <c r="CV20" s="156" t="str">
        <f t="shared" si="17"/>
        <v/>
      </c>
    </row>
    <row r="21" spans="1:100" ht="31.5" thickBot="1">
      <c r="A21" s="93" t="s">
        <v>65</v>
      </c>
      <c r="B21" s="109" t="s">
        <v>52</v>
      </c>
      <c r="C21" s="222"/>
      <c r="D21" s="214">
        <v>2.8</v>
      </c>
      <c r="E21" s="214"/>
      <c r="F21" s="214"/>
      <c r="G21" s="214"/>
      <c r="H21" s="214"/>
      <c r="I21" s="214"/>
      <c r="J21" s="215"/>
      <c r="K21" s="215"/>
      <c r="L21" s="215">
        <v>2.6</v>
      </c>
      <c r="M21" s="215"/>
      <c r="N21" s="215"/>
      <c r="O21" s="215"/>
      <c r="P21" s="215"/>
      <c r="Q21" s="215"/>
      <c r="R21" s="215"/>
      <c r="S21" s="217">
        <v>3</v>
      </c>
      <c r="T21" s="217"/>
      <c r="U21" s="217"/>
      <c r="V21" s="217"/>
      <c r="W21" s="224">
        <v>2.9</v>
      </c>
      <c r="X21" s="217"/>
      <c r="Y21" s="228">
        <v>2.1</v>
      </c>
      <c r="Z21" s="223"/>
      <c r="AA21" s="223"/>
      <c r="AB21" s="223"/>
      <c r="AC21" s="223"/>
      <c r="AD21" s="223"/>
      <c r="AE21" s="219">
        <v>3.45</v>
      </c>
      <c r="AF21" s="229">
        <v>3</v>
      </c>
      <c r="AG21" s="230"/>
      <c r="AH21" s="219"/>
      <c r="AI21" s="219">
        <v>3.5</v>
      </c>
      <c r="AJ21" s="220"/>
      <c r="AK21" s="220">
        <v>2.9</v>
      </c>
      <c r="AL21" s="220"/>
      <c r="AM21" s="214"/>
      <c r="AN21" s="214"/>
      <c r="AO21" s="214"/>
      <c r="AP21" s="220"/>
      <c r="AQ21" s="220"/>
      <c r="AR21" s="220">
        <v>3</v>
      </c>
      <c r="AS21" s="220">
        <v>2.5</v>
      </c>
      <c r="AT21" s="217"/>
      <c r="AU21" s="232"/>
      <c r="AV21" s="232"/>
      <c r="AW21" s="217"/>
      <c r="AX21" s="217">
        <v>2</v>
      </c>
      <c r="AY21" s="217">
        <v>1.9</v>
      </c>
      <c r="AZ21" s="221">
        <v>3</v>
      </c>
      <c r="BA21" s="221"/>
      <c r="BB21" s="220"/>
      <c r="BC21" s="220"/>
      <c r="BD21" s="220"/>
      <c r="BE21" s="220"/>
      <c r="BF21" s="220" t="s">
        <v>288</v>
      </c>
      <c r="BG21" s="220"/>
      <c r="BH21" s="221"/>
      <c r="BI21" s="220"/>
      <c r="BJ21" s="220"/>
      <c r="BK21" s="220"/>
      <c r="BL21" s="220"/>
      <c r="BM21" s="220"/>
      <c r="BN21" s="220"/>
      <c r="BO21" s="220"/>
      <c r="BP21" s="49">
        <v>2.8541666666666665</v>
      </c>
      <c r="BQ21" s="50">
        <v>2</v>
      </c>
      <c r="BR21" s="51">
        <v>3.5</v>
      </c>
      <c r="BS21" s="52">
        <v>2.2000000000000002</v>
      </c>
      <c r="BT21" s="53">
        <v>1.9</v>
      </c>
      <c r="BU21" s="54">
        <v>2.5</v>
      </c>
      <c r="BV21" s="55"/>
      <c r="BW21" s="56"/>
      <c r="BX21" s="57"/>
      <c r="BY21" s="257"/>
      <c r="BZ21" s="84"/>
      <c r="CA21" s="258">
        <v>1.73</v>
      </c>
      <c r="CB21" s="59">
        <v>23.8</v>
      </c>
      <c r="CC21" s="153">
        <f t="shared" si="0"/>
        <v>2.8</v>
      </c>
      <c r="CD21" s="154" t="str">
        <f t="shared" si="2"/>
        <v/>
      </c>
      <c r="CE21" s="155">
        <f t="shared" si="3"/>
        <v>2.6</v>
      </c>
      <c r="CF21" s="156" t="str">
        <f t="shared" si="4"/>
        <v/>
      </c>
      <c r="CG21" s="157">
        <f t="shared" si="5"/>
        <v>2.6666666666666665</v>
      </c>
      <c r="CH21" s="154" t="str">
        <f t="shared" si="6"/>
        <v/>
      </c>
      <c r="CI21" s="155">
        <f t="shared" si="7"/>
        <v>3.3166666666666664</v>
      </c>
      <c r="CJ21" s="156"/>
      <c r="CK21" s="157">
        <f t="shared" si="8"/>
        <v>2.9</v>
      </c>
      <c r="CL21" s="158" t="str">
        <f t="shared" si="9"/>
        <v/>
      </c>
      <c r="CM21" s="155" t="str">
        <f t="shared" si="10"/>
        <v/>
      </c>
      <c r="CN21" s="156"/>
      <c r="CO21" s="157">
        <f t="shared" si="18"/>
        <v>2</v>
      </c>
      <c r="CP21" s="154">
        <f t="shared" si="11"/>
        <v>1.9</v>
      </c>
      <c r="CQ21" s="155">
        <f t="shared" si="12"/>
        <v>3</v>
      </c>
      <c r="CR21" s="159" t="str">
        <f t="shared" si="13"/>
        <v/>
      </c>
      <c r="CS21" s="157" t="str">
        <f t="shared" si="14"/>
        <v/>
      </c>
      <c r="CT21" s="154" t="str">
        <f t="shared" si="15"/>
        <v/>
      </c>
      <c r="CU21" s="155">
        <f t="shared" si="16"/>
        <v>3</v>
      </c>
      <c r="CV21" s="156">
        <f t="shared" si="17"/>
        <v>2.5</v>
      </c>
    </row>
    <row r="22" spans="1:100" ht="17.25" thickBot="1">
      <c r="A22" s="93" t="s">
        <v>66</v>
      </c>
      <c r="B22" s="109" t="s">
        <v>52</v>
      </c>
      <c r="C22" s="222"/>
      <c r="D22" s="214"/>
      <c r="E22" s="214"/>
      <c r="F22" s="214"/>
      <c r="G22" s="214"/>
      <c r="H22" s="214"/>
      <c r="I22" s="214"/>
      <c r="J22" s="215"/>
      <c r="K22" s="215"/>
      <c r="L22" s="215"/>
      <c r="M22" s="215"/>
      <c r="N22" s="215"/>
      <c r="O22" s="215"/>
      <c r="P22" s="215"/>
      <c r="Q22" s="215"/>
      <c r="R22" s="215"/>
      <c r="S22" s="217"/>
      <c r="T22" s="217"/>
      <c r="U22" s="217"/>
      <c r="V22" s="217"/>
      <c r="W22" s="217"/>
      <c r="X22" s="217"/>
      <c r="Y22" s="214"/>
      <c r="Z22" s="223">
        <v>3.2</v>
      </c>
      <c r="AA22" s="223">
        <v>2.5</v>
      </c>
      <c r="AB22" s="223"/>
      <c r="AC22" s="223"/>
      <c r="AD22" s="223"/>
      <c r="AE22" s="219"/>
      <c r="AF22" s="219"/>
      <c r="AG22" s="219"/>
      <c r="AH22" s="219"/>
      <c r="AI22" s="219"/>
      <c r="AJ22" s="220"/>
      <c r="AK22" s="220"/>
      <c r="AL22" s="220"/>
      <c r="AM22" s="214"/>
      <c r="AN22" s="214"/>
      <c r="AO22" s="214"/>
      <c r="AP22" s="220"/>
      <c r="AQ22" s="220"/>
      <c r="AR22" s="220"/>
      <c r="AS22" s="220">
        <v>3.95</v>
      </c>
      <c r="AT22" s="217"/>
      <c r="AU22" s="217"/>
      <c r="AV22" s="217"/>
      <c r="AW22" s="217"/>
      <c r="AX22" s="217"/>
      <c r="AY22" s="217"/>
      <c r="AZ22" s="220" t="s">
        <v>285</v>
      </c>
      <c r="BA22" s="220"/>
      <c r="BB22" s="220"/>
      <c r="BC22" s="220"/>
      <c r="BD22" s="220"/>
      <c r="BE22" s="220"/>
      <c r="BF22" s="220"/>
      <c r="BG22" s="220"/>
      <c r="BH22" s="221"/>
      <c r="BI22" s="220"/>
      <c r="BJ22" s="220"/>
      <c r="BK22" s="220"/>
      <c r="BL22" s="220">
        <v>3</v>
      </c>
      <c r="BM22" s="220"/>
      <c r="BN22" s="220"/>
      <c r="BO22" s="220"/>
      <c r="BP22" s="49">
        <v>3.1</v>
      </c>
      <c r="BQ22" s="50" t="s">
        <v>200</v>
      </c>
      <c r="BR22" s="51" t="s">
        <v>200</v>
      </c>
      <c r="BS22" s="52">
        <v>3.2250000000000001</v>
      </c>
      <c r="BT22" s="53"/>
      <c r="BU22" s="54"/>
      <c r="BV22" s="55"/>
      <c r="BW22" s="56"/>
      <c r="BX22" s="57"/>
      <c r="BY22" s="257"/>
      <c r="BZ22" s="84"/>
      <c r="CA22" s="258">
        <v>2.97</v>
      </c>
      <c r="CB22" s="59"/>
      <c r="CC22" s="153" t="str">
        <f t="shared" si="0"/>
        <v/>
      </c>
      <c r="CD22" s="154" t="str">
        <f t="shared" si="2"/>
        <v/>
      </c>
      <c r="CE22" s="155" t="str">
        <f t="shared" si="3"/>
        <v/>
      </c>
      <c r="CF22" s="156" t="str">
        <f t="shared" si="4"/>
        <v/>
      </c>
      <c r="CG22" s="157" t="str">
        <f t="shared" si="5"/>
        <v/>
      </c>
      <c r="CH22" s="154" t="str">
        <f t="shared" si="6"/>
        <v/>
      </c>
      <c r="CI22" s="155" t="str">
        <f t="shared" si="7"/>
        <v/>
      </c>
      <c r="CJ22" s="156"/>
      <c r="CK22" s="157" t="str">
        <f t="shared" si="8"/>
        <v/>
      </c>
      <c r="CL22" s="158" t="str">
        <f t="shared" si="9"/>
        <v/>
      </c>
      <c r="CM22" s="155" t="str">
        <f t="shared" si="10"/>
        <v/>
      </c>
      <c r="CN22" s="156"/>
      <c r="CO22" s="157" t="str">
        <f t="shared" si="18"/>
        <v/>
      </c>
      <c r="CP22" s="154" t="str">
        <f t="shared" si="11"/>
        <v/>
      </c>
      <c r="CQ22" s="155">
        <f t="shared" si="12"/>
        <v>3</v>
      </c>
      <c r="CR22" s="159" t="str">
        <f t="shared" si="13"/>
        <v/>
      </c>
      <c r="CS22" s="157">
        <f t="shared" si="14"/>
        <v>3.2</v>
      </c>
      <c r="CT22" s="154">
        <f t="shared" si="15"/>
        <v>2.5</v>
      </c>
      <c r="CU22" s="155" t="str">
        <f t="shared" si="16"/>
        <v/>
      </c>
      <c r="CV22" s="156">
        <f t="shared" si="17"/>
        <v>3.95</v>
      </c>
    </row>
    <row r="23" spans="1:100" ht="17.25" thickBot="1">
      <c r="A23" s="93" t="s">
        <v>67</v>
      </c>
      <c r="B23" s="109" t="s">
        <v>52</v>
      </c>
      <c r="C23" s="222"/>
      <c r="D23" s="214"/>
      <c r="E23" s="214"/>
      <c r="F23" s="214"/>
      <c r="G23" s="214"/>
      <c r="H23" s="214"/>
      <c r="I23" s="214"/>
      <c r="J23" s="215"/>
      <c r="K23" s="215"/>
      <c r="L23" s="215"/>
      <c r="M23" s="215"/>
      <c r="N23" s="215"/>
      <c r="O23" s="215"/>
      <c r="P23" s="215"/>
      <c r="Q23" s="215"/>
      <c r="R23" s="215"/>
      <c r="S23" s="217"/>
      <c r="T23" s="217"/>
      <c r="U23" s="217"/>
      <c r="V23" s="217"/>
      <c r="W23" s="217"/>
      <c r="X23" s="217"/>
      <c r="Y23" s="214"/>
      <c r="Z23" s="223"/>
      <c r="AA23" s="223"/>
      <c r="AB23" s="223"/>
      <c r="AC23" s="223"/>
      <c r="AD23" s="223"/>
      <c r="AE23" s="219"/>
      <c r="AF23" s="219"/>
      <c r="AG23" s="230"/>
      <c r="AH23" s="219"/>
      <c r="AI23" s="219"/>
      <c r="AJ23" s="220"/>
      <c r="AK23" s="220"/>
      <c r="AL23" s="220"/>
      <c r="AM23" s="214"/>
      <c r="AN23" s="214"/>
      <c r="AO23" s="214"/>
      <c r="AP23" s="220"/>
      <c r="AQ23" s="220"/>
      <c r="AR23" s="220"/>
      <c r="AS23" s="220">
        <v>3.6</v>
      </c>
      <c r="AT23" s="217"/>
      <c r="AU23" s="217"/>
      <c r="AV23" s="217"/>
      <c r="AW23" s="217"/>
      <c r="AX23" s="217"/>
      <c r="AY23" s="217"/>
      <c r="AZ23" s="220">
        <v>3.3</v>
      </c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L23" s="220"/>
      <c r="BM23" s="220"/>
      <c r="BN23" s="220"/>
      <c r="BO23" s="220"/>
      <c r="BP23" s="49">
        <v>3.3</v>
      </c>
      <c r="BQ23" s="50"/>
      <c r="BR23" s="51"/>
      <c r="BS23" s="52">
        <v>3.6</v>
      </c>
      <c r="BT23" s="53"/>
      <c r="BU23" s="54"/>
      <c r="BV23" s="55"/>
      <c r="BW23" s="56"/>
      <c r="BX23" s="57"/>
      <c r="BY23" s="257"/>
      <c r="BZ23" s="84"/>
      <c r="CA23" s="258">
        <v>2.42</v>
      </c>
      <c r="CB23" s="59">
        <v>3.6</v>
      </c>
      <c r="CC23" s="153" t="str">
        <f t="shared" si="0"/>
        <v/>
      </c>
      <c r="CD23" s="154" t="str">
        <f t="shared" si="2"/>
        <v/>
      </c>
      <c r="CE23" s="155" t="str">
        <f t="shared" si="3"/>
        <v/>
      </c>
      <c r="CF23" s="156" t="str">
        <f t="shared" si="4"/>
        <v/>
      </c>
      <c r="CG23" s="157" t="str">
        <f t="shared" si="5"/>
        <v/>
      </c>
      <c r="CH23" s="154" t="str">
        <f t="shared" si="6"/>
        <v/>
      </c>
      <c r="CI23" s="155" t="str">
        <f t="shared" si="7"/>
        <v/>
      </c>
      <c r="CJ23" s="156"/>
      <c r="CK23" s="157" t="str">
        <f t="shared" si="8"/>
        <v/>
      </c>
      <c r="CL23" s="158" t="str">
        <f t="shared" si="9"/>
        <v/>
      </c>
      <c r="CM23" s="155" t="str">
        <f t="shared" si="10"/>
        <v/>
      </c>
      <c r="CN23" s="156"/>
      <c r="CO23" s="157" t="str">
        <f t="shared" si="18"/>
        <v/>
      </c>
      <c r="CP23" s="154" t="str">
        <f t="shared" si="11"/>
        <v/>
      </c>
      <c r="CQ23" s="155">
        <f t="shared" si="12"/>
        <v>3.3</v>
      </c>
      <c r="CR23" s="159" t="str">
        <f t="shared" si="13"/>
        <v/>
      </c>
      <c r="CS23" s="157" t="str">
        <f t="shared" si="14"/>
        <v/>
      </c>
      <c r="CT23" s="154" t="str">
        <f t="shared" si="15"/>
        <v/>
      </c>
      <c r="CU23" s="155" t="str">
        <f t="shared" si="16"/>
        <v/>
      </c>
      <c r="CV23" s="156">
        <f t="shared" si="17"/>
        <v>3.6</v>
      </c>
    </row>
    <row r="24" spans="1:100" ht="33.75" thickBot="1">
      <c r="A24" s="118" t="s">
        <v>68</v>
      </c>
      <c r="B24" s="109" t="s">
        <v>52</v>
      </c>
      <c r="C24" s="222"/>
      <c r="D24" s="214">
        <v>3.1</v>
      </c>
      <c r="E24" s="214">
        <v>2.7</v>
      </c>
      <c r="F24" s="214"/>
      <c r="G24" s="214"/>
      <c r="H24" s="214"/>
      <c r="I24" s="214"/>
      <c r="J24" s="215">
        <v>2.5</v>
      </c>
      <c r="K24" s="215"/>
      <c r="L24" s="215"/>
      <c r="M24" s="215"/>
      <c r="N24" s="215"/>
      <c r="O24" s="215"/>
      <c r="P24" s="215"/>
      <c r="Q24" s="215"/>
      <c r="R24" s="215"/>
      <c r="S24" s="217"/>
      <c r="T24" s="217"/>
      <c r="U24" s="217"/>
      <c r="V24" s="217"/>
      <c r="W24" s="217"/>
      <c r="X24" s="217"/>
      <c r="Y24" s="214"/>
      <c r="Z24" s="223"/>
      <c r="AA24" s="223"/>
      <c r="AB24" s="223"/>
      <c r="AC24" s="223"/>
      <c r="AD24" s="223"/>
      <c r="AE24" s="219"/>
      <c r="AF24" s="219"/>
      <c r="AG24" s="230"/>
      <c r="AH24" s="219"/>
      <c r="AI24" s="219"/>
      <c r="AJ24" s="220"/>
      <c r="AK24" s="220"/>
      <c r="AL24" s="220"/>
      <c r="AM24" s="214"/>
      <c r="AN24" s="214"/>
      <c r="AO24" s="214"/>
      <c r="AP24" s="220"/>
      <c r="AQ24" s="220"/>
      <c r="AR24" s="220">
        <v>2.6</v>
      </c>
      <c r="AS24" s="220">
        <v>2.8</v>
      </c>
      <c r="AT24" s="217"/>
      <c r="AU24" s="217"/>
      <c r="AV24" s="217"/>
      <c r="AW24" s="217"/>
      <c r="AX24" s="217"/>
      <c r="AY24" s="217"/>
      <c r="AZ24" s="220">
        <v>2.8</v>
      </c>
      <c r="BA24" s="220"/>
      <c r="BB24" s="220"/>
      <c r="BC24" s="220"/>
      <c r="BD24" s="220"/>
      <c r="BE24" s="220"/>
      <c r="BF24" s="220">
        <v>3.1</v>
      </c>
      <c r="BG24" s="220"/>
      <c r="BH24" s="220"/>
      <c r="BI24" s="220"/>
      <c r="BJ24" s="220">
        <v>3.9</v>
      </c>
      <c r="BK24" s="220"/>
      <c r="BL24" s="220"/>
      <c r="BM24" s="220"/>
      <c r="BN24" s="220"/>
      <c r="BO24" s="220"/>
      <c r="BP24" s="49">
        <v>2.9750000000000005</v>
      </c>
      <c r="BQ24" s="50">
        <v>2.5</v>
      </c>
      <c r="BR24" s="51">
        <v>3.9</v>
      </c>
      <c r="BS24" s="52">
        <v>2.8</v>
      </c>
      <c r="BT24" s="53"/>
      <c r="BU24" s="54"/>
      <c r="BV24" s="55"/>
      <c r="BW24" s="56"/>
      <c r="BX24" s="57"/>
      <c r="BY24" s="257"/>
      <c r="BZ24" s="84"/>
      <c r="CA24" s="258">
        <v>1.33</v>
      </c>
      <c r="CB24" s="59">
        <v>11.6</v>
      </c>
      <c r="CC24" s="153">
        <f t="shared" si="0"/>
        <v>2.9000000000000004</v>
      </c>
      <c r="CD24" s="154" t="str">
        <f t="shared" si="2"/>
        <v/>
      </c>
      <c r="CE24" s="155">
        <f t="shared" si="3"/>
        <v>2.5</v>
      </c>
      <c r="CF24" s="156" t="str">
        <f t="shared" si="4"/>
        <v/>
      </c>
      <c r="CG24" s="157" t="str">
        <f t="shared" si="5"/>
        <v/>
      </c>
      <c r="CH24" s="154" t="str">
        <f t="shared" si="6"/>
        <v/>
      </c>
      <c r="CI24" s="155" t="str">
        <f t="shared" si="7"/>
        <v/>
      </c>
      <c r="CJ24" s="156"/>
      <c r="CK24" s="157" t="str">
        <f t="shared" si="8"/>
        <v/>
      </c>
      <c r="CL24" s="158" t="str">
        <f t="shared" si="9"/>
        <v/>
      </c>
      <c r="CM24" s="155" t="str">
        <f t="shared" si="10"/>
        <v/>
      </c>
      <c r="CN24" s="156"/>
      <c r="CO24" s="157" t="str">
        <f t="shared" si="18"/>
        <v/>
      </c>
      <c r="CP24" s="154" t="str">
        <f t="shared" si="11"/>
        <v/>
      </c>
      <c r="CQ24" s="155">
        <f t="shared" si="12"/>
        <v>3.2666666666666671</v>
      </c>
      <c r="CR24" s="159" t="str">
        <f t="shared" si="13"/>
        <v/>
      </c>
      <c r="CS24" s="157" t="str">
        <f t="shared" si="14"/>
        <v/>
      </c>
      <c r="CT24" s="154" t="str">
        <f t="shared" si="15"/>
        <v/>
      </c>
      <c r="CU24" s="155">
        <f t="shared" si="16"/>
        <v>2.6</v>
      </c>
      <c r="CV24" s="156">
        <f t="shared" si="17"/>
        <v>2.8</v>
      </c>
    </row>
    <row r="25" spans="1:100" ht="33.75" thickBot="1">
      <c r="A25" s="118" t="s">
        <v>68</v>
      </c>
      <c r="B25" s="109" t="s">
        <v>74</v>
      </c>
      <c r="C25" s="222"/>
      <c r="D25" s="214"/>
      <c r="E25" s="214"/>
      <c r="F25" s="214"/>
      <c r="G25" s="214"/>
      <c r="H25" s="214"/>
      <c r="I25" s="214"/>
      <c r="J25" s="215"/>
      <c r="K25" s="215"/>
      <c r="L25" s="215"/>
      <c r="M25" s="215"/>
      <c r="N25" s="215"/>
      <c r="O25" s="215"/>
      <c r="P25" s="215"/>
      <c r="Q25" s="215"/>
      <c r="R25" s="215"/>
      <c r="S25" s="217"/>
      <c r="T25" s="217"/>
      <c r="U25" s="217"/>
      <c r="V25" s="217"/>
      <c r="W25" s="217"/>
      <c r="X25" s="217"/>
      <c r="Y25" s="214"/>
      <c r="Z25" s="223"/>
      <c r="AA25" s="223"/>
      <c r="AB25" s="223"/>
      <c r="AC25" s="223"/>
      <c r="AD25" s="223"/>
      <c r="AE25" s="219">
        <v>2.8</v>
      </c>
      <c r="AF25" s="219"/>
      <c r="AG25" s="230"/>
      <c r="AH25" s="219"/>
      <c r="AI25" s="219"/>
      <c r="AJ25" s="220"/>
      <c r="AK25" s="220"/>
      <c r="AL25" s="220"/>
      <c r="AM25" s="214"/>
      <c r="AN25" s="214"/>
      <c r="AO25" s="214"/>
      <c r="AP25" s="220"/>
      <c r="AQ25" s="220">
        <v>2</v>
      </c>
      <c r="AR25" s="220"/>
      <c r="AS25" s="220"/>
      <c r="AT25" s="217"/>
      <c r="AU25" s="217"/>
      <c r="AV25" s="217"/>
      <c r="AW25" s="217"/>
      <c r="AX25" s="217"/>
      <c r="AY25" s="217"/>
      <c r="AZ25" s="220"/>
      <c r="BA25" s="220"/>
      <c r="BB25" s="220"/>
      <c r="BC25" s="220"/>
      <c r="BD25" s="220"/>
      <c r="BE25" s="220"/>
      <c r="BF25" s="220"/>
      <c r="BG25" s="220"/>
      <c r="BH25" s="220"/>
      <c r="BI25" s="220"/>
      <c r="BJ25" s="220"/>
      <c r="BK25" s="220"/>
      <c r="BL25" s="220"/>
      <c r="BM25" s="220"/>
      <c r="BN25" s="220"/>
      <c r="BO25" s="220"/>
      <c r="BP25" s="49">
        <v>2.4</v>
      </c>
      <c r="BQ25" s="50" t="s">
        <v>200</v>
      </c>
      <c r="BR25" s="51" t="s">
        <v>200</v>
      </c>
      <c r="BS25" s="52" t="s">
        <v>200</v>
      </c>
      <c r="BT25" s="53"/>
      <c r="BU25" s="54"/>
      <c r="BV25" s="55"/>
      <c r="BW25" s="56"/>
      <c r="BX25" s="57"/>
      <c r="BY25" s="257"/>
      <c r="BZ25" s="84"/>
      <c r="CA25" s="258"/>
      <c r="CB25" s="59"/>
      <c r="CC25" s="153" t="str">
        <f t="shared" si="0"/>
        <v/>
      </c>
      <c r="CD25" s="154" t="str">
        <f t="shared" si="2"/>
        <v/>
      </c>
      <c r="CE25" s="155" t="str">
        <f t="shared" si="3"/>
        <v/>
      </c>
      <c r="CF25" s="156" t="str">
        <f t="shared" si="4"/>
        <v/>
      </c>
      <c r="CG25" s="157" t="str">
        <f t="shared" si="5"/>
        <v/>
      </c>
      <c r="CH25" s="154" t="str">
        <f t="shared" si="6"/>
        <v/>
      </c>
      <c r="CI25" s="155">
        <f t="shared" si="7"/>
        <v>2.8</v>
      </c>
      <c r="CJ25" s="156"/>
      <c r="CK25" s="157" t="str">
        <f t="shared" si="8"/>
        <v/>
      </c>
      <c r="CL25" s="158" t="str">
        <f t="shared" si="9"/>
        <v/>
      </c>
      <c r="CM25" s="155" t="str">
        <f t="shared" si="10"/>
        <v/>
      </c>
      <c r="CN25" s="156"/>
      <c r="CO25" s="157" t="str">
        <f t="shared" si="18"/>
        <v/>
      </c>
      <c r="CP25" s="154" t="str">
        <f t="shared" si="11"/>
        <v/>
      </c>
      <c r="CQ25" s="155" t="str">
        <f t="shared" si="12"/>
        <v/>
      </c>
      <c r="CR25" s="159" t="str">
        <f t="shared" si="13"/>
        <v/>
      </c>
      <c r="CS25" s="157" t="str">
        <f t="shared" si="14"/>
        <v/>
      </c>
      <c r="CT25" s="154" t="str">
        <f t="shared" si="15"/>
        <v/>
      </c>
      <c r="CU25" s="155">
        <f t="shared" si="16"/>
        <v>2</v>
      </c>
      <c r="CV25" s="156" t="str">
        <f t="shared" si="17"/>
        <v/>
      </c>
    </row>
    <row r="26" spans="1:100" ht="17.25" thickBot="1">
      <c r="A26" s="93" t="s">
        <v>69</v>
      </c>
      <c r="B26" s="109" t="s">
        <v>52</v>
      </c>
      <c r="C26" s="222"/>
      <c r="D26" s="214"/>
      <c r="E26" s="214"/>
      <c r="F26" s="214"/>
      <c r="G26" s="214"/>
      <c r="H26" s="214"/>
      <c r="I26" s="214"/>
      <c r="J26" s="215"/>
      <c r="K26" s="215"/>
      <c r="L26" s="215"/>
      <c r="M26" s="215"/>
      <c r="N26" s="215"/>
      <c r="O26" s="215"/>
      <c r="P26" s="215"/>
      <c r="Q26" s="215"/>
      <c r="R26" s="215"/>
      <c r="S26" s="217"/>
      <c r="T26" s="217"/>
      <c r="U26" s="217"/>
      <c r="V26" s="217"/>
      <c r="W26" s="217">
        <v>3.2</v>
      </c>
      <c r="X26" s="217"/>
      <c r="Y26" s="214"/>
      <c r="Z26" s="223"/>
      <c r="AA26" s="223"/>
      <c r="AB26" s="223"/>
      <c r="AC26" s="223"/>
      <c r="AD26" s="223"/>
      <c r="AE26" s="219"/>
      <c r="AF26" s="219"/>
      <c r="AG26" s="230"/>
      <c r="AH26" s="219"/>
      <c r="AI26" s="219"/>
      <c r="AJ26" s="220"/>
      <c r="AK26" s="220"/>
      <c r="AL26" s="220"/>
      <c r="AM26" s="214"/>
      <c r="AN26" s="214">
        <v>2.7</v>
      </c>
      <c r="AO26" s="214">
        <v>4.5</v>
      </c>
      <c r="AP26" s="220"/>
      <c r="AQ26" s="220"/>
      <c r="AR26" s="220"/>
      <c r="AS26" s="220"/>
      <c r="AT26" s="217"/>
      <c r="AU26" s="217"/>
      <c r="AV26" s="217"/>
      <c r="AW26" s="217"/>
      <c r="AX26" s="217"/>
      <c r="AY26" s="217"/>
      <c r="AZ26" s="220"/>
      <c r="BA26" s="220"/>
      <c r="BB26" s="220"/>
      <c r="BC26" s="220"/>
      <c r="BD26" s="220"/>
      <c r="BE26" s="220"/>
      <c r="BF26" s="220"/>
      <c r="BG26" s="220"/>
      <c r="BH26" s="220"/>
      <c r="BI26" s="220"/>
      <c r="BJ26" s="220"/>
      <c r="BK26" s="220"/>
      <c r="BL26" s="220"/>
      <c r="BM26" s="220"/>
      <c r="BN26" s="220"/>
      <c r="BO26" s="220"/>
      <c r="BP26" s="49">
        <v>3.4666666666666668</v>
      </c>
      <c r="BQ26" s="50">
        <v>2.7</v>
      </c>
      <c r="BR26" s="51">
        <v>4.5</v>
      </c>
      <c r="BS26" s="52" t="s">
        <v>200</v>
      </c>
      <c r="BT26" s="53"/>
      <c r="BU26" s="54"/>
      <c r="BV26" s="55"/>
      <c r="BW26" s="56"/>
      <c r="BX26" s="57"/>
      <c r="BY26" s="257"/>
      <c r="BZ26" s="84"/>
      <c r="CA26" s="258"/>
      <c r="CB26" s="59">
        <v>8.6999999999999993</v>
      </c>
      <c r="CC26" s="153" t="str">
        <f t="shared" si="0"/>
        <v/>
      </c>
      <c r="CD26" s="154" t="str">
        <f t="shared" si="2"/>
        <v/>
      </c>
      <c r="CE26" s="155" t="str">
        <f t="shared" si="3"/>
        <v/>
      </c>
      <c r="CF26" s="156" t="str">
        <f t="shared" si="4"/>
        <v/>
      </c>
      <c r="CG26" s="157">
        <f t="shared" si="5"/>
        <v>3.2</v>
      </c>
      <c r="CH26" s="154" t="str">
        <f t="shared" si="6"/>
        <v/>
      </c>
      <c r="CI26" s="155" t="str">
        <f t="shared" si="7"/>
        <v/>
      </c>
      <c r="CJ26" s="156"/>
      <c r="CK26" s="157" t="str">
        <f t="shared" si="8"/>
        <v/>
      </c>
      <c r="CL26" s="158" t="str">
        <f t="shared" si="9"/>
        <v/>
      </c>
      <c r="CM26" s="155">
        <f t="shared" si="10"/>
        <v>3.6</v>
      </c>
      <c r="CN26" s="156"/>
      <c r="CO26" s="157" t="str">
        <f t="shared" si="18"/>
        <v/>
      </c>
      <c r="CP26" s="154" t="str">
        <f t="shared" si="11"/>
        <v/>
      </c>
      <c r="CQ26" s="155" t="str">
        <f t="shared" si="12"/>
        <v/>
      </c>
      <c r="CR26" s="159" t="str">
        <f t="shared" si="13"/>
        <v/>
      </c>
      <c r="CS26" s="157" t="str">
        <f t="shared" si="14"/>
        <v/>
      </c>
      <c r="CT26" s="154" t="str">
        <f t="shared" si="15"/>
        <v/>
      </c>
      <c r="CU26" s="155" t="str">
        <f t="shared" si="16"/>
        <v/>
      </c>
      <c r="CV26" s="156" t="str">
        <f t="shared" si="17"/>
        <v/>
      </c>
    </row>
    <row r="27" spans="1:100" ht="17.25" thickBot="1">
      <c r="A27" s="93" t="s">
        <v>71</v>
      </c>
      <c r="B27" s="109" t="s">
        <v>52</v>
      </c>
      <c r="C27" s="222"/>
      <c r="D27" s="214"/>
      <c r="E27" s="214"/>
      <c r="F27" s="214"/>
      <c r="G27" s="214"/>
      <c r="H27" s="214"/>
      <c r="I27" s="214"/>
      <c r="J27" s="215"/>
      <c r="K27" s="215"/>
      <c r="L27" s="215"/>
      <c r="M27" s="215"/>
      <c r="N27" s="215"/>
      <c r="O27" s="215"/>
      <c r="P27" s="215"/>
      <c r="Q27" s="215"/>
      <c r="R27" s="215"/>
      <c r="S27" s="217"/>
      <c r="T27" s="217"/>
      <c r="U27" s="217"/>
      <c r="V27" s="217"/>
      <c r="W27" s="217"/>
      <c r="X27" s="217"/>
      <c r="Y27" s="214"/>
      <c r="Z27" s="223"/>
      <c r="AA27" s="223"/>
      <c r="AB27" s="223"/>
      <c r="AC27" s="223"/>
      <c r="AD27" s="223"/>
      <c r="AE27" s="219"/>
      <c r="AF27" s="219"/>
      <c r="AG27" s="219"/>
      <c r="AH27" s="219"/>
      <c r="AI27" s="219"/>
      <c r="AJ27" s="220"/>
      <c r="AK27" s="220"/>
      <c r="AL27" s="220"/>
      <c r="AM27" s="214"/>
      <c r="AN27" s="214"/>
      <c r="AO27" s="214"/>
      <c r="AP27" s="220"/>
      <c r="AQ27" s="220"/>
      <c r="AR27" s="220">
        <v>2.6</v>
      </c>
      <c r="AS27" s="220">
        <v>2.5499999999999998</v>
      </c>
      <c r="AT27" s="217"/>
      <c r="AU27" s="217"/>
      <c r="AV27" s="217"/>
      <c r="AW27" s="217"/>
      <c r="AX27" s="217"/>
      <c r="AY27" s="217"/>
      <c r="AZ27" s="220"/>
      <c r="BA27" s="220"/>
      <c r="BB27" s="220"/>
      <c r="BC27" s="220"/>
      <c r="BD27" s="220"/>
      <c r="BE27" s="220"/>
      <c r="BF27" s="220"/>
      <c r="BG27" s="220"/>
      <c r="BH27" s="220"/>
      <c r="BI27" s="220"/>
      <c r="BJ27" s="220"/>
      <c r="BK27" s="220"/>
      <c r="BL27" s="220"/>
      <c r="BM27" s="220"/>
      <c r="BN27" s="220"/>
      <c r="BO27" s="220"/>
      <c r="BP27" s="49">
        <v>2.6</v>
      </c>
      <c r="BQ27" s="50"/>
      <c r="BR27" s="51"/>
      <c r="BS27" s="52">
        <v>2.5499999999999998</v>
      </c>
      <c r="BT27" s="53"/>
      <c r="BU27" s="54"/>
      <c r="BV27" s="55"/>
      <c r="BW27" s="56"/>
      <c r="BX27" s="57"/>
      <c r="BY27" s="257"/>
      <c r="BZ27" s="84"/>
      <c r="CA27" s="258"/>
      <c r="CB27" s="59">
        <v>9.85</v>
      </c>
      <c r="CC27" s="153" t="str">
        <f t="shared" si="0"/>
        <v/>
      </c>
      <c r="CD27" s="154" t="str">
        <f t="shared" si="2"/>
        <v/>
      </c>
      <c r="CE27" s="155" t="str">
        <f t="shared" si="3"/>
        <v/>
      </c>
      <c r="CF27" s="156" t="str">
        <f t="shared" si="4"/>
        <v/>
      </c>
      <c r="CG27" s="157" t="str">
        <f t="shared" si="5"/>
        <v/>
      </c>
      <c r="CH27" s="154" t="str">
        <f t="shared" si="6"/>
        <v/>
      </c>
      <c r="CI27" s="155" t="str">
        <f t="shared" si="7"/>
        <v/>
      </c>
      <c r="CJ27" s="156"/>
      <c r="CK27" s="157" t="str">
        <f t="shared" si="8"/>
        <v/>
      </c>
      <c r="CL27" s="158" t="str">
        <f t="shared" si="9"/>
        <v/>
      </c>
      <c r="CM27" s="155" t="str">
        <f t="shared" si="10"/>
        <v/>
      </c>
      <c r="CN27" s="156"/>
      <c r="CO27" s="157" t="str">
        <f t="shared" si="18"/>
        <v/>
      </c>
      <c r="CP27" s="154" t="str">
        <f t="shared" si="11"/>
        <v/>
      </c>
      <c r="CQ27" s="155" t="str">
        <f t="shared" si="12"/>
        <v/>
      </c>
      <c r="CR27" s="159" t="str">
        <f t="shared" si="13"/>
        <v/>
      </c>
      <c r="CS27" s="157" t="str">
        <f t="shared" si="14"/>
        <v/>
      </c>
      <c r="CT27" s="154" t="str">
        <f t="shared" si="15"/>
        <v/>
      </c>
      <c r="CU27" s="155">
        <f t="shared" si="16"/>
        <v>2.6</v>
      </c>
      <c r="CV27" s="156">
        <f t="shared" si="17"/>
        <v>2.5499999999999998</v>
      </c>
    </row>
    <row r="28" spans="1:100" ht="17.25" thickBot="1">
      <c r="A28" s="93" t="s">
        <v>72</v>
      </c>
      <c r="B28" s="109" t="s">
        <v>52</v>
      </c>
      <c r="C28" s="222"/>
      <c r="D28" s="214"/>
      <c r="E28" s="214"/>
      <c r="F28" s="214"/>
      <c r="G28" s="214"/>
      <c r="H28" s="214"/>
      <c r="I28" s="214"/>
      <c r="J28" s="215"/>
      <c r="K28" s="215"/>
      <c r="L28" s="215"/>
      <c r="M28" s="215"/>
      <c r="N28" s="215"/>
      <c r="O28" s="215"/>
      <c r="P28" s="215"/>
      <c r="Q28" s="215"/>
      <c r="R28" s="215"/>
      <c r="S28" s="217"/>
      <c r="T28" s="217"/>
      <c r="U28" s="217"/>
      <c r="V28" s="217"/>
      <c r="W28" s="217"/>
      <c r="X28" s="217"/>
      <c r="Y28" s="214"/>
      <c r="Z28" s="223"/>
      <c r="AA28" s="223"/>
      <c r="AB28" s="223"/>
      <c r="AC28" s="223"/>
      <c r="AD28" s="223"/>
      <c r="AE28" s="219"/>
      <c r="AF28" s="219"/>
      <c r="AG28" s="219"/>
      <c r="AH28" s="219"/>
      <c r="AI28" s="231"/>
      <c r="AJ28" s="220"/>
      <c r="AK28" s="220"/>
      <c r="AL28" s="220"/>
      <c r="AM28" s="214"/>
      <c r="AN28" s="214"/>
      <c r="AO28" s="214"/>
      <c r="AP28" s="220"/>
      <c r="AQ28" s="220">
        <v>3</v>
      </c>
      <c r="AR28" s="220">
        <v>3.2</v>
      </c>
      <c r="AS28" s="220"/>
      <c r="AT28" s="217"/>
      <c r="AU28" s="217"/>
      <c r="AV28" s="217"/>
      <c r="AW28" s="217"/>
      <c r="AX28" s="217"/>
      <c r="AY28" s="217"/>
      <c r="AZ28" s="220"/>
      <c r="BA28" s="220"/>
      <c r="BB28" s="220"/>
      <c r="BC28" s="220"/>
      <c r="BD28" s="220"/>
      <c r="BE28" s="220"/>
      <c r="BF28" s="220"/>
      <c r="BG28" s="220"/>
      <c r="BH28" s="220"/>
      <c r="BI28" s="220"/>
      <c r="BJ28" s="220"/>
      <c r="BK28" s="220"/>
      <c r="BL28" s="220"/>
      <c r="BM28" s="220"/>
      <c r="BN28" s="220"/>
      <c r="BO28" s="220"/>
      <c r="BP28" s="49">
        <v>3.1</v>
      </c>
      <c r="BQ28" s="50">
        <v>3</v>
      </c>
      <c r="BR28" s="51">
        <v>3.2</v>
      </c>
      <c r="BS28" s="52" t="s">
        <v>200</v>
      </c>
      <c r="BT28" s="53"/>
      <c r="BU28" s="54"/>
      <c r="BV28" s="55"/>
      <c r="BW28" s="56"/>
      <c r="BX28" s="57"/>
      <c r="BY28" s="257"/>
      <c r="BZ28" s="84"/>
      <c r="CA28" s="258">
        <v>1.54</v>
      </c>
      <c r="CB28" s="59">
        <v>4.5</v>
      </c>
      <c r="CC28" s="153" t="str">
        <f t="shared" si="0"/>
        <v/>
      </c>
      <c r="CD28" s="154" t="str">
        <f t="shared" si="2"/>
        <v/>
      </c>
      <c r="CE28" s="155" t="str">
        <f t="shared" si="3"/>
        <v/>
      </c>
      <c r="CF28" s="156" t="str">
        <f t="shared" si="4"/>
        <v/>
      </c>
      <c r="CG28" s="157" t="str">
        <f t="shared" si="5"/>
        <v/>
      </c>
      <c r="CH28" s="154" t="str">
        <f t="shared" si="6"/>
        <v/>
      </c>
      <c r="CI28" s="155" t="str">
        <f t="shared" si="7"/>
        <v/>
      </c>
      <c r="CJ28" s="156"/>
      <c r="CK28" s="157" t="str">
        <f t="shared" si="8"/>
        <v/>
      </c>
      <c r="CL28" s="158" t="str">
        <f t="shared" si="9"/>
        <v/>
      </c>
      <c r="CM28" s="155" t="str">
        <f t="shared" si="10"/>
        <v/>
      </c>
      <c r="CN28" s="156"/>
      <c r="CO28" s="157" t="str">
        <f t="shared" si="18"/>
        <v/>
      </c>
      <c r="CP28" s="154" t="str">
        <f t="shared" si="11"/>
        <v/>
      </c>
      <c r="CQ28" s="155" t="str">
        <f t="shared" si="12"/>
        <v/>
      </c>
      <c r="CR28" s="159" t="str">
        <f t="shared" si="13"/>
        <v/>
      </c>
      <c r="CS28" s="157" t="str">
        <f t="shared" si="14"/>
        <v/>
      </c>
      <c r="CT28" s="154" t="str">
        <f t="shared" si="15"/>
        <v/>
      </c>
      <c r="CU28" s="155">
        <f t="shared" si="16"/>
        <v>3.1</v>
      </c>
      <c r="CV28" s="156" t="str">
        <f t="shared" si="17"/>
        <v/>
      </c>
    </row>
    <row r="29" spans="1:100" ht="17.25" thickBot="1">
      <c r="A29" s="93" t="s">
        <v>72</v>
      </c>
      <c r="B29" s="109" t="s">
        <v>74</v>
      </c>
      <c r="C29" s="222"/>
      <c r="D29" s="214"/>
      <c r="E29" s="214"/>
      <c r="F29" s="214"/>
      <c r="G29" s="214"/>
      <c r="H29" s="214"/>
      <c r="I29" s="214"/>
      <c r="J29" s="215"/>
      <c r="K29" s="215"/>
      <c r="L29" s="215"/>
      <c r="M29" s="215"/>
      <c r="N29" s="215"/>
      <c r="O29" s="215"/>
      <c r="P29" s="215"/>
      <c r="Q29" s="215"/>
      <c r="R29" s="215"/>
      <c r="S29" s="217"/>
      <c r="T29" s="217"/>
      <c r="U29" s="217"/>
      <c r="V29" s="217"/>
      <c r="W29" s="217"/>
      <c r="X29" s="217"/>
      <c r="Y29" s="214"/>
      <c r="Z29" s="223"/>
      <c r="AA29" s="223"/>
      <c r="AB29" s="223"/>
      <c r="AC29" s="223"/>
      <c r="AD29" s="223"/>
      <c r="AE29" s="219"/>
      <c r="AF29" s="219"/>
      <c r="AG29" s="219"/>
      <c r="AH29" s="219"/>
      <c r="AI29" s="219"/>
      <c r="AJ29" s="220"/>
      <c r="AK29" s="220"/>
      <c r="AL29" s="220"/>
      <c r="AM29" s="214"/>
      <c r="AN29" s="214"/>
      <c r="AO29" s="214"/>
      <c r="AP29" s="220"/>
      <c r="AQ29" s="220"/>
      <c r="AR29" s="220"/>
      <c r="AS29" s="220">
        <v>3.85</v>
      </c>
      <c r="AT29" s="217"/>
      <c r="AU29" s="217"/>
      <c r="AV29" s="217"/>
      <c r="AW29" s="217"/>
      <c r="AX29" s="217"/>
      <c r="AY29" s="217"/>
      <c r="AZ29" s="220"/>
      <c r="BA29" s="220"/>
      <c r="BB29" s="220"/>
      <c r="BC29" s="220"/>
      <c r="BD29" s="220"/>
      <c r="BE29" s="220"/>
      <c r="BF29" s="220"/>
      <c r="BG29" s="220"/>
      <c r="BH29" s="220"/>
      <c r="BI29" s="220"/>
      <c r="BJ29" s="220"/>
      <c r="BK29" s="220"/>
      <c r="BL29" s="220"/>
      <c r="BM29" s="220"/>
      <c r="BN29" s="220"/>
      <c r="BO29" s="220"/>
      <c r="BP29" s="49" t="s">
        <v>200</v>
      </c>
      <c r="BQ29" s="50" t="s">
        <v>200</v>
      </c>
      <c r="BR29" s="51" t="s">
        <v>200</v>
      </c>
      <c r="BS29" s="52">
        <v>3.85</v>
      </c>
      <c r="BT29" s="53"/>
      <c r="BU29" s="54"/>
      <c r="BV29" s="55"/>
      <c r="BW29" s="56"/>
      <c r="BX29" s="57"/>
      <c r="BY29" s="257"/>
      <c r="BZ29" s="84"/>
      <c r="CA29" s="258"/>
      <c r="CB29" s="59"/>
      <c r="CC29" s="153" t="str">
        <f t="shared" si="0"/>
        <v/>
      </c>
      <c r="CD29" s="154" t="str">
        <f t="shared" si="2"/>
        <v/>
      </c>
      <c r="CE29" s="155" t="str">
        <f t="shared" si="3"/>
        <v/>
      </c>
      <c r="CF29" s="156" t="str">
        <f t="shared" si="4"/>
        <v/>
      </c>
      <c r="CG29" s="157" t="str">
        <f t="shared" si="5"/>
        <v/>
      </c>
      <c r="CH29" s="154" t="str">
        <f t="shared" si="6"/>
        <v/>
      </c>
      <c r="CI29" s="155" t="str">
        <f t="shared" si="7"/>
        <v/>
      </c>
      <c r="CJ29" s="156"/>
      <c r="CK29" s="157" t="str">
        <f t="shared" si="8"/>
        <v/>
      </c>
      <c r="CL29" s="158" t="str">
        <f t="shared" si="9"/>
        <v/>
      </c>
      <c r="CM29" s="155" t="str">
        <f t="shared" si="10"/>
        <v/>
      </c>
      <c r="CN29" s="156"/>
      <c r="CO29" s="157" t="str">
        <f t="shared" si="18"/>
        <v/>
      </c>
      <c r="CP29" s="154" t="str">
        <f t="shared" si="11"/>
        <v/>
      </c>
      <c r="CQ29" s="155" t="str">
        <f t="shared" si="12"/>
        <v/>
      </c>
      <c r="CR29" s="159" t="str">
        <f t="shared" si="13"/>
        <v/>
      </c>
      <c r="CS29" s="157" t="str">
        <f t="shared" si="14"/>
        <v/>
      </c>
      <c r="CT29" s="154" t="str">
        <f t="shared" si="15"/>
        <v/>
      </c>
      <c r="CU29" s="155" t="str">
        <f t="shared" si="16"/>
        <v/>
      </c>
      <c r="CV29" s="156">
        <f t="shared" si="17"/>
        <v>3.85</v>
      </c>
    </row>
    <row r="30" spans="1:100" ht="17.25" thickBot="1">
      <c r="A30" s="93" t="s">
        <v>73</v>
      </c>
      <c r="B30" s="109" t="s">
        <v>52</v>
      </c>
      <c r="C30" s="222"/>
      <c r="D30" s="214"/>
      <c r="E30" s="214">
        <v>3.2</v>
      </c>
      <c r="F30" s="214"/>
      <c r="G30" s="214"/>
      <c r="H30" s="214"/>
      <c r="I30" s="214"/>
      <c r="J30" s="215"/>
      <c r="K30" s="215"/>
      <c r="L30" s="215"/>
      <c r="M30" s="215"/>
      <c r="N30" s="215"/>
      <c r="O30" s="215"/>
      <c r="P30" s="215"/>
      <c r="Q30" s="215"/>
      <c r="R30" s="215"/>
      <c r="S30" s="217"/>
      <c r="T30" s="217"/>
      <c r="U30" s="217"/>
      <c r="V30" s="217"/>
      <c r="W30" s="217">
        <v>4.5</v>
      </c>
      <c r="X30" s="217"/>
      <c r="Y30" s="214"/>
      <c r="Z30" s="223"/>
      <c r="AA30" s="223"/>
      <c r="AB30" s="223"/>
      <c r="AC30" s="223"/>
      <c r="AD30" s="223"/>
      <c r="AE30" s="219"/>
      <c r="AF30" s="219"/>
      <c r="AG30" s="219"/>
      <c r="AH30" s="219"/>
      <c r="AI30" s="219"/>
      <c r="AJ30" s="220"/>
      <c r="AK30" s="220"/>
      <c r="AL30" s="220"/>
      <c r="AM30" s="214"/>
      <c r="AN30" s="214"/>
      <c r="AO30" s="214"/>
      <c r="AP30" s="220"/>
      <c r="AQ30" s="220"/>
      <c r="AR30" s="220"/>
      <c r="AS30" s="220"/>
      <c r="AT30" s="217"/>
      <c r="AU30" s="217"/>
      <c r="AV30" s="217"/>
      <c r="AW30" s="217"/>
      <c r="AX30" s="217"/>
      <c r="AY30" s="217"/>
      <c r="AZ30" s="220"/>
      <c r="BA30" s="220"/>
      <c r="BB30" s="220"/>
      <c r="BC30" s="220"/>
      <c r="BD30" s="220"/>
      <c r="BE30" s="220"/>
      <c r="BF30" s="220"/>
      <c r="BG30" s="220"/>
      <c r="BH30" s="220"/>
      <c r="BI30" s="220"/>
      <c r="BJ30" s="220"/>
      <c r="BK30" s="220"/>
      <c r="BL30" s="220"/>
      <c r="BM30" s="220"/>
      <c r="BN30" s="220"/>
      <c r="BO30" s="220"/>
      <c r="BP30" s="49">
        <v>3.85</v>
      </c>
      <c r="BQ30" s="50">
        <v>3.2</v>
      </c>
      <c r="BR30" s="51">
        <v>4.5</v>
      </c>
      <c r="BS30" s="52" t="s">
        <v>200</v>
      </c>
      <c r="BT30" s="53"/>
      <c r="BU30" s="54"/>
      <c r="BV30" s="55"/>
      <c r="BW30" s="56"/>
      <c r="BX30" s="57"/>
      <c r="BY30" s="257"/>
      <c r="BZ30" s="84"/>
      <c r="CA30" s="258">
        <v>1.76</v>
      </c>
      <c r="CB30" s="59">
        <v>4.8</v>
      </c>
      <c r="CC30" s="153">
        <f t="shared" si="0"/>
        <v>3.2</v>
      </c>
      <c r="CD30" s="154" t="str">
        <f t="shared" si="2"/>
        <v/>
      </c>
      <c r="CE30" s="155" t="str">
        <f t="shared" si="3"/>
        <v/>
      </c>
      <c r="CF30" s="156" t="str">
        <f t="shared" si="4"/>
        <v/>
      </c>
      <c r="CG30" s="157">
        <f t="shared" si="5"/>
        <v>4.5</v>
      </c>
      <c r="CH30" s="154" t="str">
        <f t="shared" si="6"/>
        <v/>
      </c>
      <c r="CI30" s="155" t="str">
        <f t="shared" si="7"/>
        <v/>
      </c>
      <c r="CJ30" s="156"/>
      <c r="CK30" s="157" t="str">
        <f t="shared" si="8"/>
        <v/>
      </c>
      <c r="CL30" s="158" t="str">
        <f t="shared" si="9"/>
        <v/>
      </c>
      <c r="CM30" s="155" t="str">
        <f t="shared" si="10"/>
        <v/>
      </c>
      <c r="CN30" s="156"/>
      <c r="CO30" s="157" t="str">
        <f t="shared" si="18"/>
        <v/>
      </c>
      <c r="CP30" s="154" t="str">
        <f t="shared" si="11"/>
        <v/>
      </c>
      <c r="CQ30" s="155" t="str">
        <f t="shared" si="12"/>
        <v/>
      </c>
      <c r="CR30" s="159" t="str">
        <f t="shared" si="13"/>
        <v/>
      </c>
      <c r="CS30" s="157" t="str">
        <f t="shared" si="14"/>
        <v/>
      </c>
      <c r="CT30" s="154" t="str">
        <f t="shared" si="15"/>
        <v/>
      </c>
      <c r="CU30" s="155" t="str">
        <f t="shared" si="16"/>
        <v/>
      </c>
      <c r="CV30" s="156" t="str">
        <f t="shared" si="17"/>
        <v/>
      </c>
    </row>
    <row r="31" spans="1:100" ht="17.25" thickBot="1">
      <c r="A31" s="93" t="s">
        <v>73</v>
      </c>
      <c r="B31" s="109" t="s">
        <v>74</v>
      </c>
      <c r="C31" s="222"/>
      <c r="D31" s="214"/>
      <c r="E31" s="214"/>
      <c r="F31" s="214"/>
      <c r="G31" s="214"/>
      <c r="H31" s="214"/>
      <c r="I31" s="214"/>
      <c r="J31" s="215">
        <v>1.5</v>
      </c>
      <c r="K31" s="215"/>
      <c r="L31" s="215"/>
      <c r="M31" s="215"/>
      <c r="N31" s="215"/>
      <c r="O31" s="215"/>
      <c r="P31" s="215"/>
      <c r="Q31" s="215"/>
      <c r="R31" s="215"/>
      <c r="S31" s="217"/>
      <c r="T31" s="217"/>
      <c r="U31" s="217"/>
      <c r="V31" s="217"/>
      <c r="W31" s="217"/>
      <c r="X31" s="217"/>
      <c r="Y31" s="214"/>
      <c r="Z31" s="223"/>
      <c r="AA31" s="223"/>
      <c r="AB31" s="223"/>
      <c r="AC31" s="223"/>
      <c r="AD31" s="223"/>
      <c r="AE31" s="219">
        <v>1.6</v>
      </c>
      <c r="AF31" s="219"/>
      <c r="AG31" s="219"/>
      <c r="AH31" s="219"/>
      <c r="AI31" s="219"/>
      <c r="AJ31" s="220"/>
      <c r="AK31" s="220"/>
      <c r="AL31" s="220"/>
      <c r="AM31" s="214"/>
      <c r="AN31" s="214">
        <v>1.9</v>
      </c>
      <c r="AO31" s="214"/>
      <c r="AP31" s="220"/>
      <c r="AQ31" s="220"/>
      <c r="AR31" s="220"/>
      <c r="AS31" s="220">
        <v>1.5</v>
      </c>
      <c r="AT31" s="217"/>
      <c r="AU31" s="232"/>
      <c r="AV31" s="232"/>
      <c r="AW31" s="217"/>
      <c r="AX31" s="217"/>
      <c r="AY31" s="217"/>
      <c r="AZ31" s="220"/>
      <c r="BA31" s="220"/>
      <c r="BB31" s="220"/>
      <c r="BC31" s="220"/>
      <c r="BD31" s="220"/>
      <c r="BE31" s="220"/>
      <c r="BF31" s="220"/>
      <c r="BG31" s="220"/>
      <c r="BH31" s="220"/>
      <c r="BI31" s="220"/>
      <c r="BJ31" s="220"/>
      <c r="BK31" s="220"/>
      <c r="BL31" s="220">
        <v>1</v>
      </c>
      <c r="BM31" s="220"/>
      <c r="BN31" s="220"/>
      <c r="BO31" s="220"/>
      <c r="BP31" s="49">
        <v>1.5</v>
      </c>
      <c r="BQ31" s="50">
        <v>1</v>
      </c>
      <c r="BR31" s="51">
        <v>1.9</v>
      </c>
      <c r="BS31" s="52">
        <v>1.5</v>
      </c>
      <c r="BT31" s="53"/>
      <c r="BU31" s="54"/>
      <c r="BV31" s="55"/>
      <c r="BW31" s="56"/>
      <c r="BX31" s="57"/>
      <c r="BY31" s="257"/>
      <c r="BZ31" s="84"/>
      <c r="CA31" s="258"/>
      <c r="CB31" s="59">
        <v>1.2</v>
      </c>
      <c r="CC31" s="153" t="str">
        <f t="shared" si="0"/>
        <v/>
      </c>
      <c r="CD31" s="154" t="str">
        <f t="shared" si="2"/>
        <v/>
      </c>
      <c r="CE31" s="155">
        <f t="shared" si="3"/>
        <v>1.5</v>
      </c>
      <c r="CF31" s="156" t="str">
        <f t="shared" si="4"/>
        <v/>
      </c>
      <c r="CG31" s="157" t="str">
        <f t="shared" si="5"/>
        <v/>
      </c>
      <c r="CH31" s="154" t="str">
        <f t="shared" si="6"/>
        <v/>
      </c>
      <c r="CI31" s="155">
        <f t="shared" si="7"/>
        <v>1.6</v>
      </c>
      <c r="CJ31" s="156"/>
      <c r="CK31" s="157" t="str">
        <f t="shared" si="8"/>
        <v/>
      </c>
      <c r="CL31" s="158" t="str">
        <f t="shared" si="9"/>
        <v/>
      </c>
      <c r="CM31" s="155">
        <f t="shared" si="10"/>
        <v>1.9</v>
      </c>
      <c r="CN31" s="156"/>
      <c r="CO31" s="157" t="str">
        <f t="shared" si="18"/>
        <v/>
      </c>
      <c r="CP31" s="154" t="str">
        <f t="shared" si="11"/>
        <v/>
      </c>
      <c r="CQ31" s="155">
        <f t="shared" si="12"/>
        <v>1</v>
      </c>
      <c r="CR31" s="159" t="str">
        <f t="shared" si="13"/>
        <v/>
      </c>
      <c r="CS31" s="157" t="str">
        <f t="shared" si="14"/>
        <v/>
      </c>
      <c r="CT31" s="154" t="str">
        <f t="shared" si="15"/>
        <v/>
      </c>
      <c r="CU31" s="155" t="str">
        <f t="shared" si="16"/>
        <v/>
      </c>
      <c r="CV31" s="156">
        <f t="shared" si="17"/>
        <v>1.5</v>
      </c>
    </row>
    <row r="32" spans="1:100" ht="17.25" thickBot="1">
      <c r="A32" s="93" t="s">
        <v>75</v>
      </c>
      <c r="B32" s="109" t="s">
        <v>52</v>
      </c>
      <c r="C32" s="222">
        <v>3</v>
      </c>
      <c r="D32" s="214">
        <v>3.1</v>
      </c>
      <c r="E32" s="214">
        <v>3.2</v>
      </c>
      <c r="F32" s="214"/>
      <c r="G32" s="214"/>
      <c r="H32" s="214"/>
      <c r="I32" s="214"/>
      <c r="J32" s="215">
        <v>3</v>
      </c>
      <c r="K32" s="215"/>
      <c r="L32" s="215"/>
      <c r="M32" s="215"/>
      <c r="N32" s="215"/>
      <c r="O32" s="215"/>
      <c r="P32" s="215"/>
      <c r="Q32" s="215"/>
      <c r="R32" s="215"/>
      <c r="S32" s="217">
        <v>2.8</v>
      </c>
      <c r="T32" s="217"/>
      <c r="U32" s="217"/>
      <c r="V32" s="217"/>
      <c r="W32" s="217">
        <v>2.9</v>
      </c>
      <c r="X32" s="217"/>
      <c r="Y32" s="214"/>
      <c r="Z32" s="223"/>
      <c r="AA32" s="223"/>
      <c r="AB32" s="223"/>
      <c r="AC32" s="223"/>
      <c r="AD32" s="223"/>
      <c r="AE32" s="219">
        <v>3.6</v>
      </c>
      <c r="AF32" s="219">
        <v>3.5</v>
      </c>
      <c r="AG32" s="219"/>
      <c r="AH32" s="219"/>
      <c r="AI32" s="219"/>
      <c r="AJ32" s="220"/>
      <c r="AK32" s="220"/>
      <c r="AL32" s="220"/>
      <c r="AM32" s="214"/>
      <c r="AN32" s="214">
        <v>2.5</v>
      </c>
      <c r="AO32" s="214">
        <v>3.9</v>
      </c>
      <c r="AP32" s="220"/>
      <c r="AQ32" s="220"/>
      <c r="AR32" s="220"/>
      <c r="AS32" s="220">
        <v>3.95</v>
      </c>
      <c r="AT32" s="217"/>
      <c r="AU32" s="217"/>
      <c r="AV32" s="217"/>
      <c r="AW32" s="217"/>
      <c r="AX32" s="217"/>
      <c r="AY32" s="217"/>
      <c r="AZ32" s="220"/>
      <c r="BA32" s="220"/>
      <c r="BB32" s="220"/>
      <c r="BC32" s="220"/>
      <c r="BD32" s="220"/>
      <c r="BE32" s="220"/>
      <c r="BF32" s="220"/>
      <c r="BG32" s="220"/>
      <c r="BH32" s="220"/>
      <c r="BI32" s="220"/>
      <c r="BJ32" s="220"/>
      <c r="BK32" s="220"/>
      <c r="BL32" s="220"/>
      <c r="BM32" s="220"/>
      <c r="BN32" s="220"/>
      <c r="BO32" s="220"/>
      <c r="BP32" s="49">
        <v>3.15</v>
      </c>
      <c r="BQ32" s="50">
        <v>2.5</v>
      </c>
      <c r="BR32" s="51">
        <v>3.9</v>
      </c>
      <c r="BS32" s="52">
        <v>3.95</v>
      </c>
      <c r="BT32" s="53"/>
      <c r="BU32" s="54"/>
      <c r="BV32" s="55"/>
      <c r="BW32" s="56"/>
      <c r="BX32" s="57"/>
      <c r="BY32" s="257"/>
      <c r="BZ32" s="84"/>
      <c r="CA32" s="258">
        <v>2.97</v>
      </c>
      <c r="CB32" s="59">
        <v>7.4</v>
      </c>
      <c r="CC32" s="153">
        <f t="shared" si="0"/>
        <v>3.1</v>
      </c>
      <c r="CD32" s="154" t="str">
        <f t="shared" si="2"/>
        <v/>
      </c>
      <c r="CE32" s="155">
        <f t="shared" si="3"/>
        <v>3</v>
      </c>
      <c r="CF32" s="156" t="str">
        <f t="shared" si="4"/>
        <v/>
      </c>
      <c r="CG32" s="157">
        <f t="shared" si="5"/>
        <v>2.8499999999999996</v>
      </c>
      <c r="CH32" s="154" t="str">
        <f t="shared" si="6"/>
        <v/>
      </c>
      <c r="CI32" s="155">
        <f t="shared" si="7"/>
        <v>3.55</v>
      </c>
      <c r="CJ32" s="156"/>
      <c r="CK32" s="157" t="str">
        <f t="shared" si="8"/>
        <v/>
      </c>
      <c r="CL32" s="158" t="str">
        <f t="shared" si="9"/>
        <v/>
      </c>
      <c r="CM32" s="155">
        <f t="shared" si="10"/>
        <v>3.2</v>
      </c>
      <c r="CN32" s="156"/>
      <c r="CO32" s="157" t="str">
        <f t="shared" si="18"/>
        <v/>
      </c>
      <c r="CP32" s="154" t="str">
        <f t="shared" si="11"/>
        <v/>
      </c>
      <c r="CQ32" s="155" t="str">
        <f t="shared" si="12"/>
        <v/>
      </c>
      <c r="CR32" s="159" t="str">
        <f t="shared" si="13"/>
        <v/>
      </c>
      <c r="CS32" s="157" t="str">
        <f t="shared" si="14"/>
        <v/>
      </c>
      <c r="CT32" s="154" t="str">
        <f t="shared" si="15"/>
        <v/>
      </c>
      <c r="CU32" s="155" t="str">
        <f t="shared" si="16"/>
        <v/>
      </c>
      <c r="CV32" s="156">
        <f t="shared" si="17"/>
        <v>3.95</v>
      </c>
    </row>
    <row r="33" spans="1:100" ht="17.25" thickBot="1">
      <c r="A33" s="93" t="s">
        <v>76</v>
      </c>
      <c r="B33" s="109" t="s">
        <v>52</v>
      </c>
      <c r="C33" s="222"/>
      <c r="D33" s="214"/>
      <c r="E33" s="214"/>
      <c r="F33" s="214"/>
      <c r="G33" s="214"/>
      <c r="H33" s="214"/>
      <c r="I33" s="214"/>
      <c r="J33" s="215"/>
      <c r="K33" s="215"/>
      <c r="L33" s="215"/>
      <c r="M33" s="215"/>
      <c r="N33" s="215"/>
      <c r="O33" s="215"/>
      <c r="P33" s="215"/>
      <c r="Q33" s="215"/>
      <c r="R33" s="215"/>
      <c r="S33" s="217"/>
      <c r="T33" s="217"/>
      <c r="U33" s="217"/>
      <c r="V33" s="217"/>
      <c r="W33" s="217"/>
      <c r="X33" s="217"/>
      <c r="Y33" s="214"/>
      <c r="Z33" s="223">
        <v>3.2</v>
      </c>
      <c r="AA33" s="223">
        <v>2.5</v>
      </c>
      <c r="AB33" s="223"/>
      <c r="AC33" s="223"/>
      <c r="AD33" s="223"/>
      <c r="AE33" s="219">
        <v>5.2</v>
      </c>
      <c r="AF33" s="219"/>
      <c r="AG33" s="219"/>
      <c r="AH33" s="219"/>
      <c r="AI33" s="219"/>
      <c r="AJ33" s="220"/>
      <c r="AK33" s="220"/>
      <c r="AL33" s="220"/>
      <c r="AM33" s="214"/>
      <c r="AN33" s="214"/>
      <c r="AO33" s="214"/>
      <c r="AP33" s="220"/>
      <c r="AQ33" s="220"/>
      <c r="AR33" s="220"/>
      <c r="AS33" s="220">
        <v>5.35</v>
      </c>
      <c r="AT33" s="217"/>
      <c r="AU33" s="217"/>
      <c r="AV33" s="217"/>
      <c r="AW33" s="217"/>
      <c r="AX33" s="217"/>
      <c r="AY33" s="217"/>
      <c r="AZ33" s="220"/>
      <c r="BA33" s="220"/>
      <c r="BB33" s="220"/>
      <c r="BC33" s="220"/>
      <c r="BD33" s="220"/>
      <c r="BE33" s="220"/>
      <c r="BF33" s="220"/>
      <c r="BG33" s="220"/>
      <c r="BH33" s="220"/>
      <c r="BI33" s="220"/>
      <c r="BJ33" s="220">
        <v>4.0999999999999996</v>
      </c>
      <c r="BK33" s="220"/>
      <c r="BL33" s="220"/>
      <c r="BM33" s="220"/>
      <c r="BN33" s="220"/>
      <c r="BO33" s="220"/>
      <c r="BP33" s="49">
        <v>4.166666666666667</v>
      </c>
      <c r="BQ33" s="50" t="s">
        <v>200</v>
      </c>
      <c r="BR33" s="51" t="s">
        <v>200</v>
      </c>
      <c r="BS33" s="52">
        <v>3.9249999999999998</v>
      </c>
      <c r="BT33" s="53"/>
      <c r="BU33" s="54"/>
      <c r="BV33" s="55"/>
      <c r="BW33" s="56"/>
      <c r="BX33" s="57"/>
      <c r="BY33" s="257"/>
      <c r="BZ33" s="84"/>
      <c r="CA33" s="258">
        <v>2.4900000000000002</v>
      </c>
      <c r="CB33" s="59"/>
      <c r="CC33" s="153" t="str">
        <f t="shared" si="0"/>
        <v/>
      </c>
      <c r="CD33" s="154" t="str">
        <f t="shared" si="2"/>
        <v/>
      </c>
      <c r="CE33" s="155" t="str">
        <f t="shared" si="3"/>
        <v/>
      </c>
      <c r="CF33" s="156" t="str">
        <f t="shared" si="4"/>
        <v/>
      </c>
      <c r="CG33" s="157" t="str">
        <f t="shared" si="5"/>
        <v/>
      </c>
      <c r="CH33" s="154" t="str">
        <f t="shared" si="6"/>
        <v/>
      </c>
      <c r="CI33" s="155">
        <f t="shared" si="7"/>
        <v>5.2</v>
      </c>
      <c r="CJ33" s="156"/>
      <c r="CK33" s="157" t="str">
        <f t="shared" si="8"/>
        <v/>
      </c>
      <c r="CL33" s="158" t="str">
        <f t="shared" si="9"/>
        <v/>
      </c>
      <c r="CM33" s="155" t="str">
        <f t="shared" si="10"/>
        <v/>
      </c>
      <c r="CN33" s="156"/>
      <c r="CO33" s="157" t="str">
        <f t="shared" si="18"/>
        <v/>
      </c>
      <c r="CP33" s="154" t="str">
        <f t="shared" si="11"/>
        <v/>
      </c>
      <c r="CQ33" s="155">
        <f t="shared" si="12"/>
        <v>4.0999999999999996</v>
      </c>
      <c r="CR33" s="159" t="str">
        <f t="shared" si="13"/>
        <v/>
      </c>
      <c r="CS33" s="157">
        <f t="shared" si="14"/>
        <v>3.2</v>
      </c>
      <c r="CT33" s="154">
        <f t="shared" si="15"/>
        <v>2.5</v>
      </c>
      <c r="CU33" s="155" t="str">
        <f t="shared" si="16"/>
        <v/>
      </c>
      <c r="CV33" s="156">
        <f t="shared" si="17"/>
        <v>5.35</v>
      </c>
    </row>
    <row r="34" spans="1:100" ht="17.25" thickBot="1">
      <c r="A34" s="93" t="s">
        <v>265</v>
      </c>
      <c r="B34" s="109" t="s">
        <v>52</v>
      </c>
      <c r="C34" s="213">
        <v>3</v>
      </c>
      <c r="D34" s="214"/>
      <c r="E34" s="214"/>
      <c r="F34" s="214"/>
      <c r="G34" s="214"/>
      <c r="H34" s="214"/>
      <c r="I34" s="214"/>
      <c r="J34" s="215"/>
      <c r="K34" s="215"/>
      <c r="L34" s="215"/>
      <c r="M34" s="215"/>
      <c r="N34" s="215"/>
      <c r="O34" s="215"/>
      <c r="P34" s="215"/>
      <c r="Q34" s="215"/>
      <c r="R34" s="215"/>
      <c r="S34" s="217"/>
      <c r="T34" s="217"/>
      <c r="U34" s="217"/>
      <c r="V34" s="217"/>
      <c r="W34" s="217"/>
      <c r="X34" s="217"/>
      <c r="Y34" s="214"/>
      <c r="Z34" s="223"/>
      <c r="AA34" s="223"/>
      <c r="AB34" s="223"/>
      <c r="AC34" s="223"/>
      <c r="AD34" s="223"/>
      <c r="AE34" s="219"/>
      <c r="AF34" s="219"/>
      <c r="AG34" s="219"/>
      <c r="AH34" s="219"/>
      <c r="AI34" s="219"/>
      <c r="AJ34" s="220"/>
      <c r="AK34" s="220"/>
      <c r="AL34" s="220"/>
      <c r="AM34" s="214"/>
      <c r="AN34" s="214"/>
      <c r="AO34" s="214"/>
      <c r="AP34" s="220"/>
      <c r="AQ34" s="220"/>
      <c r="AR34" s="220"/>
      <c r="AS34" s="220"/>
      <c r="AT34" s="217"/>
      <c r="AU34" s="217"/>
      <c r="AV34" s="217"/>
      <c r="AW34" s="217"/>
      <c r="AX34" s="217"/>
      <c r="AY34" s="217"/>
      <c r="AZ34" s="220"/>
      <c r="BA34" s="220"/>
      <c r="BB34" s="220"/>
      <c r="BC34" s="220"/>
      <c r="BD34" s="220"/>
      <c r="BE34" s="220"/>
      <c r="BF34" s="220"/>
      <c r="BG34" s="220"/>
      <c r="BH34" s="220"/>
      <c r="BI34" s="220"/>
      <c r="BJ34" s="220"/>
      <c r="BK34" s="220"/>
      <c r="BL34" s="220"/>
      <c r="BM34" s="220"/>
      <c r="BN34" s="220"/>
      <c r="BO34" s="220"/>
      <c r="BP34" s="49">
        <v>3</v>
      </c>
      <c r="BQ34" s="50"/>
      <c r="BR34" s="51"/>
      <c r="BS34" s="52" t="s">
        <v>200</v>
      </c>
      <c r="BT34" s="53"/>
      <c r="BU34" s="54"/>
      <c r="BV34" s="55"/>
      <c r="BW34" s="56"/>
      <c r="BX34" s="57"/>
      <c r="BY34" s="257"/>
      <c r="BZ34" s="84"/>
      <c r="CA34" s="258"/>
      <c r="CB34" s="59">
        <v>4.5</v>
      </c>
      <c r="CC34" s="153">
        <f t="shared" si="0"/>
        <v>3</v>
      </c>
      <c r="CD34" s="154" t="str">
        <f t="shared" si="2"/>
        <v/>
      </c>
      <c r="CE34" s="155" t="str">
        <f t="shared" si="3"/>
        <v/>
      </c>
      <c r="CF34" s="156" t="str">
        <f t="shared" si="4"/>
        <v/>
      </c>
      <c r="CG34" s="157" t="str">
        <f t="shared" si="5"/>
        <v/>
      </c>
      <c r="CH34" s="154" t="str">
        <f t="shared" si="6"/>
        <v/>
      </c>
      <c r="CI34" s="155" t="str">
        <f t="shared" si="7"/>
        <v/>
      </c>
      <c r="CJ34" s="156"/>
      <c r="CK34" s="157" t="str">
        <f t="shared" si="8"/>
        <v/>
      </c>
      <c r="CL34" s="158" t="str">
        <f t="shared" si="9"/>
        <v/>
      </c>
      <c r="CM34" s="155" t="str">
        <f t="shared" si="10"/>
        <v/>
      </c>
      <c r="CN34" s="156"/>
      <c r="CO34" s="157" t="str">
        <f t="shared" si="18"/>
        <v/>
      </c>
      <c r="CP34" s="154" t="str">
        <f t="shared" si="11"/>
        <v/>
      </c>
      <c r="CQ34" s="155" t="str">
        <f t="shared" si="12"/>
        <v/>
      </c>
      <c r="CR34" s="159" t="str">
        <f t="shared" si="13"/>
        <v/>
      </c>
      <c r="CS34" s="157" t="str">
        <f t="shared" si="14"/>
        <v/>
      </c>
      <c r="CT34" s="154" t="str">
        <f t="shared" si="15"/>
        <v/>
      </c>
      <c r="CU34" s="155" t="str">
        <f t="shared" si="16"/>
        <v/>
      </c>
      <c r="CV34" s="156" t="str">
        <f t="shared" si="17"/>
        <v/>
      </c>
    </row>
    <row r="35" spans="1:100" ht="33.75" thickBot="1">
      <c r="A35" s="93" t="s">
        <v>77</v>
      </c>
      <c r="B35" s="109" t="s">
        <v>52</v>
      </c>
      <c r="C35" s="222"/>
      <c r="D35" s="214"/>
      <c r="E35" s="214"/>
      <c r="F35" s="214"/>
      <c r="G35" s="214"/>
      <c r="H35" s="214"/>
      <c r="I35" s="214"/>
      <c r="J35" s="215"/>
      <c r="K35" s="215"/>
      <c r="L35" s="215"/>
      <c r="M35" s="215"/>
      <c r="N35" s="215"/>
      <c r="O35" s="215"/>
      <c r="P35" s="215"/>
      <c r="Q35" s="215"/>
      <c r="R35" s="215"/>
      <c r="S35" s="217"/>
      <c r="T35" s="217"/>
      <c r="U35" s="217"/>
      <c r="V35" s="217"/>
      <c r="W35" s="217"/>
      <c r="X35" s="217"/>
      <c r="Y35" s="214"/>
      <c r="Z35" s="223"/>
      <c r="AA35" s="223"/>
      <c r="AB35" s="223"/>
      <c r="AC35" s="223"/>
      <c r="AD35" s="223"/>
      <c r="AE35" s="219"/>
      <c r="AF35" s="219"/>
      <c r="AG35" s="219"/>
      <c r="AH35" s="219"/>
      <c r="AI35" s="219"/>
      <c r="AJ35" s="220"/>
      <c r="AK35" s="220"/>
      <c r="AL35" s="220"/>
      <c r="AM35" s="214"/>
      <c r="AN35" s="214"/>
      <c r="AO35" s="214"/>
      <c r="AP35" s="220"/>
      <c r="AQ35" s="220"/>
      <c r="AR35" s="220"/>
      <c r="AS35" s="220"/>
      <c r="AT35" s="217"/>
      <c r="AU35" s="217"/>
      <c r="AV35" s="217"/>
      <c r="AW35" s="217"/>
      <c r="AX35" s="217"/>
      <c r="AY35" s="217"/>
      <c r="AZ35" s="220"/>
      <c r="BA35" s="220"/>
      <c r="BB35" s="220"/>
      <c r="BC35" s="220"/>
      <c r="BD35" s="220"/>
      <c r="BE35" s="220"/>
      <c r="BF35" s="220"/>
      <c r="BG35" s="220"/>
      <c r="BH35" s="220"/>
      <c r="BI35" s="220"/>
      <c r="BJ35" s="220"/>
      <c r="BK35" s="220"/>
      <c r="BL35" s="220"/>
      <c r="BM35" s="220"/>
      <c r="BN35" s="220"/>
      <c r="BO35" s="220"/>
      <c r="BP35" s="49" t="s">
        <v>200</v>
      </c>
      <c r="BQ35" s="50" t="s">
        <v>200</v>
      </c>
      <c r="BR35" s="51" t="s">
        <v>200</v>
      </c>
      <c r="BS35" s="52" t="s">
        <v>200</v>
      </c>
      <c r="BT35" s="53"/>
      <c r="BU35" s="54"/>
      <c r="BV35" s="55"/>
      <c r="BW35" s="56"/>
      <c r="BX35" s="57"/>
      <c r="BY35" s="257"/>
      <c r="BZ35" s="84"/>
      <c r="CA35" s="258">
        <v>2.39</v>
      </c>
      <c r="CB35" s="59"/>
      <c r="CC35" s="153" t="str">
        <f t="shared" si="0"/>
        <v/>
      </c>
      <c r="CD35" s="154" t="str">
        <f t="shared" si="2"/>
        <v/>
      </c>
      <c r="CE35" s="155" t="str">
        <f t="shared" si="3"/>
        <v/>
      </c>
      <c r="CF35" s="156" t="str">
        <f t="shared" si="4"/>
        <v/>
      </c>
      <c r="CG35" s="157" t="str">
        <f t="shared" si="5"/>
        <v/>
      </c>
      <c r="CH35" s="154" t="str">
        <f t="shared" si="6"/>
        <v/>
      </c>
      <c r="CI35" s="155" t="str">
        <f t="shared" si="7"/>
        <v/>
      </c>
      <c r="CJ35" s="156"/>
      <c r="CK35" s="157" t="str">
        <f t="shared" si="8"/>
        <v/>
      </c>
      <c r="CL35" s="158" t="str">
        <f t="shared" si="9"/>
        <v/>
      </c>
      <c r="CM35" s="155" t="str">
        <f t="shared" si="10"/>
        <v/>
      </c>
      <c r="CN35" s="156"/>
      <c r="CO35" s="157" t="str">
        <f t="shared" si="18"/>
        <v/>
      </c>
      <c r="CP35" s="154" t="str">
        <f t="shared" si="11"/>
        <v/>
      </c>
      <c r="CQ35" s="155" t="str">
        <f t="shared" si="12"/>
        <v/>
      </c>
      <c r="CR35" s="159" t="str">
        <f t="shared" si="13"/>
        <v/>
      </c>
      <c r="CS35" s="157" t="str">
        <f t="shared" si="14"/>
        <v/>
      </c>
      <c r="CT35" s="154" t="str">
        <f t="shared" si="15"/>
        <v/>
      </c>
      <c r="CU35" s="155" t="str">
        <f t="shared" si="16"/>
        <v/>
      </c>
      <c r="CV35" s="156" t="str">
        <f t="shared" si="17"/>
        <v/>
      </c>
    </row>
    <row r="36" spans="1:100" ht="33.75" thickBot="1">
      <c r="A36" s="93" t="s">
        <v>77</v>
      </c>
      <c r="B36" s="109" t="s">
        <v>74</v>
      </c>
      <c r="C36" s="222"/>
      <c r="D36" s="214"/>
      <c r="E36" s="214"/>
      <c r="F36" s="214"/>
      <c r="G36" s="214"/>
      <c r="H36" s="214"/>
      <c r="I36" s="214"/>
      <c r="J36" s="215"/>
      <c r="K36" s="215"/>
      <c r="L36" s="215"/>
      <c r="M36" s="215"/>
      <c r="N36" s="215"/>
      <c r="O36" s="215"/>
      <c r="P36" s="215"/>
      <c r="Q36" s="215"/>
      <c r="R36" s="215"/>
      <c r="S36" s="217"/>
      <c r="T36" s="217"/>
      <c r="U36" s="217"/>
      <c r="V36" s="217"/>
      <c r="W36" s="217"/>
      <c r="X36" s="217"/>
      <c r="Y36" s="214"/>
      <c r="Z36" s="223"/>
      <c r="AA36" s="223"/>
      <c r="AB36" s="223"/>
      <c r="AC36" s="223"/>
      <c r="AD36" s="223"/>
      <c r="AE36" s="219"/>
      <c r="AF36" s="219"/>
      <c r="AG36" s="219"/>
      <c r="AH36" s="219"/>
      <c r="AI36" s="219"/>
      <c r="AJ36" s="220"/>
      <c r="AK36" s="220"/>
      <c r="AL36" s="220"/>
      <c r="AM36" s="214"/>
      <c r="AN36" s="214"/>
      <c r="AO36" s="214"/>
      <c r="AP36" s="220"/>
      <c r="AQ36" s="220"/>
      <c r="AR36" s="220"/>
      <c r="AS36" s="220">
        <v>3.95</v>
      </c>
      <c r="AT36" s="217"/>
      <c r="AU36" s="217"/>
      <c r="AV36" s="217"/>
      <c r="AW36" s="217"/>
      <c r="AX36" s="217"/>
      <c r="AY36" s="217"/>
      <c r="AZ36" s="220"/>
      <c r="BA36" s="220"/>
      <c r="BB36" s="220"/>
      <c r="BC36" s="220"/>
      <c r="BD36" s="220"/>
      <c r="BE36" s="220"/>
      <c r="BF36" s="220"/>
      <c r="BG36" s="220"/>
      <c r="BH36" s="220"/>
      <c r="BI36" s="220"/>
      <c r="BJ36" s="220"/>
      <c r="BK36" s="220"/>
      <c r="BL36" s="220"/>
      <c r="BM36" s="220"/>
      <c r="BN36" s="220"/>
      <c r="BO36" s="220"/>
      <c r="BP36" s="49" t="s">
        <v>200</v>
      </c>
      <c r="BQ36" s="50" t="s">
        <v>200</v>
      </c>
      <c r="BR36" s="51" t="s">
        <v>200</v>
      </c>
      <c r="BS36" s="52">
        <v>3.95</v>
      </c>
      <c r="BT36" s="53"/>
      <c r="BU36" s="54"/>
      <c r="BV36" s="55"/>
      <c r="BW36" s="56"/>
      <c r="BX36" s="57"/>
      <c r="BY36" s="257"/>
      <c r="BZ36" s="84"/>
      <c r="CA36" s="258"/>
      <c r="CB36" s="59"/>
      <c r="CC36" s="153" t="str">
        <f t="shared" si="0"/>
        <v/>
      </c>
      <c r="CD36" s="154" t="str">
        <f t="shared" si="2"/>
        <v/>
      </c>
      <c r="CE36" s="155" t="str">
        <f t="shared" si="3"/>
        <v/>
      </c>
      <c r="CF36" s="156" t="str">
        <f t="shared" si="4"/>
        <v/>
      </c>
      <c r="CG36" s="157" t="str">
        <f t="shared" si="5"/>
        <v/>
      </c>
      <c r="CH36" s="154" t="str">
        <f t="shared" si="6"/>
        <v/>
      </c>
      <c r="CI36" s="155" t="str">
        <f t="shared" si="7"/>
        <v/>
      </c>
      <c r="CJ36" s="156"/>
      <c r="CK36" s="157" t="str">
        <f t="shared" si="8"/>
        <v/>
      </c>
      <c r="CL36" s="158" t="str">
        <f t="shared" si="9"/>
        <v/>
      </c>
      <c r="CM36" s="155" t="str">
        <f t="shared" si="10"/>
        <v/>
      </c>
      <c r="CN36" s="156"/>
      <c r="CO36" s="157" t="str">
        <f t="shared" si="18"/>
        <v/>
      </c>
      <c r="CP36" s="154" t="str">
        <f t="shared" si="11"/>
        <v/>
      </c>
      <c r="CQ36" s="155" t="str">
        <f t="shared" si="12"/>
        <v/>
      </c>
      <c r="CR36" s="159" t="str">
        <f t="shared" si="13"/>
        <v/>
      </c>
      <c r="CS36" s="157" t="str">
        <f t="shared" si="14"/>
        <v/>
      </c>
      <c r="CT36" s="154" t="str">
        <f t="shared" si="15"/>
        <v/>
      </c>
      <c r="CU36" s="155" t="str">
        <f t="shared" si="16"/>
        <v/>
      </c>
      <c r="CV36" s="156">
        <f t="shared" si="17"/>
        <v>3.95</v>
      </c>
    </row>
    <row r="37" spans="1:100" ht="33.75" thickBot="1">
      <c r="A37" s="93" t="s">
        <v>78</v>
      </c>
      <c r="B37" s="109" t="s">
        <v>52</v>
      </c>
      <c r="C37" s="222"/>
      <c r="D37" s="214"/>
      <c r="E37" s="214">
        <v>4</v>
      </c>
      <c r="F37" s="214"/>
      <c r="G37" s="214"/>
      <c r="H37" s="214"/>
      <c r="I37" s="214"/>
      <c r="J37" s="215"/>
      <c r="K37" s="215"/>
      <c r="L37" s="215"/>
      <c r="M37" s="215"/>
      <c r="N37" s="215"/>
      <c r="O37" s="215"/>
      <c r="P37" s="215"/>
      <c r="Q37" s="215"/>
      <c r="R37" s="215"/>
      <c r="S37" s="217"/>
      <c r="T37" s="217"/>
      <c r="U37" s="217"/>
      <c r="V37" s="217"/>
      <c r="W37" s="224"/>
      <c r="X37" s="217"/>
      <c r="Y37" s="214"/>
      <c r="Z37" s="223"/>
      <c r="AA37" s="223"/>
      <c r="AB37" s="223"/>
      <c r="AC37" s="226"/>
      <c r="AD37" s="223"/>
      <c r="AE37" s="219"/>
      <c r="AF37" s="229">
        <v>4</v>
      </c>
      <c r="AG37" s="230"/>
      <c r="AH37" s="219"/>
      <c r="AI37" s="219"/>
      <c r="AJ37" s="220"/>
      <c r="AK37" s="220"/>
      <c r="AL37" s="220"/>
      <c r="AM37" s="214"/>
      <c r="AN37" s="214"/>
      <c r="AO37" s="214"/>
      <c r="AP37" s="220"/>
      <c r="AQ37" s="220"/>
      <c r="AR37" s="220"/>
      <c r="AS37" s="220"/>
      <c r="AT37" s="217"/>
      <c r="AU37" s="217"/>
      <c r="AV37" s="217"/>
      <c r="AW37" s="217"/>
      <c r="AX37" s="217"/>
      <c r="AY37" s="217"/>
      <c r="AZ37" s="220"/>
      <c r="BA37" s="220"/>
      <c r="BB37" s="220"/>
      <c r="BC37" s="220"/>
      <c r="BD37" s="220"/>
      <c r="BE37" s="220"/>
      <c r="BF37" s="220"/>
      <c r="BG37" s="220"/>
      <c r="BH37" s="221"/>
      <c r="BI37" s="220"/>
      <c r="BJ37" s="220"/>
      <c r="BK37" s="220"/>
      <c r="BL37" s="220"/>
      <c r="BM37" s="220"/>
      <c r="BN37" s="220"/>
      <c r="BO37" s="227"/>
      <c r="BP37" s="49">
        <v>4</v>
      </c>
      <c r="BQ37" s="50"/>
      <c r="BR37" s="51"/>
      <c r="BS37" s="52" t="s">
        <v>200</v>
      </c>
      <c r="BT37" s="53"/>
      <c r="BU37" s="54"/>
      <c r="BV37" s="55"/>
      <c r="BW37" s="56"/>
      <c r="BX37" s="57"/>
      <c r="BY37" s="257"/>
      <c r="BZ37" s="84"/>
      <c r="CA37" s="258">
        <v>1.27</v>
      </c>
      <c r="CB37" s="59">
        <v>9</v>
      </c>
      <c r="CC37" s="153">
        <f t="shared" si="0"/>
        <v>4</v>
      </c>
      <c r="CD37" s="154" t="str">
        <f t="shared" si="2"/>
        <v/>
      </c>
      <c r="CE37" s="155" t="str">
        <f t="shared" si="3"/>
        <v/>
      </c>
      <c r="CF37" s="156" t="str">
        <f t="shared" si="4"/>
        <v/>
      </c>
      <c r="CG37" s="157" t="str">
        <f t="shared" si="5"/>
        <v/>
      </c>
      <c r="CH37" s="154" t="str">
        <f t="shared" si="6"/>
        <v/>
      </c>
      <c r="CI37" s="155">
        <f t="shared" si="7"/>
        <v>4</v>
      </c>
      <c r="CJ37" s="156"/>
      <c r="CK37" s="157" t="str">
        <f t="shared" si="8"/>
        <v/>
      </c>
      <c r="CL37" s="158" t="str">
        <f t="shared" si="9"/>
        <v/>
      </c>
      <c r="CM37" s="155" t="str">
        <f t="shared" si="10"/>
        <v/>
      </c>
      <c r="CN37" s="156"/>
      <c r="CO37" s="157" t="str">
        <f t="shared" si="18"/>
        <v/>
      </c>
      <c r="CP37" s="154" t="str">
        <f t="shared" si="11"/>
        <v/>
      </c>
      <c r="CQ37" s="155" t="str">
        <f t="shared" si="12"/>
        <v/>
      </c>
      <c r="CR37" s="159" t="str">
        <f t="shared" si="13"/>
        <v/>
      </c>
      <c r="CS37" s="157" t="str">
        <f t="shared" si="14"/>
        <v/>
      </c>
      <c r="CT37" s="154" t="str">
        <f t="shared" si="15"/>
        <v/>
      </c>
      <c r="CU37" s="155" t="str">
        <f t="shared" si="16"/>
        <v/>
      </c>
      <c r="CV37" s="156" t="str">
        <f t="shared" si="17"/>
        <v/>
      </c>
    </row>
    <row r="38" spans="1:100" ht="33.75" thickBot="1">
      <c r="A38" s="93" t="s">
        <v>78</v>
      </c>
      <c r="B38" s="109" t="s">
        <v>74</v>
      </c>
      <c r="C38" s="222"/>
      <c r="D38" s="214"/>
      <c r="E38" s="225"/>
      <c r="F38" s="214"/>
      <c r="G38" s="214"/>
      <c r="H38" s="214"/>
      <c r="I38" s="214"/>
      <c r="J38" s="215"/>
      <c r="K38" s="215"/>
      <c r="L38" s="215"/>
      <c r="M38" s="215"/>
      <c r="N38" s="215"/>
      <c r="O38" s="215"/>
      <c r="P38" s="215"/>
      <c r="Q38" s="215"/>
      <c r="R38" s="215"/>
      <c r="S38" s="217"/>
      <c r="T38" s="217"/>
      <c r="U38" s="217"/>
      <c r="V38" s="217"/>
      <c r="W38" s="217"/>
      <c r="X38" s="217"/>
      <c r="Y38" s="214"/>
      <c r="Z38" s="223"/>
      <c r="AA38" s="223"/>
      <c r="AB38" s="223"/>
      <c r="AC38" s="223"/>
      <c r="AD38" s="223"/>
      <c r="AE38" s="219"/>
      <c r="AF38" s="219"/>
      <c r="AG38" s="219"/>
      <c r="AH38" s="219"/>
      <c r="AI38" s="233"/>
      <c r="AJ38" s="220"/>
      <c r="AK38" s="220"/>
      <c r="AL38" s="220"/>
      <c r="AM38" s="214"/>
      <c r="AN38" s="214"/>
      <c r="AO38" s="214"/>
      <c r="AP38" s="220"/>
      <c r="AQ38" s="220"/>
      <c r="AR38" s="220"/>
      <c r="AS38" s="220">
        <v>1.9</v>
      </c>
      <c r="AT38" s="217"/>
      <c r="AU38" s="232"/>
      <c r="AV38" s="232"/>
      <c r="AW38" s="217"/>
      <c r="AX38" s="217"/>
      <c r="AY38" s="217"/>
      <c r="AZ38" s="221"/>
      <c r="BA38" s="220"/>
      <c r="BB38" s="220"/>
      <c r="BC38" s="220"/>
      <c r="BD38" s="221"/>
      <c r="BE38" s="220"/>
      <c r="BF38" s="220"/>
      <c r="BG38" s="220"/>
      <c r="BH38" s="220"/>
      <c r="BI38" s="220"/>
      <c r="BJ38" s="220"/>
      <c r="BK38" s="220"/>
      <c r="BL38" s="227"/>
      <c r="BM38" s="220"/>
      <c r="BN38" s="220"/>
      <c r="BO38" s="220"/>
      <c r="BP38" s="49" t="s">
        <v>200</v>
      </c>
      <c r="BQ38" s="50"/>
      <c r="BR38" s="51"/>
      <c r="BS38" s="52">
        <v>1.9</v>
      </c>
      <c r="BT38" s="53"/>
      <c r="BU38" s="54"/>
      <c r="BV38" s="55"/>
      <c r="BW38" s="56"/>
      <c r="BX38" s="57"/>
      <c r="BY38" s="257"/>
      <c r="BZ38" s="84"/>
      <c r="CA38" s="258"/>
      <c r="CB38" s="59">
        <v>4.4000000000000004</v>
      </c>
      <c r="CC38" s="153" t="str">
        <f t="shared" si="0"/>
        <v/>
      </c>
      <c r="CD38" s="154" t="str">
        <f t="shared" si="2"/>
        <v/>
      </c>
      <c r="CE38" s="155" t="str">
        <f t="shared" si="3"/>
        <v/>
      </c>
      <c r="CF38" s="156" t="str">
        <f t="shared" si="4"/>
        <v/>
      </c>
      <c r="CG38" s="157" t="str">
        <f t="shared" si="5"/>
        <v/>
      </c>
      <c r="CH38" s="154" t="str">
        <f t="shared" si="6"/>
        <v/>
      </c>
      <c r="CI38" s="155" t="str">
        <f t="shared" si="7"/>
        <v/>
      </c>
      <c r="CJ38" s="156"/>
      <c r="CK38" s="157" t="str">
        <f t="shared" si="8"/>
        <v/>
      </c>
      <c r="CL38" s="158" t="str">
        <f t="shared" si="9"/>
        <v/>
      </c>
      <c r="CM38" s="155" t="str">
        <f t="shared" si="10"/>
        <v/>
      </c>
      <c r="CN38" s="156"/>
      <c r="CO38" s="157" t="str">
        <f t="shared" si="18"/>
        <v/>
      </c>
      <c r="CP38" s="154" t="str">
        <f t="shared" si="11"/>
        <v/>
      </c>
      <c r="CQ38" s="155" t="str">
        <f t="shared" si="12"/>
        <v/>
      </c>
      <c r="CR38" s="159" t="str">
        <f t="shared" si="13"/>
        <v/>
      </c>
      <c r="CS38" s="157" t="str">
        <f t="shared" si="14"/>
        <v/>
      </c>
      <c r="CT38" s="154" t="str">
        <f t="shared" si="15"/>
        <v/>
      </c>
      <c r="CU38" s="155" t="str">
        <f t="shared" si="16"/>
        <v/>
      </c>
      <c r="CV38" s="156">
        <f t="shared" si="17"/>
        <v>1.9</v>
      </c>
    </row>
    <row r="39" spans="1:100" ht="33.75" thickBot="1">
      <c r="A39" s="93" t="s">
        <v>79</v>
      </c>
      <c r="B39" s="109" t="s">
        <v>74</v>
      </c>
      <c r="C39" s="222"/>
      <c r="D39" s="214"/>
      <c r="E39" s="225"/>
      <c r="F39" s="214"/>
      <c r="G39" s="214"/>
      <c r="H39" s="214"/>
      <c r="I39" s="214"/>
      <c r="J39" s="216"/>
      <c r="K39" s="215"/>
      <c r="L39" s="215"/>
      <c r="M39" s="215"/>
      <c r="N39" s="215"/>
      <c r="O39" s="215"/>
      <c r="P39" s="215"/>
      <c r="Q39" s="215"/>
      <c r="R39" s="215"/>
      <c r="S39" s="224">
        <v>0.8</v>
      </c>
      <c r="T39" s="217"/>
      <c r="U39" s="217"/>
      <c r="V39" s="217"/>
      <c r="W39" s="217"/>
      <c r="X39" s="217"/>
      <c r="Y39" s="214"/>
      <c r="Z39" s="223"/>
      <c r="AA39" s="223"/>
      <c r="AB39" s="223"/>
      <c r="AC39" s="226"/>
      <c r="AD39" s="223"/>
      <c r="AE39" s="219"/>
      <c r="AF39" s="219"/>
      <c r="AG39" s="219"/>
      <c r="AH39" s="219"/>
      <c r="AI39" s="219"/>
      <c r="AJ39" s="220"/>
      <c r="AK39" s="220"/>
      <c r="AL39" s="220"/>
      <c r="AM39" s="214"/>
      <c r="AN39" s="214"/>
      <c r="AO39" s="214"/>
      <c r="AP39" s="220"/>
      <c r="AQ39" s="220"/>
      <c r="AR39" s="220">
        <v>1.5</v>
      </c>
      <c r="AS39" s="220"/>
      <c r="AT39" s="217"/>
      <c r="AU39" s="232"/>
      <c r="AV39" s="232"/>
      <c r="AW39" s="217"/>
      <c r="AX39" s="217"/>
      <c r="AY39" s="217"/>
      <c r="AZ39" s="221"/>
      <c r="BA39" s="220"/>
      <c r="BB39" s="220"/>
      <c r="BC39" s="220"/>
      <c r="BD39" s="221"/>
      <c r="BE39" s="220"/>
      <c r="BF39" s="220"/>
      <c r="BG39" s="220"/>
      <c r="BH39" s="220"/>
      <c r="BI39" s="220"/>
      <c r="BJ39" s="220"/>
      <c r="BK39" s="220"/>
      <c r="BL39" s="220"/>
      <c r="BM39" s="220"/>
      <c r="BN39" s="220"/>
      <c r="BO39" s="220"/>
      <c r="BP39" s="49">
        <v>1.1499999999999999</v>
      </c>
      <c r="BQ39" s="50">
        <v>0.8</v>
      </c>
      <c r="BR39" s="51">
        <v>1.5</v>
      </c>
      <c r="BS39" s="52" t="s">
        <v>200</v>
      </c>
      <c r="BT39" s="53"/>
      <c r="BU39" s="54"/>
      <c r="BV39" s="55"/>
      <c r="BW39" s="56"/>
      <c r="BX39" s="57"/>
      <c r="BY39" s="257"/>
      <c r="BZ39" s="84"/>
      <c r="CA39" s="258"/>
      <c r="CB39" s="59">
        <v>7.8</v>
      </c>
      <c r="CC39" s="153" t="str">
        <f t="shared" si="0"/>
        <v/>
      </c>
      <c r="CD39" s="154" t="str">
        <f t="shared" si="2"/>
        <v/>
      </c>
      <c r="CE39" s="155" t="str">
        <f t="shared" si="3"/>
        <v/>
      </c>
      <c r="CF39" s="156" t="str">
        <f t="shared" si="4"/>
        <v/>
      </c>
      <c r="CG39" s="157">
        <f t="shared" si="5"/>
        <v>0.8</v>
      </c>
      <c r="CH39" s="154" t="str">
        <f t="shared" si="6"/>
        <v/>
      </c>
      <c r="CI39" s="155" t="str">
        <f t="shared" si="7"/>
        <v/>
      </c>
      <c r="CJ39" s="156"/>
      <c r="CK39" s="157" t="str">
        <f t="shared" si="8"/>
        <v/>
      </c>
      <c r="CL39" s="158" t="str">
        <f t="shared" si="9"/>
        <v/>
      </c>
      <c r="CM39" s="155" t="str">
        <f t="shared" si="10"/>
        <v/>
      </c>
      <c r="CN39" s="156"/>
      <c r="CO39" s="157" t="str">
        <f t="shared" si="18"/>
        <v/>
      </c>
      <c r="CP39" s="154" t="str">
        <f t="shared" si="11"/>
        <v/>
      </c>
      <c r="CQ39" s="155" t="str">
        <f t="shared" si="12"/>
        <v/>
      </c>
      <c r="CR39" s="159" t="str">
        <f t="shared" si="13"/>
        <v/>
      </c>
      <c r="CS39" s="157" t="str">
        <f t="shared" si="14"/>
        <v/>
      </c>
      <c r="CT39" s="154" t="str">
        <f t="shared" si="15"/>
        <v/>
      </c>
      <c r="CU39" s="155">
        <f t="shared" si="16"/>
        <v>1.5</v>
      </c>
      <c r="CV39" s="156" t="str">
        <f t="shared" si="17"/>
        <v/>
      </c>
    </row>
    <row r="40" spans="1:100" ht="33.75" thickBot="1">
      <c r="A40" s="93" t="s">
        <v>79</v>
      </c>
      <c r="B40" s="109" t="s">
        <v>52</v>
      </c>
      <c r="C40" s="222">
        <v>3.3</v>
      </c>
      <c r="D40" s="214">
        <v>3.3</v>
      </c>
      <c r="E40" s="214">
        <v>4</v>
      </c>
      <c r="F40" s="214"/>
      <c r="G40" s="214"/>
      <c r="H40" s="214"/>
      <c r="I40" s="214"/>
      <c r="J40" s="215"/>
      <c r="K40" s="215"/>
      <c r="L40" s="216"/>
      <c r="M40" s="215"/>
      <c r="N40" s="215"/>
      <c r="O40" s="215"/>
      <c r="P40" s="215"/>
      <c r="Q40" s="215"/>
      <c r="R40" s="215"/>
      <c r="S40" s="217"/>
      <c r="T40" s="217"/>
      <c r="U40" s="217"/>
      <c r="V40" s="217"/>
      <c r="W40" s="217"/>
      <c r="X40" s="217"/>
      <c r="Y40" s="214"/>
      <c r="Z40" s="226"/>
      <c r="AA40" s="226"/>
      <c r="AB40" s="226"/>
      <c r="AC40" s="223"/>
      <c r="AD40" s="223"/>
      <c r="AE40" s="219">
        <v>3.2</v>
      </c>
      <c r="AF40" s="229">
        <v>4</v>
      </c>
      <c r="AG40" s="230"/>
      <c r="AH40" s="219"/>
      <c r="AI40" s="219"/>
      <c r="AJ40" s="220"/>
      <c r="AK40" s="220"/>
      <c r="AL40" s="220"/>
      <c r="AM40" s="214"/>
      <c r="AN40" s="214"/>
      <c r="AO40" s="225"/>
      <c r="AP40" s="220"/>
      <c r="AQ40" s="220"/>
      <c r="AR40" s="220"/>
      <c r="AS40" s="220"/>
      <c r="AT40" s="217"/>
      <c r="AU40" s="232"/>
      <c r="AV40" s="232"/>
      <c r="AW40" s="217"/>
      <c r="AX40" s="217"/>
      <c r="AY40" s="217"/>
      <c r="AZ40" s="220"/>
      <c r="BA40" s="220"/>
      <c r="BB40" s="220"/>
      <c r="BC40" s="220"/>
      <c r="BD40" s="220"/>
      <c r="BE40" s="220"/>
      <c r="BF40" s="220"/>
      <c r="BG40" s="220"/>
      <c r="BH40" s="221"/>
      <c r="BI40" s="220"/>
      <c r="BJ40" s="220"/>
      <c r="BK40" s="220"/>
      <c r="BL40" s="220"/>
      <c r="BM40" s="220"/>
      <c r="BN40" s="220"/>
      <c r="BO40" s="220"/>
      <c r="BP40" s="49">
        <v>3.56</v>
      </c>
      <c r="BQ40" s="50">
        <v>3.2</v>
      </c>
      <c r="BR40" s="51">
        <v>4</v>
      </c>
      <c r="BS40" s="52" t="s">
        <v>200</v>
      </c>
      <c r="BT40" s="53"/>
      <c r="BU40" s="54"/>
      <c r="BV40" s="55"/>
      <c r="BW40" s="56"/>
      <c r="BX40" s="57"/>
      <c r="BY40" s="257"/>
      <c r="BZ40" s="84"/>
      <c r="CA40" s="258"/>
      <c r="CB40" s="59">
        <v>14.1</v>
      </c>
      <c r="CC40" s="153">
        <f t="shared" si="0"/>
        <v>3.5333333333333332</v>
      </c>
      <c r="CD40" s="154" t="str">
        <f t="shared" si="2"/>
        <v/>
      </c>
      <c r="CE40" s="155" t="str">
        <f t="shared" si="3"/>
        <v/>
      </c>
      <c r="CF40" s="156" t="str">
        <f t="shared" si="4"/>
        <v/>
      </c>
      <c r="CG40" s="157" t="str">
        <f t="shared" si="5"/>
        <v/>
      </c>
      <c r="CH40" s="154" t="str">
        <f t="shared" si="6"/>
        <v/>
      </c>
      <c r="CI40" s="155">
        <f t="shared" si="7"/>
        <v>3.6</v>
      </c>
      <c r="CJ40" s="156"/>
      <c r="CK40" s="157" t="str">
        <f t="shared" si="8"/>
        <v/>
      </c>
      <c r="CL40" s="158" t="str">
        <f t="shared" si="9"/>
        <v/>
      </c>
      <c r="CM40" s="155" t="str">
        <f t="shared" si="10"/>
        <v/>
      </c>
      <c r="CN40" s="156"/>
      <c r="CO40" s="157" t="str">
        <f t="shared" si="18"/>
        <v/>
      </c>
      <c r="CP40" s="154" t="str">
        <f t="shared" si="11"/>
        <v/>
      </c>
      <c r="CQ40" s="155" t="str">
        <f t="shared" si="12"/>
        <v/>
      </c>
      <c r="CR40" s="159" t="str">
        <f t="shared" si="13"/>
        <v/>
      </c>
      <c r="CS40" s="157" t="str">
        <f t="shared" si="14"/>
        <v/>
      </c>
      <c r="CT40" s="154" t="str">
        <f t="shared" si="15"/>
        <v/>
      </c>
      <c r="CU40" s="155" t="str">
        <f t="shared" si="16"/>
        <v/>
      </c>
      <c r="CV40" s="156" t="str">
        <f t="shared" si="17"/>
        <v/>
      </c>
    </row>
    <row r="41" spans="1:100" ht="33.75" thickBot="1">
      <c r="A41" s="93" t="s">
        <v>80</v>
      </c>
      <c r="B41" s="109" t="s">
        <v>52</v>
      </c>
      <c r="C41" s="222">
        <v>2.5</v>
      </c>
      <c r="D41" s="214"/>
      <c r="E41" s="214"/>
      <c r="F41" s="214"/>
      <c r="G41" s="214"/>
      <c r="H41" s="214"/>
      <c r="I41" s="214"/>
      <c r="J41" s="215">
        <v>2.8</v>
      </c>
      <c r="K41" s="215"/>
      <c r="L41" s="215"/>
      <c r="M41" s="215"/>
      <c r="N41" s="215"/>
      <c r="O41" s="215"/>
      <c r="P41" s="215"/>
      <c r="Q41" s="215"/>
      <c r="R41" s="215"/>
      <c r="S41" s="217"/>
      <c r="T41" s="217"/>
      <c r="U41" s="217"/>
      <c r="V41" s="217"/>
      <c r="W41" s="217"/>
      <c r="X41" s="217"/>
      <c r="Y41" s="214"/>
      <c r="Z41" s="223"/>
      <c r="AA41" s="223"/>
      <c r="AB41" s="223"/>
      <c r="AC41" s="223"/>
      <c r="AD41" s="223"/>
      <c r="AE41" s="219">
        <v>2.9</v>
      </c>
      <c r="AF41" s="219"/>
      <c r="AG41" s="230"/>
      <c r="AH41" s="219"/>
      <c r="AI41" s="219"/>
      <c r="AJ41" s="220"/>
      <c r="AK41" s="220"/>
      <c r="AL41" s="220"/>
      <c r="AM41" s="214"/>
      <c r="AN41" s="214"/>
      <c r="AO41" s="214">
        <v>2.7</v>
      </c>
      <c r="AP41" s="220"/>
      <c r="AQ41" s="220">
        <v>1.5</v>
      </c>
      <c r="AR41" s="220"/>
      <c r="AS41" s="220">
        <v>4.95</v>
      </c>
      <c r="AT41" s="217"/>
      <c r="AU41" s="232"/>
      <c r="AV41" s="232"/>
      <c r="AW41" s="217"/>
      <c r="AX41" s="217"/>
      <c r="AY41" s="217"/>
      <c r="AZ41" s="220"/>
      <c r="BA41" s="220"/>
      <c r="BB41" s="220"/>
      <c r="BC41" s="220"/>
      <c r="BD41" s="220"/>
      <c r="BE41" s="220"/>
      <c r="BF41" s="220">
        <v>2.2999999999999998</v>
      </c>
      <c r="BG41" s="220"/>
      <c r="BH41" s="220"/>
      <c r="BI41" s="220"/>
      <c r="BJ41" s="220"/>
      <c r="BK41" s="220"/>
      <c r="BL41" s="220"/>
      <c r="BM41" s="220"/>
      <c r="BN41" s="220"/>
      <c r="BO41" s="220"/>
      <c r="BP41" s="49">
        <v>2.4285714285714284</v>
      </c>
      <c r="BQ41" s="50">
        <v>1.5</v>
      </c>
      <c r="BR41" s="51">
        <v>2.9</v>
      </c>
      <c r="BS41" s="52">
        <v>4.95</v>
      </c>
      <c r="BT41" s="53"/>
      <c r="BU41" s="54"/>
      <c r="BV41" s="55"/>
      <c r="BW41" s="56"/>
      <c r="BX41" s="57"/>
      <c r="BY41" s="257"/>
      <c r="BZ41" s="84"/>
      <c r="CA41" s="258">
        <v>2</v>
      </c>
      <c r="CB41" s="59">
        <v>2.9</v>
      </c>
      <c r="CC41" s="153">
        <f t="shared" si="0"/>
        <v>2.5</v>
      </c>
      <c r="CD41" s="154" t="str">
        <f t="shared" si="2"/>
        <v/>
      </c>
      <c r="CE41" s="155">
        <f t="shared" si="3"/>
        <v>2.8</v>
      </c>
      <c r="CF41" s="156" t="str">
        <f t="shared" si="4"/>
        <v/>
      </c>
      <c r="CG41" s="157" t="str">
        <f t="shared" si="5"/>
        <v/>
      </c>
      <c r="CH41" s="154" t="str">
        <f t="shared" si="6"/>
        <v/>
      </c>
      <c r="CI41" s="155">
        <f t="shared" si="7"/>
        <v>2.9</v>
      </c>
      <c r="CJ41" s="156"/>
      <c r="CK41" s="157" t="str">
        <f t="shared" si="8"/>
        <v/>
      </c>
      <c r="CL41" s="158" t="str">
        <f t="shared" si="9"/>
        <v/>
      </c>
      <c r="CM41" s="155">
        <f t="shared" si="10"/>
        <v>2.7</v>
      </c>
      <c r="CN41" s="156"/>
      <c r="CO41" s="157" t="str">
        <f t="shared" si="18"/>
        <v/>
      </c>
      <c r="CP41" s="154" t="str">
        <f t="shared" si="11"/>
        <v/>
      </c>
      <c r="CQ41" s="155">
        <f t="shared" si="12"/>
        <v>2.2999999999999998</v>
      </c>
      <c r="CR41" s="159" t="str">
        <f t="shared" si="13"/>
        <v/>
      </c>
      <c r="CS41" s="157" t="str">
        <f t="shared" si="14"/>
        <v/>
      </c>
      <c r="CT41" s="154" t="str">
        <f t="shared" si="15"/>
        <v/>
      </c>
      <c r="CU41" s="155">
        <f t="shared" si="16"/>
        <v>1.5</v>
      </c>
      <c r="CV41" s="156">
        <f t="shared" si="17"/>
        <v>4.95</v>
      </c>
    </row>
    <row r="42" spans="1:100" ht="17.25" thickBot="1">
      <c r="A42" s="93" t="s">
        <v>81</v>
      </c>
      <c r="B42" s="109" t="s">
        <v>52</v>
      </c>
      <c r="C42" s="222">
        <v>2.5</v>
      </c>
      <c r="D42" s="214">
        <v>2.8</v>
      </c>
      <c r="E42" s="214">
        <v>2.7</v>
      </c>
      <c r="F42" s="214"/>
      <c r="G42" s="214"/>
      <c r="H42" s="214"/>
      <c r="I42" s="214"/>
      <c r="J42" s="215">
        <v>2.8</v>
      </c>
      <c r="K42" s="215"/>
      <c r="L42" s="215">
        <v>2.6</v>
      </c>
      <c r="M42" s="215"/>
      <c r="N42" s="215"/>
      <c r="O42" s="215"/>
      <c r="P42" s="215"/>
      <c r="Q42" s="215"/>
      <c r="R42" s="215"/>
      <c r="S42" s="217">
        <v>2.5</v>
      </c>
      <c r="T42" s="217"/>
      <c r="U42" s="217"/>
      <c r="V42" s="217"/>
      <c r="W42" s="217">
        <v>1.7</v>
      </c>
      <c r="X42" s="217"/>
      <c r="Y42" s="214"/>
      <c r="Z42" s="223"/>
      <c r="AA42" s="223"/>
      <c r="AB42" s="223">
        <v>1.2</v>
      </c>
      <c r="AC42" s="223"/>
      <c r="AD42" s="223"/>
      <c r="AE42" s="219">
        <v>3.2</v>
      </c>
      <c r="AF42" s="219">
        <v>3</v>
      </c>
      <c r="AG42" s="230"/>
      <c r="AH42" s="219"/>
      <c r="AI42" s="219">
        <v>3</v>
      </c>
      <c r="AJ42" s="220"/>
      <c r="AK42" s="220">
        <v>2.2000000000000002</v>
      </c>
      <c r="AL42" s="220"/>
      <c r="AM42" s="214"/>
      <c r="AN42" s="214">
        <v>2.9</v>
      </c>
      <c r="AO42" s="214">
        <v>3.2</v>
      </c>
      <c r="AP42" s="220">
        <v>3.2</v>
      </c>
      <c r="AQ42" s="220">
        <v>2.2000000000000002</v>
      </c>
      <c r="AR42" s="220">
        <v>2.6</v>
      </c>
      <c r="AS42" s="220">
        <v>4.95</v>
      </c>
      <c r="AT42" s="217"/>
      <c r="AU42" s="232"/>
      <c r="AV42" s="232"/>
      <c r="AW42" s="217"/>
      <c r="AX42" s="217">
        <v>1.9</v>
      </c>
      <c r="AY42" s="217">
        <v>1.6</v>
      </c>
      <c r="AZ42" s="220">
        <v>3</v>
      </c>
      <c r="BA42" s="220"/>
      <c r="BB42" s="220"/>
      <c r="BC42" s="220"/>
      <c r="BD42" s="220"/>
      <c r="BE42" s="220"/>
      <c r="BF42" s="220">
        <v>2.9</v>
      </c>
      <c r="BG42" s="220"/>
      <c r="BH42" s="220"/>
      <c r="BI42" s="220"/>
      <c r="BJ42" s="220">
        <v>2.8</v>
      </c>
      <c r="BK42" s="220"/>
      <c r="BL42" s="220">
        <v>3.2</v>
      </c>
      <c r="BM42" s="220"/>
      <c r="BN42" s="220"/>
      <c r="BO42" s="220">
        <v>2.6</v>
      </c>
      <c r="BP42" s="49">
        <v>2.7181818181818183</v>
      </c>
      <c r="BQ42" s="50">
        <v>1.7</v>
      </c>
      <c r="BR42" s="51">
        <v>3.2</v>
      </c>
      <c r="BS42" s="52">
        <v>2.5833333333333335</v>
      </c>
      <c r="BT42" s="53">
        <v>1.2</v>
      </c>
      <c r="BU42" s="54">
        <v>4.95</v>
      </c>
      <c r="BV42" s="55"/>
      <c r="BW42" s="56"/>
      <c r="BX42" s="57"/>
      <c r="BY42" s="257"/>
      <c r="BZ42" s="84"/>
      <c r="CA42" s="258">
        <v>1.83</v>
      </c>
      <c r="CB42" s="59">
        <v>29.549999999999997</v>
      </c>
      <c r="CC42" s="153">
        <f t="shared" si="0"/>
        <v>2.6666666666666665</v>
      </c>
      <c r="CD42" s="154" t="str">
        <f t="shared" si="2"/>
        <v/>
      </c>
      <c r="CE42" s="155">
        <f t="shared" si="3"/>
        <v>2.7</v>
      </c>
      <c r="CF42" s="156" t="str">
        <f t="shared" si="4"/>
        <v/>
      </c>
      <c r="CG42" s="157">
        <f t="shared" si="5"/>
        <v>2.1</v>
      </c>
      <c r="CH42" s="154" t="str">
        <f t="shared" si="6"/>
        <v/>
      </c>
      <c r="CI42" s="155">
        <f t="shared" si="7"/>
        <v>3.0666666666666664</v>
      </c>
      <c r="CJ42" s="156"/>
      <c r="CK42" s="157">
        <f t="shared" si="8"/>
        <v>2.2000000000000002</v>
      </c>
      <c r="CL42" s="158" t="str">
        <f t="shared" si="9"/>
        <v/>
      </c>
      <c r="CM42" s="155">
        <f t="shared" si="10"/>
        <v>3.05</v>
      </c>
      <c r="CN42" s="156"/>
      <c r="CO42" s="157">
        <f t="shared" si="18"/>
        <v>1.9</v>
      </c>
      <c r="CP42" s="154">
        <f t="shared" si="11"/>
        <v>1.6</v>
      </c>
      <c r="CQ42" s="155">
        <f t="shared" si="12"/>
        <v>2.9749999999999996</v>
      </c>
      <c r="CR42" s="159" t="str">
        <f t="shared" si="13"/>
        <v/>
      </c>
      <c r="CS42" s="157" t="str">
        <f t="shared" si="14"/>
        <v/>
      </c>
      <c r="CT42" s="154">
        <f t="shared" si="15"/>
        <v>1.2</v>
      </c>
      <c r="CU42" s="155">
        <f t="shared" si="16"/>
        <v>2.6666666666666665</v>
      </c>
      <c r="CV42" s="156">
        <f t="shared" si="17"/>
        <v>4.95</v>
      </c>
    </row>
    <row r="43" spans="1:100" ht="33.75" thickBot="1">
      <c r="A43" s="93" t="s">
        <v>82</v>
      </c>
      <c r="B43" s="109" t="s">
        <v>52</v>
      </c>
      <c r="C43" s="222">
        <v>2.5</v>
      </c>
      <c r="D43" s="214"/>
      <c r="E43" s="214"/>
      <c r="F43" s="214"/>
      <c r="G43" s="214"/>
      <c r="H43" s="214"/>
      <c r="I43" s="214"/>
      <c r="J43" s="215"/>
      <c r="K43" s="215"/>
      <c r="L43" s="215"/>
      <c r="M43" s="215"/>
      <c r="N43" s="215">
        <v>2.2999999999999998</v>
      </c>
      <c r="O43" s="215">
        <v>1.6</v>
      </c>
      <c r="P43" s="215"/>
      <c r="Q43" s="215"/>
      <c r="R43" s="215"/>
      <c r="S43" s="217"/>
      <c r="T43" s="217"/>
      <c r="U43" s="217"/>
      <c r="V43" s="217"/>
      <c r="W43" s="217"/>
      <c r="X43" s="217"/>
      <c r="Y43" s="214"/>
      <c r="Z43" s="223"/>
      <c r="AA43" s="223"/>
      <c r="AB43" s="223"/>
      <c r="AC43" s="223"/>
      <c r="AD43" s="223"/>
      <c r="AE43" s="219">
        <v>2.9</v>
      </c>
      <c r="AF43" s="219"/>
      <c r="AG43" s="219"/>
      <c r="AH43" s="219"/>
      <c r="AI43" s="219"/>
      <c r="AJ43" s="220"/>
      <c r="AK43" s="220">
        <v>2.2000000000000002</v>
      </c>
      <c r="AL43" s="220"/>
      <c r="AM43" s="214"/>
      <c r="AN43" s="214"/>
      <c r="AO43" s="214"/>
      <c r="AP43" s="220"/>
      <c r="AQ43" s="220"/>
      <c r="AR43" s="220">
        <v>2.6</v>
      </c>
      <c r="AS43" s="220">
        <v>4.95</v>
      </c>
      <c r="AT43" s="217"/>
      <c r="AU43" s="232"/>
      <c r="AV43" s="232"/>
      <c r="AW43" s="217"/>
      <c r="AX43" s="217">
        <v>1.9</v>
      </c>
      <c r="AY43" s="217">
        <v>1.6</v>
      </c>
      <c r="AZ43" s="220"/>
      <c r="BA43" s="220"/>
      <c r="BB43" s="220"/>
      <c r="BC43" s="220"/>
      <c r="BD43" s="220"/>
      <c r="BE43" s="220"/>
      <c r="BF43" s="220">
        <v>2</v>
      </c>
      <c r="BG43" s="220"/>
      <c r="BH43" s="220"/>
      <c r="BI43" s="220"/>
      <c r="BJ43" s="220"/>
      <c r="BK43" s="220"/>
      <c r="BL43" s="220"/>
      <c r="BM43" s="220"/>
      <c r="BN43" s="220"/>
      <c r="BO43" s="220">
        <v>2.6</v>
      </c>
      <c r="BP43" s="49">
        <v>2.3000000000000003</v>
      </c>
      <c r="BQ43" s="50">
        <v>1.9</v>
      </c>
      <c r="BR43" s="51">
        <v>2.9</v>
      </c>
      <c r="BS43" s="52">
        <v>2.7166666666666668</v>
      </c>
      <c r="BT43" s="53">
        <v>1.6</v>
      </c>
      <c r="BU43" s="54">
        <v>4.95</v>
      </c>
      <c r="BV43" s="55"/>
      <c r="BW43" s="56"/>
      <c r="BX43" s="57"/>
      <c r="BY43" s="257"/>
      <c r="BZ43" s="84"/>
      <c r="CA43" s="258">
        <v>1.62</v>
      </c>
      <c r="CB43" s="59">
        <v>16.350000000000001</v>
      </c>
      <c r="CC43" s="153">
        <f t="shared" si="0"/>
        <v>2.5</v>
      </c>
      <c r="CD43" s="154" t="str">
        <f t="shared" si="2"/>
        <v/>
      </c>
      <c r="CE43" s="155">
        <f t="shared" si="3"/>
        <v>2.2999999999999998</v>
      </c>
      <c r="CF43" s="156">
        <f t="shared" si="4"/>
        <v>1.6</v>
      </c>
      <c r="CG43" s="157" t="str">
        <f t="shared" si="5"/>
        <v/>
      </c>
      <c r="CH43" s="154" t="str">
        <f t="shared" si="6"/>
        <v/>
      </c>
      <c r="CI43" s="155">
        <f t="shared" si="7"/>
        <v>2.9</v>
      </c>
      <c r="CJ43" s="156"/>
      <c r="CK43" s="157">
        <f t="shared" si="8"/>
        <v>2.2000000000000002</v>
      </c>
      <c r="CL43" s="158" t="str">
        <f t="shared" si="9"/>
        <v/>
      </c>
      <c r="CM43" s="155" t="str">
        <f t="shared" si="10"/>
        <v/>
      </c>
      <c r="CN43" s="156"/>
      <c r="CO43" s="157">
        <f t="shared" si="18"/>
        <v>1.9</v>
      </c>
      <c r="CP43" s="154">
        <f t="shared" si="11"/>
        <v>1.6</v>
      </c>
      <c r="CQ43" s="155">
        <f t="shared" si="12"/>
        <v>2</v>
      </c>
      <c r="CR43" s="159" t="str">
        <f t="shared" si="13"/>
        <v/>
      </c>
      <c r="CS43" s="157" t="str">
        <f t="shared" si="14"/>
        <v/>
      </c>
      <c r="CT43" s="154" t="str">
        <f t="shared" si="15"/>
        <v/>
      </c>
      <c r="CU43" s="155">
        <f t="shared" si="16"/>
        <v>2.6</v>
      </c>
      <c r="CV43" s="156">
        <f t="shared" si="17"/>
        <v>4.95</v>
      </c>
    </row>
    <row r="44" spans="1:100" ht="15" customHeight="1" thickBot="1">
      <c r="A44" s="93" t="s">
        <v>83</v>
      </c>
      <c r="B44" s="109" t="s">
        <v>52</v>
      </c>
      <c r="C44" s="222">
        <v>2.5</v>
      </c>
      <c r="D44" s="214">
        <v>2.8</v>
      </c>
      <c r="E44" s="214">
        <v>2.7</v>
      </c>
      <c r="F44" s="214"/>
      <c r="G44" s="214"/>
      <c r="H44" s="214"/>
      <c r="I44" s="214"/>
      <c r="J44" s="216">
        <v>2.8</v>
      </c>
      <c r="K44" s="215"/>
      <c r="L44" s="215">
        <v>2.6</v>
      </c>
      <c r="M44" s="215"/>
      <c r="N44" s="215">
        <v>2.2999999999999998</v>
      </c>
      <c r="O44" s="215">
        <v>1.6</v>
      </c>
      <c r="P44" s="215"/>
      <c r="Q44" s="215"/>
      <c r="R44" s="215"/>
      <c r="S44" s="217">
        <v>2.5</v>
      </c>
      <c r="T44" s="217"/>
      <c r="U44" s="217"/>
      <c r="V44" s="217"/>
      <c r="W44" s="217">
        <v>2.4</v>
      </c>
      <c r="X44" s="217"/>
      <c r="Y44" s="214">
        <v>3</v>
      </c>
      <c r="Z44" s="223"/>
      <c r="AA44" s="223"/>
      <c r="AB44" s="223">
        <v>1.2</v>
      </c>
      <c r="AC44" s="223"/>
      <c r="AD44" s="223"/>
      <c r="AE44" s="219">
        <v>3.2</v>
      </c>
      <c r="AF44" s="219">
        <v>3</v>
      </c>
      <c r="AG44" s="219"/>
      <c r="AH44" s="219"/>
      <c r="AI44" s="219">
        <v>3</v>
      </c>
      <c r="AJ44" s="220">
        <v>1.6</v>
      </c>
      <c r="AK44" s="220">
        <v>2.2000000000000002</v>
      </c>
      <c r="AL44" s="220"/>
      <c r="AM44" s="214"/>
      <c r="AN44" s="214">
        <v>2.9</v>
      </c>
      <c r="AO44" s="225">
        <v>3.5</v>
      </c>
      <c r="AP44" s="220">
        <v>3.2</v>
      </c>
      <c r="AQ44" s="220">
        <v>2.5</v>
      </c>
      <c r="AR44" s="220">
        <v>2.4</v>
      </c>
      <c r="AS44" s="220">
        <v>4.95</v>
      </c>
      <c r="AT44" s="217"/>
      <c r="AU44" s="232"/>
      <c r="AV44" s="232"/>
      <c r="AW44" s="217"/>
      <c r="AX44" s="217">
        <v>1.9</v>
      </c>
      <c r="AY44" s="217">
        <v>1.6</v>
      </c>
      <c r="AZ44" s="220">
        <v>3</v>
      </c>
      <c r="BA44" s="220"/>
      <c r="BB44" s="220"/>
      <c r="BC44" s="220"/>
      <c r="BD44" s="220"/>
      <c r="BE44" s="220"/>
      <c r="BF44" s="220">
        <v>2.9</v>
      </c>
      <c r="BG44" s="220"/>
      <c r="BH44" s="220"/>
      <c r="BI44" s="220"/>
      <c r="BJ44" s="220">
        <v>2.8</v>
      </c>
      <c r="BK44" s="220"/>
      <c r="BL44" s="220">
        <v>3.2</v>
      </c>
      <c r="BM44" s="220"/>
      <c r="BN44" s="220"/>
      <c r="BO44" s="220">
        <v>2.6</v>
      </c>
      <c r="BP44" s="49">
        <v>2.7583333333333333</v>
      </c>
      <c r="BQ44" s="50">
        <v>1.9</v>
      </c>
      <c r="BR44" s="51">
        <v>3.5</v>
      </c>
      <c r="BS44" s="52">
        <v>2.19</v>
      </c>
      <c r="BT44" s="53">
        <v>1.2</v>
      </c>
      <c r="BU44" s="54">
        <v>4.95</v>
      </c>
      <c r="BV44" s="55"/>
      <c r="BW44" s="56"/>
      <c r="BX44" s="57"/>
      <c r="BY44" s="257"/>
      <c r="BZ44" s="84"/>
      <c r="CA44" s="258">
        <v>1.73</v>
      </c>
      <c r="CB44" s="59">
        <v>53.349999999999994</v>
      </c>
      <c r="CC44" s="153">
        <f t="shared" si="0"/>
        <v>2.6666666666666665</v>
      </c>
      <c r="CD44" s="154" t="str">
        <f t="shared" si="2"/>
        <v/>
      </c>
      <c r="CE44" s="155">
        <f t="shared" si="3"/>
        <v>2.5666666666666669</v>
      </c>
      <c r="CF44" s="156">
        <f t="shared" si="4"/>
        <v>1.6</v>
      </c>
      <c r="CG44" s="157">
        <f t="shared" si="5"/>
        <v>2.6333333333333333</v>
      </c>
      <c r="CH44" s="154" t="str">
        <f t="shared" si="6"/>
        <v/>
      </c>
      <c r="CI44" s="155">
        <f t="shared" si="7"/>
        <v>3.0666666666666664</v>
      </c>
      <c r="CJ44" s="156"/>
      <c r="CK44" s="157">
        <f t="shared" si="8"/>
        <v>2.2000000000000002</v>
      </c>
      <c r="CL44" s="158">
        <f t="shared" si="9"/>
        <v>1.6</v>
      </c>
      <c r="CM44" s="155">
        <f t="shared" si="10"/>
        <v>3.2</v>
      </c>
      <c r="CN44" s="156"/>
      <c r="CO44" s="157">
        <f t="shared" si="18"/>
        <v>1.9</v>
      </c>
      <c r="CP44" s="154">
        <f t="shared" si="11"/>
        <v>1.6</v>
      </c>
      <c r="CQ44" s="155">
        <f t="shared" si="12"/>
        <v>2.9749999999999996</v>
      </c>
      <c r="CR44" s="159" t="str">
        <f t="shared" si="13"/>
        <v/>
      </c>
      <c r="CS44" s="157" t="str">
        <f t="shared" si="14"/>
        <v/>
      </c>
      <c r="CT44" s="154">
        <f t="shared" si="15"/>
        <v>1.2</v>
      </c>
      <c r="CU44" s="155">
        <f t="shared" si="16"/>
        <v>2.6999999999999997</v>
      </c>
      <c r="CV44" s="156">
        <f t="shared" si="17"/>
        <v>4.95</v>
      </c>
    </row>
    <row r="45" spans="1:100" ht="33.75" thickBot="1">
      <c r="A45" s="93" t="s">
        <v>84</v>
      </c>
      <c r="B45" s="109" t="s">
        <v>52</v>
      </c>
      <c r="C45" s="222">
        <v>2.5</v>
      </c>
      <c r="D45" s="214">
        <v>2.8</v>
      </c>
      <c r="E45" s="214">
        <v>2.7</v>
      </c>
      <c r="F45" s="214"/>
      <c r="G45" s="214"/>
      <c r="H45" s="214"/>
      <c r="I45" s="214"/>
      <c r="J45" s="215">
        <v>2.8</v>
      </c>
      <c r="K45" s="215"/>
      <c r="L45" s="215"/>
      <c r="M45" s="215"/>
      <c r="N45" s="215"/>
      <c r="O45" s="215"/>
      <c r="P45" s="215"/>
      <c r="Q45" s="215"/>
      <c r="R45" s="215"/>
      <c r="S45" s="217"/>
      <c r="T45" s="217"/>
      <c r="U45" s="217"/>
      <c r="V45" s="217"/>
      <c r="W45" s="217"/>
      <c r="X45" s="217"/>
      <c r="Y45" s="214"/>
      <c r="Z45" s="223"/>
      <c r="AA45" s="223"/>
      <c r="AB45" s="223"/>
      <c r="AC45" s="223"/>
      <c r="AD45" s="223"/>
      <c r="AE45" s="219">
        <v>3</v>
      </c>
      <c r="AF45" s="219"/>
      <c r="AG45" s="219"/>
      <c r="AH45" s="219"/>
      <c r="AI45" s="219"/>
      <c r="AJ45" s="220"/>
      <c r="AK45" s="220">
        <v>2.2000000000000002</v>
      </c>
      <c r="AL45" s="220"/>
      <c r="AM45" s="214"/>
      <c r="AN45" s="214"/>
      <c r="AO45" s="214"/>
      <c r="AP45" s="220"/>
      <c r="AQ45" s="220"/>
      <c r="AR45" s="220"/>
      <c r="AS45" s="220">
        <v>4.95</v>
      </c>
      <c r="AT45" s="217"/>
      <c r="AU45" s="232"/>
      <c r="AV45" s="232"/>
      <c r="AW45" s="217"/>
      <c r="AX45" s="217"/>
      <c r="AY45" s="217"/>
      <c r="AZ45" s="220">
        <v>2.5</v>
      </c>
      <c r="BA45" s="220"/>
      <c r="BB45" s="220"/>
      <c r="BC45" s="220"/>
      <c r="BD45" s="220"/>
      <c r="BE45" s="220"/>
      <c r="BF45" s="220">
        <v>2.9</v>
      </c>
      <c r="BG45" s="220"/>
      <c r="BH45" s="220"/>
      <c r="BI45" s="220"/>
      <c r="BJ45" s="220"/>
      <c r="BK45" s="220"/>
      <c r="BL45" s="220">
        <v>3.2</v>
      </c>
      <c r="BM45" s="220"/>
      <c r="BN45" s="220"/>
      <c r="BO45" s="220"/>
      <c r="BP45" s="49">
        <v>2.7499999999999996</v>
      </c>
      <c r="BQ45" s="50">
        <v>2.2000000000000002</v>
      </c>
      <c r="BR45" s="51">
        <v>3.2</v>
      </c>
      <c r="BS45" s="52">
        <v>4.95</v>
      </c>
      <c r="BT45" s="53"/>
      <c r="BU45" s="54"/>
      <c r="BV45" s="55"/>
      <c r="BW45" s="56"/>
      <c r="BX45" s="57"/>
      <c r="BY45" s="257"/>
      <c r="BZ45" s="84"/>
      <c r="CA45" s="258">
        <v>1.68</v>
      </c>
      <c r="CB45" s="59">
        <v>12.15</v>
      </c>
      <c r="CC45" s="153">
        <f t="shared" si="0"/>
        <v>2.6666666666666665</v>
      </c>
      <c r="CD45" s="154" t="str">
        <f t="shared" si="2"/>
        <v/>
      </c>
      <c r="CE45" s="155">
        <f t="shared" si="3"/>
        <v>2.8</v>
      </c>
      <c r="CF45" s="156" t="str">
        <f t="shared" si="4"/>
        <v/>
      </c>
      <c r="CG45" s="157" t="str">
        <f t="shared" si="5"/>
        <v/>
      </c>
      <c r="CH45" s="154" t="str">
        <f t="shared" si="6"/>
        <v/>
      </c>
      <c r="CI45" s="155">
        <f t="shared" si="7"/>
        <v>3</v>
      </c>
      <c r="CJ45" s="156"/>
      <c r="CK45" s="157">
        <f t="shared" si="8"/>
        <v>2.2000000000000002</v>
      </c>
      <c r="CL45" s="158" t="str">
        <f t="shared" si="9"/>
        <v/>
      </c>
      <c r="CM45" s="155" t="str">
        <f t="shared" si="10"/>
        <v/>
      </c>
      <c r="CN45" s="156"/>
      <c r="CO45" s="157" t="str">
        <f t="shared" si="18"/>
        <v/>
      </c>
      <c r="CP45" s="154" t="str">
        <f t="shared" si="11"/>
        <v/>
      </c>
      <c r="CQ45" s="155">
        <f t="shared" si="12"/>
        <v>2.8666666666666671</v>
      </c>
      <c r="CR45" s="159" t="str">
        <f t="shared" si="13"/>
        <v/>
      </c>
      <c r="CS45" s="157" t="str">
        <f t="shared" si="14"/>
        <v/>
      </c>
      <c r="CT45" s="154" t="str">
        <f t="shared" si="15"/>
        <v/>
      </c>
      <c r="CU45" s="155" t="str">
        <f t="shared" si="16"/>
        <v/>
      </c>
      <c r="CV45" s="156">
        <f t="shared" si="17"/>
        <v>4.95</v>
      </c>
    </row>
    <row r="46" spans="1:100" ht="33.75" thickBot="1">
      <c r="A46" s="93" t="s">
        <v>85</v>
      </c>
      <c r="B46" s="109" t="s">
        <v>52</v>
      </c>
      <c r="C46" s="222"/>
      <c r="D46" s="214"/>
      <c r="E46" s="214"/>
      <c r="F46" s="214"/>
      <c r="G46" s="214"/>
      <c r="H46" s="214"/>
      <c r="I46" s="214"/>
      <c r="J46" s="215">
        <v>2.8</v>
      </c>
      <c r="K46" s="215"/>
      <c r="L46" s="215"/>
      <c r="M46" s="215"/>
      <c r="N46" s="215"/>
      <c r="O46" s="215"/>
      <c r="P46" s="215"/>
      <c r="Q46" s="215"/>
      <c r="R46" s="215"/>
      <c r="S46" s="217"/>
      <c r="T46" s="217"/>
      <c r="U46" s="217"/>
      <c r="V46" s="217"/>
      <c r="W46" s="217"/>
      <c r="X46" s="217"/>
      <c r="Y46" s="214"/>
      <c r="Z46" s="223"/>
      <c r="AA46" s="223"/>
      <c r="AB46" s="223"/>
      <c r="AC46" s="223"/>
      <c r="AD46" s="223"/>
      <c r="AE46" s="219">
        <v>2.9</v>
      </c>
      <c r="AF46" s="219"/>
      <c r="AG46" s="219"/>
      <c r="AH46" s="219"/>
      <c r="AI46" s="219"/>
      <c r="AJ46" s="220"/>
      <c r="AK46" s="220">
        <v>2.2000000000000002</v>
      </c>
      <c r="AL46" s="220"/>
      <c r="AM46" s="214"/>
      <c r="AN46" s="214"/>
      <c r="AO46" s="214"/>
      <c r="AP46" s="220"/>
      <c r="AQ46" s="220"/>
      <c r="AR46" s="220"/>
      <c r="AS46" s="220">
        <v>4.95</v>
      </c>
      <c r="AT46" s="217"/>
      <c r="AU46" s="217"/>
      <c r="AV46" s="217"/>
      <c r="AW46" s="217"/>
      <c r="AX46" s="217"/>
      <c r="AY46" s="217"/>
      <c r="AZ46" s="220"/>
      <c r="BA46" s="220"/>
      <c r="BB46" s="220"/>
      <c r="BC46" s="220"/>
      <c r="BD46" s="220"/>
      <c r="BE46" s="220"/>
      <c r="BF46" s="220"/>
      <c r="BG46" s="220"/>
      <c r="BH46" s="220"/>
      <c r="BI46" s="220"/>
      <c r="BJ46" s="220"/>
      <c r="BK46" s="220"/>
      <c r="BL46" s="220"/>
      <c r="BM46" s="220"/>
      <c r="BN46" s="220"/>
      <c r="BO46" s="220"/>
      <c r="BP46" s="49">
        <v>2.6333333333333333</v>
      </c>
      <c r="BQ46" s="50">
        <v>2.2000000000000002</v>
      </c>
      <c r="BR46" s="51">
        <v>2.9</v>
      </c>
      <c r="BS46" s="52">
        <v>4.95</v>
      </c>
      <c r="BT46" s="53"/>
      <c r="BU46" s="54"/>
      <c r="BV46" s="55"/>
      <c r="BW46" s="56"/>
      <c r="BX46" s="57"/>
      <c r="BY46" s="257"/>
      <c r="BZ46" s="84"/>
      <c r="CA46" s="258">
        <v>1.44</v>
      </c>
      <c r="CB46" s="59">
        <v>9.9499999999999993</v>
      </c>
      <c r="CC46" s="153" t="str">
        <f t="shared" si="0"/>
        <v/>
      </c>
      <c r="CD46" s="154" t="str">
        <f t="shared" si="2"/>
        <v/>
      </c>
      <c r="CE46" s="155">
        <f t="shared" si="3"/>
        <v>2.8</v>
      </c>
      <c r="CF46" s="156" t="str">
        <f t="shared" si="4"/>
        <v/>
      </c>
      <c r="CG46" s="157" t="str">
        <f t="shared" si="5"/>
        <v/>
      </c>
      <c r="CH46" s="154" t="str">
        <f t="shared" si="6"/>
        <v/>
      </c>
      <c r="CI46" s="155">
        <f t="shared" si="7"/>
        <v>2.9</v>
      </c>
      <c r="CJ46" s="156"/>
      <c r="CK46" s="157">
        <f t="shared" si="8"/>
        <v>2.2000000000000002</v>
      </c>
      <c r="CL46" s="158" t="str">
        <f t="shared" si="9"/>
        <v/>
      </c>
      <c r="CM46" s="155" t="str">
        <f t="shared" si="10"/>
        <v/>
      </c>
      <c r="CN46" s="156"/>
      <c r="CO46" s="157" t="str">
        <f t="shared" si="18"/>
        <v/>
      </c>
      <c r="CP46" s="154" t="str">
        <f t="shared" si="11"/>
        <v/>
      </c>
      <c r="CQ46" s="155" t="str">
        <f t="shared" si="12"/>
        <v/>
      </c>
      <c r="CR46" s="159" t="str">
        <f t="shared" si="13"/>
        <v/>
      </c>
      <c r="CS46" s="157" t="str">
        <f t="shared" si="14"/>
        <v/>
      </c>
      <c r="CT46" s="154" t="str">
        <f t="shared" si="15"/>
        <v/>
      </c>
      <c r="CU46" s="155" t="str">
        <f t="shared" si="16"/>
        <v/>
      </c>
      <c r="CV46" s="156">
        <f t="shared" si="17"/>
        <v>4.95</v>
      </c>
    </row>
    <row r="47" spans="1:100" ht="17.25" thickBot="1">
      <c r="A47" s="93" t="s">
        <v>86</v>
      </c>
      <c r="B47" s="109" t="s">
        <v>52</v>
      </c>
      <c r="C47" s="222">
        <v>2.5</v>
      </c>
      <c r="D47" s="214">
        <v>2.8</v>
      </c>
      <c r="E47" s="214">
        <v>3</v>
      </c>
      <c r="F47" s="214"/>
      <c r="G47" s="214"/>
      <c r="H47" s="214"/>
      <c r="I47" s="214"/>
      <c r="J47" s="216">
        <v>3.5</v>
      </c>
      <c r="K47" s="215"/>
      <c r="L47" s="216"/>
      <c r="M47" s="215"/>
      <c r="N47" s="215"/>
      <c r="O47" s="215"/>
      <c r="P47" s="215"/>
      <c r="Q47" s="215"/>
      <c r="R47" s="215"/>
      <c r="S47" s="224"/>
      <c r="T47" s="217"/>
      <c r="U47" s="217"/>
      <c r="V47" s="217"/>
      <c r="W47" s="224">
        <v>2.9</v>
      </c>
      <c r="X47" s="217"/>
      <c r="Y47" s="228">
        <v>2.1</v>
      </c>
      <c r="Z47" s="226"/>
      <c r="AA47" s="226"/>
      <c r="AB47" s="226">
        <v>2.8</v>
      </c>
      <c r="AC47" s="226"/>
      <c r="AD47" s="223"/>
      <c r="AE47" s="219">
        <v>2.8</v>
      </c>
      <c r="AF47" s="229"/>
      <c r="AG47" s="230"/>
      <c r="AH47" s="219"/>
      <c r="AI47" s="231"/>
      <c r="AJ47" s="220"/>
      <c r="AK47" s="220">
        <v>2.1</v>
      </c>
      <c r="AL47" s="220">
        <v>2.5</v>
      </c>
      <c r="AM47" s="214"/>
      <c r="AN47" s="214"/>
      <c r="AO47" s="225"/>
      <c r="AP47" s="220"/>
      <c r="AQ47" s="220">
        <v>2.5</v>
      </c>
      <c r="AR47" s="220">
        <v>2.5</v>
      </c>
      <c r="AS47" s="220">
        <v>5.95</v>
      </c>
      <c r="AT47" s="217"/>
      <c r="AU47" s="232"/>
      <c r="AV47" s="232"/>
      <c r="AW47" s="217"/>
      <c r="AX47" s="217"/>
      <c r="AY47" s="217"/>
      <c r="AZ47" s="221"/>
      <c r="BA47" s="221"/>
      <c r="BB47" s="220"/>
      <c r="BC47" s="220"/>
      <c r="BD47" s="221"/>
      <c r="BE47" s="220"/>
      <c r="BF47" s="220">
        <v>2.5</v>
      </c>
      <c r="BG47" s="220"/>
      <c r="BH47" s="221"/>
      <c r="BI47" s="220"/>
      <c r="BJ47" s="227"/>
      <c r="BK47" s="220"/>
      <c r="BL47" s="227">
        <v>2.8</v>
      </c>
      <c r="BM47" s="220"/>
      <c r="BN47" s="220"/>
      <c r="BO47" s="227">
        <v>2.8</v>
      </c>
      <c r="BP47" s="49">
        <v>2.6428571428571428</v>
      </c>
      <c r="BQ47" s="50">
        <v>2.1</v>
      </c>
      <c r="BR47" s="51">
        <v>3.5</v>
      </c>
      <c r="BS47" s="52">
        <v>4.375</v>
      </c>
      <c r="BT47" s="53">
        <v>2.8</v>
      </c>
      <c r="BU47" s="54">
        <v>5.95</v>
      </c>
      <c r="BV47" s="55"/>
      <c r="BW47" s="56"/>
      <c r="BX47" s="57"/>
      <c r="BY47" s="257"/>
      <c r="BZ47" s="84"/>
      <c r="CA47" s="258">
        <v>4.9000000000000004</v>
      </c>
      <c r="CB47" s="59">
        <v>5.35</v>
      </c>
      <c r="CC47" s="153">
        <f t="shared" si="0"/>
        <v>2.7666666666666671</v>
      </c>
      <c r="CD47" s="154" t="str">
        <f t="shared" si="2"/>
        <v/>
      </c>
      <c r="CE47" s="155">
        <f t="shared" si="3"/>
        <v>3.5</v>
      </c>
      <c r="CF47" s="156" t="str">
        <f t="shared" si="4"/>
        <v/>
      </c>
      <c r="CG47" s="157">
        <f t="shared" si="5"/>
        <v>2.5</v>
      </c>
      <c r="CH47" s="154" t="str">
        <f t="shared" si="6"/>
        <v/>
      </c>
      <c r="CI47" s="155">
        <f t="shared" si="7"/>
        <v>2.8</v>
      </c>
      <c r="CJ47" s="156"/>
      <c r="CK47" s="157">
        <f t="shared" si="8"/>
        <v>2.2999999999999998</v>
      </c>
      <c r="CL47" s="158" t="str">
        <f t="shared" si="9"/>
        <v/>
      </c>
      <c r="CM47" s="155" t="str">
        <f t="shared" si="10"/>
        <v/>
      </c>
      <c r="CN47" s="156"/>
      <c r="CO47" s="157" t="str">
        <f t="shared" si="18"/>
        <v/>
      </c>
      <c r="CP47" s="154" t="str">
        <f t="shared" si="11"/>
        <v/>
      </c>
      <c r="CQ47" s="155">
        <f t="shared" si="12"/>
        <v>2.65</v>
      </c>
      <c r="CR47" s="159" t="str">
        <f t="shared" si="13"/>
        <v/>
      </c>
      <c r="CS47" s="157" t="str">
        <f t="shared" si="14"/>
        <v/>
      </c>
      <c r="CT47" s="154">
        <f t="shared" si="15"/>
        <v>2.8</v>
      </c>
      <c r="CU47" s="155">
        <f t="shared" si="16"/>
        <v>2.5</v>
      </c>
      <c r="CV47" s="156">
        <f t="shared" si="17"/>
        <v>5.95</v>
      </c>
    </row>
    <row r="48" spans="1:100" ht="17.25" thickBot="1">
      <c r="A48" s="93" t="s">
        <v>87</v>
      </c>
      <c r="B48" s="109" t="s">
        <v>52</v>
      </c>
      <c r="C48" s="222">
        <v>2.5</v>
      </c>
      <c r="D48" s="214"/>
      <c r="E48" s="214">
        <v>3</v>
      </c>
      <c r="F48" s="214"/>
      <c r="G48" s="214"/>
      <c r="H48" s="214"/>
      <c r="I48" s="214"/>
      <c r="J48" s="216">
        <v>3.5</v>
      </c>
      <c r="K48" s="215"/>
      <c r="L48" s="215"/>
      <c r="M48" s="215"/>
      <c r="N48" s="215"/>
      <c r="O48" s="215"/>
      <c r="P48" s="215"/>
      <c r="Q48" s="215"/>
      <c r="R48" s="215"/>
      <c r="S48" s="217"/>
      <c r="T48" s="217"/>
      <c r="U48" s="217"/>
      <c r="V48" s="217"/>
      <c r="W48" s="217"/>
      <c r="X48" s="217"/>
      <c r="Y48" s="214"/>
      <c r="Z48" s="223"/>
      <c r="AA48" s="223"/>
      <c r="AB48" s="223"/>
      <c r="AC48" s="223"/>
      <c r="AD48" s="223"/>
      <c r="AE48" s="219"/>
      <c r="AF48" s="219">
        <v>3</v>
      </c>
      <c r="AG48" s="219"/>
      <c r="AH48" s="219"/>
      <c r="AI48" s="219"/>
      <c r="AJ48" s="220"/>
      <c r="AK48" s="220">
        <v>2.1</v>
      </c>
      <c r="AL48" s="220"/>
      <c r="AM48" s="214"/>
      <c r="AN48" s="214"/>
      <c r="AO48" s="214"/>
      <c r="AP48" s="220"/>
      <c r="AQ48" s="220">
        <v>2.5</v>
      </c>
      <c r="AR48" s="220"/>
      <c r="AS48" s="220">
        <v>5.95</v>
      </c>
      <c r="AT48" s="217"/>
      <c r="AU48" s="232"/>
      <c r="AV48" s="232"/>
      <c r="AW48" s="217"/>
      <c r="AX48" s="217"/>
      <c r="AY48" s="217"/>
      <c r="AZ48" s="221"/>
      <c r="BA48" s="220"/>
      <c r="BB48" s="220"/>
      <c r="BC48" s="220"/>
      <c r="BD48" s="220"/>
      <c r="BE48" s="220"/>
      <c r="BF48" s="220"/>
      <c r="BG48" s="220"/>
      <c r="BH48" s="220"/>
      <c r="BI48" s="220"/>
      <c r="BJ48" s="220"/>
      <c r="BK48" s="220"/>
      <c r="BL48" s="220">
        <v>2.8</v>
      </c>
      <c r="BM48" s="220"/>
      <c r="BN48" s="220"/>
      <c r="BO48" s="220"/>
      <c r="BP48" s="49">
        <v>2.7714285714285714</v>
      </c>
      <c r="BQ48" s="50">
        <v>2.1</v>
      </c>
      <c r="BR48" s="51">
        <v>3.5</v>
      </c>
      <c r="BS48" s="52">
        <v>5.95</v>
      </c>
      <c r="BT48" s="53"/>
      <c r="BU48" s="54"/>
      <c r="BV48" s="55"/>
      <c r="BW48" s="56"/>
      <c r="BX48" s="57"/>
      <c r="BY48" s="257"/>
      <c r="BZ48" s="84"/>
      <c r="CA48" s="258"/>
      <c r="CB48" s="59">
        <v>5.95</v>
      </c>
      <c r="CC48" s="153">
        <f t="shared" si="0"/>
        <v>2.75</v>
      </c>
      <c r="CD48" s="154" t="str">
        <f t="shared" si="2"/>
        <v/>
      </c>
      <c r="CE48" s="155">
        <f t="shared" si="3"/>
        <v>3.5</v>
      </c>
      <c r="CF48" s="156" t="str">
        <f t="shared" si="4"/>
        <v/>
      </c>
      <c r="CG48" s="157" t="str">
        <f t="shared" si="5"/>
        <v/>
      </c>
      <c r="CH48" s="154" t="str">
        <f t="shared" si="6"/>
        <v/>
      </c>
      <c r="CI48" s="155">
        <f t="shared" si="7"/>
        <v>3</v>
      </c>
      <c r="CJ48" s="156"/>
      <c r="CK48" s="157">
        <f t="shared" si="8"/>
        <v>2.1</v>
      </c>
      <c r="CL48" s="158" t="str">
        <f t="shared" si="9"/>
        <v/>
      </c>
      <c r="CM48" s="155" t="str">
        <f t="shared" si="10"/>
        <v/>
      </c>
      <c r="CN48" s="156"/>
      <c r="CO48" s="157" t="str">
        <f t="shared" si="18"/>
        <v/>
      </c>
      <c r="CP48" s="154" t="str">
        <f t="shared" si="11"/>
        <v/>
      </c>
      <c r="CQ48" s="155">
        <f t="shared" si="12"/>
        <v>2.8</v>
      </c>
      <c r="CR48" s="159" t="str">
        <f t="shared" si="13"/>
        <v/>
      </c>
      <c r="CS48" s="157" t="str">
        <f t="shared" si="14"/>
        <v/>
      </c>
      <c r="CT48" s="154" t="str">
        <f t="shared" si="15"/>
        <v/>
      </c>
      <c r="CU48" s="155">
        <f t="shared" si="16"/>
        <v>2.5</v>
      </c>
      <c r="CV48" s="156">
        <f t="shared" si="17"/>
        <v>5.95</v>
      </c>
    </row>
    <row r="49" spans="1:100" ht="17.25" thickBot="1">
      <c r="A49" s="93" t="s">
        <v>88</v>
      </c>
      <c r="B49" s="109" t="s">
        <v>52</v>
      </c>
      <c r="C49" s="222">
        <v>2.5</v>
      </c>
      <c r="D49" s="214">
        <v>2.8</v>
      </c>
      <c r="E49" s="225">
        <v>3</v>
      </c>
      <c r="F49" s="214"/>
      <c r="G49" s="214"/>
      <c r="H49" s="214"/>
      <c r="I49" s="214"/>
      <c r="J49" s="216">
        <v>3.5</v>
      </c>
      <c r="K49" s="215"/>
      <c r="L49" s="216"/>
      <c r="M49" s="215"/>
      <c r="N49" s="215"/>
      <c r="O49" s="215"/>
      <c r="P49" s="215"/>
      <c r="Q49" s="215"/>
      <c r="R49" s="215"/>
      <c r="S49" s="217"/>
      <c r="T49" s="217"/>
      <c r="U49" s="217"/>
      <c r="V49" s="217"/>
      <c r="W49" s="217"/>
      <c r="X49" s="217"/>
      <c r="Y49" s="214"/>
      <c r="Z49" s="223"/>
      <c r="AA49" s="223"/>
      <c r="AB49" s="223"/>
      <c r="AC49" s="226"/>
      <c r="AD49" s="223"/>
      <c r="AE49" s="219">
        <v>2.8</v>
      </c>
      <c r="AF49" s="229">
        <v>3</v>
      </c>
      <c r="AG49" s="230"/>
      <c r="AH49" s="219"/>
      <c r="AI49" s="219"/>
      <c r="AJ49" s="220"/>
      <c r="AK49" s="220">
        <v>2.1</v>
      </c>
      <c r="AL49" s="220"/>
      <c r="AM49" s="214"/>
      <c r="AN49" s="214"/>
      <c r="AO49" s="214"/>
      <c r="AP49" s="220"/>
      <c r="AQ49" s="220">
        <v>2.5</v>
      </c>
      <c r="AR49" s="220"/>
      <c r="AS49" s="220">
        <v>5.95</v>
      </c>
      <c r="AT49" s="217"/>
      <c r="AU49" s="232"/>
      <c r="AV49" s="232"/>
      <c r="AW49" s="217"/>
      <c r="AX49" s="217"/>
      <c r="AY49" s="217"/>
      <c r="AZ49" s="221"/>
      <c r="BA49" s="221"/>
      <c r="BB49" s="220"/>
      <c r="BC49" s="220"/>
      <c r="BD49" s="220"/>
      <c r="BE49" s="220"/>
      <c r="BF49" s="220"/>
      <c r="BG49" s="220"/>
      <c r="BH49" s="221"/>
      <c r="BI49" s="220"/>
      <c r="BJ49" s="227"/>
      <c r="BK49" s="220"/>
      <c r="BL49" s="227">
        <v>2.8</v>
      </c>
      <c r="BM49" s="220"/>
      <c r="BN49" s="220"/>
      <c r="BO49" s="227">
        <v>2.8</v>
      </c>
      <c r="BP49" s="49">
        <v>2.7777777777777781</v>
      </c>
      <c r="BQ49" s="50">
        <v>2.1</v>
      </c>
      <c r="BR49" s="51">
        <v>3.5</v>
      </c>
      <c r="BS49" s="52">
        <v>5.95</v>
      </c>
      <c r="BT49" s="53"/>
      <c r="BU49" s="54"/>
      <c r="BV49" s="55"/>
      <c r="BW49" s="56"/>
      <c r="BX49" s="57"/>
      <c r="BY49" s="257"/>
      <c r="BZ49" s="84"/>
      <c r="CA49" s="258"/>
      <c r="CB49" s="59">
        <v>19.250000000000004</v>
      </c>
      <c r="CC49" s="153">
        <f t="shared" si="0"/>
        <v>2.7666666666666671</v>
      </c>
      <c r="CD49" s="154" t="str">
        <f t="shared" si="2"/>
        <v/>
      </c>
      <c r="CE49" s="155">
        <f t="shared" si="3"/>
        <v>3.5</v>
      </c>
      <c r="CF49" s="156" t="str">
        <f t="shared" si="4"/>
        <v/>
      </c>
      <c r="CG49" s="157" t="str">
        <f t="shared" si="5"/>
        <v/>
      </c>
      <c r="CH49" s="154" t="str">
        <f t="shared" si="6"/>
        <v/>
      </c>
      <c r="CI49" s="155">
        <f t="shared" si="7"/>
        <v>2.9</v>
      </c>
      <c r="CJ49" s="156"/>
      <c r="CK49" s="157">
        <f t="shared" si="8"/>
        <v>2.1</v>
      </c>
      <c r="CL49" s="158" t="str">
        <f t="shared" si="9"/>
        <v/>
      </c>
      <c r="CM49" s="155" t="str">
        <f t="shared" si="10"/>
        <v/>
      </c>
      <c r="CN49" s="156"/>
      <c r="CO49" s="157" t="str">
        <f t="shared" si="18"/>
        <v/>
      </c>
      <c r="CP49" s="154" t="str">
        <f t="shared" si="11"/>
        <v/>
      </c>
      <c r="CQ49" s="155">
        <f t="shared" si="12"/>
        <v>2.8</v>
      </c>
      <c r="CR49" s="159" t="str">
        <f t="shared" si="13"/>
        <v/>
      </c>
      <c r="CS49" s="157" t="str">
        <f t="shared" si="14"/>
        <v/>
      </c>
      <c r="CT49" s="154" t="str">
        <f t="shared" si="15"/>
        <v/>
      </c>
      <c r="CU49" s="155">
        <f t="shared" si="16"/>
        <v>2.5</v>
      </c>
      <c r="CV49" s="156">
        <f t="shared" si="17"/>
        <v>5.95</v>
      </c>
    </row>
    <row r="50" spans="1:100" ht="17.25" thickBot="1">
      <c r="A50" s="93" t="s">
        <v>89</v>
      </c>
      <c r="B50" s="109" t="s">
        <v>52</v>
      </c>
      <c r="C50" s="222">
        <v>6.5</v>
      </c>
      <c r="D50" s="214"/>
      <c r="E50" s="214"/>
      <c r="F50" s="214"/>
      <c r="G50" s="214"/>
      <c r="H50" s="214"/>
      <c r="I50" s="214"/>
      <c r="J50" s="216">
        <v>6</v>
      </c>
      <c r="K50" s="215"/>
      <c r="L50" s="215"/>
      <c r="M50" s="215"/>
      <c r="N50" s="215"/>
      <c r="O50" s="215"/>
      <c r="P50" s="215"/>
      <c r="Q50" s="215"/>
      <c r="R50" s="215"/>
      <c r="S50" s="217"/>
      <c r="T50" s="217"/>
      <c r="U50" s="217"/>
      <c r="V50" s="217"/>
      <c r="W50" s="217"/>
      <c r="X50" s="217"/>
      <c r="Y50" s="214"/>
      <c r="Z50" s="223"/>
      <c r="AA50" s="223"/>
      <c r="AB50" s="223"/>
      <c r="AC50" s="223"/>
      <c r="AD50" s="223"/>
      <c r="AE50" s="219"/>
      <c r="AF50" s="219"/>
      <c r="AG50" s="230"/>
      <c r="AH50" s="219"/>
      <c r="AI50" s="219"/>
      <c r="AJ50" s="220"/>
      <c r="AK50" s="220">
        <v>4</v>
      </c>
      <c r="AL50" s="220"/>
      <c r="AM50" s="214"/>
      <c r="AN50" s="214"/>
      <c r="AO50" s="214"/>
      <c r="AP50" s="220">
        <v>5</v>
      </c>
      <c r="AQ50" s="220"/>
      <c r="AR50" s="220"/>
      <c r="AS50" s="220">
        <v>5.95</v>
      </c>
      <c r="AT50" s="217"/>
      <c r="AU50" s="217"/>
      <c r="AV50" s="217"/>
      <c r="AW50" s="217"/>
      <c r="AX50" s="217"/>
      <c r="AY50" s="217"/>
      <c r="AZ50" s="220"/>
      <c r="BA50" s="220"/>
      <c r="BB50" s="220"/>
      <c r="BC50" s="220"/>
      <c r="BD50" s="220"/>
      <c r="BE50" s="220"/>
      <c r="BF50" s="220"/>
      <c r="BG50" s="220"/>
      <c r="BH50" s="221"/>
      <c r="BI50" s="220"/>
      <c r="BJ50" s="220"/>
      <c r="BK50" s="220"/>
      <c r="BL50" s="220"/>
      <c r="BM50" s="220"/>
      <c r="BN50" s="220"/>
      <c r="BO50" s="220"/>
      <c r="BP50" s="49">
        <v>5.375</v>
      </c>
      <c r="BQ50" s="50">
        <v>4</v>
      </c>
      <c r="BR50" s="51">
        <v>6.5</v>
      </c>
      <c r="BS50" s="52">
        <v>5.95</v>
      </c>
      <c r="BT50" s="53"/>
      <c r="BU50" s="54"/>
      <c r="BV50" s="55"/>
      <c r="BW50" s="56"/>
      <c r="BX50" s="57"/>
      <c r="BY50" s="257"/>
      <c r="BZ50" s="84"/>
      <c r="CA50" s="258">
        <v>3.61</v>
      </c>
      <c r="CB50" s="59">
        <v>41.650000000000006</v>
      </c>
      <c r="CC50" s="153">
        <f t="shared" si="0"/>
        <v>6.5</v>
      </c>
      <c r="CD50" s="154" t="str">
        <f t="shared" si="2"/>
        <v/>
      </c>
      <c r="CE50" s="155">
        <f t="shared" si="3"/>
        <v>6</v>
      </c>
      <c r="CF50" s="156" t="str">
        <f t="shared" si="4"/>
        <v/>
      </c>
      <c r="CG50" s="157" t="str">
        <f t="shared" si="5"/>
        <v/>
      </c>
      <c r="CH50" s="154" t="str">
        <f t="shared" si="6"/>
        <v/>
      </c>
      <c r="CI50" s="155" t="str">
        <f t="shared" si="7"/>
        <v/>
      </c>
      <c r="CJ50" s="156"/>
      <c r="CK50" s="157">
        <f t="shared" si="8"/>
        <v>4</v>
      </c>
      <c r="CL50" s="158" t="str">
        <f t="shared" si="9"/>
        <v/>
      </c>
      <c r="CM50" s="155" t="str">
        <f t="shared" si="10"/>
        <v/>
      </c>
      <c r="CN50" s="156"/>
      <c r="CO50" s="157" t="str">
        <f t="shared" si="18"/>
        <v/>
      </c>
      <c r="CP50" s="154" t="str">
        <f t="shared" si="11"/>
        <v/>
      </c>
      <c r="CQ50" s="155" t="str">
        <f t="shared" si="12"/>
        <v/>
      </c>
      <c r="CR50" s="159" t="str">
        <f t="shared" si="13"/>
        <v/>
      </c>
      <c r="CS50" s="157" t="str">
        <f t="shared" si="14"/>
        <v/>
      </c>
      <c r="CT50" s="154" t="str">
        <f t="shared" si="15"/>
        <v/>
      </c>
      <c r="CU50" s="155">
        <f t="shared" si="16"/>
        <v>5</v>
      </c>
      <c r="CV50" s="156">
        <f t="shared" si="17"/>
        <v>5.95</v>
      </c>
    </row>
    <row r="51" spans="1:100" ht="17.25" thickBot="1">
      <c r="A51" s="93" t="s">
        <v>90</v>
      </c>
      <c r="B51" s="109" t="s">
        <v>52</v>
      </c>
      <c r="C51" s="222">
        <v>5.6</v>
      </c>
      <c r="D51" s="214">
        <v>5.0999999999999996</v>
      </c>
      <c r="E51" s="214"/>
      <c r="F51" s="214"/>
      <c r="G51" s="214"/>
      <c r="H51" s="214"/>
      <c r="I51" s="214"/>
      <c r="J51" s="215">
        <v>5</v>
      </c>
      <c r="K51" s="215"/>
      <c r="L51" s="215"/>
      <c r="M51" s="215"/>
      <c r="N51" s="215"/>
      <c r="O51" s="215"/>
      <c r="P51" s="215"/>
      <c r="Q51" s="215"/>
      <c r="R51" s="215"/>
      <c r="S51" s="217">
        <v>6</v>
      </c>
      <c r="T51" s="217"/>
      <c r="U51" s="217"/>
      <c r="V51" s="217"/>
      <c r="W51" s="217"/>
      <c r="X51" s="217"/>
      <c r="Y51" s="214">
        <v>8</v>
      </c>
      <c r="Z51" s="223"/>
      <c r="AA51" s="223"/>
      <c r="AB51" s="223"/>
      <c r="AC51" s="223"/>
      <c r="AD51" s="223"/>
      <c r="AE51" s="219">
        <v>5.6</v>
      </c>
      <c r="AF51" s="219"/>
      <c r="AG51" s="230"/>
      <c r="AH51" s="219"/>
      <c r="AI51" s="219">
        <v>8</v>
      </c>
      <c r="AJ51" s="220">
        <v>5.5</v>
      </c>
      <c r="AK51" s="220">
        <v>5.4</v>
      </c>
      <c r="AL51" s="220"/>
      <c r="AM51" s="214"/>
      <c r="AN51" s="214">
        <v>5.5</v>
      </c>
      <c r="AO51" s="214"/>
      <c r="AP51" s="220"/>
      <c r="AQ51" s="220"/>
      <c r="AR51" s="220"/>
      <c r="AS51" s="220">
        <v>5.5</v>
      </c>
      <c r="AT51" s="217"/>
      <c r="AU51" s="217"/>
      <c r="AV51" s="217"/>
      <c r="AW51" s="217"/>
      <c r="AX51" s="217"/>
      <c r="AY51" s="217"/>
      <c r="AZ51" s="220"/>
      <c r="BA51" s="220"/>
      <c r="BB51" s="220"/>
      <c r="BC51" s="220"/>
      <c r="BD51" s="220"/>
      <c r="BE51" s="220"/>
      <c r="BF51" s="220">
        <v>7</v>
      </c>
      <c r="BG51" s="220"/>
      <c r="BH51" s="220"/>
      <c r="BI51" s="220"/>
      <c r="BJ51" s="220"/>
      <c r="BK51" s="220"/>
      <c r="BL51" s="220"/>
      <c r="BM51" s="220"/>
      <c r="BN51" s="220"/>
      <c r="BO51" s="220"/>
      <c r="BP51" s="49">
        <v>6.1999999999999993</v>
      </c>
      <c r="BQ51" s="50">
        <v>5</v>
      </c>
      <c r="BR51" s="51">
        <v>8</v>
      </c>
      <c r="BS51" s="52">
        <v>5.5</v>
      </c>
      <c r="BT51" s="53"/>
      <c r="BU51" s="54"/>
      <c r="BV51" s="55"/>
      <c r="BW51" s="56"/>
      <c r="BX51" s="57"/>
      <c r="BY51" s="257"/>
      <c r="BZ51" s="84"/>
      <c r="CA51" s="258">
        <v>3.78</v>
      </c>
      <c r="CB51" s="59">
        <v>5.5</v>
      </c>
      <c r="CC51" s="153">
        <f t="shared" si="0"/>
        <v>5.35</v>
      </c>
      <c r="CD51" s="154" t="str">
        <f t="shared" si="2"/>
        <v/>
      </c>
      <c r="CE51" s="155">
        <f t="shared" si="3"/>
        <v>5</v>
      </c>
      <c r="CF51" s="156" t="str">
        <f t="shared" si="4"/>
        <v/>
      </c>
      <c r="CG51" s="157">
        <f t="shared" si="5"/>
        <v>7</v>
      </c>
      <c r="CH51" s="154" t="str">
        <f t="shared" si="6"/>
        <v/>
      </c>
      <c r="CI51" s="155">
        <f t="shared" si="7"/>
        <v>6.8</v>
      </c>
      <c r="CJ51" s="156"/>
      <c r="CK51" s="157">
        <f t="shared" si="8"/>
        <v>5.4</v>
      </c>
      <c r="CL51" s="158">
        <f t="shared" si="9"/>
        <v>5.5</v>
      </c>
      <c r="CM51" s="155">
        <f t="shared" si="10"/>
        <v>5.5</v>
      </c>
      <c r="CN51" s="156"/>
      <c r="CO51" s="157" t="str">
        <f t="shared" si="18"/>
        <v/>
      </c>
      <c r="CP51" s="154" t="str">
        <f t="shared" si="11"/>
        <v/>
      </c>
      <c r="CQ51" s="155">
        <f t="shared" si="12"/>
        <v>7</v>
      </c>
      <c r="CR51" s="159" t="str">
        <f t="shared" si="13"/>
        <v/>
      </c>
      <c r="CS51" s="157" t="str">
        <f t="shared" si="14"/>
        <v/>
      </c>
      <c r="CT51" s="154" t="str">
        <f t="shared" si="15"/>
        <v/>
      </c>
      <c r="CU51" s="155" t="str">
        <f t="shared" si="16"/>
        <v/>
      </c>
      <c r="CV51" s="156">
        <f t="shared" si="17"/>
        <v>5.5</v>
      </c>
    </row>
    <row r="52" spans="1:100" ht="17.25" thickBot="1">
      <c r="A52" s="93" t="s">
        <v>91</v>
      </c>
      <c r="B52" s="109" t="s">
        <v>52</v>
      </c>
      <c r="C52" s="222">
        <v>3.2</v>
      </c>
      <c r="D52" s="214"/>
      <c r="E52" s="214">
        <v>3.2</v>
      </c>
      <c r="F52" s="214"/>
      <c r="G52" s="214"/>
      <c r="H52" s="214"/>
      <c r="I52" s="214"/>
      <c r="J52" s="215"/>
      <c r="K52" s="215"/>
      <c r="L52" s="215">
        <v>3.7</v>
      </c>
      <c r="M52" s="215"/>
      <c r="N52" s="215"/>
      <c r="O52" s="215"/>
      <c r="P52" s="215"/>
      <c r="Q52" s="215"/>
      <c r="R52" s="215"/>
      <c r="S52" s="217"/>
      <c r="T52" s="217"/>
      <c r="U52" s="217"/>
      <c r="V52" s="217"/>
      <c r="W52" s="224">
        <v>3.5</v>
      </c>
      <c r="X52" s="217"/>
      <c r="Y52" s="214"/>
      <c r="Z52" s="223"/>
      <c r="AA52" s="223"/>
      <c r="AB52" s="223"/>
      <c r="AC52" s="223"/>
      <c r="AD52" s="223"/>
      <c r="AE52" s="219"/>
      <c r="AF52" s="219">
        <v>3.7</v>
      </c>
      <c r="AG52" s="219"/>
      <c r="AH52" s="219"/>
      <c r="AI52" s="219"/>
      <c r="AJ52" s="220"/>
      <c r="AK52" s="220">
        <v>3</v>
      </c>
      <c r="AL52" s="220"/>
      <c r="AM52" s="214"/>
      <c r="AN52" s="214">
        <v>3.8</v>
      </c>
      <c r="AO52" s="225">
        <v>5.5</v>
      </c>
      <c r="AP52" s="220"/>
      <c r="AQ52" s="220">
        <v>4</v>
      </c>
      <c r="AR52" s="220"/>
      <c r="AS52" s="220">
        <v>4.45</v>
      </c>
      <c r="AT52" s="217"/>
      <c r="AU52" s="232"/>
      <c r="AV52" s="232"/>
      <c r="AW52" s="217"/>
      <c r="AX52" s="217">
        <v>3.1</v>
      </c>
      <c r="AY52" s="217">
        <v>2.9</v>
      </c>
      <c r="AZ52" s="220"/>
      <c r="BA52" s="220"/>
      <c r="BB52" s="220"/>
      <c r="BC52" s="220"/>
      <c r="BD52" s="220"/>
      <c r="BE52" s="221"/>
      <c r="BF52" s="220"/>
      <c r="BG52" s="220"/>
      <c r="BH52" s="220"/>
      <c r="BI52" s="220"/>
      <c r="BJ52" s="220">
        <v>3.9</v>
      </c>
      <c r="BK52" s="220"/>
      <c r="BL52" s="220"/>
      <c r="BM52" s="220"/>
      <c r="BN52" s="220"/>
      <c r="BO52" s="220"/>
      <c r="BP52" s="49">
        <v>3.6909090909090909</v>
      </c>
      <c r="BQ52" s="50">
        <v>3</v>
      </c>
      <c r="BR52" s="51">
        <v>5.5</v>
      </c>
      <c r="BS52" s="52">
        <v>3.6749999999999998</v>
      </c>
      <c r="BT52" s="53">
        <v>2.9</v>
      </c>
      <c r="BU52" s="54">
        <v>4.45</v>
      </c>
      <c r="BV52" s="55"/>
      <c r="BW52" s="56"/>
      <c r="BX52" s="57"/>
      <c r="BY52" s="257"/>
      <c r="BZ52" s="84"/>
      <c r="CA52" s="258">
        <v>2.85</v>
      </c>
      <c r="CB52" s="59">
        <v>26.650000000000002</v>
      </c>
      <c r="CC52" s="153">
        <f t="shared" si="0"/>
        <v>3.2</v>
      </c>
      <c r="CD52" s="154" t="str">
        <f t="shared" si="2"/>
        <v/>
      </c>
      <c r="CE52" s="155">
        <f t="shared" si="3"/>
        <v>3.7</v>
      </c>
      <c r="CF52" s="156" t="str">
        <f t="shared" si="4"/>
        <v/>
      </c>
      <c r="CG52" s="157">
        <f t="shared" si="5"/>
        <v>3.5</v>
      </c>
      <c r="CH52" s="154" t="str">
        <f t="shared" si="6"/>
        <v/>
      </c>
      <c r="CI52" s="155">
        <f t="shared" si="7"/>
        <v>3.7</v>
      </c>
      <c r="CJ52" s="156"/>
      <c r="CK52" s="157">
        <f t="shared" si="8"/>
        <v>3</v>
      </c>
      <c r="CL52" s="158" t="str">
        <f t="shared" si="9"/>
        <v/>
      </c>
      <c r="CM52" s="155">
        <f t="shared" si="10"/>
        <v>4.6500000000000004</v>
      </c>
      <c r="CN52" s="156"/>
      <c r="CO52" s="157">
        <f t="shared" si="18"/>
        <v>3.1</v>
      </c>
      <c r="CP52" s="154">
        <f t="shared" si="11"/>
        <v>2.9</v>
      </c>
      <c r="CQ52" s="155">
        <f t="shared" si="12"/>
        <v>3.9</v>
      </c>
      <c r="CR52" s="159" t="str">
        <f t="shared" si="13"/>
        <v/>
      </c>
      <c r="CS52" s="157" t="str">
        <f t="shared" si="14"/>
        <v/>
      </c>
      <c r="CT52" s="154" t="str">
        <f t="shared" si="15"/>
        <v/>
      </c>
      <c r="CU52" s="155">
        <f t="shared" si="16"/>
        <v>4</v>
      </c>
      <c r="CV52" s="156">
        <f t="shared" si="17"/>
        <v>4.45</v>
      </c>
    </row>
    <row r="53" spans="1:100" ht="17.25" thickBot="1">
      <c r="A53" s="93" t="s">
        <v>266</v>
      </c>
      <c r="B53" s="109" t="s">
        <v>92</v>
      </c>
      <c r="C53" s="222"/>
      <c r="D53" s="214"/>
      <c r="E53" s="214"/>
      <c r="F53" s="214"/>
      <c r="G53" s="214"/>
      <c r="H53" s="214"/>
      <c r="I53" s="214"/>
      <c r="J53" s="215"/>
      <c r="K53" s="215"/>
      <c r="L53" s="215"/>
      <c r="M53" s="215"/>
      <c r="N53" s="215"/>
      <c r="O53" s="215"/>
      <c r="P53" s="215"/>
      <c r="Q53" s="215"/>
      <c r="R53" s="215"/>
      <c r="S53" s="217"/>
      <c r="T53" s="217"/>
      <c r="U53" s="217"/>
      <c r="V53" s="217"/>
      <c r="W53" s="217"/>
      <c r="X53" s="217"/>
      <c r="Y53" s="214"/>
      <c r="Z53" s="226"/>
      <c r="AA53" s="226"/>
      <c r="AB53" s="223"/>
      <c r="AC53" s="226"/>
      <c r="AD53" s="223"/>
      <c r="AE53" s="219"/>
      <c r="AF53" s="219"/>
      <c r="AG53" s="219"/>
      <c r="AH53" s="219"/>
      <c r="AI53" s="219">
        <v>3.5</v>
      </c>
      <c r="AJ53" s="220"/>
      <c r="AK53" s="220"/>
      <c r="AL53" s="220"/>
      <c r="AM53" s="214"/>
      <c r="AN53" s="214"/>
      <c r="AO53" s="214"/>
      <c r="AP53" s="220"/>
      <c r="AQ53" s="220"/>
      <c r="AR53" s="220"/>
      <c r="AS53" s="220"/>
      <c r="AT53" s="217"/>
      <c r="AU53" s="217"/>
      <c r="AV53" s="217"/>
      <c r="AW53" s="217"/>
      <c r="AX53" s="217"/>
      <c r="AY53" s="217"/>
      <c r="AZ53" s="220"/>
      <c r="BA53" s="220"/>
      <c r="BB53" s="220"/>
      <c r="BC53" s="220"/>
      <c r="BD53" s="220"/>
      <c r="BE53" s="220"/>
      <c r="BF53" s="220"/>
      <c r="BG53" s="220"/>
      <c r="BH53" s="221"/>
      <c r="BI53" s="220"/>
      <c r="BJ53" s="220"/>
      <c r="BK53" s="220"/>
      <c r="BL53" s="227">
        <v>3.5</v>
      </c>
      <c r="BM53" s="220"/>
      <c r="BN53" s="220"/>
      <c r="BO53" s="220"/>
      <c r="BP53" s="49">
        <v>3.5</v>
      </c>
      <c r="BQ53" s="50"/>
      <c r="BR53" s="51"/>
      <c r="BS53" s="52" t="s">
        <v>200</v>
      </c>
      <c r="BT53" s="53"/>
      <c r="BU53" s="54"/>
      <c r="BV53" s="55"/>
      <c r="BW53" s="56"/>
      <c r="BX53" s="57"/>
      <c r="BY53" s="257"/>
      <c r="BZ53" s="84"/>
      <c r="CA53" s="258"/>
      <c r="CB53" s="59">
        <v>12</v>
      </c>
      <c r="CC53" s="153" t="str">
        <f t="shared" si="0"/>
        <v/>
      </c>
      <c r="CD53" s="154" t="str">
        <f t="shared" si="2"/>
        <v/>
      </c>
      <c r="CE53" s="155" t="str">
        <f t="shared" si="3"/>
        <v/>
      </c>
      <c r="CF53" s="156" t="str">
        <f t="shared" si="4"/>
        <v/>
      </c>
      <c r="CG53" s="157" t="str">
        <f t="shared" si="5"/>
        <v/>
      </c>
      <c r="CH53" s="154" t="str">
        <f t="shared" si="6"/>
        <v/>
      </c>
      <c r="CI53" s="155">
        <f t="shared" si="7"/>
        <v>3.5</v>
      </c>
      <c r="CJ53" s="156"/>
      <c r="CK53" s="157" t="str">
        <f t="shared" si="8"/>
        <v/>
      </c>
      <c r="CL53" s="158" t="str">
        <f t="shared" si="9"/>
        <v/>
      </c>
      <c r="CM53" s="155" t="str">
        <f t="shared" si="10"/>
        <v/>
      </c>
      <c r="CN53" s="156"/>
      <c r="CO53" s="157" t="str">
        <f t="shared" si="18"/>
        <v/>
      </c>
      <c r="CP53" s="154" t="str">
        <f t="shared" si="11"/>
        <v/>
      </c>
      <c r="CQ53" s="155">
        <f t="shared" si="12"/>
        <v>3.5</v>
      </c>
      <c r="CR53" s="159" t="str">
        <f t="shared" si="13"/>
        <v/>
      </c>
      <c r="CS53" s="157" t="str">
        <f t="shared" si="14"/>
        <v/>
      </c>
      <c r="CT53" s="154" t="str">
        <f t="shared" si="15"/>
        <v/>
      </c>
      <c r="CU53" s="155" t="str">
        <f t="shared" si="16"/>
        <v/>
      </c>
      <c r="CV53" s="156" t="str">
        <f t="shared" si="17"/>
        <v/>
      </c>
    </row>
    <row r="54" spans="1:100" ht="17.25" thickBot="1">
      <c r="A54" s="93" t="s">
        <v>93</v>
      </c>
      <c r="B54" s="109" t="s">
        <v>52</v>
      </c>
      <c r="C54" s="222">
        <v>6.5</v>
      </c>
      <c r="D54" s="214">
        <v>6.5</v>
      </c>
      <c r="E54" s="225">
        <v>8.5</v>
      </c>
      <c r="F54" s="214"/>
      <c r="G54" s="214"/>
      <c r="H54" s="214"/>
      <c r="I54" s="214"/>
      <c r="J54" s="216">
        <v>7</v>
      </c>
      <c r="K54" s="215"/>
      <c r="L54" s="216">
        <v>8</v>
      </c>
      <c r="M54" s="215"/>
      <c r="N54" s="215"/>
      <c r="O54" s="215"/>
      <c r="P54" s="215"/>
      <c r="Q54" s="215"/>
      <c r="R54" s="215"/>
      <c r="S54" s="217"/>
      <c r="T54" s="217"/>
      <c r="U54" s="217"/>
      <c r="V54" s="217"/>
      <c r="W54" s="224">
        <v>8</v>
      </c>
      <c r="X54" s="217"/>
      <c r="Y54" s="214"/>
      <c r="Z54" s="226">
        <v>10</v>
      </c>
      <c r="AA54" s="226">
        <v>8</v>
      </c>
      <c r="AB54" s="223"/>
      <c r="AC54" s="223"/>
      <c r="AD54" s="223"/>
      <c r="AE54" s="219">
        <v>8.6</v>
      </c>
      <c r="AF54" s="219">
        <v>8</v>
      </c>
      <c r="AG54" s="230"/>
      <c r="AH54" s="219"/>
      <c r="AI54" s="231">
        <v>10</v>
      </c>
      <c r="AJ54" s="220"/>
      <c r="AK54" s="220"/>
      <c r="AL54" s="220"/>
      <c r="AM54" s="214"/>
      <c r="AN54" s="214"/>
      <c r="AO54" s="214"/>
      <c r="AP54" s="220"/>
      <c r="AQ54" s="220"/>
      <c r="AR54" s="220"/>
      <c r="AS54" s="220">
        <v>9.9499999999999993</v>
      </c>
      <c r="AT54" s="217"/>
      <c r="AU54" s="232"/>
      <c r="AV54" s="232"/>
      <c r="AW54" s="217"/>
      <c r="AX54" s="217"/>
      <c r="AY54" s="217"/>
      <c r="AZ54" s="221"/>
      <c r="BA54" s="220"/>
      <c r="BB54" s="220"/>
      <c r="BC54" s="220"/>
      <c r="BD54" s="221"/>
      <c r="BE54" s="220"/>
      <c r="BF54" s="220"/>
      <c r="BG54" s="220"/>
      <c r="BH54" s="221"/>
      <c r="BI54" s="220"/>
      <c r="BJ54" s="220"/>
      <c r="BK54" s="220"/>
      <c r="BL54" s="220"/>
      <c r="BM54" s="220"/>
      <c r="BN54" s="220"/>
      <c r="BO54" s="227"/>
      <c r="BP54" s="49">
        <v>8.11</v>
      </c>
      <c r="BQ54" s="50">
        <v>6.5</v>
      </c>
      <c r="BR54" s="51">
        <v>10</v>
      </c>
      <c r="BS54" s="52">
        <v>8.9749999999999996</v>
      </c>
      <c r="BT54" s="53">
        <v>8</v>
      </c>
      <c r="BU54" s="54">
        <v>9.9499999999999993</v>
      </c>
      <c r="BV54" s="55"/>
      <c r="BW54" s="56"/>
      <c r="BX54" s="57"/>
      <c r="BY54" s="257"/>
      <c r="BZ54" s="84"/>
      <c r="CA54" s="258">
        <v>8.4</v>
      </c>
      <c r="CB54" s="59">
        <v>66.5</v>
      </c>
      <c r="CC54" s="153">
        <f t="shared" si="0"/>
        <v>7.166666666666667</v>
      </c>
      <c r="CD54" s="154" t="str">
        <f t="shared" si="2"/>
        <v/>
      </c>
      <c r="CE54" s="155">
        <f t="shared" si="3"/>
        <v>7.5</v>
      </c>
      <c r="CF54" s="156" t="str">
        <f t="shared" si="4"/>
        <v/>
      </c>
      <c r="CG54" s="157">
        <f t="shared" si="5"/>
        <v>8</v>
      </c>
      <c r="CH54" s="154" t="str">
        <f t="shared" si="6"/>
        <v/>
      </c>
      <c r="CI54" s="155">
        <f t="shared" si="7"/>
        <v>8.8666666666666671</v>
      </c>
      <c r="CJ54" s="156"/>
      <c r="CK54" s="157" t="str">
        <f t="shared" si="8"/>
        <v/>
      </c>
      <c r="CL54" s="158" t="str">
        <f t="shared" si="9"/>
        <v/>
      </c>
      <c r="CM54" s="155" t="str">
        <f t="shared" si="10"/>
        <v/>
      </c>
      <c r="CN54" s="156"/>
      <c r="CO54" s="157" t="str">
        <f t="shared" si="18"/>
        <v/>
      </c>
      <c r="CP54" s="154" t="str">
        <f t="shared" si="11"/>
        <v/>
      </c>
      <c r="CQ54" s="155" t="str">
        <f t="shared" si="12"/>
        <v/>
      </c>
      <c r="CR54" s="159" t="str">
        <f t="shared" si="13"/>
        <v/>
      </c>
      <c r="CS54" s="157">
        <f t="shared" si="14"/>
        <v>10</v>
      </c>
      <c r="CT54" s="154">
        <f t="shared" si="15"/>
        <v>8</v>
      </c>
      <c r="CU54" s="155" t="str">
        <f t="shared" si="16"/>
        <v/>
      </c>
      <c r="CV54" s="156">
        <f t="shared" si="17"/>
        <v>9.9499999999999993</v>
      </c>
    </row>
    <row r="55" spans="1:100" ht="33.75" thickBot="1">
      <c r="A55" s="93" t="s">
        <v>94</v>
      </c>
      <c r="B55" s="109" t="s">
        <v>52</v>
      </c>
      <c r="C55" s="222"/>
      <c r="D55" s="214"/>
      <c r="E55" s="214"/>
      <c r="F55" s="214"/>
      <c r="G55" s="214"/>
      <c r="H55" s="214"/>
      <c r="I55" s="214"/>
      <c r="J55" s="215"/>
      <c r="K55" s="215"/>
      <c r="L55" s="215"/>
      <c r="M55" s="215"/>
      <c r="N55" s="215"/>
      <c r="O55" s="215"/>
      <c r="P55" s="215"/>
      <c r="Q55" s="215"/>
      <c r="R55" s="215"/>
      <c r="S55" s="217"/>
      <c r="T55" s="217"/>
      <c r="U55" s="217"/>
      <c r="V55" s="217"/>
      <c r="W55" s="224">
        <v>5</v>
      </c>
      <c r="X55" s="217"/>
      <c r="Y55" s="214"/>
      <c r="Z55" s="223"/>
      <c r="AA55" s="223"/>
      <c r="AB55" s="223"/>
      <c r="AC55" s="223"/>
      <c r="AD55" s="223"/>
      <c r="AE55" s="219"/>
      <c r="AF55" s="219"/>
      <c r="AG55" s="219"/>
      <c r="AH55" s="219"/>
      <c r="AI55" s="219"/>
      <c r="AJ55" s="220"/>
      <c r="AK55" s="220"/>
      <c r="AL55" s="220"/>
      <c r="AM55" s="214"/>
      <c r="AN55" s="214"/>
      <c r="AO55" s="214"/>
      <c r="AP55" s="220"/>
      <c r="AQ55" s="220"/>
      <c r="AR55" s="220"/>
      <c r="AS55" s="220">
        <v>9.9499999999999993</v>
      </c>
      <c r="AT55" s="217"/>
      <c r="AU55" s="217"/>
      <c r="AV55" s="217"/>
      <c r="AW55" s="217"/>
      <c r="AX55" s="217"/>
      <c r="AY55" s="217"/>
      <c r="AZ55" s="220"/>
      <c r="BA55" s="220"/>
      <c r="BB55" s="220"/>
      <c r="BC55" s="220"/>
      <c r="BD55" s="220"/>
      <c r="BE55" s="220"/>
      <c r="BF55" s="220"/>
      <c r="BG55" s="220"/>
      <c r="BH55" s="220"/>
      <c r="BI55" s="220"/>
      <c r="BJ55" s="220"/>
      <c r="BK55" s="220"/>
      <c r="BL55" s="220"/>
      <c r="BM55" s="220"/>
      <c r="BN55" s="220"/>
      <c r="BO55" s="220"/>
      <c r="BP55" s="49">
        <v>5</v>
      </c>
      <c r="BQ55" s="50"/>
      <c r="BR55" s="51"/>
      <c r="BS55" s="52">
        <v>9.9499999999999993</v>
      </c>
      <c r="BT55" s="53"/>
      <c r="BU55" s="54"/>
      <c r="BV55" s="55"/>
      <c r="BW55" s="56"/>
      <c r="BX55" s="57"/>
      <c r="BY55" s="257"/>
      <c r="BZ55" s="84"/>
      <c r="CA55" s="258"/>
      <c r="CB55" s="59">
        <v>5</v>
      </c>
      <c r="CC55" s="153" t="str">
        <f t="shared" si="0"/>
        <v/>
      </c>
      <c r="CD55" s="154" t="str">
        <f t="shared" si="2"/>
        <v/>
      </c>
      <c r="CE55" s="155" t="str">
        <f t="shared" si="3"/>
        <v/>
      </c>
      <c r="CF55" s="156" t="str">
        <f t="shared" si="4"/>
        <v/>
      </c>
      <c r="CG55" s="157">
        <f t="shared" si="5"/>
        <v>5</v>
      </c>
      <c r="CH55" s="154" t="str">
        <f t="shared" si="6"/>
        <v/>
      </c>
      <c r="CI55" s="155" t="str">
        <f t="shared" si="7"/>
        <v/>
      </c>
      <c r="CJ55" s="156"/>
      <c r="CK55" s="157" t="str">
        <f t="shared" si="8"/>
        <v/>
      </c>
      <c r="CL55" s="158" t="str">
        <f t="shared" si="9"/>
        <v/>
      </c>
      <c r="CM55" s="155" t="str">
        <f t="shared" si="10"/>
        <v/>
      </c>
      <c r="CN55" s="156"/>
      <c r="CO55" s="157" t="str">
        <f t="shared" si="18"/>
        <v/>
      </c>
      <c r="CP55" s="154" t="str">
        <f t="shared" si="11"/>
        <v/>
      </c>
      <c r="CQ55" s="155" t="str">
        <f t="shared" si="12"/>
        <v/>
      </c>
      <c r="CR55" s="159" t="str">
        <f t="shared" si="13"/>
        <v/>
      </c>
      <c r="CS55" s="157" t="str">
        <f t="shared" si="14"/>
        <v/>
      </c>
      <c r="CT55" s="154" t="str">
        <f t="shared" si="15"/>
        <v/>
      </c>
      <c r="CU55" s="155" t="str">
        <f t="shared" si="16"/>
        <v/>
      </c>
      <c r="CV55" s="156">
        <f t="shared" si="17"/>
        <v>9.9499999999999993</v>
      </c>
    </row>
    <row r="56" spans="1:100" ht="17.25" thickBot="1">
      <c r="A56" s="93" t="s">
        <v>95</v>
      </c>
      <c r="B56" s="109" t="s">
        <v>74</v>
      </c>
      <c r="C56" s="222"/>
      <c r="D56" s="214"/>
      <c r="E56" s="214"/>
      <c r="F56" s="214"/>
      <c r="G56" s="214"/>
      <c r="H56" s="214"/>
      <c r="I56" s="214"/>
      <c r="J56" s="215"/>
      <c r="K56" s="215"/>
      <c r="L56" s="215"/>
      <c r="M56" s="215"/>
      <c r="N56" s="215"/>
      <c r="O56" s="215"/>
      <c r="P56" s="215"/>
      <c r="Q56" s="215"/>
      <c r="R56" s="215"/>
      <c r="S56" s="217"/>
      <c r="T56" s="217"/>
      <c r="U56" s="217"/>
      <c r="V56" s="217"/>
      <c r="W56" s="224"/>
      <c r="X56" s="217"/>
      <c r="Y56" s="214"/>
      <c r="Z56" s="223"/>
      <c r="AA56" s="223"/>
      <c r="AB56" s="223"/>
      <c r="AC56" s="223"/>
      <c r="AD56" s="223"/>
      <c r="AE56" s="219"/>
      <c r="AF56" s="229"/>
      <c r="AG56" s="219"/>
      <c r="AH56" s="219"/>
      <c r="AI56" s="219"/>
      <c r="AJ56" s="220"/>
      <c r="AK56" s="220"/>
      <c r="AL56" s="220"/>
      <c r="AM56" s="214"/>
      <c r="AN56" s="214"/>
      <c r="AO56" s="214"/>
      <c r="AP56" s="220"/>
      <c r="AQ56" s="220"/>
      <c r="AR56" s="220"/>
      <c r="AS56" s="220"/>
      <c r="AT56" s="217"/>
      <c r="AU56" s="217"/>
      <c r="AV56" s="217"/>
      <c r="AW56" s="217"/>
      <c r="AX56" s="217"/>
      <c r="AY56" s="217"/>
      <c r="AZ56" s="220"/>
      <c r="BA56" s="220"/>
      <c r="BB56" s="220"/>
      <c r="BC56" s="220"/>
      <c r="BD56" s="220"/>
      <c r="BE56" s="220"/>
      <c r="BF56" s="220"/>
      <c r="BG56" s="220"/>
      <c r="BH56" s="221"/>
      <c r="BI56" s="220"/>
      <c r="BJ56" s="220"/>
      <c r="BK56" s="220"/>
      <c r="BL56" s="220"/>
      <c r="BM56" s="220"/>
      <c r="BN56" s="220"/>
      <c r="BO56" s="220"/>
      <c r="BP56" s="49" t="s">
        <v>200</v>
      </c>
      <c r="BQ56" s="50"/>
      <c r="BR56" s="51"/>
      <c r="BS56" s="52" t="s">
        <v>200</v>
      </c>
      <c r="BT56" s="53"/>
      <c r="BU56" s="54"/>
      <c r="BV56" s="55"/>
      <c r="BW56" s="56"/>
      <c r="BX56" s="57"/>
      <c r="BY56" s="257"/>
      <c r="BZ56" s="84"/>
      <c r="CA56" s="258"/>
      <c r="CB56" s="59">
        <v>1.2</v>
      </c>
      <c r="CC56" s="153" t="str">
        <f t="shared" si="0"/>
        <v/>
      </c>
      <c r="CD56" s="154" t="str">
        <f t="shared" si="2"/>
        <v/>
      </c>
      <c r="CE56" s="155" t="str">
        <f t="shared" si="3"/>
        <v/>
      </c>
      <c r="CF56" s="156" t="str">
        <f t="shared" si="4"/>
        <v/>
      </c>
      <c r="CG56" s="157" t="str">
        <f t="shared" si="5"/>
        <v/>
      </c>
      <c r="CH56" s="154" t="str">
        <f t="shared" si="6"/>
        <v/>
      </c>
      <c r="CI56" s="155" t="str">
        <f t="shared" si="7"/>
        <v/>
      </c>
      <c r="CJ56" s="156"/>
      <c r="CK56" s="157" t="str">
        <f t="shared" si="8"/>
        <v/>
      </c>
      <c r="CL56" s="158" t="str">
        <f t="shared" si="9"/>
        <v/>
      </c>
      <c r="CM56" s="155" t="str">
        <f t="shared" si="10"/>
        <v/>
      </c>
      <c r="CN56" s="156"/>
      <c r="CO56" s="157" t="str">
        <f t="shared" si="18"/>
        <v/>
      </c>
      <c r="CP56" s="154" t="str">
        <f t="shared" si="11"/>
        <v/>
      </c>
      <c r="CQ56" s="155" t="str">
        <f t="shared" si="12"/>
        <v/>
      </c>
      <c r="CR56" s="159" t="str">
        <f t="shared" si="13"/>
        <v/>
      </c>
      <c r="CS56" s="157" t="str">
        <f t="shared" si="14"/>
        <v/>
      </c>
      <c r="CT56" s="154" t="str">
        <f t="shared" si="15"/>
        <v/>
      </c>
      <c r="CU56" s="155" t="str">
        <f t="shared" si="16"/>
        <v/>
      </c>
      <c r="CV56" s="156" t="str">
        <f t="shared" si="17"/>
        <v/>
      </c>
    </row>
    <row r="57" spans="1:100" ht="33.75" thickBot="1">
      <c r="A57" s="93" t="s">
        <v>96</v>
      </c>
      <c r="B57" s="109" t="s">
        <v>52</v>
      </c>
      <c r="C57" s="222">
        <v>3.5</v>
      </c>
      <c r="D57" s="214"/>
      <c r="E57" s="225"/>
      <c r="F57" s="214"/>
      <c r="G57" s="214"/>
      <c r="H57" s="214"/>
      <c r="I57" s="214"/>
      <c r="J57" s="215"/>
      <c r="K57" s="215"/>
      <c r="L57" s="216"/>
      <c r="M57" s="215"/>
      <c r="N57" s="215"/>
      <c r="O57" s="215"/>
      <c r="P57" s="215"/>
      <c r="Q57" s="215"/>
      <c r="R57" s="215"/>
      <c r="S57" s="224"/>
      <c r="T57" s="217"/>
      <c r="U57" s="217"/>
      <c r="V57" s="217"/>
      <c r="W57" s="217"/>
      <c r="X57" s="217"/>
      <c r="Y57" s="214"/>
      <c r="Z57" s="226"/>
      <c r="AA57" s="223"/>
      <c r="AB57" s="226"/>
      <c r="AC57" s="223"/>
      <c r="AD57" s="223"/>
      <c r="AE57" s="219"/>
      <c r="AF57" s="229"/>
      <c r="AG57" s="219"/>
      <c r="AH57" s="219"/>
      <c r="AI57" s="233"/>
      <c r="AJ57" s="220"/>
      <c r="AK57" s="220"/>
      <c r="AL57" s="220"/>
      <c r="AM57" s="214"/>
      <c r="AN57" s="214"/>
      <c r="AO57" s="214"/>
      <c r="AP57" s="220"/>
      <c r="AQ57" s="220"/>
      <c r="AR57" s="220"/>
      <c r="AS57" s="220"/>
      <c r="AT57" s="217"/>
      <c r="AU57" s="232"/>
      <c r="AV57" s="232"/>
      <c r="AW57" s="217"/>
      <c r="AX57" s="217"/>
      <c r="AY57" s="217"/>
      <c r="AZ57" s="221"/>
      <c r="BA57" s="220"/>
      <c r="BB57" s="220"/>
      <c r="BC57" s="220"/>
      <c r="BD57" s="220"/>
      <c r="BE57" s="220"/>
      <c r="BF57" s="220"/>
      <c r="BG57" s="220"/>
      <c r="BH57" s="221"/>
      <c r="BI57" s="220"/>
      <c r="BJ57" s="227"/>
      <c r="BK57" s="220"/>
      <c r="BL57" s="220">
        <v>3</v>
      </c>
      <c r="BM57" s="220"/>
      <c r="BN57" s="220"/>
      <c r="BO57" s="220"/>
      <c r="BP57" s="49">
        <v>3.25</v>
      </c>
      <c r="BQ57" s="50">
        <v>3</v>
      </c>
      <c r="BR57" s="51">
        <v>3.5</v>
      </c>
      <c r="BS57" s="52" t="s">
        <v>200</v>
      </c>
      <c r="BT57" s="53"/>
      <c r="BU57" s="54"/>
      <c r="BV57" s="55"/>
      <c r="BW57" s="56"/>
      <c r="BX57" s="57"/>
      <c r="BY57" s="257"/>
      <c r="BZ57" s="84"/>
      <c r="CA57" s="258"/>
      <c r="CB57" s="59">
        <v>5.5</v>
      </c>
      <c r="CC57" s="153">
        <f t="shared" si="0"/>
        <v>3.5</v>
      </c>
      <c r="CD57" s="154" t="str">
        <f t="shared" si="2"/>
        <v/>
      </c>
      <c r="CE57" s="155" t="str">
        <f t="shared" si="3"/>
        <v/>
      </c>
      <c r="CF57" s="156" t="str">
        <f t="shared" si="4"/>
        <v/>
      </c>
      <c r="CG57" s="157" t="str">
        <f t="shared" si="5"/>
        <v/>
      </c>
      <c r="CH57" s="154" t="str">
        <f t="shared" si="6"/>
        <v/>
      </c>
      <c r="CI57" s="155" t="str">
        <f t="shared" si="7"/>
        <v/>
      </c>
      <c r="CJ57" s="156"/>
      <c r="CK57" s="157" t="str">
        <f t="shared" si="8"/>
        <v/>
      </c>
      <c r="CL57" s="158" t="str">
        <f t="shared" si="9"/>
        <v/>
      </c>
      <c r="CM57" s="155" t="str">
        <f t="shared" si="10"/>
        <v/>
      </c>
      <c r="CN57" s="156"/>
      <c r="CO57" s="157" t="str">
        <f t="shared" si="18"/>
        <v/>
      </c>
      <c r="CP57" s="154" t="str">
        <f t="shared" si="11"/>
        <v/>
      </c>
      <c r="CQ57" s="155">
        <f t="shared" si="12"/>
        <v>3</v>
      </c>
      <c r="CR57" s="159" t="str">
        <f t="shared" si="13"/>
        <v/>
      </c>
      <c r="CS57" s="157" t="str">
        <f t="shared" si="14"/>
        <v/>
      </c>
      <c r="CT57" s="154" t="str">
        <f t="shared" si="15"/>
        <v/>
      </c>
      <c r="CU57" s="155" t="str">
        <f t="shared" si="16"/>
        <v/>
      </c>
      <c r="CV57" s="156" t="str">
        <f t="shared" si="17"/>
        <v/>
      </c>
    </row>
    <row r="58" spans="1:100" ht="33.75" thickBot="1">
      <c r="A58" s="93" t="s">
        <v>267</v>
      </c>
      <c r="B58" s="109" t="s">
        <v>52</v>
      </c>
      <c r="C58" s="222"/>
      <c r="D58" s="214"/>
      <c r="E58" s="214"/>
      <c r="F58" s="214"/>
      <c r="G58" s="214"/>
      <c r="H58" s="214"/>
      <c r="I58" s="214"/>
      <c r="J58" s="215"/>
      <c r="K58" s="215"/>
      <c r="L58" s="215"/>
      <c r="M58" s="215"/>
      <c r="N58" s="215"/>
      <c r="O58" s="215"/>
      <c r="P58" s="215"/>
      <c r="Q58" s="215"/>
      <c r="R58" s="215"/>
      <c r="S58" s="217"/>
      <c r="T58" s="217"/>
      <c r="U58" s="217"/>
      <c r="V58" s="217"/>
      <c r="W58" s="217"/>
      <c r="X58" s="217"/>
      <c r="Y58" s="214"/>
      <c r="Z58" s="223"/>
      <c r="AA58" s="223"/>
      <c r="AB58" s="223"/>
      <c r="AC58" s="223"/>
      <c r="AD58" s="223"/>
      <c r="AE58" s="219"/>
      <c r="AF58" s="219"/>
      <c r="AG58" s="219"/>
      <c r="AH58" s="219"/>
      <c r="AI58" s="219"/>
      <c r="AJ58" s="220"/>
      <c r="AK58" s="220"/>
      <c r="AL58" s="220"/>
      <c r="AM58" s="214"/>
      <c r="AN58" s="214"/>
      <c r="AO58" s="225"/>
      <c r="AP58" s="220"/>
      <c r="AQ58" s="220"/>
      <c r="AR58" s="220"/>
      <c r="AS58" s="220"/>
      <c r="AT58" s="217"/>
      <c r="AU58" s="217"/>
      <c r="AV58" s="217"/>
      <c r="AW58" s="217"/>
      <c r="AX58" s="217"/>
      <c r="AY58" s="217"/>
      <c r="AZ58" s="220"/>
      <c r="BA58" s="220"/>
      <c r="BB58" s="220"/>
      <c r="BC58" s="220"/>
      <c r="BD58" s="220"/>
      <c r="BE58" s="220"/>
      <c r="BF58" s="220"/>
      <c r="BG58" s="220"/>
      <c r="BH58" s="220"/>
      <c r="BI58" s="220"/>
      <c r="BJ58" s="227"/>
      <c r="BK58" s="220"/>
      <c r="BL58" s="220">
        <v>3</v>
      </c>
      <c r="BM58" s="220"/>
      <c r="BN58" s="220"/>
      <c r="BO58" s="220"/>
      <c r="BP58" s="49">
        <v>3</v>
      </c>
      <c r="BQ58" s="50" t="s">
        <v>200</v>
      </c>
      <c r="BR58" s="51" t="s">
        <v>200</v>
      </c>
      <c r="BS58" s="52" t="s">
        <v>200</v>
      </c>
      <c r="BT58" s="53" t="s">
        <v>200</v>
      </c>
      <c r="BU58" s="54" t="s">
        <v>200</v>
      </c>
      <c r="BV58" s="55"/>
      <c r="BW58" s="56"/>
      <c r="BX58" s="57"/>
      <c r="BY58" s="257"/>
      <c r="BZ58" s="84"/>
      <c r="CA58" s="258"/>
      <c r="CB58" s="59"/>
      <c r="CC58" s="153" t="str">
        <f t="shared" si="0"/>
        <v/>
      </c>
      <c r="CD58" s="154" t="str">
        <f t="shared" si="2"/>
        <v/>
      </c>
      <c r="CE58" s="155" t="str">
        <f t="shared" si="3"/>
        <v/>
      </c>
      <c r="CF58" s="156" t="str">
        <f t="shared" si="4"/>
        <v/>
      </c>
      <c r="CG58" s="157" t="str">
        <f t="shared" si="5"/>
        <v/>
      </c>
      <c r="CH58" s="154" t="str">
        <f t="shared" si="6"/>
        <v/>
      </c>
      <c r="CI58" s="155" t="str">
        <f t="shared" si="7"/>
        <v/>
      </c>
      <c r="CJ58" s="156"/>
      <c r="CK58" s="157" t="str">
        <f t="shared" si="8"/>
        <v/>
      </c>
      <c r="CL58" s="158" t="str">
        <f t="shared" si="9"/>
        <v/>
      </c>
      <c r="CM58" s="155" t="str">
        <f t="shared" si="10"/>
        <v/>
      </c>
      <c r="CN58" s="156"/>
      <c r="CO58" s="157" t="str">
        <f t="shared" si="18"/>
        <v/>
      </c>
      <c r="CP58" s="154" t="str">
        <f t="shared" si="11"/>
        <v/>
      </c>
      <c r="CQ58" s="155">
        <f t="shared" si="12"/>
        <v>3</v>
      </c>
      <c r="CR58" s="159" t="str">
        <f t="shared" si="13"/>
        <v/>
      </c>
      <c r="CS58" s="157" t="str">
        <f t="shared" si="14"/>
        <v/>
      </c>
      <c r="CT58" s="154" t="str">
        <f t="shared" si="15"/>
        <v/>
      </c>
      <c r="CU58" s="155" t="str">
        <f t="shared" si="16"/>
        <v/>
      </c>
      <c r="CV58" s="156" t="str">
        <f t="shared" si="17"/>
        <v/>
      </c>
    </row>
    <row r="59" spans="1:100" ht="17.25" thickBot="1">
      <c r="A59" s="93" t="s">
        <v>268</v>
      </c>
      <c r="B59" s="109" t="s">
        <v>52</v>
      </c>
      <c r="C59" s="222">
        <v>2.6</v>
      </c>
      <c r="D59" s="214">
        <v>2.6</v>
      </c>
      <c r="E59" s="214"/>
      <c r="F59" s="214"/>
      <c r="G59" s="214"/>
      <c r="H59" s="214"/>
      <c r="I59" s="214"/>
      <c r="J59" s="215">
        <v>3</v>
      </c>
      <c r="K59" s="215"/>
      <c r="L59" s="215"/>
      <c r="M59" s="215"/>
      <c r="N59" s="215"/>
      <c r="O59" s="215"/>
      <c r="P59" s="215"/>
      <c r="Q59" s="215"/>
      <c r="R59" s="215"/>
      <c r="S59" s="217"/>
      <c r="T59" s="217"/>
      <c r="U59" s="217"/>
      <c r="V59" s="217"/>
      <c r="W59" s="217">
        <v>2.6</v>
      </c>
      <c r="X59" s="217"/>
      <c r="Y59" s="214">
        <v>2.5</v>
      </c>
      <c r="Z59" s="223"/>
      <c r="AA59" s="223"/>
      <c r="AB59" s="223"/>
      <c r="AC59" s="223"/>
      <c r="AD59" s="223"/>
      <c r="AE59" s="219"/>
      <c r="AF59" s="219">
        <v>3.5</v>
      </c>
      <c r="AG59" s="219"/>
      <c r="AH59" s="219"/>
      <c r="AI59" s="219"/>
      <c r="AJ59" s="220"/>
      <c r="AK59" s="220">
        <v>2.2999999999999998</v>
      </c>
      <c r="AL59" s="220"/>
      <c r="AM59" s="214"/>
      <c r="AN59" s="214"/>
      <c r="AO59" s="214"/>
      <c r="AP59" s="220"/>
      <c r="AQ59" s="220"/>
      <c r="AR59" s="220">
        <v>2.8</v>
      </c>
      <c r="AS59" s="220">
        <v>3.5</v>
      </c>
      <c r="AT59" s="217"/>
      <c r="AU59" s="217"/>
      <c r="AV59" s="217"/>
      <c r="AW59" s="217"/>
      <c r="AX59" s="217">
        <v>1.9</v>
      </c>
      <c r="AY59" s="217">
        <v>1.9</v>
      </c>
      <c r="AZ59" s="220"/>
      <c r="BA59" s="220"/>
      <c r="BB59" s="220"/>
      <c r="BC59" s="220"/>
      <c r="BD59" s="220"/>
      <c r="BE59" s="220"/>
      <c r="BF59" s="220"/>
      <c r="BG59" s="220"/>
      <c r="BH59" s="220"/>
      <c r="BI59" s="220"/>
      <c r="BJ59" s="220">
        <v>2.8</v>
      </c>
      <c r="BK59" s="220"/>
      <c r="BL59" s="220"/>
      <c r="BM59" s="220"/>
      <c r="BN59" s="220"/>
      <c r="BO59" s="220"/>
      <c r="BP59" s="49">
        <v>2.66</v>
      </c>
      <c r="BQ59" s="50">
        <v>1.9</v>
      </c>
      <c r="BR59" s="51">
        <v>3.5</v>
      </c>
      <c r="BS59" s="52">
        <v>2.7</v>
      </c>
      <c r="BT59" s="53">
        <v>1.9</v>
      </c>
      <c r="BU59" s="54">
        <v>3.5</v>
      </c>
      <c r="BV59" s="55"/>
      <c r="BW59" s="56"/>
      <c r="BX59" s="57"/>
      <c r="BY59" s="257"/>
      <c r="BZ59" s="84"/>
      <c r="CA59" s="258">
        <v>2.1800000000000002</v>
      </c>
      <c r="CB59" s="59">
        <v>2.6</v>
      </c>
      <c r="CC59" s="153">
        <f t="shared" si="0"/>
        <v>2.6</v>
      </c>
      <c r="CD59" s="154" t="str">
        <f t="shared" si="2"/>
        <v/>
      </c>
      <c r="CE59" s="155">
        <f t="shared" si="3"/>
        <v>3</v>
      </c>
      <c r="CF59" s="156" t="str">
        <f t="shared" si="4"/>
        <v/>
      </c>
      <c r="CG59" s="157">
        <f t="shared" si="5"/>
        <v>2.5499999999999998</v>
      </c>
      <c r="CH59" s="154" t="str">
        <f t="shared" si="6"/>
        <v/>
      </c>
      <c r="CI59" s="155">
        <f t="shared" si="7"/>
        <v>3.5</v>
      </c>
      <c r="CJ59" s="156"/>
      <c r="CK59" s="157">
        <f t="shared" si="8"/>
        <v>2.2999999999999998</v>
      </c>
      <c r="CL59" s="158" t="str">
        <f t="shared" si="9"/>
        <v/>
      </c>
      <c r="CM59" s="155" t="str">
        <f t="shared" si="10"/>
        <v/>
      </c>
      <c r="CN59" s="156"/>
      <c r="CO59" s="157">
        <f t="shared" si="18"/>
        <v>1.9</v>
      </c>
      <c r="CP59" s="154">
        <f t="shared" si="11"/>
        <v>1.9</v>
      </c>
      <c r="CQ59" s="155">
        <f t="shared" si="12"/>
        <v>2.8</v>
      </c>
      <c r="CR59" s="159" t="str">
        <f t="shared" si="13"/>
        <v/>
      </c>
      <c r="CS59" s="157" t="str">
        <f t="shared" si="14"/>
        <v/>
      </c>
      <c r="CT59" s="154" t="str">
        <f t="shared" si="15"/>
        <v/>
      </c>
      <c r="CU59" s="155">
        <f t="shared" si="16"/>
        <v>2.8</v>
      </c>
      <c r="CV59" s="156">
        <f t="shared" si="17"/>
        <v>3.5</v>
      </c>
    </row>
    <row r="60" spans="1:100" ht="17.25" thickBot="1">
      <c r="A60" s="93" t="s">
        <v>97</v>
      </c>
      <c r="B60" s="109" t="s">
        <v>56</v>
      </c>
      <c r="C60" s="222"/>
      <c r="D60" s="214"/>
      <c r="E60" s="214">
        <v>2</v>
      </c>
      <c r="F60" s="214"/>
      <c r="G60" s="214"/>
      <c r="H60" s="214"/>
      <c r="I60" s="214"/>
      <c r="J60" s="215"/>
      <c r="K60" s="215"/>
      <c r="L60" s="215"/>
      <c r="M60" s="215"/>
      <c r="N60" s="215"/>
      <c r="O60" s="215"/>
      <c r="P60" s="215"/>
      <c r="Q60" s="215"/>
      <c r="R60" s="215"/>
      <c r="S60" s="217"/>
      <c r="T60" s="217"/>
      <c r="U60" s="217"/>
      <c r="V60" s="217"/>
      <c r="W60" s="217"/>
      <c r="X60" s="217"/>
      <c r="Y60" s="214"/>
      <c r="Z60" s="223"/>
      <c r="AA60" s="223"/>
      <c r="AB60" s="223"/>
      <c r="AC60" s="223"/>
      <c r="AD60" s="223"/>
      <c r="AE60" s="219"/>
      <c r="AF60" s="219"/>
      <c r="AG60" s="219"/>
      <c r="AH60" s="219"/>
      <c r="AI60" s="219">
        <v>2.5</v>
      </c>
      <c r="AJ60" s="220"/>
      <c r="AK60" s="220"/>
      <c r="AL60" s="220"/>
      <c r="AM60" s="214"/>
      <c r="AN60" s="214">
        <v>3.8</v>
      </c>
      <c r="AO60" s="214"/>
      <c r="AP60" s="220"/>
      <c r="AQ60" s="220"/>
      <c r="AR60" s="220"/>
      <c r="AS60" s="220">
        <v>2.95</v>
      </c>
      <c r="AT60" s="217"/>
      <c r="AU60" s="217"/>
      <c r="AV60" s="217"/>
      <c r="AW60" s="217"/>
      <c r="AX60" s="217">
        <v>1.9</v>
      </c>
      <c r="AY60" s="217">
        <v>1.9</v>
      </c>
      <c r="AZ60" s="220"/>
      <c r="BA60" s="220"/>
      <c r="BB60" s="220"/>
      <c r="BC60" s="220"/>
      <c r="BD60" s="220"/>
      <c r="BE60" s="220"/>
      <c r="BF60" s="220"/>
      <c r="BG60" s="220"/>
      <c r="BH60" s="220"/>
      <c r="BI60" s="220"/>
      <c r="BJ60" s="220"/>
      <c r="BK60" s="220"/>
      <c r="BL60" s="220">
        <v>1.9</v>
      </c>
      <c r="BM60" s="220"/>
      <c r="BN60" s="220"/>
      <c r="BO60" s="220"/>
      <c r="BP60" s="49">
        <v>2.4200000000000004</v>
      </c>
      <c r="BQ60" s="50" t="s">
        <v>200</v>
      </c>
      <c r="BR60" s="51" t="s">
        <v>200</v>
      </c>
      <c r="BS60" s="52">
        <v>2.4249999999999998</v>
      </c>
      <c r="BT60" s="53" t="s">
        <v>200</v>
      </c>
      <c r="BU60" s="54" t="s">
        <v>200</v>
      </c>
      <c r="BV60" s="55"/>
      <c r="BW60" s="56"/>
      <c r="BX60" s="57"/>
      <c r="BY60" s="257"/>
      <c r="BZ60" s="84"/>
      <c r="CA60" s="258"/>
      <c r="CB60" s="59"/>
      <c r="CC60" s="153">
        <f t="shared" si="0"/>
        <v>2</v>
      </c>
      <c r="CD60" s="154" t="str">
        <f t="shared" si="2"/>
        <v/>
      </c>
      <c r="CE60" s="155" t="str">
        <f t="shared" si="3"/>
        <v/>
      </c>
      <c r="CF60" s="156" t="str">
        <f t="shared" si="4"/>
        <v/>
      </c>
      <c r="CG60" s="157" t="str">
        <f t="shared" si="5"/>
        <v/>
      </c>
      <c r="CH60" s="154" t="str">
        <f t="shared" si="6"/>
        <v/>
      </c>
      <c r="CI60" s="155">
        <f t="shared" si="7"/>
        <v>2.5</v>
      </c>
      <c r="CJ60" s="156"/>
      <c r="CK60" s="157" t="str">
        <f t="shared" si="8"/>
        <v/>
      </c>
      <c r="CL60" s="158" t="str">
        <f t="shared" si="9"/>
        <v/>
      </c>
      <c r="CM60" s="155">
        <f t="shared" si="10"/>
        <v>3.8</v>
      </c>
      <c r="CN60" s="156"/>
      <c r="CO60" s="157">
        <f t="shared" si="18"/>
        <v>1.9</v>
      </c>
      <c r="CP60" s="154">
        <f t="shared" si="11"/>
        <v>1.9</v>
      </c>
      <c r="CQ60" s="155">
        <f t="shared" si="12"/>
        <v>1.9</v>
      </c>
      <c r="CR60" s="159" t="str">
        <f t="shared" si="13"/>
        <v/>
      </c>
      <c r="CS60" s="157" t="str">
        <f t="shared" si="14"/>
        <v/>
      </c>
      <c r="CT60" s="154" t="str">
        <f t="shared" si="15"/>
        <v/>
      </c>
      <c r="CU60" s="155" t="str">
        <f t="shared" si="16"/>
        <v/>
      </c>
      <c r="CV60" s="156">
        <f t="shared" si="17"/>
        <v>2.95</v>
      </c>
    </row>
    <row r="61" spans="1:100" ht="17.25" thickBot="1">
      <c r="A61" s="93" t="s">
        <v>98</v>
      </c>
      <c r="B61" s="109" t="s">
        <v>52</v>
      </c>
      <c r="C61" s="222"/>
      <c r="D61" s="214">
        <v>2.6</v>
      </c>
      <c r="E61" s="214"/>
      <c r="F61" s="214"/>
      <c r="G61" s="214"/>
      <c r="H61" s="214"/>
      <c r="I61" s="214"/>
      <c r="J61" s="215"/>
      <c r="K61" s="215"/>
      <c r="L61" s="215"/>
      <c r="M61" s="215"/>
      <c r="N61" s="215"/>
      <c r="O61" s="215"/>
      <c r="P61" s="215"/>
      <c r="Q61" s="215"/>
      <c r="R61" s="215"/>
      <c r="S61" s="217"/>
      <c r="T61" s="217"/>
      <c r="U61" s="217"/>
      <c r="V61" s="217"/>
      <c r="W61" s="217"/>
      <c r="X61" s="217"/>
      <c r="Y61" s="214"/>
      <c r="Z61" s="223"/>
      <c r="AA61" s="223"/>
      <c r="AB61" s="223"/>
      <c r="AC61" s="223"/>
      <c r="AD61" s="223"/>
      <c r="AE61" s="219"/>
      <c r="AF61" s="219">
        <v>3.7</v>
      </c>
      <c r="AG61" s="230"/>
      <c r="AH61" s="219"/>
      <c r="AI61" s="219"/>
      <c r="AJ61" s="220"/>
      <c r="AK61" s="220"/>
      <c r="AL61" s="220"/>
      <c r="AM61" s="214"/>
      <c r="AN61" s="214">
        <v>3.8</v>
      </c>
      <c r="AO61" s="214"/>
      <c r="AP61" s="220"/>
      <c r="AQ61" s="220"/>
      <c r="AR61" s="220"/>
      <c r="AS61" s="220">
        <v>3.5</v>
      </c>
      <c r="AT61" s="217"/>
      <c r="AU61" s="217"/>
      <c r="AV61" s="217"/>
      <c r="AW61" s="217"/>
      <c r="AX61" s="217"/>
      <c r="AY61" s="217"/>
      <c r="AZ61" s="220"/>
      <c r="BA61" s="220"/>
      <c r="BB61" s="220"/>
      <c r="BC61" s="220"/>
      <c r="BD61" s="220"/>
      <c r="BE61" s="220"/>
      <c r="BF61" s="220"/>
      <c r="BG61" s="220"/>
      <c r="BH61" s="220"/>
      <c r="BI61" s="220"/>
      <c r="BJ61" s="220"/>
      <c r="BK61" s="220"/>
      <c r="BL61" s="220"/>
      <c r="BM61" s="220"/>
      <c r="BN61" s="220"/>
      <c r="BO61" s="220"/>
      <c r="BP61" s="49">
        <v>3.3666666666666671</v>
      </c>
      <c r="BQ61" s="50">
        <v>2.6</v>
      </c>
      <c r="BR61" s="51">
        <v>3.8</v>
      </c>
      <c r="BS61" s="52">
        <v>3.5</v>
      </c>
      <c r="BT61" s="53"/>
      <c r="BU61" s="54"/>
      <c r="BV61" s="55"/>
      <c r="BW61" s="56"/>
      <c r="BX61" s="57"/>
      <c r="BY61" s="257"/>
      <c r="BZ61" s="84"/>
      <c r="CA61" s="258"/>
      <c r="CB61" s="59">
        <v>2.6</v>
      </c>
      <c r="CC61" s="153">
        <f t="shared" si="0"/>
        <v>2.6</v>
      </c>
      <c r="CD61" s="154" t="str">
        <f t="shared" si="2"/>
        <v/>
      </c>
      <c r="CE61" s="155" t="str">
        <f t="shared" si="3"/>
        <v/>
      </c>
      <c r="CF61" s="156" t="str">
        <f t="shared" si="4"/>
        <v/>
      </c>
      <c r="CG61" s="157" t="str">
        <f t="shared" si="5"/>
        <v/>
      </c>
      <c r="CH61" s="154" t="str">
        <f t="shared" si="6"/>
        <v/>
      </c>
      <c r="CI61" s="155">
        <f t="shared" si="7"/>
        <v>3.7</v>
      </c>
      <c r="CJ61" s="156"/>
      <c r="CK61" s="157" t="str">
        <f t="shared" si="8"/>
        <v/>
      </c>
      <c r="CL61" s="158" t="str">
        <f t="shared" si="9"/>
        <v/>
      </c>
      <c r="CM61" s="155">
        <f t="shared" si="10"/>
        <v>3.8</v>
      </c>
      <c r="CN61" s="156"/>
      <c r="CO61" s="157" t="str">
        <f t="shared" si="18"/>
        <v/>
      </c>
      <c r="CP61" s="154" t="str">
        <f t="shared" si="11"/>
        <v/>
      </c>
      <c r="CQ61" s="155" t="str">
        <f t="shared" si="12"/>
        <v/>
      </c>
      <c r="CR61" s="159" t="str">
        <f t="shared" si="13"/>
        <v/>
      </c>
      <c r="CS61" s="157" t="str">
        <f t="shared" si="14"/>
        <v/>
      </c>
      <c r="CT61" s="154" t="str">
        <f t="shared" si="15"/>
        <v/>
      </c>
      <c r="CU61" s="155" t="str">
        <f t="shared" si="16"/>
        <v/>
      </c>
      <c r="CV61" s="156">
        <f t="shared" si="17"/>
        <v>3.5</v>
      </c>
    </row>
    <row r="62" spans="1:100" ht="17.25" thickBot="1">
      <c r="A62" s="93" t="s">
        <v>99</v>
      </c>
      <c r="B62" s="109" t="s">
        <v>56</v>
      </c>
      <c r="C62" s="222"/>
      <c r="D62" s="214"/>
      <c r="E62" s="214"/>
      <c r="F62" s="214"/>
      <c r="G62" s="214"/>
      <c r="H62" s="214"/>
      <c r="I62" s="214"/>
      <c r="J62" s="215"/>
      <c r="K62" s="215"/>
      <c r="L62" s="215"/>
      <c r="M62" s="215"/>
      <c r="N62" s="215"/>
      <c r="O62" s="215"/>
      <c r="P62" s="215"/>
      <c r="Q62" s="215"/>
      <c r="R62" s="215"/>
      <c r="S62" s="217"/>
      <c r="T62" s="217"/>
      <c r="U62" s="217"/>
      <c r="V62" s="217"/>
      <c r="W62" s="217"/>
      <c r="X62" s="217"/>
      <c r="Y62" s="214"/>
      <c r="Z62" s="223"/>
      <c r="AA62" s="223"/>
      <c r="AB62" s="223"/>
      <c r="AC62" s="223"/>
      <c r="AD62" s="223"/>
      <c r="AE62" s="219"/>
      <c r="AF62" s="234"/>
      <c r="AG62" s="219"/>
      <c r="AH62" s="219"/>
      <c r="AI62" s="219"/>
      <c r="AJ62" s="220"/>
      <c r="AK62" s="220"/>
      <c r="AL62" s="220"/>
      <c r="AM62" s="214"/>
      <c r="AN62" s="214"/>
      <c r="AO62" s="214"/>
      <c r="AP62" s="220"/>
      <c r="AQ62" s="220"/>
      <c r="AR62" s="220"/>
      <c r="AS62" s="220"/>
      <c r="AT62" s="217"/>
      <c r="AU62" s="232"/>
      <c r="AV62" s="232"/>
      <c r="AW62" s="217"/>
      <c r="AX62" s="217"/>
      <c r="AY62" s="217"/>
      <c r="AZ62" s="220"/>
      <c r="BA62" s="220"/>
      <c r="BB62" s="220"/>
      <c r="BC62" s="220"/>
      <c r="BD62" s="221"/>
      <c r="BE62" s="220"/>
      <c r="BF62" s="220"/>
      <c r="BG62" s="220"/>
      <c r="BH62" s="220"/>
      <c r="BI62" s="220"/>
      <c r="BJ62" s="220"/>
      <c r="BK62" s="220"/>
      <c r="BL62" s="227"/>
      <c r="BM62" s="220"/>
      <c r="BN62" s="220"/>
      <c r="BO62" s="220"/>
      <c r="BP62" s="49" t="s">
        <v>200</v>
      </c>
      <c r="BQ62" s="50" t="s">
        <v>200</v>
      </c>
      <c r="BR62" s="51" t="s">
        <v>200</v>
      </c>
      <c r="BS62" s="52" t="s">
        <v>200</v>
      </c>
      <c r="BT62" s="53"/>
      <c r="BU62" s="54"/>
      <c r="BV62" s="55"/>
      <c r="BW62" s="56"/>
      <c r="BX62" s="57"/>
      <c r="BY62" s="257"/>
      <c r="BZ62" s="84"/>
      <c r="CA62" s="258"/>
      <c r="CB62" s="59"/>
      <c r="CC62" s="153" t="str">
        <f t="shared" si="0"/>
        <v/>
      </c>
      <c r="CD62" s="154" t="str">
        <f t="shared" si="2"/>
        <v/>
      </c>
      <c r="CE62" s="155" t="str">
        <f t="shared" si="3"/>
        <v/>
      </c>
      <c r="CF62" s="156" t="str">
        <f t="shared" si="4"/>
        <v/>
      </c>
      <c r="CG62" s="157" t="str">
        <f t="shared" si="5"/>
        <v/>
      </c>
      <c r="CH62" s="154" t="str">
        <f t="shared" si="6"/>
        <v/>
      </c>
      <c r="CI62" s="155" t="str">
        <f t="shared" si="7"/>
        <v/>
      </c>
      <c r="CJ62" s="156"/>
      <c r="CK62" s="157" t="str">
        <f t="shared" si="8"/>
        <v/>
      </c>
      <c r="CL62" s="158" t="str">
        <f t="shared" si="9"/>
        <v/>
      </c>
      <c r="CM62" s="155" t="str">
        <f t="shared" si="10"/>
        <v/>
      </c>
      <c r="CN62" s="156"/>
      <c r="CO62" s="157" t="str">
        <f t="shared" si="18"/>
        <v/>
      </c>
      <c r="CP62" s="154" t="str">
        <f t="shared" si="11"/>
        <v/>
      </c>
      <c r="CQ62" s="155" t="str">
        <f t="shared" si="12"/>
        <v/>
      </c>
      <c r="CR62" s="159" t="str">
        <f t="shared" si="13"/>
        <v/>
      </c>
      <c r="CS62" s="157" t="str">
        <f t="shared" si="14"/>
        <v/>
      </c>
      <c r="CT62" s="154" t="str">
        <f t="shared" si="15"/>
        <v/>
      </c>
      <c r="CU62" s="155" t="str">
        <f t="shared" si="16"/>
        <v/>
      </c>
      <c r="CV62" s="156" t="str">
        <f t="shared" si="17"/>
        <v/>
      </c>
    </row>
    <row r="63" spans="1:100" ht="17.25" thickBot="1">
      <c r="A63" s="93" t="s">
        <v>100</v>
      </c>
      <c r="B63" s="109" t="s">
        <v>56</v>
      </c>
      <c r="C63" s="222"/>
      <c r="D63" s="214"/>
      <c r="E63" s="214"/>
      <c r="F63" s="214"/>
      <c r="G63" s="214"/>
      <c r="H63" s="214"/>
      <c r="I63" s="214"/>
      <c r="J63" s="216"/>
      <c r="K63" s="215"/>
      <c r="L63" s="215"/>
      <c r="M63" s="215"/>
      <c r="N63" s="215"/>
      <c r="O63" s="215"/>
      <c r="P63" s="215"/>
      <c r="Q63" s="215"/>
      <c r="R63" s="215"/>
      <c r="S63" s="217"/>
      <c r="T63" s="217"/>
      <c r="U63" s="217"/>
      <c r="V63" s="217"/>
      <c r="W63" s="224"/>
      <c r="X63" s="217"/>
      <c r="Y63" s="214"/>
      <c r="Z63" s="226"/>
      <c r="AA63" s="226"/>
      <c r="AB63" s="223"/>
      <c r="AC63" s="223"/>
      <c r="AD63" s="223"/>
      <c r="AE63" s="219"/>
      <c r="AF63" s="219"/>
      <c r="AG63" s="219"/>
      <c r="AH63" s="219"/>
      <c r="AI63" s="233"/>
      <c r="AJ63" s="220"/>
      <c r="AK63" s="220"/>
      <c r="AL63" s="220"/>
      <c r="AM63" s="214"/>
      <c r="AN63" s="214"/>
      <c r="AO63" s="214"/>
      <c r="AP63" s="220"/>
      <c r="AQ63" s="220"/>
      <c r="AR63" s="220"/>
      <c r="AS63" s="220"/>
      <c r="AT63" s="217"/>
      <c r="AU63" s="217"/>
      <c r="AV63" s="217"/>
      <c r="AW63" s="217"/>
      <c r="AX63" s="217"/>
      <c r="AY63" s="217"/>
      <c r="AZ63" s="220"/>
      <c r="BA63" s="220"/>
      <c r="BB63" s="220"/>
      <c r="BC63" s="220"/>
      <c r="BD63" s="220"/>
      <c r="BE63" s="221"/>
      <c r="BF63" s="220"/>
      <c r="BG63" s="220"/>
      <c r="BH63" s="220"/>
      <c r="BI63" s="220"/>
      <c r="BJ63" s="227"/>
      <c r="BK63" s="220"/>
      <c r="BL63" s="227"/>
      <c r="BM63" s="220"/>
      <c r="BN63" s="220"/>
      <c r="BO63" s="220"/>
      <c r="BP63" s="49" t="s">
        <v>200</v>
      </c>
      <c r="BQ63" s="50" t="s">
        <v>200</v>
      </c>
      <c r="BR63" s="51" t="s">
        <v>200</v>
      </c>
      <c r="BS63" s="52" t="s">
        <v>200</v>
      </c>
      <c r="BT63" s="53"/>
      <c r="BU63" s="54"/>
      <c r="BV63" s="55"/>
      <c r="BW63" s="56"/>
      <c r="BX63" s="57"/>
      <c r="BY63" s="257"/>
      <c r="BZ63" s="84"/>
      <c r="CA63" s="258"/>
      <c r="CB63" s="59"/>
      <c r="CC63" s="153" t="str">
        <f t="shared" si="0"/>
        <v/>
      </c>
      <c r="CD63" s="154" t="str">
        <f t="shared" si="2"/>
        <v/>
      </c>
      <c r="CE63" s="155" t="str">
        <f t="shared" si="3"/>
        <v/>
      </c>
      <c r="CF63" s="156" t="str">
        <f t="shared" si="4"/>
        <v/>
      </c>
      <c r="CG63" s="157" t="str">
        <f t="shared" si="5"/>
        <v/>
      </c>
      <c r="CH63" s="154" t="str">
        <f t="shared" si="6"/>
        <v/>
      </c>
      <c r="CI63" s="155" t="str">
        <f t="shared" si="7"/>
        <v/>
      </c>
      <c r="CJ63" s="156"/>
      <c r="CK63" s="157" t="str">
        <f t="shared" si="8"/>
        <v/>
      </c>
      <c r="CL63" s="158" t="str">
        <f t="shared" si="9"/>
        <v/>
      </c>
      <c r="CM63" s="155" t="str">
        <f t="shared" si="10"/>
        <v/>
      </c>
      <c r="CN63" s="156"/>
      <c r="CO63" s="157" t="str">
        <f t="shared" si="18"/>
        <v/>
      </c>
      <c r="CP63" s="154" t="str">
        <f t="shared" si="11"/>
        <v/>
      </c>
      <c r="CQ63" s="155" t="str">
        <f t="shared" si="12"/>
        <v/>
      </c>
      <c r="CR63" s="159" t="str">
        <f t="shared" si="13"/>
        <v/>
      </c>
      <c r="CS63" s="157" t="str">
        <f t="shared" si="14"/>
        <v/>
      </c>
      <c r="CT63" s="154" t="str">
        <f t="shared" si="15"/>
        <v/>
      </c>
      <c r="CU63" s="155" t="str">
        <f t="shared" si="16"/>
        <v/>
      </c>
      <c r="CV63" s="156" t="str">
        <f t="shared" si="17"/>
        <v/>
      </c>
    </row>
    <row r="64" spans="1:100" ht="17.25" thickBot="1">
      <c r="A64" s="93" t="s">
        <v>232</v>
      </c>
      <c r="B64" s="109" t="s">
        <v>52</v>
      </c>
      <c r="C64" s="222"/>
      <c r="D64" s="214"/>
      <c r="E64" s="228"/>
      <c r="F64" s="214"/>
      <c r="G64" s="214"/>
      <c r="H64" s="214"/>
      <c r="I64" s="214"/>
      <c r="J64" s="216">
        <v>3</v>
      </c>
      <c r="K64" s="215"/>
      <c r="L64" s="216"/>
      <c r="M64" s="215"/>
      <c r="N64" s="215"/>
      <c r="O64" s="215"/>
      <c r="P64" s="215"/>
      <c r="Q64" s="215"/>
      <c r="R64" s="215"/>
      <c r="S64" s="217"/>
      <c r="T64" s="217"/>
      <c r="U64" s="217"/>
      <c r="V64" s="217"/>
      <c r="W64" s="224"/>
      <c r="X64" s="217"/>
      <c r="Y64" s="214"/>
      <c r="Z64" s="223"/>
      <c r="AA64" s="223"/>
      <c r="AB64" s="223"/>
      <c r="AC64" s="223"/>
      <c r="AD64" s="223"/>
      <c r="AE64" s="219"/>
      <c r="AF64" s="229"/>
      <c r="AG64" s="230"/>
      <c r="AH64" s="219"/>
      <c r="AI64" s="219"/>
      <c r="AJ64" s="220"/>
      <c r="AK64" s="220"/>
      <c r="AL64" s="220"/>
      <c r="AM64" s="214"/>
      <c r="AN64" s="214"/>
      <c r="AO64" s="214"/>
      <c r="AP64" s="220"/>
      <c r="AQ64" s="220"/>
      <c r="AR64" s="220"/>
      <c r="AS64" s="220"/>
      <c r="AT64" s="217"/>
      <c r="AU64" s="217"/>
      <c r="AV64" s="217"/>
      <c r="AW64" s="217"/>
      <c r="AX64" s="217"/>
      <c r="AY64" s="217"/>
      <c r="AZ64" s="220"/>
      <c r="BA64" s="220"/>
      <c r="BB64" s="220"/>
      <c r="BC64" s="220"/>
      <c r="BD64" s="220"/>
      <c r="BE64" s="220"/>
      <c r="BF64" s="220"/>
      <c r="BG64" s="220"/>
      <c r="BH64" s="220"/>
      <c r="BI64" s="220"/>
      <c r="BJ64" s="220"/>
      <c r="BK64" s="220"/>
      <c r="BL64" s="227"/>
      <c r="BM64" s="220"/>
      <c r="BN64" s="220"/>
      <c r="BO64" s="227">
        <v>2.1</v>
      </c>
      <c r="BP64" s="49">
        <v>3</v>
      </c>
      <c r="BQ64" s="50"/>
      <c r="BR64" s="51"/>
      <c r="BS64" s="52" t="s">
        <v>200</v>
      </c>
      <c r="BT64" s="53"/>
      <c r="BU64" s="54"/>
      <c r="BV64" s="55"/>
      <c r="BW64" s="56"/>
      <c r="BX64" s="57"/>
      <c r="BY64" s="257"/>
      <c r="BZ64" s="84"/>
      <c r="CA64" s="258"/>
      <c r="CB64" s="59">
        <v>15.1</v>
      </c>
      <c r="CC64" s="153" t="str">
        <f t="shared" si="0"/>
        <v/>
      </c>
      <c r="CD64" s="154" t="str">
        <f t="shared" si="2"/>
        <v/>
      </c>
      <c r="CE64" s="155">
        <f t="shared" si="3"/>
        <v>3</v>
      </c>
      <c r="CF64" s="156" t="str">
        <f t="shared" si="4"/>
        <v/>
      </c>
      <c r="CG64" s="157" t="str">
        <f t="shared" si="5"/>
        <v/>
      </c>
      <c r="CH64" s="154" t="str">
        <f t="shared" si="6"/>
        <v/>
      </c>
      <c r="CI64" s="155" t="str">
        <f t="shared" si="7"/>
        <v/>
      </c>
      <c r="CJ64" s="156"/>
      <c r="CK64" s="157" t="str">
        <f t="shared" si="8"/>
        <v/>
      </c>
      <c r="CL64" s="158" t="str">
        <f t="shared" si="9"/>
        <v/>
      </c>
      <c r="CM64" s="155" t="str">
        <f t="shared" si="10"/>
        <v/>
      </c>
      <c r="CN64" s="156"/>
      <c r="CO64" s="157" t="str">
        <f t="shared" si="18"/>
        <v/>
      </c>
      <c r="CP64" s="154" t="str">
        <f t="shared" si="11"/>
        <v/>
      </c>
      <c r="CQ64" s="155" t="str">
        <f t="shared" si="12"/>
        <v/>
      </c>
      <c r="CR64" s="159" t="str">
        <f t="shared" si="13"/>
        <v/>
      </c>
      <c r="CS64" s="157" t="str">
        <f t="shared" si="14"/>
        <v/>
      </c>
      <c r="CT64" s="154" t="str">
        <f t="shared" si="15"/>
        <v/>
      </c>
      <c r="CU64" s="155" t="str">
        <f t="shared" si="16"/>
        <v/>
      </c>
      <c r="CV64" s="156" t="str">
        <f t="shared" si="17"/>
        <v/>
      </c>
    </row>
    <row r="65" spans="1:100" ht="17.25" thickBot="1">
      <c r="A65" s="93" t="s">
        <v>101</v>
      </c>
      <c r="B65" s="109" t="s">
        <v>52</v>
      </c>
      <c r="C65" s="222">
        <v>2.8</v>
      </c>
      <c r="D65" s="214">
        <v>2.8</v>
      </c>
      <c r="E65" s="228"/>
      <c r="F65" s="214"/>
      <c r="G65" s="214"/>
      <c r="H65" s="214"/>
      <c r="I65" s="214"/>
      <c r="J65" s="216">
        <v>3</v>
      </c>
      <c r="K65" s="215"/>
      <c r="L65" s="216"/>
      <c r="M65" s="215"/>
      <c r="N65" s="215"/>
      <c r="O65" s="215"/>
      <c r="P65" s="215"/>
      <c r="Q65" s="215"/>
      <c r="R65" s="215"/>
      <c r="S65" s="217"/>
      <c r="T65" s="217"/>
      <c r="U65" s="217"/>
      <c r="V65" s="217"/>
      <c r="W65" s="217"/>
      <c r="X65" s="217"/>
      <c r="Y65" s="214"/>
      <c r="Z65" s="223"/>
      <c r="AA65" s="223"/>
      <c r="AB65" s="223"/>
      <c r="AC65" s="223"/>
      <c r="AD65" s="223"/>
      <c r="AE65" s="219">
        <v>3.9</v>
      </c>
      <c r="AF65" s="219">
        <v>3</v>
      </c>
      <c r="AG65" s="230"/>
      <c r="AH65" s="219"/>
      <c r="AI65" s="219"/>
      <c r="AJ65" s="220">
        <v>2.2000000000000002</v>
      </c>
      <c r="AK65" s="220"/>
      <c r="AL65" s="220"/>
      <c r="AM65" s="214"/>
      <c r="AN65" s="214"/>
      <c r="AO65" s="214"/>
      <c r="AP65" s="220"/>
      <c r="AQ65" s="220"/>
      <c r="AR65" s="220"/>
      <c r="AS65" s="220"/>
      <c r="AT65" s="217"/>
      <c r="AU65" s="217"/>
      <c r="AV65" s="217"/>
      <c r="AW65" s="217"/>
      <c r="AX65" s="217"/>
      <c r="AY65" s="217"/>
      <c r="AZ65" s="221"/>
      <c r="BA65" s="220"/>
      <c r="BB65" s="220"/>
      <c r="BC65" s="220"/>
      <c r="BD65" s="220"/>
      <c r="BE65" s="220"/>
      <c r="BF65" s="220"/>
      <c r="BG65" s="220"/>
      <c r="BH65" s="221"/>
      <c r="BI65" s="220"/>
      <c r="BJ65" s="220"/>
      <c r="BK65" s="220"/>
      <c r="BL65" s="227"/>
      <c r="BM65" s="220"/>
      <c r="BN65" s="220"/>
      <c r="BO65" s="220">
        <v>3</v>
      </c>
      <c r="BP65" s="49">
        <v>3.1</v>
      </c>
      <c r="BQ65" s="50">
        <v>2.8</v>
      </c>
      <c r="BR65" s="51">
        <v>3.9</v>
      </c>
      <c r="BS65" s="52">
        <v>2.2000000000000002</v>
      </c>
      <c r="BT65" s="53"/>
      <c r="BU65" s="54"/>
      <c r="BV65" s="55"/>
      <c r="BW65" s="56"/>
      <c r="BX65" s="57"/>
      <c r="BY65" s="257"/>
      <c r="BZ65" s="84"/>
      <c r="CA65" s="258">
        <v>2.33</v>
      </c>
      <c r="CB65" s="59">
        <v>2.4</v>
      </c>
      <c r="CC65" s="153">
        <f t="shared" si="0"/>
        <v>2.8</v>
      </c>
      <c r="CD65" s="154" t="str">
        <f t="shared" si="2"/>
        <v/>
      </c>
      <c r="CE65" s="155">
        <f t="shared" si="3"/>
        <v>3</v>
      </c>
      <c r="CF65" s="156" t="str">
        <f t="shared" si="4"/>
        <v/>
      </c>
      <c r="CG65" s="157" t="str">
        <f t="shared" si="5"/>
        <v/>
      </c>
      <c r="CH65" s="154" t="str">
        <f t="shared" si="6"/>
        <v/>
      </c>
      <c r="CI65" s="155">
        <f t="shared" si="7"/>
        <v>3.45</v>
      </c>
      <c r="CJ65" s="156"/>
      <c r="CK65" s="157" t="str">
        <f t="shared" si="8"/>
        <v/>
      </c>
      <c r="CL65" s="158">
        <f t="shared" si="9"/>
        <v>2.2000000000000002</v>
      </c>
      <c r="CM65" s="155" t="str">
        <f t="shared" si="10"/>
        <v/>
      </c>
      <c r="CN65" s="156"/>
      <c r="CO65" s="157" t="str">
        <f t="shared" si="18"/>
        <v/>
      </c>
      <c r="CP65" s="154" t="str">
        <f t="shared" si="11"/>
        <v/>
      </c>
      <c r="CQ65" s="155" t="str">
        <f t="shared" si="12"/>
        <v/>
      </c>
      <c r="CR65" s="159" t="str">
        <f t="shared" si="13"/>
        <v/>
      </c>
      <c r="CS65" s="157" t="str">
        <f t="shared" si="14"/>
        <v/>
      </c>
      <c r="CT65" s="154" t="str">
        <f t="shared" si="15"/>
        <v/>
      </c>
      <c r="CU65" s="155" t="str">
        <f t="shared" si="16"/>
        <v/>
      </c>
      <c r="CV65" s="156" t="str">
        <f t="shared" si="17"/>
        <v/>
      </c>
    </row>
    <row r="66" spans="1:100" ht="17.25" thickBot="1">
      <c r="A66" s="93" t="s">
        <v>102</v>
      </c>
      <c r="B66" s="109" t="s">
        <v>52</v>
      </c>
      <c r="C66" s="222">
        <v>2.6</v>
      </c>
      <c r="D66" s="214">
        <v>2.8</v>
      </c>
      <c r="E66" s="214">
        <v>2.7</v>
      </c>
      <c r="F66" s="214"/>
      <c r="G66" s="214"/>
      <c r="H66" s="214"/>
      <c r="I66" s="214"/>
      <c r="J66" s="216">
        <v>2.5</v>
      </c>
      <c r="K66" s="215"/>
      <c r="L66" s="215"/>
      <c r="M66" s="215"/>
      <c r="N66" s="215"/>
      <c r="O66" s="215"/>
      <c r="P66" s="215"/>
      <c r="Q66" s="215"/>
      <c r="R66" s="215"/>
      <c r="S66" s="217"/>
      <c r="T66" s="217"/>
      <c r="U66" s="217"/>
      <c r="V66" s="217"/>
      <c r="W66" s="217">
        <v>2.6</v>
      </c>
      <c r="X66" s="217"/>
      <c r="Y66" s="228">
        <v>3</v>
      </c>
      <c r="Z66" s="223"/>
      <c r="AA66" s="223"/>
      <c r="AB66" s="223"/>
      <c r="AC66" s="223"/>
      <c r="AD66" s="223"/>
      <c r="AE66" s="219">
        <v>3.9</v>
      </c>
      <c r="AF66" s="219"/>
      <c r="AG66" s="230"/>
      <c r="AH66" s="219"/>
      <c r="AI66" s="219"/>
      <c r="AJ66" s="220">
        <v>1.8</v>
      </c>
      <c r="AK66" s="220">
        <v>2.6</v>
      </c>
      <c r="AL66" s="220"/>
      <c r="AM66" s="214"/>
      <c r="AN66" s="214"/>
      <c r="AO66" s="225">
        <v>1.9</v>
      </c>
      <c r="AP66" s="220"/>
      <c r="AQ66" s="220"/>
      <c r="AR66" s="220">
        <v>3</v>
      </c>
      <c r="AS66" s="220">
        <v>2.95</v>
      </c>
      <c r="AT66" s="217"/>
      <c r="AU66" s="217"/>
      <c r="AV66" s="217"/>
      <c r="AW66" s="217"/>
      <c r="AX66" s="217">
        <v>1.9</v>
      </c>
      <c r="AY66" s="217">
        <v>1.7</v>
      </c>
      <c r="AZ66" s="221"/>
      <c r="BA66" s="220"/>
      <c r="BB66" s="220"/>
      <c r="BC66" s="220"/>
      <c r="BD66" s="220"/>
      <c r="BE66" s="220"/>
      <c r="BF66" s="220"/>
      <c r="BG66" s="220"/>
      <c r="BH66" s="221"/>
      <c r="BI66" s="220"/>
      <c r="BJ66" s="227">
        <v>3.1</v>
      </c>
      <c r="BK66" s="220"/>
      <c r="BL66" s="227">
        <v>2.8</v>
      </c>
      <c r="BM66" s="220"/>
      <c r="BN66" s="220"/>
      <c r="BO66" s="220">
        <v>3</v>
      </c>
      <c r="BP66" s="49">
        <v>2.7230769230769232</v>
      </c>
      <c r="BQ66" s="50">
        <v>1.9</v>
      </c>
      <c r="BR66" s="51">
        <v>3.9</v>
      </c>
      <c r="BS66" s="52">
        <v>2.15</v>
      </c>
      <c r="BT66" s="53">
        <v>1.7</v>
      </c>
      <c r="BU66" s="54">
        <v>2.95</v>
      </c>
      <c r="BV66" s="55"/>
      <c r="BW66" s="56"/>
      <c r="BX66" s="57"/>
      <c r="BY66" s="257"/>
      <c r="BZ66" s="84"/>
      <c r="CA66" s="258">
        <v>1.59</v>
      </c>
      <c r="CB66" s="59">
        <v>37.85</v>
      </c>
      <c r="CC66" s="153">
        <f t="shared" si="0"/>
        <v>2.6999999999999997</v>
      </c>
      <c r="CD66" s="154" t="str">
        <f t="shared" si="2"/>
        <v/>
      </c>
      <c r="CE66" s="155">
        <f t="shared" si="3"/>
        <v>2.5</v>
      </c>
      <c r="CF66" s="156" t="str">
        <f t="shared" si="4"/>
        <v/>
      </c>
      <c r="CG66" s="157">
        <f t="shared" si="5"/>
        <v>2.8</v>
      </c>
      <c r="CH66" s="154" t="str">
        <f t="shared" si="6"/>
        <v/>
      </c>
      <c r="CI66" s="155">
        <f t="shared" si="7"/>
        <v>3.9</v>
      </c>
      <c r="CJ66" s="156"/>
      <c r="CK66" s="157">
        <f t="shared" si="8"/>
        <v>2.6</v>
      </c>
      <c r="CL66" s="158">
        <f t="shared" si="9"/>
        <v>1.8</v>
      </c>
      <c r="CM66" s="155">
        <f t="shared" si="10"/>
        <v>1.9</v>
      </c>
      <c r="CN66" s="156"/>
      <c r="CO66" s="157">
        <f t="shared" si="18"/>
        <v>1.9</v>
      </c>
      <c r="CP66" s="154">
        <f t="shared" si="11"/>
        <v>1.7</v>
      </c>
      <c r="CQ66" s="155">
        <f t="shared" si="12"/>
        <v>2.95</v>
      </c>
      <c r="CR66" s="159" t="str">
        <f t="shared" si="13"/>
        <v/>
      </c>
      <c r="CS66" s="157" t="str">
        <f t="shared" si="14"/>
        <v/>
      </c>
      <c r="CT66" s="154" t="str">
        <f t="shared" si="15"/>
        <v/>
      </c>
      <c r="CU66" s="155">
        <f t="shared" si="16"/>
        <v>3</v>
      </c>
      <c r="CV66" s="156">
        <f t="shared" si="17"/>
        <v>2.95</v>
      </c>
    </row>
    <row r="67" spans="1:100" ht="17.25" thickBot="1">
      <c r="A67" s="93" t="s">
        <v>103</v>
      </c>
      <c r="B67" s="109" t="s">
        <v>52</v>
      </c>
      <c r="C67" s="222"/>
      <c r="D67" s="214"/>
      <c r="E67" s="214">
        <v>2.7</v>
      </c>
      <c r="F67" s="214"/>
      <c r="G67" s="214"/>
      <c r="H67" s="214"/>
      <c r="I67" s="214"/>
      <c r="J67" s="216"/>
      <c r="K67" s="215"/>
      <c r="L67" s="215"/>
      <c r="M67" s="215"/>
      <c r="N67" s="215"/>
      <c r="O67" s="215"/>
      <c r="P67" s="215"/>
      <c r="Q67" s="215"/>
      <c r="R67" s="215"/>
      <c r="S67" s="217"/>
      <c r="T67" s="217"/>
      <c r="U67" s="217"/>
      <c r="V67" s="217"/>
      <c r="W67" s="217"/>
      <c r="X67" s="217"/>
      <c r="Y67" s="214"/>
      <c r="Z67" s="223"/>
      <c r="AA67" s="223"/>
      <c r="AB67" s="223"/>
      <c r="AC67" s="223"/>
      <c r="AD67" s="223"/>
      <c r="AE67" s="219">
        <v>3.9</v>
      </c>
      <c r="AF67" s="219"/>
      <c r="AG67" s="230"/>
      <c r="AH67" s="219"/>
      <c r="AI67" s="219"/>
      <c r="AJ67" s="220"/>
      <c r="AK67" s="220"/>
      <c r="AL67" s="220"/>
      <c r="AM67" s="214"/>
      <c r="AN67" s="214"/>
      <c r="AO67" s="214"/>
      <c r="AP67" s="220"/>
      <c r="AQ67" s="220"/>
      <c r="AR67" s="220"/>
      <c r="AS67" s="220"/>
      <c r="AT67" s="217"/>
      <c r="AU67" s="217"/>
      <c r="AV67" s="217"/>
      <c r="AW67" s="217"/>
      <c r="AX67" s="217"/>
      <c r="AY67" s="217"/>
      <c r="AZ67" s="220"/>
      <c r="BA67" s="220"/>
      <c r="BB67" s="220"/>
      <c r="BC67" s="220"/>
      <c r="BD67" s="220"/>
      <c r="BE67" s="220"/>
      <c r="BF67" s="220"/>
      <c r="BG67" s="220"/>
      <c r="BH67" s="221"/>
      <c r="BI67" s="220"/>
      <c r="BJ67" s="220">
        <v>3.1</v>
      </c>
      <c r="BK67" s="220"/>
      <c r="BL67" s="220"/>
      <c r="BM67" s="220"/>
      <c r="BN67" s="220"/>
      <c r="BO67" s="220">
        <v>3</v>
      </c>
      <c r="BP67" s="49">
        <v>3.2333333333333329</v>
      </c>
      <c r="BQ67" s="50">
        <v>2.7</v>
      </c>
      <c r="BR67" s="51">
        <v>3.9</v>
      </c>
      <c r="BS67" s="52" t="s">
        <v>200</v>
      </c>
      <c r="BT67" s="53"/>
      <c r="BU67" s="54"/>
      <c r="BV67" s="55"/>
      <c r="BW67" s="56"/>
      <c r="BX67" s="57"/>
      <c r="BY67" s="257"/>
      <c r="BZ67" s="84"/>
      <c r="CA67" s="258">
        <v>2.6</v>
      </c>
      <c r="CB67" s="59">
        <v>2.5</v>
      </c>
      <c r="CC67" s="153">
        <f t="shared" si="0"/>
        <v>2.7</v>
      </c>
      <c r="CD67" s="154" t="str">
        <f t="shared" si="2"/>
        <v/>
      </c>
      <c r="CE67" s="155" t="str">
        <f t="shared" si="3"/>
        <v/>
      </c>
      <c r="CF67" s="156" t="str">
        <f t="shared" si="4"/>
        <v/>
      </c>
      <c r="CG67" s="157" t="str">
        <f t="shared" si="5"/>
        <v/>
      </c>
      <c r="CH67" s="154" t="str">
        <f t="shared" si="6"/>
        <v/>
      </c>
      <c r="CI67" s="155">
        <f t="shared" si="7"/>
        <v>3.9</v>
      </c>
      <c r="CJ67" s="156"/>
      <c r="CK67" s="157" t="str">
        <f t="shared" si="8"/>
        <v/>
      </c>
      <c r="CL67" s="158" t="str">
        <f t="shared" si="9"/>
        <v/>
      </c>
      <c r="CM67" s="155" t="str">
        <f t="shared" si="10"/>
        <v/>
      </c>
      <c r="CN67" s="156"/>
      <c r="CO67" s="157" t="str">
        <f t="shared" si="18"/>
        <v/>
      </c>
      <c r="CP67" s="154" t="str">
        <f t="shared" si="11"/>
        <v/>
      </c>
      <c r="CQ67" s="155">
        <f t="shared" si="12"/>
        <v>3.1</v>
      </c>
      <c r="CR67" s="159" t="str">
        <f t="shared" si="13"/>
        <v/>
      </c>
      <c r="CS67" s="157" t="str">
        <f t="shared" si="14"/>
        <v/>
      </c>
      <c r="CT67" s="154" t="str">
        <f t="shared" si="15"/>
        <v/>
      </c>
      <c r="CU67" s="155" t="str">
        <f t="shared" si="16"/>
        <v/>
      </c>
      <c r="CV67" s="156" t="str">
        <f t="shared" si="17"/>
        <v/>
      </c>
    </row>
    <row r="68" spans="1:100" ht="17.25" thickBot="1">
      <c r="A68" s="93" t="s">
        <v>104</v>
      </c>
      <c r="B68" s="109" t="s">
        <v>52</v>
      </c>
      <c r="C68" s="222"/>
      <c r="D68" s="214">
        <v>3.5</v>
      </c>
      <c r="E68" s="214"/>
      <c r="F68" s="214"/>
      <c r="G68" s="214"/>
      <c r="H68" s="214"/>
      <c r="I68" s="214"/>
      <c r="J68" s="215"/>
      <c r="K68" s="215"/>
      <c r="L68" s="215"/>
      <c r="M68" s="215"/>
      <c r="N68" s="215"/>
      <c r="O68" s="215"/>
      <c r="P68" s="215"/>
      <c r="Q68" s="215"/>
      <c r="R68" s="215"/>
      <c r="S68" s="217"/>
      <c r="T68" s="217"/>
      <c r="U68" s="217"/>
      <c r="V68" s="217"/>
      <c r="W68" s="217"/>
      <c r="X68" s="217"/>
      <c r="Y68" s="214"/>
      <c r="Z68" s="223"/>
      <c r="AA68" s="223"/>
      <c r="AB68" s="223"/>
      <c r="AC68" s="223"/>
      <c r="AD68" s="223"/>
      <c r="AE68" s="219"/>
      <c r="AF68" s="219"/>
      <c r="AG68" s="230"/>
      <c r="AH68" s="219"/>
      <c r="AI68" s="219"/>
      <c r="AJ68" s="220"/>
      <c r="AK68" s="220"/>
      <c r="AL68" s="220"/>
      <c r="AM68" s="214"/>
      <c r="AN68" s="214"/>
      <c r="AO68" s="214"/>
      <c r="AP68" s="220"/>
      <c r="AQ68" s="220"/>
      <c r="AR68" s="220">
        <v>3</v>
      </c>
      <c r="AS68" s="220"/>
      <c r="AT68" s="217"/>
      <c r="AU68" s="217"/>
      <c r="AV68" s="217"/>
      <c r="AW68" s="217"/>
      <c r="AX68" s="217"/>
      <c r="AY68" s="217"/>
      <c r="AZ68" s="220"/>
      <c r="BA68" s="220"/>
      <c r="BB68" s="220"/>
      <c r="BC68" s="220"/>
      <c r="BD68" s="220"/>
      <c r="BE68" s="220"/>
      <c r="BF68" s="220"/>
      <c r="BG68" s="220"/>
      <c r="BH68" s="220"/>
      <c r="BI68" s="220"/>
      <c r="BJ68" s="220"/>
      <c r="BK68" s="220"/>
      <c r="BL68" s="220"/>
      <c r="BM68" s="220"/>
      <c r="BN68" s="220"/>
      <c r="BO68" s="220"/>
      <c r="BP68" s="49">
        <v>3.25</v>
      </c>
      <c r="BQ68" s="50" t="s">
        <v>200</v>
      </c>
      <c r="BR68" s="51" t="s">
        <v>200</v>
      </c>
      <c r="BS68" s="52" t="s">
        <v>200</v>
      </c>
      <c r="BT68" s="53" t="s">
        <v>200</v>
      </c>
      <c r="BU68" s="54" t="s">
        <v>200</v>
      </c>
      <c r="BV68" s="55"/>
      <c r="BW68" s="56"/>
      <c r="BX68" s="57"/>
      <c r="BY68" s="257"/>
      <c r="BZ68" s="84"/>
      <c r="CA68" s="258">
        <v>2.84</v>
      </c>
      <c r="CB68" s="59"/>
      <c r="CC68" s="153">
        <f t="shared" si="0"/>
        <v>3.5</v>
      </c>
      <c r="CD68" s="154" t="str">
        <f t="shared" si="2"/>
        <v/>
      </c>
      <c r="CE68" s="155" t="str">
        <f t="shared" si="3"/>
        <v/>
      </c>
      <c r="CF68" s="156" t="str">
        <f t="shared" si="4"/>
        <v/>
      </c>
      <c r="CG68" s="157" t="str">
        <f t="shared" si="5"/>
        <v/>
      </c>
      <c r="CH68" s="154" t="str">
        <f t="shared" si="6"/>
        <v/>
      </c>
      <c r="CI68" s="155" t="str">
        <f t="shared" si="7"/>
        <v/>
      </c>
      <c r="CJ68" s="156"/>
      <c r="CK68" s="157" t="str">
        <f t="shared" si="8"/>
        <v/>
      </c>
      <c r="CL68" s="158" t="str">
        <f t="shared" si="9"/>
        <v/>
      </c>
      <c r="CM68" s="155" t="str">
        <f t="shared" si="10"/>
        <v/>
      </c>
      <c r="CN68" s="156"/>
      <c r="CO68" s="157" t="str">
        <f t="shared" si="18"/>
        <v/>
      </c>
      <c r="CP68" s="154" t="str">
        <f t="shared" si="11"/>
        <v/>
      </c>
      <c r="CQ68" s="155" t="str">
        <f t="shared" si="12"/>
        <v/>
      </c>
      <c r="CR68" s="159" t="str">
        <f t="shared" si="13"/>
        <v/>
      </c>
      <c r="CS68" s="157" t="str">
        <f t="shared" si="14"/>
        <v/>
      </c>
      <c r="CT68" s="154" t="str">
        <f t="shared" si="15"/>
        <v/>
      </c>
      <c r="CU68" s="155">
        <f t="shared" si="16"/>
        <v>3</v>
      </c>
      <c r="CV68" s="156" t="str">
        <f t="shared" si="17"/>
        <v/>
      </c>
    </row>
    <row r="69" spans="1:100" ht="17.25" thickBot="1">
      <c r="A69" s="93" t="s">
        <v>105</v>
      </c>
      <c r="B69" s="109" t="s">
        <v>52</v>
      </c>
      <c r="C69" s="222">
        <v>3.5</v>
      </c>
      <c r="D69" s="214">
        <v>3.5</v>
      </c>
      <c r="E69" s="214"/>
      <c r="F69" s="214"/>
      <c r="G69" s="214"/>
      <c r="H69" s="214"/>
      <c r="I69" s="214"/>
      <c r="J69" s="215">
        <v>3.5</v>
      </c>
      <c r="K69" s="215"/>
      <c r="L69" s="215"/>
      <c r="M69" s="215"/>
      <c r="N69" s="215"/>
      <c r="O69" s="215"/>
      <c r="P69" s="215"/>
      <c r="Q69" s="215"/>
      <c r="R69" s="215"/>
      <c r="S69" s="217"/>
      <c r="T69" s="217"/>
      <c r="U69" s="217"/>
      <c r="V69" s="217"/>
      <c r="W69" s="217">
        <v>3.8</v>
      </c>
      <c r="X69" s="217"/>
      <c r="Y69" s="214">
        <v>3.5</v>
      </c>
      <c r="Z69" s="223"/>
      <c r="AA69" s="223"/>
      <c r="AB69" s="223">
        <v>2.1</v>
      </c>
      <c r="AC69" s="223"/>
      <c r="AD69" s="223"/>
      <c r="AE69" s="219">
        <v>3.9</v>
      </c>
      <c r="AF69" s="219"/>
      <c r="AG69" s="219"/>
      <c r="AH69" s="219"/>
      <c r="AI69" s="219"/>
      <c r="AJ69" s="220">
        <v>2.4</v>
      </c>
      <c r="AK69" s="220">
        <v>3.5</v>
      </c>
      <c r="AL69" s="220"/>
      <c r="AM69" s="214"/>
      <c r="AN69" s="214">
        <v>3.9</v>
      </c>
      <c r="AO69" s="214">
        <v>4.9000000000000004</v>
      </c>
      <c r="AP69" s="220"/>
      <c r="AQ69" s="220"/>
      <c r="AR69" s="220"/>
      <c r="AS69" s="220">
        <v>3.8</v>
      </c>
      <c r="AT69" s="217"/>
      <c r="AU69" s="217"/>
      <c r="AV69" s="217"/>
      <c r="AW69" s="217"/>
      <c r="AX69" s="217">
        <v>2.5</v>
      </c>
      <c r="AY69" s="217">
        <v>2.5</v>
      </c>
      <c r="AZ69" s="220"/>
      <c r="BA69" s="220"/>
      <c r="BB69" s="220"/>
      <c r="BC69" s="220"/>
      <c r="BD69" s="220"/>
      <c r="BE69" s="220"/>
      <c r="BF69" s="220">
        <v>4</v>
      </c>
      <c r="BG69" s="220"/>
      <c r="BH69" s="220"/>
      <c r="BI69" s="220"/>
      <c r="BJ69" s="220"/>
      <c r="BK69" s="220"/>
      <c r="BL69" s="220">
        <v>4.3</v>
      </c>
      <c r="BM69" s="220"/>
      <c r="BN69" s="220"/>
      <c r="BO69" s="220"/>
      <c r="BP69" s="49">
        <v>3.7538461538461538</v>
      </c>
      <c r="BQ69" s="50">
        <v>2.5</v>
      </c>
      <c r="BR69" s="51">
        <v>4.9000000000000004</v>
      </c>
      <c r="BS69" s="52">
        <v>2.7</v>
      </c>
      <c r="BT69" s="53">
        <v>2.1</v>
      </c>
      <c r="BU69" s="54">
        <v>3.8</v>
      </c>
      <c r="BV69" s="55"/>
      <c r="BW69" s="56"/>
      <c r="BX69" s="57"/>
      <c r="BY69" s="257"/>
      <c r="BZ69" s="84"/>
      <c r="CA69" s="258">
        <v>2.97</v>
      </c>
      <c r="CB69" s="59">
        <v>3.6</v>
      </c>
      <c r="CC69" s="153">
        <f t="shared" si="0"/>
        <v>3.5</v>
      </c>
      <c r="CD69" s="154" t="str">
        <f t="shared" si="2"/>
        <v/>
      </c>
      <c r="CE69" s="155">
        <f t="shared" si="3"/>
        <v>3.5</v>
      </c>
      <c r="CF69" s="156" t="str">
        <f t="shared" si="4"/>
        <v/>
      </c>
      <c r="CG69" s="157">
        <f t="shared" si="5"/>
        <v>3.65</v>
      </c>
      <c r="CH69" s="154" t="str">
        <f t="shared" si="6"/>
        <v/>
      </c>
      <c r="CI69" s="155">
        <f t="shared" si="7"/>
        <v>3.9</v>
      </c>
      <c r="CJ69" s="156"/>
      <c r="CK69" s="157">
        <f t="shared" si="8"/>
        <v>3.5</v>
      </c>
      <c r="CL69" s="158">
        <f t="shared" si="9"/>
        <v>2.4</v>
      </c>
      <c r="CM69" s="155">
        <f t="shared" si="10"/>
        <v>4.4000000000000004</v>
      </c>
      <c r="CN69" s="156"/>
      <c r="CO69" s="157">
        <f t="shared" si="18"/>
        <v>2.5</v>
      </c>
      <c r="CP69" s="154">
        <f t="shared" si="11"/>
        <v>2.5</v>
      </c>
      <c r="CQ69" s="155">
        <f t="shared" si="12"/>
        <v>4.1500000000000004</v>
      </c>
      <c r="CR69" s="159" t="str">
        <f t="shared" si="13"/>
        <v/>
      </c>
      <c r="CS69" s="157" t="str">
        <f t="shared" si="14"/>
        <v/>
      </c>
      <c r="CT69" s="154">
        <f t="shared" si="15"/>
        <v>2.1</v>
      </c>
      <c r="CU69" s="155" t="str">
        <f t="shared" si="16"/>
        <v/>
      </c>
      <c r="CV69" s="156">
        <f t="shared" si="17"/>
        <v>3.8</v>
      </c>
    </row>
    <row r="70" spans="1:100" ht="17.25" thickBot="1">
      <c r="A70" s="93" t="s">
        <v>106</v>
      </c>
      <c r="B70" s="109" t="s">
        <v>52</v>
      </c>
      <c r="C70" s="222"/>
      <c r="D70" s="214"/>
      <c r="E70" s="214"/>
      <c r="F70" s="214"/>
      <c r="G70" s="214"/>
      <c r="H70" s="214"/>
      <c r="I70" s="214"/>
      <c r="J70" s="215"/>
      <c r="K70" s="215"/>
      <c r="L70" s="215"/>
      <c r="M70" s="215"/>
      <c r="N70" s="215"/>
      <c r="O70" s="215"/>
      <c r="P70" s="215"/>
      <c r="Q70" s="215"/>
      <c r="R70" s="215"/>
      <c r="S70" s="217"/>
      <c r="T70" s="217"/>
      <c r="U70" s="217"/>
      <c r="V70" s="217"/>
      <c r="W70" s="224"/>
      <c r="X70" s="217"/>
      <c r="Y70" s="214"/>
      <c r="Z70" s="223"/>
      <c r="AA70" s="223"/>
      <c r="AB70" s="223"/>
      <c r="AC70" s="223"/>
      <c r="AD70" s="223"/>
      <c r="AE70" s="219"/>
      <c r="AF70" s="219"/>
      <c r="AG70" s="219"/>
      <c r="AH70" s="219"/>
      <c r="AI70" s="235"/>
      <c r="AJ70" s="220"/>
      <c r="AK70" s="220"/>
      <c r="AL70" s="220"/>
      <c r="AM70" s="214"/>
      <c r="AN70" s="214"/>
      <c r="AO70" s="225"/>
      <c r="AP70" s="220"/>
      <c r="AQ70" s="220"/>
      <c r="AR70" s="220"/>
      <c r="AS70" s="220"/>
      <c r="AT70" s="217"/>
      <c r="AU70" s="232"/>
      <c r="AV70" s="232"/>
      <c r="AW70" s="217"/>
      <c r="AX70" s="217"/>
      <c r="AY70" s="217"/>
      <c r="AZ70" s="221"/>
      <c r="BA70" s="220"/>
      <c r="BB70" s="220"/>
      <c r="BC70" s="220"/>
      <c r="BD70" s="220"/>
      <c r="BE70" s="220"/>
      <c r="BF70" s="220"/>
      <c r="BG70" s="220"/>
      <c r="BH70" s="221"/>
      <c r="BI70" s="220"/>
      <c r="BJ70" s="227"/>
      <c r="BK70" s="220"/>
      <c r="BL70" s="220">
        <v>1.8</v>
      </c>
      <c r="BM70" s="220"/>
      <c r="BN70" s="220"/>
      <c r="BO70" s="220"/>
      <c r="BP70" s="49">
        <v>1.8</v>
      </c>
      <c r="BQ70" s="50">
        <v>1.8</v>
      </c>
      <c r="BR70" s="51">
        <v>1.8</v>
      </c>
      <c r="BS70" s="52" t="s">
        <v>200</v>
      </c>
      <c r="BT70" s="53"/>
      <c r="BU70" s="54"/>
      <c r="BV70" s="55"/>
      <c r="BW70" s="56"/>
      <c r="BX70" s="57"/>
      <c r="BY70" s="257"/>
      <c r="BZ70" s="84"/>
      <c r="CA70" s="258"/>
      <c r="CB70" s="59">
        <v>4.9000000000000004</v>
      </c>
      <c r="CC70" s="153" t="str">
        <f t="shared" si="0"/>
        <v/>
      </c>
      <c r="CD70" s="154" t="str">
        <f t="shared" si="2"/>
        <v/>
      </c>
      <c r="CE70" s="155" t="str">
        <f t="shared" si="3"/>
        <v/>
      </c>
      <c r="CF70" s="156" t="str">
        <f t="shared" si="4"/>
        <v/>
      </c>
      <c r="CG70" s="157" t="str">
        <f t="shared" si="5"/>
        <v/>
      </c>
      <c r="CH70" s="154" t="str">
        <f t="shared" si="6"/>
        <v/>
      </c>
      <c r="CI70" s="155" t="str">
        <f t="shared" si="7"/>
        <v/>
      </c>
      <c r="CJ70" s="156"/>
      <c r="CK70" s="157" t="str">
        <f t="shared" si="8"/>
        <v/>
      </c>
      <c r="CL70" s="158" t="str">
        <f t="shared" si="9"/>
        <v/>
      </c>
      <c r="CM70" s="155" t="str">
        <f t="shared" si="10"/>
        <v/>
      </c>
      <c r="CN70" s="156"/>
      <c r="CO70" s="157" t="str">
        <f t="shared" si="18"/>
        <v/>
      </c>
      <c r="CP70" s="154" t="str">
        <f t="shared" si="11"/>
        <v/>
      </c>
      <c r="CQ70" s="155">
        <f t="shared" si="12"/>
        <v>1.8</v>
      </c>
      <c r="CR70" s="159" t="str">
        <f t="shared" si="13"/>
        <v/>
      </c>
      <c r="CS70" s="157" t="str">
        <f t="shared" si="14"/>
        <v/>
      </c>
      <c r="CT70" s="154" t="str">
        <f t="shared" si="15"/>
        <v/>
      </c>
      <c r="CU70" s="155" t="str">
        <f t="shared" si="16"/>
        <v/>
      </c>
      <c r="CV70" s="156" t="str">
        <f t="shared" si="17"/>
        <v/>
      </c>
    </row>
    <row r="71" spans="1:100" ht="17.25" thickBot="1">
      <c r="A71" s="93" t="s">
        <v>107</v>
      </c>
      <c r="B71" s="109" t="s">
        <v>52</v>
      </c>
      <c r="C71" s="222"/>
      <c r="D71" s="214"/>
      <c r="E71" s="225"/>
      <c r="F71" s="214"/>
      <c r="G71" s="214"/>
      <c r="H71" s="214"/>
      <c r="I71" s="214"/>
      <c r="J71" s="215"/>
      <c r="K71" s="215"/>
      <c r="L71" s="215"/>
      <c r="M71" s="215"/>
      <c r="N71" s="215"/>
      <c r="O71" s="215"/>
      <c r="P71" s="215"/>
      <c r="Q71" s="215"/>
      <c r="R71" s="215"/>
      <c r="S71" s="224"/>
      <c r="T71" s="217"/>
      <c r="U71" s="217"/>
      <c r="V71" s="217"/>
      <c r="W71" s="224"/>
      <c r="X71" s="217"/>
      <c r="Y71" s="214"/>
      <c r="Z71" s="223"/>
      <c r="AA71" s="223"/>
      <c r="AB71" s="226"/>
      <c r="AC71" s="226"/>
      <c r="AD71" s="223"/>
      <c r="AE71" s="219"/>
      <c r="AF71" s="219"/>
      <c r="AG71" s="219"/>
      <c r="AH71" s="219"/>
      <c r="AI71" s="219"/>
      <c r="AJ71" s="220"/>
      <c r="AK71" s="220"/>
      <c r="AL71" s="220"/>
      <c r="AM71" s="214"/>
      <c r="AN71" s="214"/>
      <c r="AO71" s="225"/>
      <c r="AP71" s="220"/>
      <c r="AQ71" s="220"/>
      <c r="AR71" s="220"/>
      <c r="AS71" s="220"/>
      <c r="AT71" s="217"/>
      <c r="AU71" s="232"/>
      <c r="AV71" s="232"/>
      <c r="AW71" s="217"/>
      <c r="AX71" s="217"/>
      <c r="AY71" s="217"/>
      <c r="AZ71" s="220"/>
      <c r="BA71" s="220"/>
      <c r="BB71" s="220"/>
      <c r="BC71" s="220"/>
      <c r="BD71" s="221"/>
      <c r="BE71" s="221"/>
      <c r="BF71" s="220"/>
      <c r="BG71" s="220"/>
      <c r="BH71" s="220"/>
      <c r="BI71" s="220"/>
      <c r="BJ71" s="220"/>
      <c r="BK71" s="220"/>
      <c r="BL71" s="227"/>
      <c r="BM71" s="220"/>
      <c r="BN71" s="220"/>
      <c r="BO71" s="227"/>
      <c r="BP71" s="49" t="s">
        <v>200</v>
      </c>
      <c r="BQ71" s="50"/>
      <c r="BR71" s="51"/>
      <c r="BS71" s="52" t="s">
        <v>200</v>
      </c>
      <c r="BT71" s="53"/>
      <c r="BU71" s="54"/>
      <c r="BV71" s="55"/>
      <c r="BW71" s="56"/>
      <c r="BX71" s="57"/>
      <c r="BY71" s="257"/>
      <c r="BZ71" s="84"/>
      <c r="CA71" s="258"/>
      <c r="CB71" s="59">
        <v>12</v>
      </c>
      <c r="CC71" s="153" t="str">
        <f t="shared" ref="CC71:CC134" si="19">IFERROR(AVERAGE(D71,E71,F71,H71,C71), "")</f>
        <v/>
      </c>
      <c r="CD71" s="154" t="str">
        <f t="shared" ref="CD71:CD134" si="20">IFERROR(AVERAGE(G71,I71), "")</f>
        <v/>
      </c>
      <c r="CE71" s="155" t="str">
        <f t="shared" ref="CE71:CE134" si="21">IFERROR(AVERAGE(L71,N71,P71,R71,T71,J71), "")</f>
        <v/>
      </c>
      <c r="CF71" s="156" t="str">
        <f t="shared" ref="CF71:CF134" si="22">IFERROR(AVERAGE(M71,O71,Q71,K71), "")</f>
        <v/>
      </c>
      <c r="CG71" s="157" t="str">
        <f t="shared" ref="CG71:CG134" si="23">IFERROR(AVERAGE(U71,W71,Y71,S71), "")</f>
        <v/>
      </c>
      <c r="CH71" s="154" t="str">
        <f t="shared" ref="CH71:CH134" si="24">IFERROR(AVERAGE(V71,X71,T71), "")</f>
        <v/>
      </c>
      <c r="CI71" s="155" t="str">
        <f t="shared" ref="CI71:CI134" si="25">IFERROR(AVERAGE(AG71,AH71,AI71,AE71,AF71), "")</f>
        <v/>
      </c>
      <c r="CJ71" s="156"/>
      <c r="CK71" s="157" t="str">
        <f t="shared" ref="CK71:CK134" si="26">IFERROR(AVERAGE(AK71,AL71), "")</f>
        <v/>
      </c>
      <c r="CL71" s="158" t="str">
        <f t="shared" ref="CL71:CL134" si="27">IFERROR(AVERAGE(AJ71), "")</f>
        <v/>
      </c>
      <c r="CM71" s="155" t="str">
        <f t="shared" ref="CM71:CM134" si="28">IFERROR(AVERAGE(AO71,AM71,AN71), "")</f>
        <v/>
      </c>
      <c r="CN71" s="156"/>
      <c r="CO71" s="157" t="str">
        <f t="shared" ref="CO71:CO134" si="29">IFERROR(AVERAGE(AV71,AX71,AT71), "")</f>
        <v/>
      </c>
      <c r="CP71" s="154" t="str">
        <f t="shared" ref="CP71:CP134" si="30">IFERROR(AVERAGE(AW71,AY71,AU71), "")</f>
        <v/>
      </c>
      <c r="CQ71" s="155" t="str">
        <f t="shared" ref="CQ71:CQ134" si="31">IFERROR(AVERAGE(AZ71,BB71,BC71,BD71,BF71,BJ71,BL71,BM71,BN71),"")</f>
        <v/>
      </c>
      <c r="CR71" s="159" t="str">
        <f t="shared" ref="CR71:CR134" si="32">IFERROR(AVERAGE(BA71,BE71,BG71,BH71,BI71,BK71), "")</f>
        <v/>
      </c>
      <c r="CS71" s="157" t="str">
        <f t="shared" ref="CS71:CS134" si="33">IFERROR(AVERAGE(Z71,AC71), "")</f>
        <v/>
      </c>
      <c r="CT71" s="154" t="str">
        <f t="shared" ref="CT71:CT134" si="34">IFERROR(AVERAGE(AA71,AB71,AD71), "")</f>
        <v/>
      </c>
      <c r="CU71" s="155" t="str">
        <f t="shared" ref="CU71:CU134" si="35">IFERROR(AVERAGE(AP71,AQ71,AR71), "")</f>
        <v/>
      </c>
      <c r="CV71" s="156" t="str">
        <f t="shared" ref="CV71:CV134" si="36">IFERROR(AVERAGE(AS71), "")</f>
        <v/>
      </c>
    </row>
    <row r="72" spans="1:100" ht="33.75" thickBot="1">
      <c r="A72" s="93" t="s">
        <v>108</v>
      </c>
      <c r="B72" s="109" t="s">
        <v>52</v>
      </c>
      <c r="C72" s="236">
        <v>2</v>
      </c>
      <c r="D72" s="214">
        <v>2.1</v>
      </c>
      <c r="E72" s="214">
        <v>2.5</v>
      </c>
      <c r="F72" s="214"/>
      <c r="G72" s="214"/>
      <c r="H72" s="214"/>
      <c r="I72" s="214"/>
      <c r="J72" s="215"/>
      <c r="K72" s="215"/>
      <c r="L72" s="216">
        <v>3</v>
      </c>
      <c r="M72" s="215"/>
      <c r="N72" s="215"/>
      <c r="O72" s="215"/>
      <c r="P72" s="215"/>
      <c r="Q72" s="215"/>
      <c r="R72" s="215"/>
      <c r="S72" s="217">
        <v>2.5</v>
      </c>
      <c r="T72" s="217"/>
      <c r="U72" s="217"/>
      <c r="V72" s="217"/>
      <c r="W72" s="217">
        <v>1.9</v>
      </c>
      <c r="X72" s="217"/>
      <c r="Y72" s="228">
        <v>1.9</v>
      </c>
      <c r="Z72" s="223"/>
      <c r="AA72" s="223"/>
      <c r="AB72" s="223">
        <v>1.5</v>
      </c>
      <c r="AC72" s="223"/>
      <c r="AD72" s="223"/>
      <c r="AE72" s="219">
        <v>2.9</v>
      </c>
      <c r="AF72" s="219"/>
      <c r="AG72" s="230"/>
      <c r="AH72" s="219"/>
      <c r="AI72" s="219">
        <v>3.5</v>
      </c>
      <c r="AJ72" s="220"/>
      <c r="AK72" s="220">
        <v>2.2999999999999998</v>
      </c>
      <c r="AL72" s="220"/>
      <c r="AM72" s="214"/>
      <c r="AN72" s="214">
        <v>2.5</v>
      </c>
      <c r="AO72" s="214">
        <v>3.5</v>
      </c>
      <c r="AP72" s="220">
        <v>2.7</v>
      </c>
      <c r="AQ72" s="220">
        <v>1.5</v>
      </c>
      <c r="AR72" s="220">
        <v>2</v>
      </c>
      <c r="AS72" s="220">
        <v>2.25</v>
      </c>
      <c r="AT72" s="217"/>
      <c r="AU72" s="217"/>
      <c r="AV72" s="217"/>
      <c r="AW72" s="217"/>
      <c r="AX72" s="217"/>
      <c r="AY72" s="217"/>
      <c r="AZ72" s="221"/>
      <c r="BA72" s="220"/>
      <c r="BB72" s="220"/>
      <c r="BC72" s="220"/>
      <c r="BD72" s="220"/>
      <c r="BE72" s="220"/>
      <c r="BF72" s="220">
        <v>2.5</v>
      </c>
      <c r="BG72" s="220"/>
      <c r="BH72" s="221"/>
      <c r="BI72" s="220"/>
      <c r="BJ72" s="220"/>
      <c r="BK72" s="220"/>
      <c r="BL72" s="220">
        <v>2.8</v>
      </c>
      <c r="BM72" s="220"/>
      <c r="BN72" s="220"/>
      <c r="BO72" s="220">
        <v>2.4</v>
      </c>
      <c r="BP72" s="49">
        <v>2.4777777777777779</v>
      </c>
      <c r="BQ72" s="50">
        <v>1.5</v>
      </c>
      <c r="BR72" s="51">
        <v>3.5</v>
      </c>
      <c r="BS72" s="52">
        <v>1.875</v>
      </c>
      <c r="BT72" s="53">
        <v>1.5</v>
      </c>
      <c r="BU72" s="54">
        <v>2.25</v>
      </c>
      <c r="BV72" s="55"/>
      <c r="BW72" s="56"/>
      <c r="BX72" s="57"/>
      <c r="BY72" s="257"/>
      <c r="BZ72" s="84"/>
      <c r="CA72" s="258">
        <v>1.5</v>
      </c>
      <c r="CB72" s="59">
        <v>34.25</v>
      </c>
      <c r="CC72" s="153">
        <f t="shared" si="19"/>
        <v>2.1999999999999997</v>
      </c>
      <c r="CD72" s="154" t="str">
        <f t="shared" si="20"/>
        <v/>
      </c>
      <c r="CE72" s="155">
        <f t="shared" si="21"/>
        <v>3</v>
      </c>
      <c r="CF72" s="156" t="str">
        <f t="shared" si="22"/>
        <v/>
      </c>
      <c r="CG72" s="157">
        <f t="shared" si="23"/>
        <v>2.1</v>
      </c>
      <c r="CH72" s="154" t="str">
        <f t="shared" si="24"/>
        <v/>
      </c>
      <c r="CI72" s="155">
        <f t="shared" si="25"/>
        <v>3.2</v>
      </c>
      <c r="CJ72" s="156"/>
      <c r="CK72" s="157">
        <f t="shared" si="26"/>
        <v>2.2999999999999998</v>
      </c>
      <c r="CL72" s="158" t="str">
        <f t="shared" si="27"/>
        <v/>
      </c>
      <c r="CM72" s="155">
        <f t="shared" si="28"/>
        <v>3</v>
      </c>
      <c r="CN72" s="156"/>
      <c r="CO72" s="157" t="str">
        <f t="shared" si="29"/>
        <v/>
      </c>
      <c r="CP72" s="154" t="str">
        <f t="shared" si="30"/>
        <v/>
      </c>
      <c r="CQ72" s="155">
        <f t="shared" si="31"/>
        <v>2.65</v>
      </c>
      <c r="CR72" s="159" t="str">
        <f t="shared" si="32"/>
        <v/>
      </c>
      <c r="CS72" s="157" t="str">
        <f t="shared" si="33"/>
        <v/>
      </c>
      <c r="CT72" s="154">
        <f t="shared" si="34"/>
        <v>1.5</v>
      </c>
      <c r="CU72" s="155">
        <f t="shared" si="35"/>
        <v>2.0666666666666669</v>
      </c>
      <c r="CV72" s="156">
        <f t="shared" si="36"/>
        <v>2.25</v>
      </c>
    </row>
    <row r="73" spans="1:100" ht="33.75" thickBot="1">
      <c r="A73" s="93" t="s">
        <v>109</v>
      </c>
      <c r="B73" s="109" t="s">
        <v>56</v>
      </c>
      <c r="C73" s="222">
        <v>1</v>
      </c>
      <c r="D73" s="214">
        <v>0.8</v>
      </c>
      <c r="E73" s="228">
        <v>1.2</v>
      </c>
      <c r="F73" s="214"/>
      <c r="G73" s="214"/>
      <c r="H73" s="214"/>
      <c r="I73" s="214"/>
      <c r="J73" s="216">
        <v>1</v>
      </c>
      <c r="K73" s="215"/>
      <c r="L73" s="216"/>
      <c r="M73" s="215"/>
      <c r="N73" s="215"/>
      <c r="O73" s="215"/>
      <c r="P73" s="215"/>
      <c r="Q73" s="215"/>
      <c r="R73" s="215"/>
      <c r="S73" s="217"/>
      <c r="T73" s="217"/>
      <c r="U73" s="217"/>
      <c r="V73" s="217"/>
      <c r="W73" s="217"/>
      <c r="X73" s="217"/>
      <c r="Y73" s="214"/>
      <c r="Z73" s="223"/>
      <c r="AA73" s="223"/>
      <c r="AB73" s="223"/>
      <c r="AC73" s="223"/>
      <c r="AD73" s="223"/>
      <c r="AE73" s="219">
        <v>1.4</v>
      </c>
      <c r="AF73" s="229">
        <v>1.2</v>
      </c>
      <c r="AG73" s="219"/>
      <c r="AH73" s="219"/>
      <c r="AI73" s="219"/>
      <c r="AJ73" s="220">
        <v>1.2</v>
      </c>
      <c r="AK73" s="220"/>
      <c r="AL73" s="220">
        <v>1.5</v>
      </c>
      <c r="AM73" s="214"/>
      <c r="AN73" s="214">
        <v>1.1000000000000001</v>
      </c>
      <c r="AO73" s="225">
        <v>1.2</v>
      </c>
      <c r="AP73" s="220"/>
      <c r="AQ73" s="220">
        <v>0.5</v>
      </c>
      <c r="AR73" s="220"/>
      <c r="AS73" s="220">
        <v>1.95</v>
      </c>
      <c r="AT73" s="217"/>
      <c r="AU73" s="232"/>
      <c r="AV73" s="232"/>
      <c r="AW73" s="217"/>
      <c r="AX73" s="217"/>
      <c r="AY73" s="217"/>
      <c r="AZ73" s="221">
        <v>1.1000000000000001</v>
      </c>
      <c r="BA73" s="221"/>
      <c r="BB73" s="220"/>
      <c r="BC73" s="220"/>
      <c r="BD73" s="220"/>
      <c r="BE73" s="220"/>
      <c r="BF73" s="220">
        <v>1</v>
      </c>
      <c r="BG73" s="220"/>
      <c r="BH73" s="221"/>
      <c r="BI73" s="220"/>
      <c r="BJ73" s="220"/>
      <c r="BK73" s="220"/>
      <c r="BL73" s="227">
        <v>1.5</v>
      </c>
      <c r="BM73" s="220"/>
      <c r="BN73" s="220"/>
      <c r="BO73" s="220">
        <v>1</v>
      </c>
      <c r="BP73" s="49">
        <v>1.107142857142857</v>
      </c>
      <c r="BQ73" s="50">
        <v>0.5</v>
      </c>
      <c r="BR73" s="51">
        <v>1.5</v>
      </c>
      <c r="BS73" s="52">
        <v>1.575</v>
      </c>
      <c r="BT73" s="53">
        <v>1.2</v>
      </c>
      <c r="BU73" s="54">
        <v>1.95</v>
      </c>
      <c r="BV73" s="55"/>
      <c r="BW73" s="56"/>
      <c r="BX73" s="57"/>
      <c r="BY73" s="257"/>
      <c r="BZ73" s="84"/>
      <c r="CA73" s="258"/>
      <c r="CB73" s="59">
        <v>1.75</v>
      </c>
      <c r="CC73" s="153">
        <f t="shared" si="19"/>
        <v>1</v>
      </c>
      <c r="CD73" s="154" t="str">
        <f t="shared" si="20"/>
        <v/>
      </c>
      <c r="CE73" s="155">
        <f t="shared" si="21"/>
        <v>1</v>
      </c>
      <c r="CF73" s="156" t="str">
        <f t="shared" si="22"/>
        <v/>
      </c>
      <c r="CG73" s="157" t="str">
        <f t="shared" si="23"/>
        <v/>
      </c>
      <c r="CH73" s="154" t="str">
        <f t="shared" si="24"/>
        <v/>
      </c>
      <c r="CI73" s="155">
        <f t="shared" si="25"/>
        <v>1.2999999999999998</v>
      </c>
      <c r="CJ73" s="156"/>
      <c r="CK73" s="157">
        <f t="shared" si="26"/>
        <v>1.5</v>
      </c>
      <c r="CL73" s="158">
        <f t="shared" si="27"/>
        <v>1.2</v>
      </c>
      <c r="CM73" s="155">
        <f t="shared" si="28"/>
        <v>1.1499999999999999</v>
      </c>
      <c r="CN73" s="156"/>
      <c r="CO73" s="157" t="str">
        <f t="shared" si="29"/>
        <v/>
      </c>
      <c r="CP73" s="154" t="str">
        <f t="shared" si="30"/>
        <v/>
      </c>
      <c r="CQ73" s="155">
        <f t="shared" si="31"/>
        <v>1.2</v>
      </c>
      <c r="CR73" s="159" t="str">
        <f t="shared" si="32"/>
        <v/>
      </c>
      <c r="CS73" s="157" t="str">
        <f t="shared" si="33"/>
        <v/>
      </c>
      <c r="CT73" s="154" t="str">
        <f t="shared" si="34"/>
        <v/>
      </c>
      <c r="CU73" s="155">
        <f t="shared" si="35"/>
        <v>0.5</v>
      </c>
      <c r="CV73" s="156">
        <f t="shared" si="36"/>
        <v>1.95</v>
      </c>
    </row>
    <row r="74" spans="1:100" ht="17.25" thickBot="1">
      <c r="A74" s="93" t="s">
        <v>110</v>
      </c>
      <c r="B74" s="109" t="s">
        <v>52</v>
      </c>
      <c r="C74" s="222"/>
      <c r="D74" s="214"/>
      <c r="E74" s="214">
        <v>3</v>
      </c>
      <c r="F74" s="214"/>
      <c r="G74" s="214"/>
      <c r="H74" s="214"/>
      <c r="I74" s="214"/>
      <c r="J74" s="215">
        <v>3.5</v>
      </c>
      <c r="K74" s="215"/>
      <c r="L74" s="215">
        <v>3</v>
      </c>
      <c r="M74" s="215"/>
      <c r="N74" s="215"/>
      <c r="O74" s="215"/>
      <c r="P74" s="215"/>
      <c r="Q74" s="215"/>
      <c r="R74" s="215"/>
      <c r="S74" s="217"/>
      <c r="T74" s="217"/>
      <c r="U74" s="217"/>
      <c r="V74" s="217"/>
      <c r="W74" s="224">
        <v>3.2</v>
      </c>
      <c r="X74" s="217"/>
      <c r="Y74" s="214"/>
      <c r="Z74" s="223">
        <v>3.2</v>
      </c>
      <c r="AA74" s="223">
        <v>2.5</v>
      </c>
      <c r="AB74" s="223">
        <v>2.5</v>
      </c>
      <c r="AC74" s="223"/>
      <c r="AD74" s="223"/>
      <c r="AE74" s="219">
        <v>3.2</v>
      </c>
      <c r="AF74" s="219">
        <v>4</v>
      </c>
      <c r="AG74" s="230"/>
      <c r="AH74" s="219"/>
      <c r="AI74" s="219">
        <v>4</v>
      </c>
      <c r="AJ74" s="220"/>
      <c r="AK74" s="220">
        <v>2.7</v>
      </c>
      <c r="AL74" s="220"/>
      <c r="AM74" s="214"/>
      <c r="AN74" s="214">
        <v>3.5</v>
      </c>
      <c r="AO74" s="214"/>
      <c r="AP74" s="220">
        <v>3.5</v>
      </c>
      <c r="AQ74" s="220">
        <v>3.2</v>
      </c>
      <c r="AR74" s="220">
        <v>3</v>
      </c>
      <c r="AS74" s="220">
        <v>3.95</v>
      </c>
      <c r="AT74" s="217"/>
      <c r="AU74" s="217"/>
      <c r="AV74" s="217"/>
      <c r="AW74" s="217"/>
      <c r="AX74" s="217"/>
      <c r="AY74" s="217"/>
      <c r="AZ74" s="220"/>
      <c r="BA74" s="220"/>
      <c r="BB74" s="220"/>
      <c r="BC74" s="220"/>
      <c r="BD74" s="220"/>
      <c r="BE74" s="220"/>
      <c r="BF74" s="220">
        <v>3.7</v>
      </c>
      <c r="BG74" s="220"/>
      <c r="BH74" s="220"/>
      <c r="BI74" s="220"/>
      <c r="BJ74" s="220"/>
      <c r="BK74" s="220"/>
      <c r="BL74" s="220">
        <v>2.9</v>
      </c>
      <c r="BM74" s="220"/>
      <c r="BN74" s="220"/>
      <c r="BO74" s="220">
        <v>3.3</v>
      </c>
      <c r="BP74" s="49">
        <v>3.3312500000000003</v>
      </c>
      <c r="BQ74" s="50">
        <v>2.7</v>
      </c>
      <c r="BR74" s="51">
        <v>4</v>
      </c>
      <c r="BS74" s="52">
        <v>2.9833333333333329</v>
      </c>
      <c r="BT74" s="53">
        <v>2.5</v>
      </c>
      <c r="BU74" s="54">
        <v>3.95</v>
      </c>
      <c r="BV74" s="55"/>
      <c r="BW74" s="56"/>
      <c r="BX74" s="57"/>
      <c r="BY74" s="257"/>
      <c r="BZ74" s="84"/>
      <c r="CA74" s="258">
        <v>2.4</v>
      </c>
      <c r="CB74" s="59">
        <v>3.6</v>
      </c>
      <c r="CC74" s="153">
        <f t="shared" si="19"/>
        <v>3</v>
      </c>
      <c r="CD74" s="154" t="str">
        <f t="shared" si="20"/>
        <v/>
      </c>
      <c r="CE74" s="155">
        <f t="shared" si="21"/>
        <v>3.25</v>
      </c>
      <c r="CF74" s="156" t="str">
        <f t="shared" si="22"/>
        <v/>
      </c>
      <c r="CG74" s="157">
        <f t="shared" si="23"/>
        <v>3.2</v>
      </c>
      <c r="CH74" s="154" t="str">
        <f t="shared" si="24"/>
        <v/>
      </c>
      <c r="CI74" s="155">
        <f t="shared" si="25"/>
        <v>3.7333333333333329</v>
      </c>
      <c r="CJ74" s="156"/>
      <c r="CK74" s="157">
        <f t="shared" si="26"/>
        <v>2.7</v>
      </c>
      <c r="CL74" s="158" t="str">
        <f t="shared" si="27"/>
        <v/>
      </c>
      <c r="CM74" s="155">
        <f t="shared" si="28"/>
        <v>3.5</v>
      </c>
      <c r="CN74" s="156"/>
      <c r="CO74" s="157" t="str">
        <f t="shared" si="29"/>
        <v/>
      </c>
      <c r="CP74" s="154" t="str">
        <f t="shared" si="30"/>
        <v/>
      </c>
      <c r="CQ74" s="155">
        <f t="shared" si="31"/>
        <v>3.3</v>
      </c>
      <c r="CR74" s="159" t="str">
        <f t="shared" si="32"/>
        <v/>
      </c>
      <c r="CS74" s="157">
        <f t="shared" si="33"/>
        <v>3.2</v>
      </c>
      <c r="CT74" s="154">
        <f t="shared" si="34"/>
        <v>2.5</v>
      </c>
      <c r="CU74" s="155">
        <f t="shared" si="35"/>
        <v>3.2333333333333329</v>
      </c>
      <c r="CV74" s="156">
        <f t="shared" si="36"/>
        <v>3.95</v>
      </c>
    </row>
    <row r="75" spans="1:100" ht="17.25" thickBot="1">
      <c r="A75" s="93" t="s">
        <v>111</v>
      </c>
      <c r="B75" s="109" t="s">
        <v>52</v>
      </c>
      <c r="C75" s="222"/>
      <c r="D75" s="214"/>
      <c r="E75" s="214"/>
      <c r="F75" s="214"/>
      <c r="G75" s="214"/>
      <c r="H75" s="214"/>
      <c r="I75" s="214"/>
      <c r="J75" s="215"/>
      <c r="K75" s="215"/>
      <c r="L75" s="215"/>
      <c r="M75" s="215"/>
      <c r="N75" s="215"/>
      <c r="O75" s="215"/>
      <c r="P75" s="215"/>
      <c r="Q75" s="215"/>
      <c r="R75" s="215"/>
      <c r="S75" s="217"/>
      <c r="T75" s="217"/>
      <c r="U75" s="217"/>
      <c r="V75" s="217"/>
      <c r="W75" s="217"/>
      <c r="X75" s="217"/>
      <c r="Y75" s="214"/>
      <c r="Z75" s="223"/>
      <c r="AA75" s="223"/>
      <c r="AB75" s="223"/>
      <c r="AC75" s="223"/>
      <c r="AD75" s="223"/>
      <c r="AE75" s="219"/>
      <c r="AF75" s="219"/>
      <c r="AG75" s="219"/>
      <c r="AH75" s="219"/>
      <c r="AI75" s="219"/>
      <c r="AJ75" s="220"/>
      <c r="AK75" s="220"/>
      <c r="AL75" s="220"/>
      <c r="AM75" s="214"/>
      <c r="AN75" s="214"/>
      <c r="AO75" s="214"/>
      <c r="AP75" s="220"/>
      <c r="AQ75" s="220"/>
      <c r="AR75" s="220"/>
      <c r="AS75" s="220"/>
      <c r="AT75" s="217"/>
      <c r="AU75" s="217"/>
      <c r="AV75" s="217"/>
      <c r="AW75" s="217"/>
      <c r="AX75" s="217"/>
      <c r="AY75" s="217"/>
      <c r="AZ75" s="220"/>
      <c r="BA75" s="220"/>
      <c r="BB75" s="220"/>
      <c r="BC75" s="220"/>
      <c r="BD75" s="220"/>
      <c r="BE75" s="221"/>
      <c r="BF75" s="220"/>
      <c r="BG75" s="220"/>
      <c r="BH75" s="220"/>
      <c r="BI75" s="220"/>
      <c r="BJ75" s="220"/>
      <c r="BK75" s="220"/>
      <c r="BL75" s="220"/>
      <c r="BM75" s="220"/>
      <c r="BN75" s="220"/>
      <c r="BO75" s="220"/>
      <c r="BP75" s="49" t="s">
        <v>200</v>
      </c>
      <c r="BQ75" s="50" t="s">
        <v>200</v>
      </c>
      <c r="BR75" s="51" t="s">
        <v>200</v>
      </c>
      <c r="BS75" s="52" t="s">
        <v>200</v>
      </c>
      <c r="BT75" s="53" t="s">
        <v>200</v>
      </c>
      <c r="BU75" s="54" t="s">
        <v>200</v>
      </c>
      <c r="BV75" s="55"/>
      <c r="BW75" s="56"/>
      <c r="BX75" s="57"/>
      <c r="BY75" s="257"/>
      <c r="BZ75" s="84"/>
      <c r="CA75" s="258"/>
      <c r="CB75" s="59"/>
      <c r="CC75" s="153" t="str">
        <f t="shared" si="19"/>
        <v/>
      </c>
      <c r="CD75" s="154" t="str">
        <f t="shared" si="20"/>
        <v/>
      </c>
      <c r="CE75" s="155" t="str">
        <f t="shared" si="21"/>
        <v/>
      </c>
      <c r="CF75" s="156" t="str">
        <f t="shared" si="22"/>
        <v/>
      </c>
      <c r="CG75" s="157" t="str">
        <f t="shared" si="23"/>
        <v/>
      </c>
      <c r="CH75" s="154" t="str">
        <f t="shared" si="24"/>
        <v/>
      </c>
      <c r="CI75" s="155" t="str">
        <f t="shared" si="25"/>
        <v/>
      </c>
      <c r="CJ75" s="156"/>
      <c r="CK75" s="157" t="str">
        <f t="shared" si="26"/>
        <v/>
      </c>
      <c r="CL75" s="158" t="str">
        <f t="shared" si="27"/>
        <v/>
      </c>
      <c r="CM75" s="155" t="str">
        <f t="shared" si="28"/>
        <v/>
      </c>
      <c r="CN75" s="156"/>
      <c r="CO75" s="157" t="str">
        <f t="shared" si="29"/>
        <v/>
      </c>
      <c r="CP75" s="154" t="str">
        <f t="shared" si="30"/>
        <v/>
      </c>
      <c r="CQ75" s="155" t="str">
        <f t="shared" si="31"/>
        <v/>
      </c>
      <c r="CR75" s="159" t="str">
        <f t="shared" si="32"/>
        <v/>
      </c>
      <c r="CS75" s="157" t="str">
        <f t="shared" si="33"/>
        <v/>
      </c>
      <c r="CT75" s="154" t="str">
        <f t="shared" si="34"/>
        <v/>
      </c>
      <c r="CU75" s="155" t="str">
        <f t="shared" si="35"/>
        <v/>
      </c>
      <c r="CV75" s="156" t="str">
        <f t="shared" si="36"/>
        <v/>
      </c>
    </row>
    <row r="76" spans="1:100" ht="17.25" thickBot="1">
      <c r="A76" s="93" t="s">
        <v>112</v>
      </c>
      <c r="B76" s="109" t="s">
        <v>52</v>
      </c>
      <c r="C76" s="222">
        <v>4.5</v>
      </c>
      <c r="D76" s="214">
        <v>4.8</v>
      </c>
      <c r="E76" s="228"/>
      <c r="F76" s="214"/>
      <c r="G76" s="214"/>
      <c r="H76" s="214"/>
      <c r="I76" s="214"/>
      <c r="J76" s="216">
        <v>5</v>
      </c>
      <c r="K76" s="215"/>
      <c r="L76" s="216"/>
      <c r="M76" s="215"/>
      <c r="N76" s="215"/>
      <c r="O76" s="215"/>
      <c r="P76" s="215"/>
      <c r="Q76" s="215"/>
      <c r="R76" s="215"/>
      <c r="S76" s="224">
        <v>4.5</v>
      </c>
      <c r="T76" s="217"/>
      <c r="U76" s="217"/>
      <c r="V76" s="217"/>
      <c r="W76" s="224">
        <v>5</v>
      </c>
      <c r="X76" s="217"/>
      <c r="Y76" s="228">
        <v>3.5</v>
      </c>
      <c r="Z76" s="226"/>
      <c r="AA76" s="226"/>
      <c r="AB76" s="226"/>
      <c r="AC76" s="223"/>
      <c r="AD76" s="223"/>
      <c r="AE76" s="219">
        <v>4.7</v>
      </c>
      <c r="AF76" s="219">
        <v>4</v>
      </c>
      <c r="AG76" s="230"/>
      <c r="AH76" s="219"/>
      <c r="AI76" s="235">
        <v>5</v>
      </c>
      <c r="AJ76" s="220">
        <v>2.6</v>
      </c>
      <c r="AK76" s="220">
        <v>3.6</v>
      </c>
      <c r="AL76" s="220">
        <v>4.5</v>
      </c>
      <c r="AM76" s="214"/>
      <c r="AN76" s="214">
        <v>4.5</v>
      </c>
      <c r="AO76" s="225">
        <v>5.5</v>
      </c>
      <c r="AP76" s="220"/>
      <c r="AQ76" s="220">
        <v>3.9</v>
      </c>
      <c r="AR76" s="220">
        <v>3.5</v>
      </c>
      <c r="AS76" s="220">
        <v>4.5</v>
      </c>
      <c r="AT76" s="217"/>
      <c r="AU76" s="232"/>
      <c r="AV76" s="232"/>
      <c r="AW76" s="217"/>
      <c r="AX76" s="217"/>
      <c r="AY76" s="217"/>
      <c r="AZ76" s="221"/>
      <c r="BA76" s="220"/>
      <c r="BB76" s="220"/>
      <c r="BC76" s="220"/>
      <c r="BD76" s="221"/>
      <c r="BE76" s="220"/>
      <c r="BF76" s="220"/>
      <c r="BG76" s="220"/>
      <c r="BH76" s="221"/>
      <c r="BI76" s="220"/>
      <c r="BJ76" s="227"/>
      <c r="BK76" s="220"/>
      <c r="BL76" s="220"/>
      <c r="BM76" s="220"/>
      <c r="BN76" s="220"/>
      <c r="BO76" s="227">
        <v>4.5999999999999996</v>
      </c>
      <c r="BP76" s="49">
        <v>4.4333333333333336</v>
      </c>
      <c r="BQ76" s="50">
        <v>3.5</v>
      </c>
      <c r="BR76" s="51">
        <v>5.5</v>
      </c>
      <c r="BS76" s="52">
        <v>3.55</v>
      </c>
      <c r="BT76" s="53">
        <v>2.6</v>
      </c>
      <c r="BU76" s="54">
        <v>4.5</v>
      </c>
      <c r="BV76" s="55"/>
      <c r="BW76" s="56"/>
      <c r="BX76" s="57"/>
      <c r="BY76" s="257"/>
      <c r="BZ76" s="84"/>
      <c r="CA76" s="258">
        <v>3.12</v>
      </c>
      <c r="CB76" s="59">
        <v>76.099999999999994</v>
      </c>
      <c r="CC76" s="153">
        <f t="shared" si="19"/>
        <v>4.6500000000000004</v>
      </c>
      <c r="CD76" s="154" t="str">
        <f t="shared" si="20"/>
        <v/>
      </c>
      <c r="CE76" s="155">
        <f t="shared" si="21"/>
        <v>5</v>
      </c>
      <c r="CF76" s="156" t="str">
        <f t="shared" si="22"/>
        <v/>
      </c>
      <c r="CG76" s="157">
        <f t="shared" si="23"/>
        <v>4.333333333333333</v>
      </c>
      <c r="CH76" s="154" t="str">
        <f t="shared" si="24"/>
        <v/>
      </c>
      <c r="CI76" s="155">
        <f t="shared" si="25"/>
        <v>4.5666666666666664</v>
      </c>
      <c r="CJ76" s="156"/>
      <c r="CK76" s="157">
        <f t="shared" si="26"/>
        <v>4.05</v>
      </c>
      <c r="CL76" s="158">
        <f t="shared" si="27"/>
        <v>2.6</v>
      </c>
      <c r="CM76" s="155">
        <f t="shared" si="28"/>
        <v>5</v>
      </c>
      <c r="CN76" s="156"/>
      <c r="CO76" s="157" t="str">
        <f t="shared" si="29"/>
        <v/>
      </c>
      <c r="CP76" s="154" t="str">
        <f t="shared" si="30"/>
        <v/>
      </c>
      <c r="CQ76" s="155" t="str">
        <f t="shared" si="31"/>
        <v/>
      </c>
      <c r="CR76" s="159" t="str">
        <f t="shared" si="32"/>
        <v/>
      </c>
      <c r="CS76" s="157" t="str">
        <f t="shared" si="33"/>
        <v/>
      </c>
      <c r="CT76" s="154" t="str">
        <f t="shared" si="34"/>
        <v/>
      </c>
      <c r="CU76" s="155">
        <f t="shared" si="35"/>
        <v>3.7</v>
      </c>
      <c r="CV76" s="156">
        <f t="shared" si="36"/>
        <v>4.5</v>
      </c>
    </row>
    <row r="77" spans="1:100" ht="17.25" thickBot="1">
      <c r="A77" s="93" t="s">
        <v>113</v>
      </c>
      <c r="B77" s="109" t="s">
        <v>52</v>
      </c>
      <c r="C77" s="222">
        <v>4.5</v>
      </c>
      <c r="D77" s="214">
        <v>4.8</v>
      </c>
      <c r="E77" s="228">
        <v>5</v>
      </c>
      <c r="F77" s="214"/>
      <c r="G77" s="214"/>
      <c r="H77" s="214"/>
      <c r="I77" s="214"/>
      <c r="J77" s="216">
        <v>5</v>
      </c>
      <c r="K77" s="215"/>
      <c r="L77" s="216"/>
      <c r="M77" s="215"/>
      <c r="N77" s="215"/>
      <c r="O77" s="215"/>
      <c r="P77" s="215"/>
      <c r="Q77" s="215"/>
      <c r="R77" s="215"/>
      <c r="S77" s="217"/>
      <c r="T77" s="217"/>
      <c r="U77" s="217"/>
      <c r="V77" s="217"/>
      <c r="W77" s="224">
        <v>7</v>
      </c>
      <c r="X77" s="217"/>
      <c r="Y77" s="214"/>
      <c r="Z77" s="226"/>
      <c r="AA77" s="223"/>
      <c r="AB77" s="223"/>
      <c r="AC77" s="223"/>
      <c r="AD77" s="223"/>
      <c r="AE77" s="219">
        <v>4.7</v>
      </c>
      <c r="AF77" s="229"/>
      <c r="AG77" s="230"/>
      <c r="AH77" s="219"/>
      <c r="AI77" s="231">
        <v>5</v>
      </c>
      <c r="AJ77" s="220"/>
      <c r="AK77" s="220">
        <v>3.6</v>
      </c>
      <c r="AL77" s="220">
        <v>4.5</v>
      </c>
      <c r="AM77" s="214"/>
      <c r="AN77" s="214"/>
      <c r="AO77" s="214"/>
      <c r="AP77" s="220">
        <v>4.5</v>
      </c>
      <c r="AQ77" s="220">
        <v>3.9</v>
      </c>
      <c r="AR77" s="220"/>
      <c r="AS77" s="220">
        <v>5.95</v>
      </c>
      <c r="AT77" s="217"/>
      <c r="AU77" s="232"/>
      <c r="AV77" s="232"/>
      <c r="AW77" s="217"/>
      <c r="AX77" s="217"/>
      <c r="AY77" s="217"/>
      <c r="AZ77" s="221"/>
      <c r="BA77" s="220"/>
      <c r="BB77" s="220"/>
      <c r="BC77" s="220"/>
      <c r="BD77" s="220"/>
      <c r="BE77" s="220"/>
      <c r="BF77" s="220"/>
      <c r="BG77" s="220"/>
      <c r="BH77" s="221"/>
      <c r="BI77" s="220"/>
      <c r="BJ77" s="227"/>
      <c r="BK77" s="220"/>
      <c r="BL77" s="220">
        <v>4.8</v>
      </c>
      <c r="BM77" s="220"/>
      <c r="BN77" s="220"/>
      <c r="BO77" s="220">
        <v>4.5999999999999996</v>
      </c>
      <c r="BP77" s="49">
        <v>4.7749999999999995</v>
      </c>
      <c r="BQ77" s="50">
        <v>3.6</v>
      </c>
      <c r="BR77" s="51">
        <v>7</v>
      </c>
      <c r="BS77" s="52">
        <v>5.95</v>
      </c>
      <c r="BT77" s="53"/>
      <c r="BU77" s="54"/>
      <c r="BV77" s="55"/>
      <c r="BW77" s="56"/>
      <c r="BX77" s="57"/>
      <c r="BY77" s="257"/>
      <c r="BZ77" s="84"/>
      <c r="CA77" s="258">
        <v>4.2</v>
      </c>
      <c r="CB77" s="59">
        <v>64.349999999999994</v>
      </c>
      <c r="CC77" s="153">
        <f t="shared" si="19"/>
        <v>4.7666666666666666</v>
      </c>
      <c r="CD77" s="154" t="str">
        <f t="shared" si="20"/>
        <v/>
      </c>
      <c r="CE77" s="155">
        <f t="shared" si="21"/>
        <v>5</v>
      </c>
      <c r="CF77" s="156" t="str">
        <f t="shared" si="22"/>
        <v/>
      </c>
      <c r="CG77" s="157">
        <f t="shared" si="23"/>
        <v>7</v>
      </c>
      <c r="CH77" s="154" t="str">
        <f t="shared" si="24"/>
        <v/>
      </c>
      <c r="CI77" s="155">
        <f t="shared" si="25"/>
        <v>4.8499999999999996</v>
      </c>
      <c r="CJ77" s="156"/>
      <c r="CK77" s="157">
        <f t="shared" si="26"/>
        <v>4.05</v>
      </c>
      <c r="CL77" s="158" t="str">
        <f t="shared" si="27"/>
        <v/>
      </c>
      <c r="CM77" s="155" t="str">
        <f t="shared" si="28"/>
        <v/>
      </c>
      <c r="CN77" s="156"/>
      <c r="CO77" s="157" t="str">
        <f t="shared" si="29"/>
        <v/>
      </c>
      <c r="CP77" s="154" t="str">
        <f t="shared" si="30"/>
        <v/>
      </c>
      <c r="CQ77" s="155">
        <f t="shared" si="31"/>
        <v>4.8</v>
      </c>
      <c r="CR77" s="159" t="str">
        <f t="shared" si="32"/>
        <v/>
      </c>
      <c r="CS77" s="157" t="str">
        <f t="shared" si="33"/>
        <v/>
      </c>
      <c r="CT77" s="154" t="str">
        <f t="shared" si="34"/>
        <v/>
      </c>
      <c r="CU77" s="155">
        <f t="shared" si="35"/>
        <v>4.2</v>
      </c>
      <c r="CV77" s="156">
        <f t="shared" si="36"/>
        <v>5.95</v>
      </c>
    </row>
    <row r="78" spans="1:100" ht="17.25" thickBot="1">
      <c r="A78" s="93" t="s">
        <v>114</v>
      </c>
      <c r="B78" s="109" t="s">
        <v>52</v>
      </c>
      <c r="C78" s="222">
        <v>4.5</v>
      </c>
      <c r="D78" s="214">
        <v>4.8</v>
      </c>
      <c r="E78" s="228">
        <v>5</v>
      </c>
      <c r="F78" s="214"/>
      <c r="G78" s="214"/>
      <c r="H78" s="214"/>
      <c r="I78" s="214"/>
      <c r="J78" s="216">
        <v>5</v>
      </c>
      <c r="K78" s="215"/>
      <c r="L78" s="215"/>
      <c r="M78" s="215"/>
      <c r="N78" s="215"/>
      <c r="O78" s="215"/>
      <c r="P78" s="215"/>
      <c r="Q78" s="215"/>
      <c r="R78" s="215"/>
      <c r="S78" s="217"/>
      <c r="T78" s="217"/>
      <c r="U78" s="217"/>
      <c r="V78" s="217"/>
      <c r="W78" s="217"/>
      <c r="X78" s="217"/>
      <c r="Y78" s="214"/>
      <c r="Z78" s="226"/>
      <c r="AA78" s="223"/>
      <c r="AB78" s="223"/>
      <c r="AC78" s="223"/>
      <c r="AD78" s="223"/>
      <c r="AE78" s="219"/>
      <c r="AF78" s="219"/>
      <c r="AG78" s="230"/>
      <c r="AH78" s="219"/>
      <c r="AI78" s="231">
        <v>5</v>
      </c>
      <c r="AJ78" s="220"/>
      <c r="AK78" s="220">
        <v>3.6</v>
      </c>
      <c r="AL78" s="220">
        <v>4.5</v>
      </c>
      <c r="AM78" s="214"/>
      <c r="AN78" s="214"/>
      <c r="AO78" s="214"/>
      <c r="AP78" s="220"/>
      <c r="AQ78" s="220">
        <v>3.9</v>
      </c>
      <c r="AR78" s="220"/>
      <c r="AS78" s="220">
        <v>5.95</v>
      </c>
      <c r="AT78" s="217"/>
      <c r="AU78" s="217"/>
      <c r="AV78" s="217"/>
      <c r="AW78" s="217"/>
      <c r="AX78" s="217"/>
      <c r="AY78" s="217"/>
      <c r="AZ78" s="220"/>
      <c r="BA78" s="220"/>
      <c r="BB78" s="220"/>
      <c r="BC78" s="220"/>
      <c r="BD78" s="220"/>
      <c r="BE78" s="220"/>
      <c r="BF78" s="220"/>
      <c r="BG78" s="220"/>
      <c r="BH78" s="221"/>
      <c r="BI78" s="220"/>
      <c r="BJ78" s="227"/>
      <c r="BK78" s="220"/>
      <c r="BL78" s="220"/>
      <c r="BM78" s="220"/>
      <c r="BN78" s="220"/>
      <c r="BO78" s="220">
        <v>4.5999999999999996</v>
      </c>
      <c r="BP78" s="49">
        <v>4.5374999999999996</v>
      </c>
      <c r="BQ78" s="50">
        <v>3.6</v>
      </c>
      <c r="BR78" s="51">
        <v>5</v>
      </c>
      <c r="BS78" s="52">
        <v>5.95</v>
      </c>
      <c r="BT78" s="53"/>
      <c r="BU78" s="54"/>
      <c r="BV78" s="55"/>
      <c r="BW78" s="56"/>
      <c r="BX78" s="57"/>
      <c r="BY78" s="257"/>
      <c r="BZ78" s="84"/>
      <c r="CA78" s="258">
        <v>3.99</v>
      </c>
      <c r="CB78" s="59">
        <v>38.549999999999997</v>
      </c>
      <c r="CC78" s="153">
        <f t="shared" si="19"/>
        <v>4.7666666666666666</v>
      </c>
      <c r="CD78" s="154" t="str">
        <f t="shared" si="20"/>
        <v/>
      </c>
      <c r="CE78" s="155">
        <f t="shared" si="21"/>
        <v>5</v>
      </c>
      <c r="CF78" s="156" t="str">
        <f t="shared" si="22"/>
        <v/>
      </c>
      <c r="CG78" s="157" t="str">
        <f t="shared" si="23"/>
        <v/>
      </c>
      <c r="CH78" s="154" t="str">
        <f t="shared" si="24"/>
        <v/>
      </c>
      <c r="CI78" s="155">
        <f t="shared" si="25"/>
        <v>5</v>
      </c>
      <c r="CJ78" s="156"/>
      <c r="CK78" s="157">
        <f t="shared" si="26"/>
        <v>4.05</v>
      </c>
      <c r="CL78" s="158" t="str">
        <f t="shared" si="27"/>
        <v/>
      </c>
      <c r="CM78" s="155" t="str">
        <f t="shared" si="28"/>
        <v/>
      </c>
      <c r="CN78" s="156"/>
      <c r="CO78" s="157" t="str">
        <f t="shared" si="29"/>
        <v/>
      </c>
      <c r="CP78" s="154" t="str">
        <f t="shared" si="30"/>
        <v/>
      </c>
      <c r="CQ78" s="155" t="str">
        <f t="shared" si="31"/>
        <v/>
      </c>
      <c r="CR78" s="159" t="str">
        <f t="shared" si="32"/>
        <v/>
      </c>
      <c r="CS78" s="157" t="str">
        <f t="shared" si="33"/>
        <v/>
      </c>
      <c r="CT78" s="154" t="str">
        <f t="shared" si="34"/>
        <v/>
      </c>
      <c r="CU78" s="155">
        <f t="shared" si="35"/>
        <v>3.9</v>
      </c>
      <c r="CV78" s="156">
        <f t="shared" si="36"/>
        <v>5.95</v>
      </c>
    </row>
    <row r="79" spans="1:100" ht="17.25" thickBot="1">
      <c r="A79" s="93" t="s">
        <v>115</v>
      </c>
      <c r="B79" s="109" t="s">
        <v>52</v>
      </c>
      <c r="C79" s="222"/>
      <c r="D79" s="214"/>
      <c r="E79" s="214"/>
      <c r="F79" s="214"/>
      <c r="G79" s="214"/>
      <c r="H79" s="214"/>
      <c r="I79" s="214"/>
      <c r="J79" s="215"/>
      <c r="K79" s="215"/>
      <c r="L79" s="215"/>
      <c r="M79" s="215"/>
      <c r="N79" s="215"/>
      <c r="O79" s="215"/>
      <c r="P79" s="215"/>
      <c r="Q79" s="215"/>
      <c r="R79" s="215"/>
      <c r="S79" s="217"/>
      <c r="T79" s="217"/>
      <c r="U79" s="217"/>
      <c r="V79" s="217"/>
      <c r="W79" s="217"/>
      <c r="X79" s="217"/>
      <c r="Y79" s="214"/>
      <c r="Z79" s="223"/>
      <c r="AA79" s="223"/>
      <c r="AB79" s="223"/>
      <c r="AC79" s="223"/>
      <c r="AD79" s="223"/>
      <c r="AE79" s="219"/>
      <c r="AF79" s="229">
        <v>8</v>
      </c>
      <c r="AG79" s="230"/>
      <c r="AH79" s="219"/>
      <c r="AI79" s="219"/>
      <c r="AJ79" s="220"/>
      <c r="AK79" s="220"/>
      <c r="AL79" s="220"/>
      <c r="AM79" s="214"/>
      <c r="AN79" s="214"/>
      <c r="AO79" s="214"/>
      <c r="AP79" s="220"/>
      <c r="AQ79" s="220"/>
      <c r="AR79" s="220"/>
      <c r="AS79" s="220"/>
      <c r="AT79" s="217"/>
      <c r="AU79" s="217"/>
      <c r="AV79" s="217"/>
      <c r="AW79" s="217"/>
      <c r="AX79" s="217"/>
      <c r="AY79" s="217"/>
      <c r="AZ79" s="220"/>
      <c r="BA79" s="220"/>
      <c r="BB79" s="220"/>
      <c r="BC79" s="220"/>
      <c r="BD79" s="220"/>
      <c r="BE79" s="220"/>
      <c r="BF79" s="220"/>
      <c r="BG79" s="220"/>
      <c r="BH79" s="220"/>
      <c r="BI79" s="220"/>
      <c r="BJ79" s="220"/>
      <c r="BK79" s="220"/>
      <c r="BL79" s="220"/>
      <c r="BM79" s="220"/>
      <c r="BN79" s="220"/>
      <c r="BO79" s="220">
        <v>4.5999999999999996</v>
      </c>
      <c r="BP79" s="49">
        <v>8</v>
      </c>
      <c r="BQ79" s="50">
        <v>8</v>
      </c>
      <c r="BR79" s="51">
        <v>8</v>
      </c>
      <c r="BS79" s="52" t="s">
        <v>200</v>
      </c>
      <c r="BT79" s="53"/>
      <c r="BU79" s="54"/>
      <c r="BV79" s="55"/>
      <c r="BW79" s="56"/>
      <c r="BX79" s="57"/>
      <c r="BY79" s="257"/>
      <c r="BZ79" s="84"/>
      <c r="CA79" s="258"/>
      <c r="CB79" s="59">
        <v>1</v>
      </c>
      <c r="CC79" s="153" t="str">
        <f t="shared" si="19"/>
        <v/>
      </c>
      <c r="CD79" s="154" t="str">
        <f t="shared" si="20"/>
        <v/>
      </c>
      <c r="CE79" s="155" t="str">
        <f t="shared" si="21"/>
        <v/>
      </c>
      <c r="CF79" s="156" t="str">
        <f t="shared" si="22"/>
        <v/>
      </c>
      <c r="CG79" s="157" t="str">
        <f t="shared" si="23"/>
        <v/>
      </c>
      <c r="CH79" s="154" t="str">
        <f t="shared" si="24"/>
        <v/>
      </c>
      <c r="CI79" s="155">
        <f t="shared" si="25"/>
        <v>8</v>
      </c>
      <c r="CJ79" s="156"/>
      <c r="CK79" s="157" t="str">
        <f t="shared" si="26"/>
        <v/>
      </c>
      <c r="CL79" s="158" t="str">
        <f t="shared" si="27"/>
        <v/>
      </c>
      <c r="CM79" s="155" t="str">
        <f t="shared" si="28"/>
        <v/>
      </c>
      <c r="CN79" s="156"/>
      <c r="CO79" s="157" t="str">
        <f t="shared" si="29"/>
        <v/>
      </c>
      <c r="CP79" s="154" t="str">
        <f t="shared" si="30"/>
        <v/>
      </c>
      <c r="CQ79" s="155" t="str">
        <f t="shared" si="31"/>
        <v/>
      </c>
      <c r="CR79" s="159" t="str">
        <f t="shared" si="32"/>
        <v/>
      </c>
      <c r="CS79" s="157" t="str">
        <f t="shared" si="33"/>
        <v/>
      </c>
      <c r="CT79" s="154" t="str">
        <f t="shared" si="34"/>
        <v/>
      </c>
      <c r="CU79" s="155" t="str">
        <f t="shared" si="35"/>
        <v/>
      </c>
      <c r="CV79" s="156" t="str">
        <f t="shared" si="36"/>
        <v/>
      </c>
    </row>
    <row r="80" spans="1:100" ht="17.25" thickBot="1">
      <c r="A80" s="93" t="s">
        <v>116</v>
      </c>
      <c r="B80" s="109" t="s">
        <v>56</v>
      </c>
      <c r="C80" s="222"/>
      <c r="D80" s="214">
        <v>1.8</v>
      </c>
      <c r="E80" s="214">
        <v>1.5</v>
      </c>
      <c r="F80" s="214"/>
      <c r="G80" s="214"/>
      <c r="H80" s="214"/>
      <c r="I80" s="214"/>
      <c r="J80" s="215"/>
      <c r="K80" s="215"/>
      <c r="L80" s="215"/>
      <c r="M80" s="215"/>
      <c r="N80" s="215"/>
      <c r="O80" s="215"/>
      <c r="P80" s="215"/>
      <c r="Q80" s="215"/>
      <c r="R80" s="215"/>
      <c r="S80" s="217"/>
      <c r="T80" s="217"/>
      <c r="U80" s="217"/>
      <c r="V80" s="217"/>
      <c r="W80" s="217"/>
      <c r="X80" s="217"/>
      <c r="Y80" s="214"/>
      <c r="Z80" s="226"/>
      <c r="AA80" s="226"/>
      <c r="AB80" s="223"/>
      <c r="AC80" s="223"/>
      <c r="AD80" s="223"/>
      <c r="AE80" s="219">
        <v>2.1</v>
      </c>
      <c r="AF80" s="219"/>
      <c r="AG80" s="219"/>
      <c r="AH80" s="219"/>
      <c r="AI80" s="219">
        <v>2</v>
      </c>
      <c r="AJ80" s="220"/>
      <c r="AK80" s="220"/>
      <c r="AL80" s="220"/>
      <c r="AM80" s="214"/>
      <c r="AN80" s="214"/>
      <c r="AO80" s="214"/>
      <c r="AP80" s="220"/>
      <c r="AQ80" s="220"/>
      <c r="AR80" s="220"/>
      <c r="AS80" s="220">
        <v>1.95</v>
      </c>
      <c r="AT80" s="217"/>
      <c r="AU80" s="217"/>
      <c r="AV80" s="217"/>
      <c r="AW80" s="217"/>
      <c r="AX80" s="217">
        <v>1.2</v>
      </c>
      <c r="AY80" s="217">
        <v>1</v>
      </c>
      <c r="AZ80" s="220"/>
      <c r="BA80" s="220"/>
      <c r="BB80" s="220"/>
      <c r="BC80" s="220"/>
      <c r="BD80" s="221"/>
      <c r="BE80" s="221"/>
      <c r="BF80" s="220">
        <v>1.8</v>
      </c>
      <c r="BG80" s="220"/>
      <c r="BH80" s="220"/>
      <c r="BI80" s="220"/>
      <c r="BJ80" s="220"/>
      <c r="BK80" s="220"/>
      <c r="BL80" s="220"/>
      <c r="BM80" s="220"/>
      <c r="BN80" s="220"/>
      <c r="BO80" s="220"/>
      <c r="BP80" s="49">
        <v>1.7428571428571431</v>
      </c>
      <c r="BQ80" s="50">
        <v>1.2</v>
      </c>
      <c r="BR80" s="51">
        <v>2.1</v>
      </c>
      <c r="BS80" s="52">
        <v>1.4750000000000001</v>
      </c>
      <c r="BT80" s="53">
        <v>1</v>
      </c>
      <c r="BU80" s="54">
        <v>1.95</v>
      </c>
      <c r="BV80" s="55"/>
      <c r="BW80" s="56"/>
      <c r="BX80" s="57"/>
      <c r="BY80" s="257"/>
      <c r="BZ80" s="84"/>
      <c r="CA80" s="258">
        <v>1.35</v>
      </c>
      <c r="CB80" s="59">
        <v>8.6000000000000014</v>
      </c>
      <c r="CC80" s="153">
        <f t="shared" si="19"/>
        <v>1.65</v>
      </c>
      <c r="CD80" s="154" t="str">
        <f t="shared" si="20"/>
        <v/>
      </c>
      <c r="CE80" s="155" t="str">
        <f t="shared" si="21"/>
        <v/>
      </c>
      <c r="CF80" s="156" t="str">
        <f t="shared" si="22"/>
        <v/>
      </c>
      <c r="CG80" s="157" t="str">
        <f t="shared" si="23"/>
        <v/>
      </c>
      <c r="CH80" s="154" t="str">
        <f t="shared" si="24"/>
        <v/>
      </c>
      <c r="CI80" s="155">
        <f t="shared" si="25"/>
        <v>2.0499999999999998</v>
      </c>
      <c r="CJ80" s="156"/>
      <c r="CK80" s="157" t="str">
        <f t="shared" si="26"/>
        <v/>
      </c>
      <c r="CL80" s="158" t="str">
        <f t="shared" si="27"/>
        <v/>
      </c>
      <c r="CM80" s="155" t="str">
        <f t="shared" si="28"/>
        <v/>
      </c>
      <c r="CN80" s="156"/>
      <c r="CO80" s="157">
        <f t="shared" si="29"/>
        <v>1.2</v>
      </c>
      <c r="CP80" s="154">
        <f t="shared" si="30"/>
        <v>1</v>
      </c>
      <c r="CQ80" s="155">
        <f t="shared" si="31"/>
        <v>1.8</v>
      </c>
      <c r="CR80" s="159" t="str">
        <f t="shared" si="32"/>
        <v/>
      </c>
      <c r="CS80" s="157" t="str">
        <f t="shared" si="33"/>
        <v/>
      </c>
      <c r="CT80" s="154" t="str">
        <f t="shared" si="34"/>
        <v/>
      </c>
      <c r="CU80" s="155" t="str">
        <f t="shared" si="35"/>
        <v/>
      </c>
      <c r="CV80" s="156">
        <f t="shared" si="36"/>
        <v>1.95</v>
      </c>
    </row>
    <row r="81" spans="1:100" ht="17.25" thickBot="1">
      <c r="A81" s="93" t="s">
        <v>117</v>
      </c>
      <c r="B81" s="109" t="s">
        <v>52</v>
      </c>
      <c r="C81" s="222"/>
      <c r="D81" s="214">
        <v>3.3</v>
      </c>
      <c r="E81" s="214">
        <v>3.2</v>
      </c>
      <c r="F81" s="214"/>
      <c r="G81" s="214"/>
      <c r="H81" s="214"/>
      <c r="I81" s="214"/>
      <c r="J81" s="215">
        <v>3</v>
      </c>
      <c r="K81" s="215"/>
      <c r="L81" s="215">
        <v>3</v>
      </c>
      <c r="M81" s="215"/>
      <c r="N81" s="215"/>
      <c r="O81" s="215"/>
      <c r="P81" s="215"/>
      <c r="Q81" s="215"/>
      <c r="R81" s="215"/>
      <c r="S81" s="217"/>
      <c r="T81" s="217"/>
      <c r="U81" s="217"/>
      <c r="V81" s="217"/>
      <c r="W81" s="217">
        <v>2.7</v>
      </c>
      <c r="X81" s="217"/>
      <c r="Y81" s="214"/>
      <c r="Z81" s="223"/>
      <c r="AA81" s="223"/>
      <c r="AB81" s="223"/>
      <c r="AC81" s="223"/>
      <c r="AD81" s="223"/>
      <c r="AE81" s="219">
        <v>3.2</v>
      </c>
      <c r="AF81" s="219"/>
      <c r="AG81" s="230"/>
      <c r="AH81" s="219"/>
      <c r="AI81" s="219">
        <v>3</v>
      </c>
      <c r="AJ81" s="220"/>
      <c r="AK81" s="220">
        <v>2.2999999999999998</v>
      </c>
      <c r="AL81" s="220"/>
      <c r="AM81" s="214"/>
      <c r="AN81" s="214"/>
      <c r="AO81" s="214"/>
      <c r="AP81" s="220"/>
      <c r="AQ81" s="220"/>
      <c r="AR81" s="220">
        <v>2.5</v>
      </c>
      <c r="AS81" s="220">
        <v>3.5</v>
      </c>
      <c r="AT81" s="217"/>
      <c r="AU81" s="217"/>
      <c r="AV81" s="217"/>
      <c r="AW81" s="217"/>
      <c r="AX81" s="217"/>
      <c r="AY81" s="217"/>
      <c r="AZ81" s="220"/>
      <c r="BA81" s="220"/>
      <c r="BB81" s="220"/>
      <c r="BC81" s="220"/>
      <c r="BD81" s="220"/>
      <c r="BE81" s="220"/>
      <c r="BF81" s="220">
        <v>2.8</v>
      </c>
      <c r="BG81" s="220"/>
      <c r="BH81" s="220"/>
      <c r="BI81" s="220"/>
      <c r="BJ81" s="220"/>
      <c r="BK81" s="220"/>
      <c r="BL81" s="220">
        <v>3</v>
      </c>
      <c r="BM81" s="220"/>
      <c r="BN81" s="220"/>
      <c r="BO81" s="220"/>
      <c r="BP81" s="49">
        <v>2.9</v>
      </c>
      <c r="BQ81" s="50">
        <v>2.2999999999999998</v>
      </c>
      <c r="BR81" s="51">
        <v>3.3</v>
      </c>
      <c r="BS81" s="52">
        <v>3.5</v>
      </c>
      <c r="BT81" s="53"/>
      <c r="BU81" s="54"/>
      <c r="BV81" s="55"/>
      <c r="BW81" s="56"/>
      <c r="BX81" s="57"/>
      <c r="BY81" s="257"/>
      <c r="BZ81" s="84"/>
      <c r="CA81" s="258">
        <v>1.89</v>
      </c>
      <c r="CB81" s="59">
        <v>6.3</v>
      </c>
      <c r="CC81" s="153">
        <f t="shared" si="19"/>
        <v>3.25</v>
      </c>
      <c r="CD81" s="154" t="str">
        <f t="shared" si="20"/>
        <v/>
      </c>
      <c r="CE81" s="155">
        <f t="shared" si="21"/>
        <v>3</v>
      </c>
      <c r="CF81" s="156" t="str">
        <f t="shared" si="22"/>
        <v/>
      </c>
      <c r="CG81" s="157">
        <f t="shared" si="23"/>
        <v>2.7</v>
      </c>
      <c r="CH81" s="154" t="str">
        <f t="shared" si="24"/>
        <v/>
      </c>
      <c r="CI81" s="155">
        <f t="shared" si="25"/>
        <v>3.1</v>
      </c>
      <c r="CJ81" s="156"/>
      <c r="CK81" s="157">
        <f t="shared" si="26"/>
        <v>2.2999999999999998</v>
      </c>
      <c r="CL81" s="158" t="str">
        <f t="shared" si="27"/>
        <v/>
      </c>
      <c r="CM81" s="155" t="str">
        <f t="shared" si="28"/>
        <v/>
      </c>
      <c r="CN81" s="156"/>
      <c r="CO81" s="157" t="str">
        <f t="shared" si="29"/>
        <v/>
      </c>
      <c r="CP81" s="154" t="str">
        <f t="shared" si="30"/>
        <v/>
      </c>
      <c r="CQ81" s="155">
        <f t="shared" si="31"/>
        <v>2.9</v>
      </c>
      <c r="CR81" s="159" t="str">
        <f t="shared" si="32"/>
        <v/>
      </c>
      <c r="CS81" s="157" t="str">
        <f t="shared" si="33"/>
        <v/>
      </c>
      <c r="CT81" s="154" t="str">
        <f t="shared" si="34"/>
        <v/>
      </c>
      <c r="CU81" s="155">
        <f t="shared" si="35"/>
        <v>2.5</v>
      </c>
      <c r="CV81" s="156">
        <f t="shared" si="36"/>
        <v>3.5</v>
      </c>
    </row>
    <row r="82" spans="1:100" ht="17.25" thickBot="1">
      <c r="A82" s="93" t="s">
        <v>118</v>
      </c>
      <c r="B82" s="109" t="s">
        <v>56</v>
      </c>
      <c r="C82" s="222"/>
      <c r="D82" s="214"/>
      <c r="E82" s="214"/>
      <c r="F82" s="214"/>
      <c r="G82" s="214"/>
      <c r="H82" s="214"/>
      <c r="I82" s="214"/>
      <c r="J82" s="215"/>
      <c r="K82" s="215"/>
      <c r="L82" s="215"/>
      <c r="M82" s="215"/>
      <c r="N82" s="215"/>
      <c r="O82" s="215"/>
      <c r="P82" s="215"/>
      <c r="Q82" s="215"/>
      <c r="R82" s="215"/>
      <c r="S82" s="217"/>
      <c r="T82" s="217"/>
      <c r="U82" s="217"/>
      <c r="V82" s="217"/>
      <c r="W82" s="217"/>
      <c r="X82" s="217"/>
      <c r="Y82" s="214"/>
      <c r="Z82" s="223"/>
      <c r="AA82" s="223"/>
      <c r="AB82" s="223"/>
      <c r="AC82" s="223"/>
      <c r="AD82" s="223"/>
      <c r="AE82" s="219">
        <v>3</v>
      </c>
      <c r="AF82" s="219"/>
      <c r="AG82" s="219"/>
      <c r="AH82" s="219"/>
      <c r="AI82" s="219"/>
      <c r="AJ82" s="220"/>
      <c r="AK82" s="220"/>
      <c r="AL82" s="220"/>
      <c r="AM82" s="214"/>
      <c r="AN82" s="214"/>
      <c r="AO82" s="214"/>
      <c r="AP82" s="220"/>
      <c r="AQ82" s="220"/>
      <c r="AR82" s="220"/>
      <c r="AS82" s="220"/>
      <c r="AT82" s="217"/>
      <c r="AU82" s="217"/>
      <c r="AV82" s="217"/>
      <c r="AW82" s="217"/>
      <c r="AX82" s="217"/>
      <c r="AY82" s="217"/>
      <c r="AZ82" s="220"/>
      <c r="BA82" s="220"/>
      <c r="BB82" s="220"/>
      <c r="BC82" s="220"/>
      <c r="BD82" s="220"/>
      <c r="BE82" s="220"/>
      <c r="BF82" s="220"/>
      <c r="BG82" s="220"/>
      <c r="BH82" s="220"/>
      <c r="BI82" s="220"/>
      <c r="BJ82" s="220"/>
      <c r="BK82" s="220"/>
      <c r="BL82" s="220">
        <v>5</v>
      </c>
      <c r="BM82" s="220"/>
      <c r="BN82" s="220"/>
      <c r="BO82" s="220"/>
      <c r="BP82" s="49">
        <v>4</v>
      </c>
      <c r="BQ82" s="50">
        <v>3</v>
      </c>
      <c r="BR82" s="51">
        <v>5</v>
      </c>
      <c r="BS82" s="52" t="s">
        <v>200</v>
      </c>
      <c r="BT82" s="53"/>
      <c r="BU82" s="54"/>
      <c r="BV82" s="55"/>
      <c r="BW82" s="56"/>
      <c r="BX82" s="57"/>
      <c r="BY82" s="257"/>
      <c r="BZ82" s="84"/>
      <c r="CA82" s="258"/>
      <c r="CB82" s="59">
        <v>7.8</v>
      </c>
      <c r="CC82" s="153" t="str">
        <f t="shared" si="19"/>
        <v/>
      </c>
      <c r="CD82" s="154" t="str">
        <f t="shared" si="20"/>
        <v/>
      </c>
      <c r="CE82" s="155" t="str">
        <f t="shared" si="21"/>
        <v/>
      </c>
      <c r="CF82" s="156" t="str">
        <f t="shared" si="22"/>
        <v/>
      </c>
      <c r="CG82" s="157" t="str">
        <f t="shared" si="23"/>
        <v/>
      </c>
      <c r="CH82" s="154" t="str">
        <f t="shared" si="24"/>
        <v/>
      </c>
      <c r="CI82" s="155">
        <f t="shared" si="25"/>
        <v>3</v>
      </c>
      <c r="CJ82" s="156"/>
      <c r="CK82" s="157" t="str">
        <f t="shared" si="26"/>
        <v/>
      </c>
      <c r="CL82" s="158" t="str">
        <f t="shared" si="27"/>
        <v/>
      </c>
      <c r="CM82" s="155" t="str">
        <f t="shared" si="28"/>
        <v/>
      </c>
      <c r="CN82" s="156"/>
      <c r="CO82" s="157" t="str">
        <f t="shared" si="29"/>
        <v/>
      </c>
      <c r="CP82" s="154" t="str">
        <f t="shared" si="30"/>
        <v/>
      </c>
      <c r="CQ82" s="155">
        <f t="shared" si="31"/>
        <v>5</v>
      </c>
      <c r="CR82" s="159" t="str">
        <f t="shared" si="32"/>
        <v/>
      </c>
      <c r="CS82" s="157" t="str">
        <f t="shared" si="33"/>
        <v/>
      </c>
      <c r="CT82" s="154" t="str">
        <f t="shared" si="34"/>
        <v/>
      </c>
      <c r="CU82" s="155" t="str">
        <f t="shared" si="35"/>
        <v/>
      </c>
      <c r="CV82" s="156" t="str">
        <f t="shared" si="36"/>
        <v/>
      </c>
    </row>
    <row r="83" spans="1:100" ht="17.25" thickBot="1">
      <c r="A83" s="93" t="s">
        <v>119</v>
      </c>
      <c r="B83" s="109" t="s">
        <v>52</v>
      </c>
      <c r="C83" s="222"/>
      <c r="D83" s="214">
        <v>2.6</v>
      </c>
      <c r="E83" s="214"/>
      <c r="F83" s="214"/>
      <c r="G83" s="214"/>
      <c r="H83" s="214"/>
      <c r="I83" s="214"/>
      <c r="J83" s="215"/>
      <c r="K83" s="215"/>
      <c r="L83" s="215"/>
      <c r="M83" s="215"/>
      <c r="N83" s="215"/>
      <c r="O83" s="215"/>
      <c r="P83" s="215"/>
      <c r="Q83" s="215"/>
      <c r="R83" s="215"/>
      <c r="S83" s="217"/>
      <c r="T83" s="217"/>
      <c r="U83" s="217"/>
      <c r="V83" s="217"/>
      <c r="W83" s="217"/>
      <c r="X83" s="217"/>
      <c r="Y83" s="214"/>
      <c r="Z83" s="223"/>
      <c r="AA83" s="223"/>
      <c r="AB83" s="223"/>
      <c r="AC83" s="223"/>
      <c r="AD83" s="223"/>
      <c r="AE83" s="219"/>
      <c r="AF83" s="219"/>
      <c r="AG83" s="219"/>
      <c r="AH83" s="219"/>
      <c r="AI83" s="219"/>
      <c r="AJ83" s="220"/>
      <c r="AK83" s="220"/>
      <c r="AL83" s="220"/>
      <c r="AM83" s="214"/>
      <c r="AN83" s="214"/>
      <c r="AO83" s="214"/>
      <c r="AP83" s="220"/>
      <c r="AQ83" s="220"/>
      <c r="AR83" s="220"/>
      <c r="AS83" s="220"/>
      <c r="AT83" s="217"/>
      <c r="AU83" s="217"/>
      <c r="AV83" s="217"/>
      <c r="AW83" s="217"/>
      <c r="AX83" s="217"/>
      <c r="AY83" s="217"/>
      <c r="AZ83" s="220"/>
      <c r="BA83" s="220"/>
      <c r="BB83" s="220"/>
      <c r="BC83" s="220"/>
      <c r="BD83" s="220"/>
      <c r="BE83" s="220"/>
      <c r="BF83" s="220"/>
      <c r="BG83" s="220"/>
      <c r="BH83" s="220"/>
      <c r="BI83" s="220"/>
      <c r="BJ83" s="220"/>
      <c r="BK83" s="220"/>
      <c r="BL83" s="220">
        <v>3.4</v>
      </c>
      <c r="BM83" s="220"/>
      <c r="BN83" s="220"/>
      <c r="BO83" s="220"/>
      <c r="BP83" s="49">
        <v>3</v>
      </c>
      <c r="BQ83" s="50" t="s">
        <v>200</v>
      </c>
      <c r="BR83" s="51" t="s">
        <v>200</v>
      </c>
      <c r="BS83" s="52" t="s">
        <v>200</v>
      </c>
      <c r="BT83" s="53"/>
      <c r="BU83" s="54"/>
      <c r="BV83" s="55"/>
      <c r="BW83" s="56"/>
      <c r="BX83" s="57"/>
      <c r="BY83" s="257"/>
      <c r="BZ83" s="84"/>
      <c r="CA83" s="258">
        <v>2.21</v>
      </c>
      <c r="CB83" s="59"/>
      <c r="CC83" s="153">
        <f t="shared" si="19"/>
        <v>2.6</v>
      </c>
      <c r="CD83" s="154" t="str">
        <f t="shared" si="20"/>
        <v/>
      </c>
      <c r="CE83" s="155" t="str">
        <f t="shared" si="21"/>
        <v/>
      </c>
      <c r="CF83" s="156" t="str">
        <f t="shared" si="22"/>
        <v/>
      </c>
      <c r="CG83" s="157" t="str">
        <f t="shared" si="23"/>
        <v/>
      </c>
      <c r="CH83" s="154" t="str">
        <f t="shared" si="24"/>
        <v/>
      </c>
      <c r="CI83" s="155" t="str">
        <f t="shared" si="25"/>
        <v/>
      </c>
      <c r="CJ83" s="156"/>
      <c r="CK83" s="157" t="str">
        <f t="shared" si="26"/>
        <v/>
      </c>
      <c r="CL83" s="158" t="str">
        <f t="shared" si="27"/>
        <v/>
      </c>
      <c r="CM83" s="155" t="str">
        <f t="shared" si="28"/>
        <v/>
      </c>
      <c r="CN83" s="156"/>
      <c r="CO83" s="157" t="str">
        <f t="shared" si="29"/>
        <v/>
      </c>
      <c r="CP83" s="154" t="str">
        <f t="shared" si="30"/>
        <v/>
      </c>
      <c r="CQ83" s="155">
        <f t="shared" si="31"/>
        <v>3.4</v>
      </c>
      <c r="CR83" s="159" t="str">
        <f t="shared" si="32"/>
        <v/>
      </c>
      <c r="CS83" s="157" t="str">
        <f t="shared" si="33"/>
        <v/>
      </c>
      <c r="CT83" s="154" t="str">
        <f t="shared" si="34"/>
        <v/>
      </c>
      <c r="CU83" s="155" t="str">
        <f t="shared" si="35"/>
        <v/>
      </c>
      <c r="CV83" s="156" t="str">
        <f t="shared" si="36"/>
        <v/>
      </c>
    </row>
    <row r="84" spans="1:100" ht="17.25" thickBot="1">
      <c r="A84" s="93" t="s">
        <v>233</v>
      </c>
      <c r="B84" s="109" t="s">
        <v>52</v>
      </c>
      <c r="C84" s="222"/>
      <c r="D84" s="214"/>
      <c r="E84" s="225">
        <v>3.75</v>
      </c>
      <c r="F84" s="214"/>
      <c r="G84" s="214"/>
      <c r="H84" s="214"/>
      <c r="I84" s="214"/>
      <c r="J84" s="215"/>
      <c r="K84" s="215"/>
      <c r="L84" s="215"/>
      <c r="M84" s="215"/>
      <c r="N84" s="215"/>
      <c r="O84" s="215"/>
      <c r="P84" s="215"/>
      <c r="Q84" s="215"/>
      <c r="R84" s="215"/>
      <c r="S84" s="217"/>
      <c r="T84" s="217"/>
      <c r="U84" s="217"/>
      <c r="V84" s="217"/>
      <c r="W84" s="224">
        <v>3.8</v>
      </c>
      <c r="X84" s="217"/>
      <c r="Y84" s="214"/>
      <c r="Z84" s="223"/>
      <c r="AA84" s="223"/>
      <c r="AB84" s="223"/>
      <c r="AC84" s="223"/>
      <c r="AD84" s="223"/>
      <c r="AE84" s="219"/>
      <c r="AF84" s="219">
        <v>3.9</v>
      </c>
      <c r="AG84" s="230"/>
      <c r="AH84" s="219"/>
      <c r="AI84" s="219"/>
      <c r="AJ84" s="220"/>
      <c r="AK84" s="220"/>
      <c r="AL84" s="220"/>
      <c r="AM84" s="214"/>
      <c r="AN84" s="214"/>
      <c r="AO84" s="214"/>
      <c r="AP84" s="220"/>
      <c r="AQ84" s="220">
        <v>4</v>
      </c>
      <c r="AR84" s="220">
        <v>6</v>
      </c>
      <c r="AS84" s="220"/>
      <c r="AT84" s="217"/>
      <c r="AU84" s="217"/>
      <c r="AV84" s="217"/>
      <c r="AW84" s="217"/>
      <c r="AX84" s="217"/>
      <c r="AY84" s="217"/>
      <c r="AZ84" s="220"/>
      <c r="BA84" s="220"/>
      <c r="BB84" s="220"/>
      <c r="BC84" s="220"/>
      <c r="BD84" s="220"/>
      <c r="BE84" s="220"/>
      <c r="BF84" s="220"/>
      <c r="BG84" s="220"/>
      <c r="BH84" s="221"/>
      <c r="BI84" s="220"/>
      <c r="BJ84" s="220"/>
      <c r="BK84" s="220"/>
      <c r="BL84" s="220"/>
      <c r="BM84" s="220"/>
      <c r="BN84" s="220"/>
      <c r="BO84" s="227">
        <v>3.7</v>
      </c>
      <c r="BP84" s="49">
        <v>4.29</v>
      </c>
      <c r="BQ84" s="50">
        <v>3.75</v>
      </c>
      <c r="BR84" s="51">
        <v>6</v>
      </c>
      <c r="BS84" s="52" t="s">
        <v>200</v>
      </c>
      <c r="BT84" s="53"/>
      <c r="BU84" s="54"/>
      <c r="BV84" s="55"/>
      <c r="BW84" s="56"/>
      <c r="BX84" s="57"/>
      <c r="BY84" s="257"/>
      <c r="BZ84" s="84"/>
      <c r="CA84" s="258"/>
      <c r="CB84" s="59">
        <v>7.7</v>
      </c>
      <c r="CC84" s="153">
        <f t="shared" si="19"/>
        <v>3.75</v>
      </c>
      <c r="CD84" s="154" t="str">
        <f t="shared" si="20"/>
        <v/>
      </c>
      <c r="CE84" s="155" t="str">
        <f t="shared" si="21"/>
        <v/>
      </c>
      <c r="CF84" s="156" t="str">
        <f t="shared" si="22"/>
        <v/>
      </c>
      <c r="CG84" s="157">
        <f t="shared" si="23"/>
        <v>3.8</v>
      </c>
      <c r="CH84" s="154" t="str">
        <f t="shared" si="24"/>
        <v/>
      </c>
      <c r="CI84" s="155">
        <f t="shared" si="25"/>
        <v>3.9</v>
      </c>
      <c r="CJ84" s="156"/>
      <c r="CK84" s="157" t="str">
        <f t="shared" si="26"/>
        <v/>
      </c>
      <c r="CL84" s="158" t="str">
        <f t="shared" si="27"/>
        <v/>
      </c>
      <c r="CM84" s="155" t="str">
        <f t="shared" si="28"/>
        <v/>
      </c>
      <c r="CN84" s="156"/>
      <c r="CO84" s="157" t="str">
        <f t="shared" si="29"/>
        <v/>
      </c>
      <c r="CP84" s="154" t="str">
        <f t="shared" si="30"/>
        <v/>
      </c>
      <c r="CQ84" s="155" t="str">
        <f t="shared" si="31"/>
        <v/>
      </c>
      <c r="CR84" s="159" t="str">
        <f t="shared" si="32"/>
        <v/>
      </c>
      <c r="CS84" s="157" t="str">
        <f t="shared" si="33"/>
        <v/>
      </c>
      <c r="CT84" s="154" t="str">
        <f t="shared" si="34"/>
        <v/>
      </c>
      <c r="CU84" s="155">
        <f t="shared" si="35"/>
        <v>5</v>
      </c>
      <c r="CV84" s="156" t="str">
        <f t="shared" si="36"/>
        <v/>
      </c>
    </row>
    <row r="85" spans="1:100" ht="17.25" thickBot="1">
      <c r="A85" s="93" t="s">
        <v>120</v>
      </c>
      <c r="B85" s="109" t="s">
        <v>121</v>
      </c>
      <c r="C85" s="222">
        <v>1</v>
      </c>
      <c r="D85" s="214">
        <v>1</v>
      </c>
      <c r="E85" s="225">
        <v>1.2</v>
      </c>
      <c r="F85" s="214"/>
      <c r="G85" s="214"/>
      <c r="H85" s="214"/>
      <c r="I85" s="214"/>
      <c r="J85" s="216">
        <v>1</v>
      </c>
      <c r="K85" s="215"/>
      <c r="L85" s="216">
        <v>1</v>
      </c>
      <c r="M85" s="215"/>
      <c r="N85" s="215"/>
      <c r="O85" s="215"/>
      <c r="P85" s="215"/>
      <c r="Q85" s="215"/>
      <c r="R85" s="215"/>
      <c r="S85" s="224"/>
      <c r="T85" s="217"/>
      <c r="U85" s="217"/>
      <c r="V85" s="217"/>
      <c r="W85" s="217"/>
      <c r="X85" s="217"/>
      <c r="Y85" s="228">
        <v>1.2</v>
      </c>
      <c r="Z85" s="223"/>
      <c r="AA85" s="223"/>
      <c r="AB85" s="226">
        <v>0.9</v>
      </c>
      <c r="AC85" s="223"/>
      <c r="AD85" s="223"/>
      <c r="AE85" s="219">
        <v>1.4</v>
      </c>
      <c r="AF85" s="229"/>
      <c r="AG85" s="230"/>
      <c r="AH85" s="219"/>
      <c r="AI85" s="219"/>
      <c r="AJ85" s="220">
        <v>0.95</v>
      </c>
      <c r="AK85" s="220">
        <v>1.3</v>
      </c>
      <c r="AL85" s="220"/>
      <c r="AM85" s="214"/>
      <c r="AN85" s="214">
        <v>1</v>
      </c>
      <c r="AO85" s="225">
        <v>1.3</v>
      </c>
      <c r="AP85" s="220"/>
      <c r="AQ85" s="220">
        <v>1</v>
      </c>
      <c r="AR85" s="220">
        <v>1</v>
      </c>
      <c r="AS85" s="220">
        <v>1.25</v>
      </c>
      <c r="AT85" s="217"/>
      <c r="AU85" s="232"/>
      <c r="AV85" s="232"/>
      <c r="AW85" s="217"/>
      <c r="AX85" s="217"/>
      <c r="AY85" s="217"/>
      <c r="AZ85" s="221"/>
      <c r="BA85" s="220"/>
      <c r="BB85" s="220"/>
      <c r="BC85" s="220"/>
      <c r="BD85" s="220"/>
      <c r="BE85" s="220"/>
      <c r="BF85" s="220">
        <v>1.2</v>
      </c>
      <c r="BG85" s="220"/>
      <c r="BH85" s="221"/>
      <c r="BI85" s="220"/>
      <c r="BJ85" s="220">
        <v>1</v>
      </c>
      <c r="BK85" s="220">
        <v>0.9</v>
      </c>
      <c r="BL85" s="220"/>
      <c r="BM85" s="220"/>
      <c r="BN85" s="220"/>
      <c r="BO85" s="220"/>
      <c r="BP85" s="49">
        <v>1.1200000000000001</v>
      </c>
      <c r="BQ85" s="50">
        <v>1</v>
      </c>
      <c r="BR85" s="51">
        <v>1.4</v>
      </c>
      <c r="BS85" s="52">
        <v>1</v>
      </c>
      <c r="BT85" s="53">
        <v>0.9</v>
      </c>
      <c r="BU85" s="54">
        <v>1.25</v>
      </c>
      <c r="BV85" s="55"/>
      <c r="BW85" s="56"/>
      <c r="BX85" s="57"/>
      <c r="BY85" s="257"/>
      <c r="BZ85" s="84"/>
      <c r="CA85" s="258">
        <v>1.41</v>
      </c>
      <c r="CB85" s="59">
        <v>17.649999999999999</v>
      </c>
      <c r="CC85" s="153">
        <f t="shared" si="19"/>
        <v>1.0666666666666667</v>
      </c>
      <c r="CD85" s="154" t="str">
        <f t="shared" si="20"/>
        <v/>
      </c>
      <c r="CE85" s="155">
        <f t="shared" si="21"/>
        <v>1</v>
      </c>
      <c r="CF85" s="156" t="str">
        <f t="shared" si="22"/>
        <v/>
      </c>
      <c r="CG85" s="157">
        <f t="shared" si="23"/>
        <v>1.2</v>
      </c>
      <c r="CH85" s="154" t="str">
        <f t="shared" si="24"/>
        <v/>
      </c>
      <c r="CI85" s="155">
        <f t="shared" si="25"/>
        <v>1.4</v>
      </c>
      <c r="CJ85" s="156"/>
      <c r="CK85" s="157">
        <f t="shared" si="26"/>
        <v>1.3</v>
      </c>
      <c r="CL85" s="158">
        <f t="shared" si="27"/>
        <v>0.95</v>
      </c>
      <c r="CM85" s="155">
        <f t="shared" si="28"/>
        <v>1.1499999999999999</v>
      </c>
      <c r="CN85" s="156"/>
      <c r="CO85" s="157" t="str">
        <f t="shared" si="29"/>
        <v/>
      </c>
      <c r="CP85" s="154" t="str">
        <f t="shared" si="30"/>
        <v/>
      </c>
      <c r="CQ85" s="155">
        <f t="shared" si="31"/>
        <v>1.1000000000000001</v>
      </c>
      <c r="CR85" s="159">
        <f t="shared" si="32"/>
        <v>0.9</v>
      </c>
      <c r="CS85" s="157" t="str">
        <f t="shared" si="33"/>
        <v/>
      </c>
      <c r="CT85" s="154">
        <f t="shared" si="34"/>
        <v>0.9</v>
      </c>
      <c r="CU85" s="155">
        <f t="shared" si="35"/>
        <v>1</v>
      </c>
      <c r="CV85" s="156">
        <f t="shared" si="36"/>
        <v>1.25</v>
      </c>
    </row>
    <row r="86" spans="1:100" ht="33.75" thickBot="1">
      <c r="A86" s="93" t="s">
        <v>122</v>
      </c>
      <c r="B86" s="109" t="s">
        <v>121</v>
      </c>
      <c r="C86" s="213">
        <v>1</v>
      </c>
      <c r="D86" s="214">
        <v>1</v>
      </c>
      <c r="E86" s="225">
        <v>1.2</v>
      </c>
      <c r="F86" s="214"/>
      <c r="G86" s="214"/>
      <c r="H86" s="214"/>
      <c r="I86" s="214"/>
      <c r="J86" s="216">
        <v>1</v>
      </c>
      <c r="K86" s="215"/>
      <c r="L86" s="215"/>
      <c r="M86" s="215"/>
      <c r="N86" s="215"/>
      <c r="O86" s="215"/>
      <c r="P86" s="215"/>
      <c r="Q86" s="215"/>
      <c r="R86" s="215"/>
      <c r="S86" s="217"/>
      <c r="T86" s="217"/>
      <c r="U86" s="217"/>
      <c r="V86" s="217"/>
      <c r="W86" s="217"/>
      <c r="X86" s="217"/>
      <c r="Y86" s="214"/>
      <c r="Z86" s="223"/>
      <c r="AA86" s="223"/>
      <c r="AB86" s="226">
        <v>0.9</v>
      </c>
      <c r="AC86" s="223"/>
      <c r="AD86" s="223">
        <v>0.83</v>
      </c>
      <c r="AE86" s="219"/>
      <c r="AF86" s="219"/>
      <c r="AG86" s="219"/>
      <c r="AH86" s="219"/>
      <c r="AI86" s="219"/>
      <c r="AJ86" s="220">
        <v>0.95</v>
      </c>
      <c r="AK86" s="220">
        <v>1.3</v>
      </c>
      <c r="AL86" s="220"/>
      <c r="AM86" s="214"/>
      <c r="AN86" s="214"/>
      <c r="AO86" s="225"/>
      <c r="AP86" s="220"/>
      <c r="AQ86" s="220">
        <v>1</v>
      </c>
      <c r="AR86" s="220">
        <v>1</v>
      </c>
      <c r="AS86" s="220">
        <v>1.25</v>
      </c>
      <c r="AT86" s="217"/>
      <c r="AU86" s="232"/>
      <c r="AV86" s="232"/>
      <c r="AW86" s="217"/>
      <c r="AX86" s="217"/>
      <c r="AY86" s="217"/>
      <c r="AZ86" s="220"/>
      <c r="BA86" s="220"/>
      <c r="BB86" s="220"/>
      <c r="BC86" s="220"/>
      <c r="BD86" s="221"/>
      <c r="BE86" s="220"/>
      <c r="BF86" s="220"/>
      <c r="BG86" s="220"/>
      <c r="BH86" s="221"/>
      <c r="BI86" s="220"/>
      <c r="BJ86" s="220">
        <v>1</v>
      </c>
      <c r="BK86" s="220">
        <v>0.9</v>
      </c>
      <c r="BL86" s="220"/>
      <c r="BM86" s="220"/>
      <c r="BN86" s="220"/>
      <c r="BO86" s="220"/>
      <c r="BP86" s="49">
        <v>1.0625</v>
      </c>
      <c r="BQ86" s="50">
        <v>1</v>
      </c>
      <c r="BR86" s="51">
        <v>1.3</v>
      </c>
      <c r="BS86" s="52">
        <v>0.96599999999999997</v>
      </c>
      <c r="BT86" s="53">
        <v>0.83</v>
      </c>
      <c r="BU86" s="54">
        <v>1.25</v>
      </c>
      <c r="BV86" s="55"/>
      <c r="BW86" s="56"/>
      <c r="BX86" s="57"/>
      <c r="BY86" s="257"/>
      <c r="BZ86" s="84"/>
      <c r="CA86" s="258">
        <v>1.417</v>
      </c>
      <c r="CB86" s="59">
        <v>5.55</v>
      </c>
      <c r="CC86" s="153">
        <f t="shared" si="19"/>
        <v>1.0666666666666667</v>
      </c>
      <c r="CD86" s="154" t="str">
        <f t="shared" si="20"/>
        <v/>
      </c>
      <c r="CE86" s="155">
        <f t="shared" si="21"/>
        <v>1</v>
      </c>
      <c r="CF86" s="156" t="str">
        <f t="shared" si="22"/>
        <v/>
      </c>
      <c r="CG86" s="157" t="str">
        <f t="shared" si="23"/>
        <v/>
      </c>
      <c r="CH86" s="154" t="str">
        <f t="shared" si="24"/>
        <v/>
      </c>
      <c r="CI86" s="155" t="str">
        <f t="shared" si="25"/>
        <v/>
      </c>
      <c r="CJ86" s="156"/>
      <c r="CK86" s="157">
        <f t="shared" si="26"/>
        <v>1.3</v>
      </c>
      <c r="CL86" s="158">
        <f t="shared" si="27"/>
        <v>0.95</v>
      </c>
      <c r="CM86" s="155" t="str">
        <f t="shared" si="28"/>
        <v/>
      </c>
      <c r="CN86" s="156"/>
      <c r="CO86" s="157" t="str">
        <f t="shared" si="29"/>
        <v/>
      </c>
      <c r="CP86" s="154" t="str">
        <f t="shared" si="30"/>
        <v/>
      </c>
      <c r="CQ86" s="155">
        <f t="shared" si="31"/>
        <v>1</v>
      </c>
      <c r="CR86" s="159">
        <f t="shared" si="32"/>
        <v>0.9</v>
      </c>
      <c r="CS86" s="157" t="str">
        <f t="shared" si="33"/>
        <v/>
      </c>
      <c r="CT86" s="154">
        <f t="shared" si="34"/>
        <v>0.86499999999999999</v>
      </c>
      <c r="CU86" s="155">
        <f t="shared" si="35"/>
        <v>1</v>
      </c>
      <c r="CV86" s="156">
        <f t="shared" si="36"/>
        <v>1.25</v>
      </c>
    </row>
    <row r="87" spans="1:100" ht="17.25" thickBot="1">
      <c r="A87" s="93" t="s">
        <v>123</v>
      </c>
      <c r="B87" s="109" t="s">
        <v>121</v>
      </c>
      <c r="C87" s="222"/>
      <c r="D87" s="214"/>
      <c r="E87" s="214"/>
      <c r="F87" s="214"/>
      <c r="G87" s="214"/>
      <c r="H87" s="214"/>
      <c r="I87" s="214"/>
      <c r="J87" s="215"/>
      <c r="K87" s="215"/>
      <c r="L87" s="215">
        <v>1.5</v>
      </c>
      <c r="M87" s="215"/>
      <c r="N87" s="215"/>
      <c r="O87" s="215"/>
      <c r="P87" s="215"/>
      <c r="Q87" s="215"/>
      <c r="R87" s="215"/>
      <c r="S87" s="217"/>
      <c r="T87" s="217"/>
      <c r="U87" s="217"/>
      <c r="V87" s="217"/>
      <c r="W87" s="217"/>
      <c r="X87" s="217"/>
      <c r="Y87" s="214"/>
      <c r="Z87" s="223"/>
      <c r="AA87" s="223"/>
      <c r="AB87" s="223"/>
      <c r="AC87" s="223"/>
      <c r="AD87" s="223"/>
      <c r="AE87" s="219">
        <v>1.8</v>
      </c>
      <c r="AF87" s="229"/>
      <c r="AG87" s="219"/>
      <c r="AH87" s="219"/>
      <c r="AI87" s="219">
        <v>2</v>
      </c>
      <c r="AJ87" s="220"/>
      <c r="AK87" s="220"/>
      <c r="AL87" s="220"/>
      <c r="AM87" s="214"/>
      <c r="AN87" s="214"/>
      <c r="AO87" s="214"/>
      <c r="AP87" s="220"/>
      <c r="AQ87" s="220"/>
      <c r="AR87" s="220">
        <v>1.5</v>
      </c>
      <c r="AS87" s="220">
        <v>1.3</v>
      </c>
      <c r="AT87" s="217"/>
      <c r="AU87" s="217"/>
      <c r="AV87" s="217"/>
      <c r="AW87" s="217"/>
      <c r="AX87" s="217"/>
      <c r="AY87" s="217"/>
      <c r="AZ87" s="220"/>
      <c r="BA87" s="220"/>
      <c r="BB87" s="220"/>
      <c r="BC87" s="220"/>
      <c r="BD87" s="220"/>
      <c r="BE87" s="220"/>
      <c r="BF87" s="220"/>
      <c r="BG87" s="220"/>
      <c r="BH87" s="220"/>
      <c r="BI87" s="220"/>
      <c r="BJ87" s="220"/>
      <c r="BK87" s="220"/>
      <c r="BL87" s="220"/>
      <c r="BM87" s="220"/>
      <c r="BN87" s="220"/>
      <c r="BO87" s="220"/>
      <c r="BP87" s="49">
        <v>1.7</v>
      </c>
      <c r="BQ87" s="50">
        <v>1.5</v>
      </c>
      <c r="BR87" s="51">
        <v>2</v>
      </c>
      <c r="BS87" s="52">
        <v>1.3</v>
      </c>
      <c r="BT87" s="53"/>
      <c r="BU87" s="54"/>
      <c r="BV87" s="55"/>
      <c r="BW87" s="56"/>
      <c r="BX87" s="57"/>
      <c r="BY87" s="257"/>
      <c r="BZ87" s="84"/>
      <c r="CA87" s="258">
        <v>1.33</v>
      </c>
      <c r="CB87" s="59">
        <v>6</v>
      </c>
      <c r="CC87" s="153" t="str">
        <f t="shared" si="19"/>
        <v/>
      </c>
      <c r="CD87" s="154" t="str">
        <f t="shared" si="20"/>
        <v/>
      </c>
      <c r="CE87" s="155">
        <f t="shared" si="21"/>
        <v>1.5</v>
      </c>
      <c r="CF87" s="156" t="str">
        <f t="shared" si="22"/>
        <v/>
      </c>
      <c r="CG87" s="157" t="str">
        <f t="shared" si="23"/>
        <v/>
      </c>
      <c r="CH87" s="154" t="str">
        <f t="shared" si="24"/>
        <v/>
      </c>
      <c r="CI87" s="155">
        <f t="shared" si="25"/>
        <v>1.9</v>
      </c>
      <c r="CJ87" s="156"/>
      <c r="CK87" s="157" t="str">
        <f t="shared" si="26"/>
        <v/>
      </c>
      <c r="CL87" s="158" t="str">
        <f t="shared" si="27"/>
        <v/>
      </c>
      <c r="CM87" s="155" t="str">
        <f t="shared" si="28"/>
        <v/>
      </c>
      <c r="CN87" s="156"/>
      <c r="CO87" s="157" t="str">
        <f t="shared" si="29"/>
        <v/>
      </c>
      <c r="CP87" s="154" t="str">
        <f t="shared" si="30"/>
        <v/>
      </c>
      <c r="CQ87" s="155" t="str">
        <f t="shared" si="31"/>
        <v/>
      </c>
      <c r="CR87" s="159" t="str">
        <f t="shared" si="32"/>
        <v/>
      </c>
      <c r="CS87" s="157" t="str">
        <f t="shared" si="33"/>
        <v/>
      </c>
      <c r="CT87" s="154" t="str">
        <f t="shared" si="34"/>
        <v/>
      </c>
      <c r="CU87" s="155">
        <f t="shared" si="35"/>
        <v>1.5</v>
      </c>
      <c r="CV87" s="156">
        <f t="shared" si="36"/>
        <v>1.3</v>
      </c>
    </row>
    <row r="88" spans="1:100" ht="17.25" thickBot="1">
      <c r="A88" s="93" t="s">
        <v>124</v>
      </c>
      <c r="B88" s="109" t="s">
        <v>121</v>
      </c>
      <c r="C88" s="222"/>
      <c r="D88" s="214">
        <v>1</v>
      </c>
      <c r="E88" s="225">
        <v>1.2</v>
      </c>
      <c r="F88" s="214"/>
      <c r="G88" s="214"/>
      <c r="H88" s="214"/>
      <c r="I88" s="214"/>
      <c r="J88" s="216">
        <v>1</v>
      </c>
      <c r="K88" s="215"/>
      <c r="L88" s="215"/>
      <c r="M88" s="215"/>
      <c r="N88" s="215"/>
      <c r="O88" s="215"/>
      <c r="P88" s="215"/>
      <c r="Q88" s="215"/>
      <c r="R88" s="215"/>
      <c r="S88" s="224">
        <v>1.1000000000000001</v>
      </c>
      <c r="T88" s="217"/>
      <c r="U88" s="217"/>
      <c r="V88" s="217"/>
      <c r="W88" s="217">
        <v>0.8</v>
      </c>
      <c r="X88" s="217"/>
      <c r="Y88" s="214"/>
      <c r="Z88" s="223"/>
      <c r="AA88" s="223"/>
      <c r="AB88" s="223"/>
      <c r="AC88" s="223"/>
      <c r="AD88" s="223"/>
      <c r="AE88" s="219"/>
      <c r="AF88" s="219"/>
      <c r="AG88" s="219"/>
      <c r="AH88" s="219"/>
      <c r="AI88" s="219"/>
      <c r="AJ88" s="220">
        <v>0.95</v>
      </c>
      <c r="AK88" s="220">
        <v>1.3</v>
      </c>
      <c r="AL88" s="220"/>
      <c r="AM88" s="214"/>
      <c r="AN88" s="214"/>
      <c r="AO88" s="214"/>
      <c r="AP88" s="220"/>
      <c r="AQ88" s="220">
        <v>1</v>
      </c>
      <c r="AR88" s="220">
        <v>1</v>
      </c>
      <c r="AS88" s="220">
        <v>1.25</v>
      </c>
      <c r="AT88" s="217"/>
      <c r="AU88" s="217"/>
      <c r="AV88" s="217"/>
      <c r="AW88" s="217"/>
      <c r="AX88" s="217"/>
      <c r="AY88" s="217"/>
      <c r="AZ88" s="220"/>
      <c r="BA88" s="220"/>
      <c r="BB88" s="220"/>
      <c r="BC88" s="220"/>
      <c r="BD88" s="221"/>
      <c r="BE88" s="221"/>
      <c r="BF88" s="220">
        <v>1.2</v>
      </c>
      <c r="BG88" s="220"/>
      <c r="BH88" s="220"/>
      <c r="BI88" s="220"/>
      <c r="BJ88" s="220">
        <v>1</v>
      </c>
      <c r="BK88" s="220">
        <v>0.9</v>
      </c>
      <c r="BL88" s="220"/>
      <c r="BM88" s="220"/>
      <c r="BN88" s="220"/>
      <c r="BO88" s="220"/>
      <c r="BP88" s="49">
        <v>1.0727272727272728</v>
      </c>
      <c r="BQ88" s="50">
        <v>0.8</v>
      </c>
      <c r="BR88" s="51">
        <v>1.3</v>
      </c>
      <c r="BS88" s="52">
        <v>1.0333333333333334</v>
      </c>
      <c r="BT88" s="53">
        <v>0.9</v>
      </c>
      <c r="BU88" s="54">
        <v>1.25</v>
      </c>
      <c r="BV88" s="55"/>
      <c r="BW88" s="56"/>
      <c r="BX88" s="57"/>
      <c r="BY88" s="257"/>
      <c r="BZ88" s="84"/>
      <c r="CA88" s="258">
        <v>1.417</v>
      </c>
      <c r="CB88" s="59">
        <v>9.5500000000000007</v>
      </c>
      <c r="CC88" s="153">
        <f t="shared" si="19"/>
        <v>1.1000000000000001</v>
      </c>
      <c r="CD88" s="154" t="str">
        <f t="shared" si="20"/>
        <v/>
      </c>
      <c r="CE88" s="155">
        <f t="shared" si="21"/>
        <v>1</v>
      </c>
      <c r="CF88" s="156" t="str">
        <f t="shared" si="22"/>
        <v/>
      </c>
      <c r="CG88" s="157">
        <f t="shared" si="23"/>
        <v>0.95000000000000007</v>
      </c>
      <c r="CH88" s="154" t="str">
        <f t="shared" si="24"/>
        <v/>
      </c>
      <c r="CI88" s="155" t="str">
        <f t="shared" si="25"/>
        <v/>
      </c>
      <c r="CJ88" s="156"/>
      <c r="CK88" s="157">
        <f t="shared" si="26"/>
        <v>1.3</v>
      </c>
      <c r="CL88" s="158">
        <f t="shared" si="27"/>
        <v>0.95</v>
      </c>
      <c r="CM88" s="155" t="str">
        <f t="shared" si="28"/>
        <v/>
      </c>
      <c r="CN88" s="156"/>
      <c r="CO88" s="157" t="str">
        <f t="shared" si="29"/>
        <v/>
      </c>
      <c r="CP88" s="154" t="str">
        <f t="shared" si="30"/>
        <v/>
      </c>
      <c r="CQ88" s="155">
        <f t="shared" si="31"/>
        <v>1.1000000000000001</v>
      </c>
      <c r="CR88" s="159">
        <f t="shared" si="32"/>
        <v>0.9</v>
      </c>
      <c r="CS88" s="157" t="str">
        <f t="shared" si="33"/>
        <v/>
      </c>
      <c r="CT88" s="154" t="str">
        <f t="shared" si="34"/>
        <v/>
      </c>
      <c r="CU88" s="155">
        <f t="shared" si="35"/>
        <v>1</v>
      </c>
      <c r="CV88" s="156">
        <f t="shared" si="36"/>
        <v>1.25</v>
      </c>
    </row>
    <row r="89" spans="1:100" ht="17.25" thickBot="1">
      <c r="A89" s="93" t="s">
        <v>125</v>
      </c>
      <c r="B89" s="109" t="s">
        <v>52</v>
      </c>
      <c r="C89" s="222"/>
      <c r="D89" s="214">
        <v>12</v>
      </c>
      <c r="E89" s="214"/>
      <c r="F89" s="214"/>
      <c r="G89" s="214"/>
      <c r="H89" s="214"/>
      <c r="I89" s="214"/>
      <c r="J89" s="215">
        <v>9</v>
      </c>
      <c r="K89" s="215"/>
      <c r="L89" s="215"/>
      <c r="M89" s="215"/>
      <c r="N89" s="215"/>
      <c r="O89" s="215"/>
      <c r="P89" s="215"/>
      <c r="Q89" s="215"/>
      <c r="R89" s="215"/>
      <c r="S89" s="217">
        <v>14</v>
      </c>
      <c r="T89" s="217"/>
      <c r="U89" s="217"/>
      <c r="V89" s="217"/>
      <c r="W89" s="217">
        <v>13</v>
      </c>
      <c r="X89" s="217"/>
      <c r="Y89" s="214">
        <v>12</v>
      </c>
      <c r="Z89" s="223"/>
      <c r="AA89" s="223"/>
      <c r="AB89" s="223"/>
      <c r="AC89" s="223"/>
      <c r="AD89" s="223"/>
      <c r="AE89" s="219">
        <v>17</v>
      </c>
      <c r="AF89" s="219"/>
      <c r="AG89" s="219"/>
      <c r="AH89" s="219"/>
      <c r="AI89" s="219">
        <v>20</v>
      </c>
      <c r="AJ89" s="220"/>
      <c r="AK89" s="220">
        <v>14</v>
      </c>
      <c r="AL89" s="220"/>
      <c r="AM89" s="214"/>
      <c r="AN89" s="214">
        <v>15</v>
      </c>
      <c r="AO89" s="214"/>
      <c r="AP89" s="220"/>
      <c r="AQ89" s="220"/>
      <c r="AR89" s="220"/>
      <c r="AS89" s="220">
        <v>14.5</v>
      </c>
      <c r="AT89" s="217"/>
      <c r="AU89" s="217"/>
      <c r="AV89" s="217"/>
      <c r="AW89" s="217"/>
      <c r="AX89" s="217"/>
      <c r="AY89" s="217"/>
      <c r="AZ89" s="220"/>
      <c r="BA89" s="220"/>
      <c r="BB89" s="220"/>
      <c r="BC89" s="220"/>
      <c r="BD89" s="220"/>
      <c r="BE89" s="220"/>
      <c r="BF89" s="220"/>
      <c r="BG89" s="220"/>
      <c r="BH89" s="220"/>
      <c r="BI89" s="220"/>
      <c r="BJ89" s="220"/>
      <c r="BK89" s="220"/>
      <c r="BL89" s="220"/>
      <c r="BM89" s="220"/>
      <c r="BN89" s="220"/>
      <c r="BO89" s="220"/>
      <c r="BP89" s="49">
        <v>14</v>
      </c>
      <c r="BQ89" s="50" t="s">
        <v>200</v>
      </c>
      <c r="BR89" s="51" t="s">
        <v>200</v>
      </c>
      <c r="BS89" s="52">
        <v>14.5</v>
      </c>
      <c r="BT89" s="53" t="s">
        <v>200</v>
      </c>
      <c r="BU89" s="54" t="s">
        <v>200</v>
      </c>
      <c r="BV89" s="55"/>
      <c r="BW89" s="56"/>
      <c r="BX89" s="57"/>
      <c r="BY89" s="257"/>
      <c r="BZ89" s="84"/>
      <c r="CA89" s="258"/>
      <c r="CB89" s="59"/>
      <c r="CC89" s="153">
        <f t="shared" si="19"/>
        <v>12</v>
      </c>
      <c r="CD89" s="154" t="str">
        <f t="shared" si="20"/>
        <v/>
      </c>
      <c r="CE89" s="155">
        <f t="shared" si="21"/>
        <v>9</v>
      </c>
      <c r="CF89" s="156" t="str">
        <f t="shared" si="22"/>
        <v/>
      </c>
      <c r="CG89" s="157">
        <f t="shared" si="23"/>
        <v>13</v>
      </c>
      <c r="CH89" s="154" t="str">
        <f t="shared" si="24"/>
        <v/>
      </c>
      <c r="CI89" s="155">
        <f t="shared" si="25"/>
        <v>18.5</v>
      </c>
      <c r="CJ89" s="156"/>
      <c r="CK89" s="157">
        <f t="shared" si="26"/>
        <v>14</v>
      </c>
      <c r="CL89" s="158" t="str">
        <f t="shared" si="27"/>
        <v/>
      </c>
      <c r="CM89" s="155">
        <f t="shared" si="28"/>
        <v>15</v>
      </c>
      <c r="CN89" s="156"/>
      <c r="CO89" s="157" t="str">
        <f t="shared" si="29"/>
        <v/>
      </c>
      <c r="CP89" s="154" t="str">
        <f t="shared" si="30"/>
        <v/>
      </c>
      <c r="CQ89" s="155" t="str">
        <f t="shared" si="31"/>
        <v/>
      </c>
      <c r="CR89" s="159" t="str">
        <f t="shared" si="32"/>
        <v/>
      </c>
      <c r="CS89" s="157" t="str">
        <f t="shared" si="33"/>
        <v/>
      </c>
      <c r="CT89" s="154" t="str">
        <f t="shared" si="34"/>
        <v/>
      </c>
      <c r="CU89" s="155" t="str">
        <f t="shared" si="35"/>
        <v/>
      </c>
      <c r="CV89" s="156">
        <f t="shared" si="36"/>
        <v>14.5</v>
      </c>
    </row>
    <row r="90" spans="1:100" ht="33.75" thickBot="1">
      <c r="A90" s="93" t="s">
        <v>126</v>
      </c>
      <c r="B90" s="109" t="s">
        <v>52</v>
      </c>
      <c r="C90" s="222"/>
      <c r="D90" s="214"/>
      <c r="E90" s="214"/>
      <c r="F90" s="214"/>
      <c r="G90" s="214"/>
      <c r="H90" s="214"/>
      <c r="I90" s="214"/>
      <c r="J90" s="215"/>
      <c r="K90" s="215"/>
      <c r="L90" s="215"/>
      <c r="M90" s="215"/>
      <c r="N90" s="215"/>
      <c r="O90" s="215"/>
      <c r="P90" s="215"/>
      <c r="Q90" s="215"/>
      <c r="R90" s="215"/>
      <c r="S90" s="217"/>
      <c r="T90" s="217"/>
      <c r="U90" s="217"/>
      <c r="V90" s="217"/>
      <c r="W90" s="217"/>
      <c r="X90" s="217"/>
      <c r="Y90" s="214"/>
      <c r="Z90" s="223"/>
      <c r="AA90" s="223"/>
      <c r="AB90" s="223"/>
      <c r="AC90" s="223"/>
      <c r="AD90" s="223"/>
      <c r="AE90" s="219">
        <v>15</v>
      </c>
      <c r="AF90" s="219"/>
      <c r="AG90" s="219"/>
      <c r="AH90" s="219"/>
      <c r="AI90" s="219"/>
      <c r="AJ90" s="220"/>
      <c r="AK90" s="220">
        <v>12.5</v>
      </c>
      <c r="AL90" s="220"/>
      <c r="AM90" s="214"/>
      <c r="AN90" s="214"/>
      <c r="AO90" s="214">
        <v>16</v>
      </c>
      <c r="AP90" s="220">
        <v>13</v>
      </c>
      <c r="AQ90" s="220"/>
      <c r="AR90" s="220"/>
      <c r="AS90" s="220">
        <v>14.5</v>
      </c>
      <c r="AT90" s="217"/>
      <c r="AU90" s="217"/>
      <c r="AV90" s="217"/>
      <c r="AW90" s="217"/>
      <c r="AX90" s="217"/>
      <c r="AY90" s="217"/>
      <c r="AZ90" s="220"/>
      <c r="BA90" s="220"/>
      <c r="BB90" s="220"/>
      <c r="BC90" s="220"/>
      <c r="BD90" s="220"/>
      <c r="BE90" s="220"/>
      <c r="BF90" s="220"/>
      <c r="BG90" s="220"/>
      <c r="BH90" s="220"/>
      <c r="BI90" s="220"/>
      <c r="BJ90" s="220"/>
      <c r="BK90" s="220"/>
      <c r="BL90" s="220">
        <v>19</v>
      </c>
      <c r="BM90" s="220"/>
      <c r="BN90" s="220"/>
      <c r="BO90" s="220"/>
      <c r="BP90" s="49">
        <v>15.1</v>
      </c>
      <c r="BQ90" s="50">
        <v>12.5</v>
      </c>
      <c r="BR90" s="51">
        <v>19</v>
      </c>
      <c r="BS90" s="52">
        <v>14.5</v>
      </c>
      <c r="BT90" s="53"/>
      <c r="BU90" s="54"/>
      <c r="BV90" s="55"/>
      <c r="BW90" s="56"/>
      <c r="BX90" s="57"/>
      <c r="BY90" s="257"/>
      <c r="BZ90" s="84"/>
      <c r="CA90" s="258"/>
      <c r="CB90" s="59">
        <v>3.5</v>
      </c>
      <c r="CC90" s="153" t="str">
        <f t="shared" si="19"/>
        <v/>
      </c>
      <c r="CD90" s="154" t="str">
        <f t="shared" si="20"/>
        <v/>
      </c>
      <c r="CE90" s="155" t="str">
        <f t="shared" si="21"/>
        <v/>
      </c>
      <c r="CF90" s="156" t="str">
        <f t="shared" si="22"/>
        <v/>
      </c>
      <c r="CG90" s="157" t="str">
        <f t="shared" si="23"/>
        <v/>
      </c>
      <c r="CH90" s="154" t="str">
        <f t="shared" si="24"/>
        <v/>
      </c>
      <c r="CI90" s="155">
        <f t="shared" si="25"/>
        <v>15</v>
      </c>
      <c r="CJ90" s="156"/>
      <c r="CK90" s="157">
        <f t="shared" si="26"/>
        <v>12.5</v>
      </c>
      <c r="CL90" s="158" t="str">
        <f t="shared" si="27"/>
        <v/>
      </c>
      <c r="CM90" s="155">
        <f t="shared" si="28"/>
        <v>16</v>
      </c>
      <c r="CN90" s="156"/>
      <c r="CO90" s="157" t="str">
        <f t="shared" si="29"/>
        <v/>
      </c>
      <c r="CP90" s="154" t="str">
        <f t="shared" si="30"/>
        <v/>
      </c>
      <c r="CQ90" s="155">
        <f t="shared" si="31"/>
        <v>19</v>
      </c>
      <c r="CR90" s="159" t="str">
        <f t="shared" si="32"/>
        <v/>
      </c>
      <c r="CS90" s="157" t="str">
        <f t="shared" si="33"/>
        <v/>
      </c>
      <c r="CT90" s="154" t="str">
        <f t="shared" si="34"/>
        <v/>
      </c>
      <c r="CU90" s="155">
        <f t="shared" si="35"/>
        <v>13</v>
      </c>
      <c r="CV90" s="156">
        <f t="shared" si="36"/>
        <v>14.5</v>
      </c>
    </row>
    <row r="91" spans="1:100" ht="17.25" thickBot="1">
      <c r="A91" s="93" t="s">
        <v>127</v>
      </c>
      <c r="B91" s="109" t="s">
        <v>121</v>
      </c>
      <c r="C91" s="222"/>
      <c r="D91" s="214"/>
      <c r="E91" s="225"/>
      <c r="F91" s="214"/>
      <c r="G91" s="214"/>
      <c r="H91" s="214"/>
      <c r="I91" s="214"/>
      <c r="J91" s="215"/>
      <c r="K91" s="215"/>
      <c r="L91" s="215"/>
      <c r="M91" s="215"/>
      <c r="N91" s="215"/>
      <c r="O91" s="215"/>
      <c r="P91" s="215"/>
      <c r="Q91" s="215"/>
      <c r="R91" s="215"/>
      <c r="S91" s="217"/>
      <c r="T91" s="217"/>
      <c r="U91" s="217"/>
      <c r="V91" s="217"/>
      <c r="W91" s="217"/>
      <c r="X91" s="217"/>
      <c r="Y91" s="214"/>
      <c r="Z91" s="223"/>
      <c r="AA91" s="223"/>
      <c r="AB91" s="223"/>
      <c r="AC91" s="223"/>
      <c r="AD91" s="223"/>
      <c r="AE91" s="219"/>
      <c r="AF91" s="219"/>
      <c r="AG91" s="219"/>
      <c r="AH91" s="219"/>
      <c r="AI91" s="219"/>
      <c r="AJ91" s="220">
        <v>0.95</v>
      </c>
      <c r="AK91" s="220">
        <v>1.3</v>
      </c>
      <c r="AL91" s="220"/>
      <c r="AM91" s="214"/>
      <c r="AN91" s="214"/>
      <c r="AO91" s="214"/>
      <c r="AP91" s="220"/>
      <c r="AQ91" s="220">
        <v>1</v>
      </c>
      <c r="AR91" s="220">
        <v>1</v>
      </c>
      <c r="AS91" s="220">
        <v>1.25</v>
      </c>
      <c r="AT91" s="217"/>
      <c r="AU91" s="217"/>
      <c r="AV91" s="217"/>
      <c r="AW91" s="217"/>
      <c r="AX91" s="217"/>
      <c r="AY91" s="217"/>
      <c r="AZ91" s="220"/>
      <c r="BA91" s="220"/>
      <c r="BB91" s="220"/>
      <c r="BC91" s="220"/>
      <c r="BD91" s="220"/>
      <c r="BE91" s="220"/>
      <c r="BF91" s="220"/>
      <c r="BG91" s="220"/>
      <c r="BH91" s="220"/>
      <c r="BI91" s="220"/>
      <c r="BJ91" s="220"/>
      <c r="BK91" s="220"/>
      <c r="BL91" s="220"/>
      <c r="BM91" s="220"/>
      <c r="BN91" s="220"/>
      <c r="BO91" s="220"/>
      <c r="BP91" s="49">
        <v>1.0999999999999999</v>
      </c>
      <c r="BQ91" s="50" t="s">
        <v>200</v>
      </c>
      <c r="BR91" s="51" t="s">
        <v>200</v>
      </c>
      <c r="BS91" s="52">
        <v>1.1000000000000001</v>
      </c>
      <c r="BT91" s="53"/>
      <c r="BU91" s="54"/>
      <c r="BV91" s="55"/>
      <c r="BW91" s="56"/>
      <c r="BX91" s="57"/>
      <c r="BY91" s="257"/>
      <c r="BZ91" s="84"/>
      <c r="CA91" s="258"/>
      <c r="CB91" s="59"/>
      <c r="CC91" s="153" t="str">
        <f t="shared" si="19"/>
        <v/>
      </c>
      <c r="CD91" s="154" t="str">
        <f t="shared" si="20"/>
        <v/>
      </c>
      <c r="CE91" s="155" t="str">
        <f t="shared" si="21"/>
        <v/>
      </c>
      <c r="CF91" s="156" t="str">
        <f t="shared" si="22"/>
        <v/>
      </c>
      <c r="CG91" s="157" t="str">
        <f t="shared" si="23"/>
        <v/>
      </c>
      <c r="CH91" s="154" t="str">
        <f t="shared" si="24"/>
        <v/>
      </c>
      <c r="CI91" s="155" t="str">
        <f t="shared" si="25"/>
        <v/>
      </c>
      <c r="CJ91" s="156"/>
      <c r="CK91" s="157">
        <f t="shared" si="26"/>
        <v>1.3</v>
      </c>
      <c r="CL91" s="158">
        <f t="shared" si="27"/>
        <v>0.95</v>
      </c>
      <c r="CM91" s="155" t="str">
        <f t="shared" si="28"/>
        <v/>
      </c>
      <c r="CN91" s="156"/>
      <c r="CO91" s="157" t="str">
        <f t="shared" si="29"/>
        <v/>
      </c>
      <c r="CP91" s="154" t="str">
        <f t="shared" si="30"/>
        <v/>
      </c>
      <c r="CQ91" s="155" t="str">
        <f t="shared" si="31"/>
        <v/>
      </c>
      <c r="CR91" s="159" t="str">
        <f t="shared" si="32"/>
        <v/>
      </c>
      <c r="CS91" s="157" t="str">
        <f t="shared" si="33"/>
        <v/>
      </c>
      <c r="CT91" s="154" t="str">
        <f t="shared" si="34"/>
        <v/>
      </c>
      <c r="CU91" s="155">
        <f t="shared" si="35"/>
        <v>1</v>
      </c>
      <c r="CV91" s="156">
        <f t="shared" si="36"/>
        <v>1.25</v>
      </c>
    </row>
    <row r="92" spans="1:100" ht="17.25" thickBot="1">
      <c r="A92" s="93" t="s">
        <v>128</v>
      </c>
      <c r="B92" s="109" t="s">
        <v>52</v>
      </c>
      <c r="C92" s="222"/>
      <c r="D92" s="214"/>
      <c r="E92" s="214"/>
      <c r="F92" s="214"/>
      <c r="G92" s="214"/>
      <c r="H92" s="214"/>
      <c r="I92" s="214"/>
      <c r="J92" s="215"/>
      <c r="K92" s="215"/>
      <c r="L92" s="215">
        <v>15</v>
      </c>
      <c r="M92" s="215"/>
      <c r="N92" s="215"/>
      <c r="O92" s="215"/>
      <c r="P92" s="215"/>
      <c r="Q92" s="215"/>
      <c r="R92" s="215"/>
      <c r="S92" s="217"/>
      <c r="T92" s="217"/>
      <c r="U92" s="217"/>
      <c r="V92" s="217"/>
      <c r="W92" s="217"/>
      <c r="X92" s="217"/>
      <c r="Y92" s="214">
        <v>12</v>
      </c>
      <c r="Z92" s="223"/>
      <c r="AA92" s="223"/>
      <c r="AB92" s="223"/>
      <c r="AC92" s="223"/>
      <c r="AD92" s="223"/>
      <c r="AE92" s="219">
        <v>15</v>
      </c>
      <c r="AF92" s="219"/>
      <c r="AG92" s="219"/>
      <c r="AH92" s="219"/>
      <c r="AI92" s="219">
        <v>12</v>
      </c>
      <c r="AJ92" s="220"/>
      <c r="AK92" s="220"/>
      <c r="AL92" s="220"/>
      <c r="AM92" s="214"/>
      <c r="AN92" s="214"/>
      <c r="AO92" s="214"/>
      <c r="AP92" s="220"/>
      <c r="AQ92" s="220"/>
      <c r="AR92" s="220"/>
      <c r="AS92" s="220">
        <v>14.5</v>
      </c>
      <c r="AT92" s="217"/>
      <c r="AU92" s="232"/>
      <c r="AV92" s="232"/>
      <c r="AW92" s="217"/>
      <c r="AX92" s="217"/>
      <c r="AY92" s="217"/>
      <c r="AZ92" s="220"/>
      <c r="BA92" s="220"/>
      <c r="BB92" s="220"/>
      <c r="BC92" s="220"/>
      <c r="BD92" s="220"/>
      <c r="BE92" s="220"/>
      <c r="BF92" s="220"/>
      <c r="BG92" s="220"/>
      <c r="BH92" s="220"/>
      <c r="BI92" s="220"/>
      <c r="BJ92" s="220"/>
      <c r="BK92" s="220"/>
      <c r="BL92" s="220">
        <v>14</v>
      </c>
      <c r="BM92" s="220"/>
      <c r="BN92" s="220"/>
      <c r="BO92" s="220"/>
      <c r="BP92" s="49">
        <v>13.6</v>
      </c>
      <c r="BQ92" s="50">
        <v>12</v>
      </c>
      <c r="BR92" s="51">
        <v>15</v>
      </c>
      <c r="BS92" s="52">
        <v>14.5</v>
      </c>
      <c r="BT92" s="53"/>
      <c r="BU92" s="54"/>
      <c r="BV92" s="55"/>
      <c r="BW92" s="56"/>
      <c r="BX92" s="57"/>
      <c r="BY92" s="257"/>
      <c r="BZ92" s="84"/>
      <c r="CA92" s="258"/>
      <c r="CB92" s="59">
        <v>45</v>
      </c>
      <c r="CC92" s="153" t="str">
        <f t="shared" si="19"/>
        <v/>
      </c>
      <c r="CD92" s="154" t="str">
        <f t="shared" si="20"/>
        <v/>
      </c>
      <c r="CE92" s="155">
        <f t="shared" si="21"/>
        <v>15</v>
      </c>
      <c r="CF92" s="156" t="str">
        <f t="shared" si="22"/>
        <v/>
      </c>
      <c r="CG92" s="157">
        <f t="shared" si="23"/>
        <v>12</v>
      </c>
      <c r="CH92" s="154" t="str">
        <f t="shared" si="24"/>
        <v/>
      </c>
      <c r="CI92" s="155">
        <f t="shared" si="25"/>
        <v>13.5</v>
      </c>
      <c r="CJ92" s="156"/>
      <c r="CK92" s="157" t="str">
        <f t="shared" si="26"/>
        <v/>
      </c>
      <c r="CL92" s="158" t="str">
        <f t="shared" si="27"/>
        <v/>
      </c>
      <c r="CM92" s="155" t="str">
        <f t="shared" si="28"/>
        <v/>
      </c>
      <c r="CN92" s="156"/>
      <c r="CO92" s="157" t="str">
        <f t="shared" si="29"/>
        <v/>
      </c>
      <c r="CP92" s="154" t="str">
        <f t="shared" si="30"/>
        <v/>
      </c>
      <c r="CQ92" s="155">
        <f t="shared" si="31"/>
        <v>14</v>
      </c>
      <c r="CR92" s="159" t="str">
        <f t="shared" si="32"/>
        <v/>
      </c>
      <c r="CS92" s="157" t="str">
        <f t="shared" si="33"/>
        <v/>
      </c>
      <c r="CT92" s="154" t="str">
        <f t="shared" si="34"/>
        <v/>
      </c>
      <c r="CU92" s="155" t="str">
        <f t="shared" si="35"/>
        <v/>
      </c>
      <c r="CV92" s="156">
        <f t="shared" si="36"/>
        <v>14.5</v>
      </c>
    </row>
    <row r="93" spans="1:100" ht="17.25" thickBot="1">
      <c r="A93" s="93" t="s">
        <v>128</v>
      </c>
      <c r="B93" s="109" t="s">
        <v>56</v>
      </c>
      <c r="C93" s="222">
        <v>1.5</v>
      </c>
      <c r="D93" s="214">
        <v>1</v>
      </c>
      <c r="E93" s="214">
        <v>1.5</v>
      </c>
      <c r="F93" s="214"/>
      <c r="G93" s="214"/>
      <c r="H93" s="214"/>
      <c r="I93" s="214"/>
      <c r="J93" s="215">
        <v>1</v>
      </c>
      <c r="K93" s="215"/>
      <c r="L93" s="215"/>
      <c r="M93" s="215"/>
      <c r="N93" s="215"/>
      <c r="O93" s="215"/>
      <c r="P93" s="215"/>
      <c r="Q93" s="215"/>
      <c r="R93" s="215"/>
      <c r="S93" s="217"/>
      <c r="T93" s="217"/>
      <c r="U93" s="217"/>
      <c r="V93" s="217"/>
      <c r="W93" s="217"/>
      <c r="X93" s="217"/>
      <c r="Y93" s="214"/>
      <c r="Z93" s="223"/>
      <c r="AA93" s="223"/>
      <c r="AB93" s="223"/>
      <c r="AC93" s="223"/>
      <c r="AD93" s="223"/>
      <c r="AE93" s="219"/>
      <c r="AF93" s="219"/>
      <c r="AG93" s="219"/>
      <c r="AH93" s="219"/>
      <c r="AI93" s="219"/>
      <c r="AJ93" s="220"/>
      <c r="AK93" s="220"/>
      <c r="AL93" s="220"/>
      <c r="AM93" s="214"/>
      <c r="AN93" s="214"/>
      <c r="AO93" s="214"/>
      <c r="AP93" s="220"/>
      <c r="AQ93" s="220"/>
      <c r="AR93" s="220"/>
      <c r="AS93" s="220"/>
      <c r="AT93" s="217"/>
      <c r="AU93" s="217"/>
      <c r="AV93" s="217"/>
      <c r="AW93" s="217"/>
      <c r="AX93" s="217"/>
      <c r="AY93" s="217"/>
      <c r="AZ93" s="220">
        <v>1.1000000000000001</v>
      </c>
      <c r="BA93" s="220"/>
      <c r="BB93" s="220"/>
      <c r="BC93" s="220"/>
      <c r="BD93" s="220"/>
      <c r="BE93" s="220"/>
      <c r="BF93" s="220"/>
      <c r="BG93" s="220"/>
      <c r="BH93" s="220"/>
      <c r="BI93" s="220"/>
      <c r="BJ93" s="220">
        <v>1.3</v>
      </c>
      <c r="BK93" s="220"/>
      <c r="BL93" s="220"/>
      <c r="BM93" s="220"/>
      <c r="BN93" s="220"/>
      <c r="BO93" s="220"/>
      <c r="BP93" s="49">
        <v>1.2333333333333332</v>
      </c>
      <c r="BQ93" s="50">
        <v>1</v>
      </c>
      <c r="BR93" s="51">
        <v>1.5</v>
      </c>
      <c r="BS93" s="52" t="s">
        <v>200</v>
      </c>
      <c r="BT93" s="53"/>
      <c r="BU93" s="54"/>
      <c r="BV93" s="55"/>
      <c r="BW93" s="56"/>
      <c r="BX93" s="57"/>
      <c r="BY93" s="257"/>
      <c r="BZ93" s="84"/>
      <c r="CA93" s="258"/>
      <c r="CB93" s="59">
        <v>3.5</v>
      </c>
      <c r="CC93" s="153">
        <f t="shared" si="19"/>
        <v>1.3333333333333333</v>
      </c>
      <c r="CD93" s="154" t="str">
        <f t="shared" si="20"/>
        <v/>
      </c>
      <c r="CE93" s="155">
        <f t="shared" si="21"/>
        <v>1</v>
      </c>
      <c r="CF93" s="156" t="str">
        <f t="shared" si="22"/>
        <v/>
      </c>
      <c r="CG93" s="157" t="str">
        <f t="shared" si="23"/>
        <v/>
      </c>
      <c r="CH93" s="154" t="str">
        <f t="shared" si="24"/>
        <v/>
      </c>
      <c r="CI93" s="155" t="str">
        <f t="shared" si="25"/>
        <v/>
      </c>
      <c r="CJ93" s="156"/>
      <c r="CK93" s="157" t="str">
        <f t="shared" si="26"/>
        <v/>
      </c>
      <c r="CL93" s="158" t="str">
        <f t="shared" si="27"/>
        <v/>
      </c>
      <c r="CM93" s="155" t="str">
        <f t="shared" si="28"/>
        <v/>
      </c>
      <c r="CN93" s="156"/>
      <c r="CO93" s="157" t="str">
        <f t="shared" si="29"/>
        <v/>
      </c>
      <c r="CP93" s="154" t="str">
        <f t="shared" si="30"/>
        <v/>
      </c>
      <c r="CQ93" s="155">
        <f t="shared" si="31"/>
        <v>1.2000000000000002</v>
      </c>
      <c r="CR93" s="159" t="str">
        <f t="shared" si="32"/>
        <v/>
      </c>
      <c r="CS93" s="157" t="str">
        <f t="shared" si="33"/>
        <v/>
      </c>
      <c r="CT93" s="154" t="str">
        <f t="shared" si="34"/>
        <v/>
      </c>
      <c r="CU93" s="155" t="str">
        <f t="shared" si="35"/>
        <v/>
      </c>
      <c r="CV93" s="156" t="str">
        <f t="shared" si="36"/>
        <v/>
      </c>
    </row>
    <row r="94" spans="1:100" ht="17.25" thickBot="1">
      <c r="A94" s="93" t="s">
        <v>234</v>
      </c>
      <c r="B94" s="109" t="s">
        <v>121</v>
      </c>
      <c r="C94" s="222"/>
      <c r="D94" s="214"/>
      <c r="E94" s="225">
        <v>1</v>
      </c>
      <c r="F94" s="214"/>
      <c r="G94" s="214"/>
      <c r="H94" s="214"/>
      <c r="I94" s="214"/>
      <c r="J94" s="216">
        <v>1</v>
      </c>
      <c r="K94" s="215"/>
      <c r="L94" s="215"/>
      <c r="M94" s="215"/>
      <c r="N94" s="215"/>
      <c r="O94" s="215"/>
      <c r="P94" s="215"/>
      <c r="Q94" s="215"/>
      <c r="R94" s="215"/>
      <c r="S94" s="217"/>
      <c r="T94" s="217"/>
      <c r="U94" s="217"/>
      <c r="V94" s="217"/>
      <c r="W94" s="217"/>
      <c r="X94" s="217"/>
      <c r="Y94" s="214"/>
      <c r="Z94" s="223"/>
      <c r="AA94" s="223"/>
      <c r="AB94" s="226">
        <v>0.9</v>
      </c>
      <c r="AC94" s="223"/>
      <c r="AD94" s="223"/>
      <c r="AE94" s="219"/>
      <c r="AF94" s="219"/>
      <c r="AG94" s="219"/>
      <c r="AH94" s="219"/>
      <c r="AI94" s="219"/>
      <c r="AJ94" s="220"/>
      <c r="AK94" s="220"/>
      <c r="AL94" s="220"/>
      <c r="AM94" s="214"/>
      <c r="AN94" s="214"/>
      <c r="AO94" s="214"/>
      <c r="AP94" s="220"/>
      <c r="AQ94" s="220">
        <v>1</v>
      </c>
      <c r="AR94" s="220"/>
      <c r="AS94" s="220"/>
      <c r="AT94" s="217"/>
      <c r="AU94" s="217"/>
      <c r="AV94" s="217"/>
      <c r="AW94" s="217"/>
      <c r="AX94" s="217"/>
      <c r="AY94" s="217"/>
      <c r="AZ94" s="220"/>
      <c r="BA94" s="220"/>
      <c r="BB94" s="220"/>
      <c r="BC94" s="220"/>
      <c r="BD94" s="220"/>
      <c r="BE94" s="220"/>
      <c r="BF94" s="220">
        <v>1.2</v>
      </c>
      <c r="BG94" s="220"/>
      <c r="BH94" s="220"/>
      <c r="BI94" s="220"/>
      <c r="BJ94" s="220">
        <v>1</v>
      </c>
      <c r="BK94" s="220">
        <v>0.9</v>
      </c>
      <c r="BL94" s="220"/>
      <c r="BM94" s="220"/>
      <c r="BN94" s="220"/>
      <c r="BO94" s="220"/>
      <c r="BP94" s="49">
        <v>1.0666666666666667</v>
      </c>
      <c r="BQ94" s="50">
        <v>1</v>
      </c>
      <c r="BR94" s="51">
        <v>1.2</v>
      </c>
      <c r="BS94" s="52">
        <v>0.9</v>
      </c>
      <c r="BT94" s="53"/>
      <c r="BU94" s="54"/>
      <c r="BV94" s="55"/>
      <c r="BW94" s="56"/>
      <c r="BX94" s="57"/>
      <c r="BY94" s="257"/>
      <c r="BZ94" s="84"/>
      <c r="CA94" s="258"/>
      <c r="CB94" s="59">
        <v>2.8</v>
      </c>
      <c r="CC94" s="153">
        <f t="shared" si="19"/>
        <v>1</v>
      </c>
      <c r="CD94" s="154" t="str">
        <f t="shared" si="20"/>
        <v/>
      </c>
      <c r="CE94" s="155">
        <f t="shared" si="21"/>
        <v>1</v>
      </c>
      <c r="CF94" s="156" t="str">
        <f t="shared" si="22"/>
        <v/>
      </c>
      <c r="CG94" s="157" t="str">
        <f t="shared" si="23"/>
        <v/>
      </c>
      <c r="CH94" s="154" t="str">
        <f t="shared" si="24"/>
        <v/>
      </c>
      <c r="CI94" s="155" t="str">
        <f t="shared" si="25"/>
        <v/>
      </c>
      <c r="CJ94" s="156"/>
      <c r="CK94" s="157" t="str">
        <f t="shared" si="26"/>
        <v/>
      </c>
      <c r="CL94" s="158" t="str">
        <f t="shared" si="27"/>
        <v/>
      </c>
      <c r="CM94" s="155" t="str">
        <f t="shared" si="28"/>
        <v/>
      </c>
      <c r="CN94" s="156"/>
      <c r="CO94" s="157" t="str">
        <f t="shared" si="29"/>
        <v/>
      </c>
      <c r="CP94" s="154" t="str">
        <f t="shared" si="30"/>
        <v/>
      </c>
      <c r="CQ94" s="155">
        <f t="shared" si="31"/>
        <v>1.1000000000000001</v>
      </c>
      <c r="CR94" s="159">
        <f t="shared" si="32"/>
        <v>0.9</v>
      </c>
      <c r="CS94" s="157" t="str">
        <f t="shared" si="33"/>
        <v/>
      </c>
      <c r="CT94" s="154">
        <f t="shared" si="34"/>
        <v>0.9</v>
      </c>
      <c r="CU94" s="155">
        <f t="shared" si="35"/>
        <v>1</v>
      </c>
      <c r="CV94" s="156" t="str">
        <f t="shared" si="36"/>
        <v/>
      </c>
    </row>
    <row r="95" spans="1:100" ht="17.25" thickBot="1">
      <c r="A95" s="93" t="s">
        <v>129</v>
      </c>
      <c r="B95" s="109" t="s">
        <v>121</v>
      </c>
      <c r="C95" s="222"/>
      <c r="D95" s="214"/>
      <c r="E95" s="214"/>
      <c r="F95" s="214"/>
      <c r="G95" s="214"/>
      <c r="H95" s="214"/>
      <c r="I95" s="214"/>
      <c r="J95" s="215"/>
      <c r="K95" s="215"/>
      <c r="L95" s="215"/>
      <c r="M95" s="215"/>
      <c r="N95" s="215"/>
      <c r="O95" s="215"/>
      <c r="P95" s="215"/>
      <c r="Q95" s="215"/>
      <c r="R95" s="237"/>
      <c r="S95" s="217"/>
      <c r="T95" s="217"/>
      <c r="U95" s="217"/>
      <c r="V95" s="217"/>
      <c r="W95" s="217"/>
      <c r="X95" s="217"/>
      <c r="Y95" s="214"/>
      <c r="Z95" s="223"/>
      <c r="AA95" s="223"/>
      <c r="AB95" s="223"/>
      <c r="AC95" s="223"/>
      <c r="AD95" s="223"/>
      <c r="AE95" s="219"/>
      <c r="AF95" s="219"/>
      <c r="AG95" s="219"/>
      <c r="AH95" s="219"/>
      <c r="AI95" s="219">
        <v>2</v>
      </c>
      <c r="AJ95" s="220"/>
      <c r="AK95" s="220"/>
      <c r="AL95" s="220"/>
      <c r="AM95" s="214"/>
      <c r="AN95" s="214"/>
      <c r="AO95" s="214"/>
      <c r="AP95" s="220"/>
      <c r="AQ95" s="220"/>
      <c r="AR95" s="220">
        <v>1.5</v>
      </c>
      <c r="AS95" s="220">
        <v>1.3</v>
      </c>
      <c r="AT95" s="217"/>
      <c r="AU95" s="217"/>
      <c r="AV95" s="217"/>
      <c r="AW95" s="217"/>
      <c r="AX95" s="217">
        <v>1.2</v>
      </c>
      <c r="AY95" s="217">
        <v>0.9</v>
      </c>
      <c r="AZ95" s="220"/>
      <c r="BA95" s="220"/>
      <c r="BB95" s="220"/>
      <c r="BC95" s="220"/>
      <c r="BD95" s="220"/>
      <c r="BE95" s="220"/>
      <c r="BF95" s="220"/>
      <c r="BG95" s="220"/>
      <c r="BH95" s="220"/>
      <c r="BI95" s="220"/>
      <c r="BJ95" s="220"/>
      <c r="BK95" s="220"/>
      <c r="BL95" s="220"/>
      <c r="BM95" s="220"/>
      <c r="BN95" s="220"/>
      <c r="BO95" s="220"/>
      <c r="BP95" s="49">
        <v>1.5666666666666667</v>
      </c>
      <c r="BQ95" s="50" t="s">
        <v>200</v>
      </c>
      <c r="BR95" s="51" t="s">
        <v>200</v>
      </c>
      <c r="BS95" s="52">
        <v>1.1000000000000001</v>
      </c>
      <c r="BT95" s="53"/>
      <c r="BU95" s="54"/>
      <c r="BV95" s="55"/>
      <c r="BW95" s="56"/>
      <c r="BX95" s="57"/>
      <c r="BY95" s="257"/>
      <c r="BZ95" s="84"/>
      <c r="CA95" s="258"/>
      <c r="CB95" s="59"/>
      <c r="CC95" s="153" t="str">
        <f t="shared" si="19"/>
        <v/>
      </c>
      <c r="CD95" s="154" t="str">
        <f t="shared" si="20"/>
        <v/>
      </c>
      <c r="CE95" s="155" t="str">
        <f t="shared" si="21"/>
        <v/>
      </c>
      <c r="CF95" s="156" t="str">
        <f t="shared" si="22"/>
        <v/>
      </c>
      <c r="CG95" s="157" t="str">
        <f t="shared" si="23"/>
        <v/>
      </c>
      <c r="CH95" s="154" t="str">
        <f t="shared" si="24"/>
        <v/>
      </c>
      <c r="CI95" s="155">
        <f t="shared" si="25"/>
        <v>2</v>
      </c>
      <c r="CJ95" s="156"/>
      <c r="CK95" s="157" t="str">
        <f t="shared" si="26"/>
        <v/>
      </c>
      <c r="CL95" s="158" t="str">
        <f t="shared" si="27"/>
        <v/>
      </c>
      <c r="CM95" s="155" t="str">
        <f t="shared" si="28"/>
        <v/>
      </c>
      <c r="CN95" s="156"/>
      <c r="CO95" s="157">
        <f t="shared" si="29"/>
        <v>1.2</v>
      </c>
      <c r="CP95" s="154">
        <f t="shared" si="30"/>
        <v>0.9</v>
      </c>
      <c r="CQ95" s="155" t="str">
        <f t="shared" si="31"/>
        <v/>
      </c>
      <c r="CR95" s="159" t="str">
        <f t="shared" si="32"/>
        <v/>
      </c>
      <c r="CS95" s="157" t="str">
        <f t="shared" si="33"/>
        <v/>
      </c>
      <c r="CT95" s="154" t="str">
        <f t="shared" si="34"/>
        <v/>
      </c>
      <c r="CU95" s="155">
        <f t="shared" si="35"/>
        <v>1.5</v>
      </c>
      <c r="CV95" s="156">
        <f t="shared" si="36"/>
        <v>1.3</v>
      </c>
    </row>
    <row r="96" spans="1:100" ht="17.25" thickBot="1">
      <c r="A96" s="93" t="s">
        <v>130</v>
      </c>
      <c r="B96" s="109" t="s">
        <v>52</v>
      </c>
      <c r="C96" s="213"/>
      <c r="D96" s="214"/>
      <c r="E96" s="214"/>
      <c r="F96" s="214"/>
      <c r="G96" s="214"/>
      <c r="H96" s="214"/>
      <c r="I96" s="214"/>
      <c r="J96" s="216">
        <v>6</v>
      </c>
      <c r="K96" s="215"/>
      <c r="L96" s="215"/>
      <c r="M96" s="215"/>
      <c r="N96" s="238"/>
      <c r="O96" s="215"/>
      <c r="P96" s="215"/>
      <c r="Q96" s="215"/>
      <c r="R96" s="215"/>
      <c r="S96" s="217"/>
      <c r="T96" s="217"/>
      <c r="U96" s="217"/>
      <c r="V96" s="217"/>
      <c r="W96" s="217"/>
      <c r="X96" s="217"/>
      <c r="Y96" s="214"/>
      <c r="Z96" s="223"/>
      <c r="AA96" s="223"/>
      <c r="AB96" s="226"/>
      <c r="AC96" s="226"/>
      <c r="AD96" s="223"/>
      <c r="AE96" s="219"/>
      <c r="AF96" s="229"/>
      <c r="AG96" s="219"/>
      <c r="AH96" s="219"/>
      <c r="AI96" s="231">
        <v>4</v>
      </c>
      <c r="AJ96" s="220"/>
      <c r="AK96" s="220"/>
      <c r="AL96" s="220"/>
      <c r="AM96" s="214"/>
      <c r="AN96" s="214"/>
      <c r="AO96" s="225"/>
      <c r="AP96" s="220"/>
      <c r="AQ96" s="220">
        <v>7</v>
      </c>
      <c r="AR96" s="220"/>
      <c r="AS96" s="220">
        <v>9.5</v>
      </c>
      <c r="AT96" s="217"/>
      <c r="AU96" s="232"/>
      <c r="AV96" s="232"/>
      <c r="AW96" s="217"/>
      <c r="AX96" s="217"/>
      <c r="AY96" s="217"/>
      <c r="AZ96" s="220"/>
      <c r="BA96" s="220"/>
      <c r="BB96" s="220"/>
      <c r="BC96" s="220"/>
      <c r="BD96" s="220"/>
      <c r="BE96" s="220"/>
      <c r="BF96" s="220"/>
      <c r="BG96" s="220"/>
      <c r="BH96" s="221"/>
      <c r="BI96" s="220"/>
      <c r="BJ96" s="220"/>
      <c r="BK96" s="220"/>
      <c r="BL96" s="227">
        <v>7.1</v>
      </c>
      <c r="BM96" s="220"/>
      <c r="BN96" s="220"/>
      <c r="BO96" s="220"/>
      <c r="BP96" s="49">
        <v>6.0250000000000004</v>
      </c>
      <c r="BQ96" s="50">
        <v>4</v>
      </c>
      <c r="BR96" s="51">
        <v>7.1</v>
      </c>
      <c r="BS96" s="52">
        <v>9.5</v>
      </c>
      <c r="BT96" s="53"/>
      <c r="BU96" s="54"/>
      <c r="BV96" s="55"/>
      <c r="BW96" s="56"/>
      <c r="BX96" s="57"/>
      <c r="BY96" s="257"/>
      <c r="BZ96" s="84"/>
      <c r="CA96" s="258">
        <v>5.14</v>
      </c>
      <c r="CB96" s="59">
        <v>54.400000000000006</v>
      </c>
      <c r="CC96" s="153" t="str">
        <f t="shared" si="19"/>
        <v/>
      </c>
      <c r="CD96" s="154" t="str">
        <f t="shared" si="20"/>
        <v/>
      </c>
      <c r="CE96" s="155">
        <f t="shared" si="21"/>
        <v>6</v>
      </c>
      <c r="CF96" s="156" t="str">
        <f t="shared" si="22"/>
        <v/>
      </c>
      <c r="CG96" s="157" t="str">
        <f t="shared" si="23"/>
        <v/>
      </c>
      <c r="CH96" s="154" t="str">
        <f t="shared" si="24"/>
        <v/>
      </c>
      <c r="CI96" s="155">
        <f t="shared" si="25"/>
        <v>4</v>
      </c>
      <c r="CJ96" s="156"/>
      <c r="CK96" s="157" t="str">
        <f t="shared" si="26"/>
        <v/>
      </c>
      <c r="CL96" s="158" t="str">
        <f t="shared" si="27"/>
        <v/>
      </c>
      <c r="CM96" s="155" t="str">
        <f t="shared" si="28"/>
        <v/>
      </c>
      <c r="CN96" s="156"/>
      <c r="CO96" s="157" t="str">
        <f t="shared" si="29"/>
        <v/>
      </c>
      <c r="CP96" s="154" t="str">
        <f t="shared" si="30"/>
        <v/>
      </c>
      <c r="CQ96" s="155">
        <f t="shared" si="31"/>
        <v>7.1</v>
      </c>
      <c r="CR96" s="159" t="str">
        <f t="shared" si="32"/>
        <v/>
      </c>
      <c r="CS96" s="157" t="str">
        <f t="shared" si="33"/>
        <v/>
      </c>
      <c r="CT96" s="154" t="str">
        <f t="shared" si="34"/>
        <v/>
      </c>
      <c r="CU96" s="155">
        <f t="shared" si="35"/>
        <v>7</v>
      </c>
      <c r="CV96" s="156">
        <f t="shared" si="36"/>
        <v>9.5</v>
      </c>
    </row>
    <row r="97" spans="1:100" ht="17.25" thickBot="1">
      <c r="A97" s="93" t="s">
        <v>131</v>
      </c>
      <c r="B97" s="109" t="s">
        <v>52</v>
      </c>
      <c r="C97" s="222"/>
      <c r="D97" s="214"/>
      <c r="E97" s="214"/>
      <c r="F97" s="214"/>
      <c r="G97" s="214"/>
      <c r="H97" s="214"/>
      <c r="I97" s="214"/>
      <c r="J97" s="215"/>
      <c r="K97" s="215"/>
      <c r="L97" s="215"/>
      <c r="M97" s="215"/>
      <c r="N97" s="215"/>
      <c r="O97" s="215"/>
      <c r="P97" s="215"/>
      <c r="Q97" s="215"/>
      <c r="R97" s="215"/>
      <c r="S97" s="217"/>
      <c r="T97" s="217"/>
      <c r="U97" s="217"/>
      <c r="V97" s="217"/>
      <c r="W97" s="217"/>
      <c r="X97" s="217"/>
      <c r="Y97" s="214"/>
      <c r="Z97" s="223"/>
      <c r="AA97" s="223"/>
      <c r="AB97" s="223"/>
      <c r="AC97" s="223"/>
      <c r="AD97" s="223"/>
      <c r="AE97" s="219"/>
      <c r="AF97" s="219"/>
      <c r="AG97" s="219"/>
      <c r="AH97" s="219"/>
      <c r="AI97" s="219"/>
      <c r="AJ97" s="220"/>
      <c r="AK97" s="220"/>
      <c r="AL97" s="220"/>
      <c r="AM97" s="214"/>
      <c r="AN97" s="214"/>
      <c r="AO97" s="214"/>
      <c r="AP97" s="220"/>
      <c r="AQ97" s="220"/>
      <c r="AR97" s="220"/>
      <c r="AS97" s="220">
        <v>4.4000000000000004</v>
      </c>
      <c r="AT97" s="217"/>
      <c r="AU97" s="217"/>
      <c r="AV97" s="217"/>
      <c r="AW97" s="217"/>
      <c r="AX97" s="217"/>
      <c r="AY97" s="217"/>
      <c r="AZ97" s="220"/>
      <c r="BA97" s="220"/>
      <c r="BB97" s="220"/>
      <c r="BC97" s="220"/>
      <c r="BD97" s="220"/>
      <c r="BE97" s="220"/>
      <c r="BF97" s="220"/>
      <c r="BG97" s="220"/>
      <c r="BH97" s="220"/>
      <c r="BI97" s="220"/>
      <c r="BJ97" s="220"/>
      <c r="BK97" s="220"/>
      <c r="BL97" s="220"/>
      <c r="BM97" s="220"/>
      <c r="BN97" s="220"/>
      <c r="BO97" s="220"/>
      <c r="BP97" s="49" t="s">
        <v>200</v>
      </c>
      <c r="BQ97" s="50" t="s">
        <v>200</v>
      </c>
      <c r="BR97" s="51" t="s">
        <v>200</v>
      </c>
      <c r="BS97" s="52">
        <v>4.4000000000000004</v>
      </c>
      <c r="BT97" s="53"/>
      <c r="BU97" s="54"/>
      <c r="BV97" s="55"/>
      <c r="BW97" s="56"/>
      <c r="BX97" s="57"/>
      <c r="BY97" s="257"/>
      <c r="BZ97" s="84"/>
      <c r="CA97" s="258">
        <v>3.83</v>
      </c>
      <c r="CB97" s="59"/>
      <c r="CC97" s="153" t="str">
        <f t="shared" si="19"/>
        <v/>
      </c>
      <c r="CD97" s="154" t="str">
        <f t="shared" si="20"/>
        <v/>
      </c>
      <c r="CE97" s="155" t="str">
        <f t="shared" si="21"/>
        <v/>
      </c>
      <c r="CF97" s="156" t="str">
        <f t="shared" si="22"/>
        <v/>
      </c>
      <c r="CG97" s="157" t="str">
        <f t="shared" si="23"/>
        <v/>
      </c>
      <c r="CH97" s="154" t="str">
        <f t="shared" si="24"/>
        <v/>
      </c>
      <c r="CI97" s="155" t="str">
        <f t="shared" si="25"/>
        <v/>
      </c>
      <c r="CJ97" s="156"/>
      <c r="CK97" s="157" t="str">
        <f t="shared" si="26"/>
        <v/>
      </c>
      <c r="CL97" s="158" t="str">
        <f t="shared" si="27"/>
        <v/>
      </c>
      <c r="CM97" s="155" t="str">
        <f t="shared" si="28"/>
        <v/>
      </c>
      <c r="CN97" s="156"/>
      <c r="CO97" s="157" t="str">
        <f t="shared" si="29"/>
        <v/>
      </c>
      <c r="CP97" s="154" t="str">
        <f t="shared" si="30"/>
        <v/>
      </c>
      <c r="CQ97" s="155" t="str">
        <f t="shared" si="31"/>
        <v/>
      </c>
      <c r="CR97" s="159" t="str">
        <f t="shared" si="32"/>
        <v/>
      </c>
      <c r="CS97" s="157" t="str">
        <f t="shared" si="33"/>
        <v/>
      </c>
      <c r="CT97" s="154" t="str">
        <f t="shared" si="34"/>
        <v/>
      </c>
      <c r="CU97" s="155" t="str">
        <f t="shared" si="35"/>
        <v/>
      </c>
      <c r="CV97" s="156">
        <f t="shared" si="36"/>
        <v>4.4000000000000004</v>
      </c>
    </row>
    <row r="98" spans="1:100" ht="17.25" thickBot="1">
      <c r="A98" s="93" t="s">
        <v>132</v>
      </c>
      <c r="B98" s="109" t="s">
        <v>52</v>
      </c>
      <c r="C98" s="222">
        <v>3.6</v>
      </c>
      <c r="D98" s="214">
        <v>3.5</v>
      </c>
      <c r="E98" s="225">
        <v>4.5</v>
      </c>
      <c r="F98" s="214"/>
      <c r="G98" s="214"/>
      <c r="H98" s="214"/>
      <c r="I98" s="214"/>
      <c r="J98" s="216">
        <v>3.8</v>
      </c>
      <c r="K98" s="215"/>
      <c r="L98" s="216"/>
      <c r="M98" s="215"/>
      <c r="N98" s="215"/>
      <c r="O98" s="215"/>
      <c r="P98" s="215"/>
      <c r="Q98" s="237"/>
      <c r="R98" s="237"/>
      <c r="S98" s="224">
        <v>2.5</v>
      </c>
      <c r="T98" s="217"/>
      <c r="U98" s="217"/>
      <c r="V98" s="217"/>
      <c r="W98" s="224">
        <v>3</v>
      </c>
      <c r="X98" s="217"/>
      <c r="Y98" s="228"/>
      <c r="Z98" s="223"/>
      <c r="AA98" s="223"/>
      <c r="AB98" s="223"/>
      <c r="AC98" s="223"/>
      <c r="AD98" s="223"/>
      <c r="AE98" s="219"/>
      <c r="AF98" s="219"/>
      <c r="AG98" s="219"/>
      <c r="AH98" s="219"/>
      <c r="AI98" s="219"/>
      <c r="AJ98" s="220"/>
      <c r="AK98" s="220"/>
      <c r="AL98" s="220"/>
      <c r="AM98" s="214"/>
      <c r="AN98" s="214"/>
      <c r="AO98" s="214"/>
      <c r="AP98" s="220"/>
      <c r="AQ98" s="220">
        <v>3</v>
      </c>
      <c r="AR98" s="220">
        <v>3.2</v>
      </c>
      <c r="AS98" s="220">
        <v>4.4000000000000004</v>
      </c>
      <c r="AT98" s="217"/>
      <c r="AU98" s="217"/>
      <c r="AV98" s="217"/>
      <c r="AW98" s="217"/>
      <c r="AX98" s="217"/>
      <c r="AY98" s="217"/>
      <c r="AZ98" s="221"/>
      <c r="BA98" s="220"/>
      <c r="BB98" s="220"/>
      <c r="BC98" s="220"/>
      <c r="BD98" s="220"/>
      <c r="BE98" s="220"/>
      <c r="BF98" s="220"/>
      <c r="BG98" s="220"/>
      <c r="BH98" s="220"/>
      <c r="BI98" s="220"/>
      <c r="BJ98" s="220"/>
      <c r="BK98" s="220"/>
      <c r="BL98" s="220"/>
      <c r="BM98" s="220"/>
      <c r="BN98" s="220"/>
      <c r="BO98" s="220"/>
      <c r="BP98" s="49">
        <v>3.3874999999999997</v>
      </c>
      <c r="BQ98" s="50">
        <v>2.5</v>
      </c>
      <c r="BR98" s="51">
        <v>4.5</v>
      </c>
      <c r="BS98" s="52">
        <v>4.4000000000000004</v>
      </c>
      <c r="BT98" s="53"/>
      <c r="BU98" s="54"/>
      <c r="BV98" s="55"/>
      <c r="BW98" s="56"/>
      <c r="BX98" s="57"/>
      <c r="BY98" s="257"/>
      <c r="BZ98" s="84"/>
      <c r="CA98" s="258">
        <v>3.64</v>
      </c>
      <c r="CB98" s="59">
        <v>31.4</v>
      </c>
      <c r="CC98" s="153">
        <f t="shared" si="19"/>
        <v>3.8666666666666667</v>
      </c>
      <c r="CD98" s="154" t="str">
        <f t="shared" si="20"/>
        <v/>
      </c>
      <c r="CE98" s="155">
        <f t="shared" si="21"/>
        <v>3.8</v>
      </c>
      <c r="CF98" s="156" t="str">
        <f t="shared" si="22"/>
        <v/>
      </c>
      <c r="CG98" s="157">
        <f t="shared" si="23"/>
        <v>2.75</v>
      </c>
      <c r="CH98" s="154" t="str">
        <f t="shared" si="24"/>
        <v/>
      </c>
      <c r="CI98" s="155" t="str">
        <f t="shared" si="25"/>
        <v/>
      </c>
      <c r="CJ98" s="156"/>
      <c r="CK98" s="157" t="str">
        <f t="shared" si="26"/>
        <v/>
      </c>
      <c r="CL98" s="158" t="str">
        <f t="shared" si="27"/>
        <v/>
      </c>
      <c r="CM98" s="155" t="str">
        <f t="shared" si="28"/>
        <v/>
      </c>
      <c r="CN98" s="156"/>
      <c r="CO98" s="157" t="str">
        <f t="shared" si="29"/>
        <v/>
      </c>
      <c r="CP98" s="154" t="str">
        <f t="shared" si="30"/>
        <v/>
      </c>
      <c r="CQ98" s="155" t="str">
        <f t="shared" si="31"/>
        <v/>
      </c>
      <c r="CR98" s="159" t="str">
        <f t="shared" si="32"/>
        <v/>
      </c>
      <c r="CS98" s="157" t="str">
        <f t="shared" si="33"/>
        <v/>
      </c>
      <c r="CT98" s="154" t="str">
        <f t="shared" si="34"/>
        <v/>
      </c>
      <c r="CU98" s="155">
        <f t="shared" si="35"/>
        <v>3.1</v>
      </c>
      <c r="CV98" s="156">
        <f t="shared" si="36"/>
        <v>4.4000000000000004</v>
      </c>
    </row>
    <row r="99" spans="1:100" ht="17.25" thickBot="1">
      <c r="A99" s="93" t="s">
        <v>133</v>
      </c>
      <c r="B99" s="109" t="s">
        <v>52</v>
      </c>
      <c r="C99" s="222">
        <v>3.6</v>
      </c>
      <c r="D99" s="214">
        <v>4.5</v>
      </c>
      <c r="E99" s="214"/>
      <c r="F99" s="214"/>
      <c r="G99" s="214"/>
      <c r="H99" s="214"/>
      <c r="I99" s="214"/>
      <c r="J99" s="216">
        <v>3.8</v>
      </c>
      <c r="K99" s="215"/>
      <c r="L99" s="215"/>
      <c r="M99" s="215"/>
      <c r="N99" s="215"/>
      <c r="O99" s="215"/>
      <c r="P99" s="215"/>
      <c r="Q99" s="215"/>
      <c r="R99" s="215"/>
      <c r="S99" s="217"/>
      <c r="T99" s="217"/>
      <c r="U99" s="217"/>
      <c r="V99" s="217"/>
      <c r="W99" s="217"/>
      <c r="X99" s="217"/>
      <c r="Y99" s="214"/>
      <c r="Z99" s="223"/>
      <c r="AA99" s="223"/>
      <c r="AB99" s="223"/>
      <c r="AC99" s="223"/>
      <c r="AD99" s="223"/>
      <c r="AE99" s="219"/>
      <c r="AF99" s="219"/>
      <c r="AG99" s="219"/>
      <c r="AH99" s="219"/>
      <c r="AI99" s="219"/>
      <c r="AJ99" s="220"/>
      <c r="AK99" s="220"/>
      <c r="AL99" s="220"/>
      <c r="AM99" s="214"/>
      <c r="AN99" s="214"/>
      <c r="AO99" s="214"/>
      <c r="AP99" s="220"/>
      <c r="AQ99" s="220"/>
      <c r="AR99" s="220"/>
      <c r="AS99" s="220">
        <v>4.4000000000000004</v>
      </c>
      <c r="AT99" s="217"/>
      <c r="AU99" s="217"/>
      <c r="AV99" s="217"/>
      <c r="AW99" s="217"/>
      <c r="AX99" s="217"/>
      <c r="AY99" s="217"/>
      <c r="AZ99" s="220"/>
      <c r="BA99" s="220"/>
      <c r="BB99" s="220"/>
      <c r="BC99" s="220"/>
      <c r="BD99" s="220"/>
      <c r="BE99" s="220"/>
      <c r="BF99" s="220"/>
      <c r="BG99" s="220"/>
      <c r="BH99" s="220"/>
      <c r="BI99" s="220"/>
      <c r="BJ99" s="220"/>
      <c r="BK99" s="220"/>
      <c r="BL99" s="220"/>
      <c r="BM99" s="220"/>
      <c r="BN99" s="220"/>
      <c r="BO99" s="220"/>
      <c r="BP99" s="49">
        <v>3.9666666666666663</v>
      </c>
      <c r="BQ99" s="50">
        <v>3.6</v>
      </c>
      <c r="BR99" s="51">
        <v>4.5</v>
      </c>
      <c r="BS99" s="52">
        <v>4.4000000000000004</v>
      </c>
      <c r="BT99" s="53"/>
      <c r="BU99" s="54"/>
      <c r="BV99" s="55"/>
      <c r="BW99" s="56"/>
      <c r="BX99" s="57"/>
      <c r="BY99" s="257"/>
      <c r="BZ99" s="84"/>
      <c r="CA99" s="258"/>
      <c r="CB99" s="59">
        <v>3.8</v>
      </c>
      <c r="CC99" s="153">
        <f t="shared" si="19"/>
        <v>4.05</v>
      </c>
      <c r="CD99" s="154" t="str">
        <f t="shared" si="20"/>
        <v/>
      </c>
      <c r="CE99" s="155">
        <f t="shared" si="21"/>
        <v>3.8</v>
      </c>
      <c r="CF99" s="156" t="str">
        <f t="shared" si="22"/>
        <v/>
      </c>
      <c r="CG99" s="157" t="str">
        <f t="shared" si="23"/>
        <v/>
      </c>
      <c r="CH99" s="154" t="str">
        <f t="shared" si="24"/>
        <v/>
      </c>
      <c r="CI99" s="155" t="str">
        <f t="shared" si="25"/>
        <v/>
      </c>
      <c r="CJ99" s="156"/>
      <c r="CK99" s="157" t="str">
        <f t="shared" si="26"/>
        <v/>
      </c>
      <c r="CL99" s="158" t="str">
        <f t="shared" si="27"/>
        <v/>
      </c>
      <c r="CM99" s="155" t="str">
        <f t="shared" si="28"/>
        <v/>
      </c>
      <c r="CN99" s="156"/>
      <c r="CO99" s="157" t="str">
        <f t="shared" si="29"/>
        <v/>
      </c>
      <c r="CP99" s="154" t="str">
        <f t="shared" si="30"/>
        <v/>
      </c>
      <c r="CQ99" s="155" t="str">
        <f t="shared" si="31"/>
        <v/>
      </c>
      <c r="CR99" s="159" t="str">
        <f t="shared" si="32"/>
        <v/>
      </c>
      <c r="CS99" s="157" t="str">
        <f t="shared" si="33"/>
        <v/>
      </c>
      <c r="CT99" s="154" t="str">
        <f t="shared" si="34"/>
        <v/>
      </c>
      <c r="CU99" s="155" t="str">
        <f t="shared" si="35"/>
        <v/>
      </c>
      <c r="CV99" s="156">
        <f t="shared" si="36"/>
        <v>4.4000000000000004</v>
      </c>
    </row>
    <row r="100" spans="1:100" ht="33.75" thickBot="1">
      <c r="A100" s="93" t="s">
        <v>269</v>
      </c>
      <c r="B100" s="109" t="s">
        <v>52</v>
      </c>
      <c r="C100" s="222">
        <v>3.6</v>
      </c>
      <c r="D100" s="214">
        <v>4.5</v>
      </c>
      <c r="E100" s="225">
        <v>4.5</v>
      </c>
      <c r="F100" s="214"/>
      <c r="G100" s="214"/>
      <c r="H100" s="214"/>
      <c r="I100" s="214"/>
      <c r="J100" s="216">
        <v>3.8</v>
      </c>
      <c r="K100" s="215"/>
      <c r="L100" s="216"/>
      <c r="M100" s="215"/>
      <c r="N100" s="238"/>
      <c r="O100" s="215"/>
      <c r="P100" s="215"/>
      <c r="Q100" s="215"/>
      <c r="R100" s="215"/>
      <c r="S100" s="224"/>
      <c r="T100" s="217"/>
      <c r="U100" s="217"/>
      <c r="V100" s="217"/>
      <c r="W100" s="224"/>
      <c r="X100" s="217"/>
      <c r="Y100" s="228">
        <v>4.5</v>
      </c>
      <c r="Z100" s="223"/>
      <c r="AA100" s="223"/>
      <c r="AB100" s="226"/>
      <c r="AC100" s="226"/>
      <c r="AD100" s="223"/>
      <c r="AE100" s="219">
        <v>4</v>
      </c>
      <c r="AF100" s="229">
        <v>4</v>
      </c>
      <c r="AG100" s="230"/>
      <c r="AH100" s="219"/>
      <c r="AI100" s="231">
        <v>4</v>
      </c>
      <c r="AJ100" s="220"/>
      <c r="AK100" s="220"/>
      <c r="AL100" s="220">
        <v>4.5</v>
      </c>
      <c r="AM100" s="214"/>
      <c r="AN100" s="214"/>
      <c r="AO100" s="214"/>
      <c r="AP100" s="220">
        <v>4.2</v>
      </c>
      <c r="AQ100" s="220"/>
      <c r="AR100" s="220"/>
      <c r="AS100" s="220">
        <v>5.95</v>
      </c>
      <c r="AT100" s="217"/>
      <c r="AU100" s="232"/>
      <c r="AV100" s="232"/>
      <c r="AW100" s="217"/>
      <c r="AX100" s="217"/>
      <c r="AY100" s="217"/>
      <c r="AZ100" s="221"/>
      <c r="BA100" s="220"/>
      <c r="BB100" s="220"/>
      <c r="BC100" s="220"/>
      <c r="BD100" s="220"/>
      <c r="BE100" s="220"/>
      <c r="BF100" s="220"/>
      <c r="BG100" s="220"/>
      <c r="BH100" s="221"/>
      <c r="BI100" s="220"/>
      <c r="BJ100" s="227"/>
      <c r="BK100" s="227"/>
      <c r="BL100" s="227">
        <v>4.2</v>
      </c>
      <c r="BM100" s="220"/>
      <c r="BN100" s="220"/>
      <c r="BO100" s="227"/>
      <c r="BP100" s="49">
        <v>4.163636363636364</v>
      </c>
      <c r="BQ100" s="50">
        <v>3.6</v>
      </c>
      <c r="BR100" s="51">
        <v>4.5</v>
      </c>
      <c r="BS100" s="52">
        <v>5.95</v>
      </c>
      <c r="BT100" s="53"/>
      <c r="BU100" s="54"/>
      <c r="BV100" s="55"/>
      <c r="BW100" s="56"/>
      <c r="BX100" s="57"/>
      <c r="BY100" s="257"/>
      <c r="BZ100" s="84"/>
      <c r="CA100" s="258">
        <v>4.08</v>
      </c>
      <c r="CB100" s="59">
        <v>49.900000000000006</v>
      </c>
      <c r="CC100" s="153">
        <f t="shared" si="19"/>
        <v>4.2</v>
      </c>
      <c r="CD100" s="154" t="str">
        <f t="shared" si="20"/>
        <v/>
      </c>
      <c r="CE100" s="155">
        <f t="shared" si="21"/>
        <v>3.8</v>
      </c>
      <c r="CF100" s="156" t="str">
        <f t="shared" si="22"/>
        <v/>
      </c>
      <c r="CG100" s="157">
        <f t="shared" si="23"/>
        <v>4.5</v>
      </c>
      <c r="CH100" s="154" t="str">
        <f t="shared" si="24"/>
        <v/>
      </c>
      <c r="CI100" s="155">
        <f t="shared" si="25"/>
        <v>4</v>
      </c>
      <c r="CJ100" s="156"/>
      <c r="CK100" s="157">
        <f t="shared" si="26"/>
        <v>4.5</v>
      </c>
      <c r="CL100" s="158" t="str">
        <f t="shared" si="27"/>
        <v/>
      </c>
      <c r="CM100" s="155" t="str">
        <f t="shared" si="28"/>
        <v/>
      </c>
      <c r="CN100" s="156"/>
      <c r="CO100" s="157" t="str">
        <f t="shared" si="29"/>
        <v/>
      </c>
      <c r="CP100" s="154" t="str">
        <f t="shared" si="30"/>
        <v/>
      </c>
      <c r="CQ100" s="155">
        <f t="shared" si="31"/>
        <v>4.2</v>
      </c>
      <c r="CR100" s="159" t="str">
        <f t="shared" si="32"/>
        <v/>
      </c>
      <c r="CS100" s="157" t="str">
        <f t="shared" si="33"/>
        <v/>
      </c>
      <c r="CT100" s="154" t="str">
        <f t="shared" si="34"/>
        <v/>
      </c>
      <c r="CU100" s="155">
        <f t="shared" si="35"/>
        <v>4.2</v>
      </c>
      <c r="CV100" s="156">
        <f t="shared" si="36"/>
        <v>5.95</v>
      </c>
    </row>
    <row r="101" spans="1:100" ht="17.25" thickBot="1">
      <c r="A101" s="94" t="s">
        <v>134</v>
      </c>
      <c r="B101" s="131" t="s">
        <v>52</v>
      </c>
      <c r="C101" s="222"/>
      <c r="D101" s="214"/>
      <c r="E101" s="214"/>
      <c r="F101" s="214"/>
      <c r="G101" s="214"/>
      <c r="H101" s="214"/>
      <c r="I101" s="214"/>
      <c r="J101" s="215"/>
      <c r="K101" s="215"/>
      <c r="L101" s="215"/>
      <c r="M101" s="215"/>
      <c r="N101" s="215"/>
      <c r="O101" s="215"/>
      <c r="P101" s="215"/>
      <c r="Q101" s="215"/>
      <c r="R101" s="215"/>
      <c r="S101" s="217"/>
      <c r="T101" s="217"/>
      <c r="U101" s="217"/>
      <c r="V101" s="217"/>
      <c r="W101" s="217"/>
      <c r="X101" s="217"/>
      <c r="Y101" s="214"/>
      <c r="Z101" s="223"/>
      <c r="AA101" s="223"/>
      <c r="AB101" s="223"/>
      <c r="AC101" s="223"/>
      <c r="AD101" s="223"/>
      <c r="AE101" s="219"/>
      <c r="AF101" s="219"/>
      <c r="AG101" s="219"/>
      <c r="AH101" s="219"/>
      <c r="AI101" s="219"/>
      <c r="AJ101" s="220"/>
      <c r="AK101" s="220"/>
      <c r="AL101" s="220"/>
      <c r="AM101" s="214"/>
      <c r="AN101" s="214"/>
      <c r="AO101" s="214"/>
      <c r="AP101" s="220"/>
      <c r="AQ101" s="220"/>
      <c r="AR101" s="220"/>
      <c r="AS101" s="220">
        <v>3.5</v>
      </c>
      <c r="AT101" s="217"/>
      <c r="AU101" s="217"/>
      <c r="AV101" s="217"/>
      <c r="AW101" s="217"/>
      <c r="AX101" s="217"/>
      <c r="AY101" s="217"/>
      <c r="AZ101" s="220"/>
      <c r="BA101" s="220"/>
      <c r="BB101" s="220"/>
      <c r="BC101" s="220"/>
      <c r="BD101" s="220"/>
      <c r="BE101" s="220"/>
      <c r="BF101" s="220"/>
      <c r="BG101" s="220"/>
      <c r="BH101" s="220"/>
      <c r="BI101" s="220"/>
      <c r="BJ101" s="220"/>
      <c r="BK101" s="220"/>
      <c r="BL101" s="220"/>
      <c r="BM101" s="220"/>
      <c r="BN101" s="220"/>
      <c r="BO101" s="220"/>
      <c r="BP101" s="49" t="s">
        <v>200</v>
      </c>
      <c r="BQ101" s="50" t="s">
        <v>200</v>
      </c>
      <c r="BR101" s="51" t="s">
        <v>200</v>
      </c>
      <c r="BS101" s="132">
        <v>3.5</v>
      </c>
      <c r="BT101" s="133"/>
      <c r="BU101" s="134"/>
      <c r="BV101" s="62"/>
      <c r="BW101" s="63"/>
      <c r="BX101" s="135"/>
      <c r="BY101" s="259"/>
      <c r="BZ101" s="260"/>
      <c r="CA101" s="261">
        <v>3.4</v>
      </c>
      <c r="CB101" s="59"/>
      <c r="CC101" s="160" t="str">
        <f t="shared" si="19"/>
        <v/>
      </c>
      <c r="CD101" s="161" t="str">
        <f t="shared" si="20"/>
        <v/>
      </c>
      <c r="CE101" s="162" t="str">
        <f t="shared" si="21"/>
        <v/>
      </c>
      <c r="CF101" s="163" t="str">
        <f t="shared" si="22"/>
        <v/>
      </c>
      <c r="CG101" s="164" t="str">
        <f t="shared" si="23"/>
        <v/>
      </c>
      <c r="CH101" s="161" t="str">
        <f t="shared" si="24"/>
        <v/>
      </c>
      <c r="CI101" s="162" t="str">
        <f t="shared" si="25"/>
        <v/>
      </c>
      <c r="CJ101" s="163"/>
      <c r="CK101" s="164" t="str">
        <f t="shared" si="26"/>
        <v/>
      </c>
      <c r="CL101" s="165" t="str">
        <f t="shared" si="27"/>
        <v/>
      </c>
      <c r="CM101" s="162" t="str">
        <f t="shared" si="28"/>
        <v/>
      </c>
      <c r="CN101" s="163"/>
      <c r="CO101" s="164" t="str">
        <f t="shared" si="29"/>
        <v/>
      </c>
      <c r="CP101" s="161" t="str">
        <f t="shared" si="30"/>
        <v/>
      </c>
      <c r="CQ101" s="162" t="str">
        <f t="shared" si="31"/>
        <v/>
      </c>
      <c r="CR101" s="166" t="str">
        <f t="shared" si="32"/>
        <v/>
      </c>
      <c r="CS101" s="164" t="str">
        <f t="shared" si="33"/>
        <v/>
      </c>
      <c r="CT101" s="161" t="str">
        <f t="shared" si="34"/>
        <v/>
      </c>
      <c r="CU101" s="162" t="str">
        <f t="shared" si="35"/>
        <v/>
      </c>
      <c r="CV101" s="163">
        <f t="shared" si="36"/>
        <v>3.5</v>
      </c>
    </row>
    <row r="102" spans="1:100" ht="37.5" thickBot="1">
      <c r="A102" s="130" t="s">
        <v>135</v>
      </c>
      <c r="B102" s="144"/>
      <c r="C102" s="239"/>
      <c r="D102" s="234"/>
      <c r="E102" s="240"/>
      <c r="F102" s="241"/>
      <c r="G102" s="242"/>
      <c r="H102" s="243"/>
      <c r="I102" s="234"/>
      <c r="J102" s="234"/>
      <c r="K102" s="234"/>
      <c r="L102" s="234"/>
      <c r="M102" s="234"/>
      <c r="N102" s="234"/>
      <c r="O102" s="234"/>
      <c r="P102" s="234"/>
      <c r="Q102" s="234"/>
      <c r="R102" s="234"/>
      <c r="S102" s="217"/>
      <c r="T102" s="217"/>
      <c r="U102" s="217"/>
      <c r="V102" s="217"/>
      <c r="W102" s="217"/>
      <c r="X102" s="217"/>
      <c r="Y102" s="234"/>
      <c r="Z102" s="223"/>
      <c r="AA102" s="223"/>
      <c r="AB102" s="223"/>
      <c r="AC102" s="223"/>
      <c r="AD102" s="223"/>
      <c r="AE102" s="234"/>
      <c r="AF102" s="234"/>
      <c r="AG102" s="234"/>
      <c r="AH102" s="234"/>
      <c r="AI102" s="234"/>
      <c r="AJ102" s="234"/>
      <c r="AK102" s="234"/>
      <c r="AL102" s="234"/>
      <c r="AM102" s="234"/>
      <c r="AN102" s="234"/>
      <c r="AO102" s="234"/>
      <c r="AP102" s="234"/>
      <c r="AQ102" s="234"/>
      <c r="AR102" s="234"/>
      <c r="AS102" s="234"/>
      <c r="AT102" s="243"/>
      <c r="AU102" s="243"/>
      <c r="AV102" s="243"/>
      <c r="AW102" s="243"/>
      <c r="AX102" s="243"/>
      <c r="AY102" s="234"/>
      <c r="AZ102" s="234"/>
      <c r="BA102" s="234"/>
      <c r="BB102" s="234"/>
      <c r="BC102" s="234"/>
      <c r="BD102" s="234"/>
      <c r="BE102" s="234"/>
      <c r="BF102" s="234"/>
      <c r="BG102" s="234"/>
      <c r="BH102" s="234"/>
      <c r="BI102" s="234"/>
      <c r="BJ102" s="234"/>
      <c r="BK102" s="234"/>
      <c r="BL102" s="234"/>
      <c r="BM102" s="234"/>
      <c r="BN102" s="234"/>
      <c r="BO102" s="234"/>
      <c r="BP102" s="146" t="s">
        <v>200</v>
      </c>
      <c r="BQ102" s="145" t="s">
        <v>200</v>
      </c>
      <c r="BR102" s="145" t="s">
        <v>200</v>
      </c>
      <c r="BS102" s="147" t="s">
        <v>200</v>
      </c>
      <c r="BT102" s="148"/>
      <c r="BU102" s="149"/>
      <c r="BV102" s="145"/>
      <c r="BW102" s="145"/>
      <c r="BX102" s="150"/>
      <c r="BY102" s="262"/>
      <c r="BZ102" s="263"/>
      <c r="CA102" s="263"/>
      <c r="CB102" s="59"/>
      <c r="CC102" s="167" t="str">
        <f t="shared" si="19"/>
        <v/>
      </c>
      <c r="CD102" s="168" t="str">
        <f t="shared" si="20"/>
        <v/>
      </c>
      <c r="CE102" s="167" t="str">
        <f t="shared" si="21"/>
        <v/>
      </c>
      <c r="CF102" s="169" t="str">
        <f t="shared" si="22"/>
        <v/>
      </c>
      <c r="CG102" s="170" t="str">
        <f t="shared" si="23"/>
        <v/>
      </c>
      <c r="CH102" s="168" t="str">
        <f t="shared" si="24"/>
        <v/>
      </c>
      <c r="CI102" s="167" t="str">
        <f t="shared" si="25"/>
        <v/>
      </c>
      <c r="CJ102" s="169"/>
      <c r="CK102" s="170" t="str">
        <f t="shared" si="26"/>
        <v/>
      </c>
      <c r="CL102" s="171" t="str">
        <f t="shared" si="27"/>
        <v/>
      </c>
      <c r="CM102" s="167" t="str">
        <f t="shared" si="28"/>
        <v/>
      </c>
      <c r="CN102" s="169"/>
      <c r="CO102" s="170" t="str">
        <f t="shared" si="29"/>
        <v/>
      </c>
      <c r="CP102" s="168" t="str">
        <f t="shared" si="30"/>
        <v/>
      </c>
      <c r="CQ102" s="167" t="str">
        <f t="shared" si="31"/>
        <v/>
      </c>
      <c r="CR102" s="172" t="str">
        <f t="shared" si="32"/>
        <v/>
      </c>
      <c r="CS102" s="170" t="str">
        <f t="shared" si="33"/>
        <v/>
      </c>
      <c r="CT102" s="168" t="str">
        <f t="shared" si="34"/>
        <v/>
      </c>
      <c r="CU102" s="167" t="str">
        <f t="shared" si="35"/>
        <v/>
      </c>
      <c r="CV102" s="169" t="str">
        <f t="shared" si="36"/>
        <v/>
      </c>
    </row>
    <row r="103" spans="1:100" ht="33.75" thickBot="1">
      <c r="A103" s="93" t="s">
        <v>270</v>
      </c>
      <c r="B103" s="136" t="s">
        <v>136</v>
      </c>
      <c r="C103" s="222"/>
      <c r="D103" s="214"/>
      <c r="E103" s="214"/>
      <c r="F103" s="214"/>
      <c r="G103" s="214"/>
      <c r="H103" s="214"/>
      <c r="I103" s="214"/>
      <c r="J103" s="215"/>
      <c r="K103" s="215"/>
      <c r="L103" s="215"/>
      <c r="M103" s="215"/>
      <c r="N103" s="215"/>
      <c r="O103" s="215"/>
      <c r="P103" s="215"/>
      <c r="Q103" s="215"/>
      <c r="R103" s="215"/>
      <c r="S103" s="217"/>
      <c r="T103" s="217"/>
      <c r="U103" s="217"/>
      <c r="V103" s="217"/>
      <c r="W103" s="217"/>
      <c r="X103" s="217"/>
      <c r="Y103" s="214"/>
      <c r="Z103" s="223"/>
      <c r="AA103" s="223"/>
      <c r="AB103" s="223"/>
      <c r="AC103" s="223"/>
      <c r="AD103" s="223"/>
      <c r="AE103" s="219"/>
      <c r="AF103" s="219"/>
      <c r="AG103" s="219"/>
      <c r="AH103" s="219"/>
      <c r="AI103" s="219"/>
      <c r="AJ103" s="220"/>
      <c r="AK103" s="220"/>
      <c r="AL103" s="220"/>
      <c r="AM103" s="214"/>
      <c r="AN103" s="214"/>
      <c r="AO103" s="214"/>
      <c r="AP103" s="220"/>
      <c r="AQ103" s="220">
        <v>6</v>
      </c>
      <c r="AR103" s="220"/>
      <c r="AS103" s="220"/>
      <c r="AT103" s="217"/>
      <c r="AU103" s="217"/>
      <c r="AV103" s="217"/>
      <c r="AW103" s="217"/>
      <c r="AX103" s="217"/>
      <c r="AY103" s="217"/>
      <c r="AZ103" s="220"/>
      <c r="BA103" s="220"/>
      <c r="BB103" s="220"/>
      <c r="BC103" s="220"/>
      <c r="BD103" s="220"/>
      <c r="BE103" s="220"/>
      <c r="BF103" s="220"/>
      <c r="BG103" s="220"/>
      <c r="BH103" s="220"/>
      <c r="BI103" s="220"/>
      <c r="BJ103" s="220"/>
      <c r="BK103" s="220"/>
      <c r="BL103" s="220"/>
      <c r="BM103" s="220"/>
      <c r="BN103" s="220"/>
      <c r="BO103" s="220"/>
      <c r="BP103" s="137">
        <v>6</v>
      </c>
      <c r="BQ103" s="138"/>
      <c r="BR103" s="139"/>
      <c r="BS103" s="140" t="s">
        <v>200</v>
      </c>
      <c r="BT103" s="141"/>
      <c r="BU103" s="142"/>
      <c r="BV103" s="66"/>
      <c r="BW103" s="67"/>
      <c r="BX103" s="143"/>
      <c r="BY103" s="264"/>
      <c r="BZ103" s="265"/>
      <c r="CA103" s="266"/>
      <c r="CB103" s="59">
        <v>8.5</v>
      </c>
      <c r="CC103" s="173" t="str">
        <f t="shared" si="19"/>
        <v/>
      </c>
      <c r="CD103" s="174" t="str">
        <f t="shared" si="20"/>
        <v/>
      </c>
      <c r="CE103" s="175" t="str">
        <f t="shared" si="21"/>
        <v/>
      </c>
      <c r="CF103" s="176" t="str">
        <f t="shared" si="22"/>
        <v/>
      </c>
      <c r="CG103" s="177" t="str">
        <f t="shared" si="23"/>
        <v/>
      </c>
      <c r="CH103" s="174" t="str">
        <f t="shared" si="24"/>
        <v/>
      </c>
      <c r="CI103" s="175" t="str">
        <f t="shared" si="25"/>
        <v/>
      </c>
      <c r="CJ103" s="176"/>
      <c r="CK103" s="177" t="str">
        <f t="shared" si="26"/>
        <v/>
      </c>
      <c r="CL103" s="178" t="str">
        <f t="shared" si="27"/>
        <v/>
      </c>
      <c r="CM103" s="175" t="str">
        <f t="shared" si="28"/>
        <v/>
      </c>
      <c r="CN103" s="176"/>
      <c r="CO103" s="177" t="str">
        <f t="shared" si="29"/>
        <v/>
      </c>
      <c r="CP103" s="174" t="str">
        <f t="shared" si="30"/>
        <v/>
      </c>
      <c r="CQ103" s="175" t="str">
        <f t="shared" si="31"/>
        <v/>
      </c>
      <c r="CR103" s="179" t="str">
        <f t="shared" si="32"/>
        <v/>
      </c>
      <c r="CS103" s="177" t="str">
        <f t="shared" si="33"/>
        <v/>
      </c>
      <c r="CT103" s="174" t="str">
        <f t="shared" si="34"/>
        <v/>
      </c>
      <c r="CU103" s="175">
        <f t="shared" si="35"/>
        <v>6</v>
      </c>
      <c r="CV103" s="176" t="str">
        <f t="shared" si="36"/>
        <v/>
      </c>
    </row>
    <row r="104" spans="1:100" ht="17.25" thickBot="1">
      <c r="A104" s="93" t="s">
        <v>137</v>
      </c>
      <c r="B104" s="109" t="s">
        <v>52</v>
      </c>
      <c r="C104" s="222"/>
      <c r="D104" s="214">
        <v>15</v>
      </c>
      <c r="E104" s="225"/>
      <c r="F104" s="214"/>
      <c r="G104" s="214"/>
      <c r="H104" s="214"/>
      <c r="I104" s="214"/>
      <c r="J104" s="215"/>
      <c r="K104" s="215"/>
      <c r="L104" s="215"/>
      <c r="M104" s="215"/>
      <c r="N104" s="215"/>
      <c r="O104" s="215"/>
      <c r="P104" s="215"/>
      <c r="Q104" s="215"/>
      <c r="R104" s="215"/>
      <c r="S104" s="217"/>
      <c r="T104" s="217"/>
      <c r="U104" s="217"/>
      <c r="V104" s="217"/>
      <c r="W104" s="244"/>
      <c r="X104" s="217"/>
      <c r="Y104" s="214"/>
      <c r="Z104" s="223"/>
      <c r="AA104" s="223"/>
      <c r="AB104" s="223"/>
      <c r="AC104" s="223"/>
      <c r="AD104" s="223"/>
      <c r="AE104" s="219"/>
      <c r="AF104" s="219"/>
      <c r="AG104" s="219"/>
      <c r="AH104" s="219"/>
      <c r="AI104" s="219"/>
      <c r="AJ104" s="220"/>
      <c r="AK104" s="220"/>
      <c r="AL104" s="220"/>
      <c r="AM104" s="214"/>
      <c r="AN104" s="214"/>
      <c r="AO104" s="214"/>
      <c r="AP104" s="220">
        <v>3.5</v>
      </c>
      <c r="AQ104" s="220"/>
      <c r="AR104" s="220">
        <v>6</v>
      </c>
      <c r="AS104" s="220"/>
      <c r="AT104" s="217"/>
      <c r="AU104" s="217"/>
      <c r="AV104" s="217"/>
      <c r="AW104" s="217"/>
      <c r="AX104" s="217"/>
      <c r="AY104" s="217"/>
      <c r="AZ104" s="220"/>
      <c r="BA104" s="220"/>
      <c r="BB104" s="220"/>
      <c r="BC104" s="220"/>
      <c r="BD104" s="220"/>
      <c r="BE104" s="220"/>
      <c r="BF104" s="220"/>
      <c r="BG104" s="220"/>
      <c r="BH104" s="220"/>
      <c r="BI104" s="220"/>
      <c r="BJ104" s="220"/>
      <c r="BK104" s="220"/>
      <c r="BL104" s="220"/>
      <c r="BM104" s="220"/>
      <c r="BN104" s="220"/>
      <c r="BO104" s="220"/>
      <c r="BP104" s="49">
        <v>8.1666666666666661</v>
      </c>
      <c r="BQ104" s="50">
        <v>3.5</v>
      </c>
      <c r="BR104" s="51">
        <v>15</v>
      </c>
      <c r="BS104" s="52" t="s">
        <v>200</v>
      </c>
      <c r="BT104" s="53"/>
      <c r="BU104" s="54"/>
      <c r="BV104" s="55"/>
      <c r="BW104" s="56"/>
      <c r="BX104" s="57"/>
      <c r="BY104" s="257"/>
      <c r="BZ104" s="84"/>
      <c r="CA104" s="258"/>
      <c r="CB104" s="59">
        <v>33.5</v>
      </c>
      <c r="CC104" s="153">
        <f t="shared" si="19"/>
        <v>15</v>
      </c>
      <c r="CD104" s="154" t="str">
        <f t="shared" si="20"/>
        <v/>
      </c>
      <c r="CE104" s="155" t="str">
        <f t="shared" si="21"/>
        <v/>
      </c>
      <c r="CF104" s="156" t="str">
        <f t="shared" si="22"/>
        <v/>
      </c>
      <c r="CG104" s="157" t="str">
        <f t="shared" si="23"/>
        <v/>
      </c>
      <c r="CH104" s="154" t="str">
        <f t="shared" si="24"/>
        <v/>
      </c>
      <c r="CI104" s="155" t="str">
        <f t="shared" si="25"/>
        <v/>
      </c>
      <c r="CJ104" s="156"/>
      <c r="CK104" s="157" t="str">
        <f t="shared" si="26"/>
        <v/>
      </c>
      <c r="CL104" s="158" t="str">
        <f t="shared" si="27"/>
        <v/>
      </c>
      <c r="CM104" s="155" t="str">
        <f t="shared" si="28"/>
        <v/>
      </c>
      <c r="CN104" s="156"/>
      <c r="CO104" s="157" t="str">
        <f t="shared" si="29"/>
        <v/>
      </c>
      <c r="CP104" s="154" t="str">
        <f t="shared" si="30"/>
        <v/>
      </c>
      <c r="CQ104" s="155" t="str">
        <f t="shared" si="31"/>
        <v/>
      </c>
      <c r="CR104" s="159" t="str">
        <f t="shared" si="32"/>
        <v/>
      </c>
      <c r="CS104" s="157" t="str">
        <f t="shared" si="33"/>
        <v/>
      </c>
      <c r="CT104" s="154" t="str">
        <f t="shared" si="34"/>
        <v/>
      </c>
      <c r="CU104" s="155">
        <f t="shared" si="35"/>
        <v>4.75</v>
      </c>
      <c r="CV104" s="156" t="str">
        <f t="shared" si="36"/>
        <v/>
      </c>
    </row>
    <row r="105" spans="1:100" ht="17.25" thickBot="1">
      <c r="A105" s="93" t="s">
        <v>138</v>
      </c>
      <c r="B105" s="109" t="s">
        <v>52</v>
      </c>
      <c r="C105" s="222"/>
      <c r="D105" s="214">
        <v>15</v>
      </c>
      <c r="E105" s="214"/>
      <c r="F105" s="214"/>
      <c r="G105" s="214"/>
      <c r="H105" s="214"/>
      <c r="I105" s="214"/>
      <c r="J105" s="215"/>
      <c r="K105" s="215"/>
      <c r="L105" s="215"/>
      <c r="M105" s="215"/>
      <c r="N105" s="238"/>
      <c r="O105" s="215"/>
      <c r="P105" s="215"/>
      <c r="Q105" s="215"/>
      <c r="R105" s="215"/>
      <c r="S105" s="217"/>
      <c r="T105" s="217"/>
      <c r="U105" s="217"/>
      <c r="V105" s="217"/>
      <c r="W105" s="217"/>
      <c r="X105" s="217"/>
      <c r="Y105" s="214"/>
      <c r="Z105" s="223"/>
      <c r="AA105" s="223"/>
      <c r="AB105" s="223"/>
      <c r="AC105" s="223"/>
      <c r="AD105" s="223"/>
      <c r="AE105" s="219"/>
      <c r="AF105" s="219"/>
      <c r="AG105" s="219"/>
      <c r="AH105" s="219"/>
      <c r="AI105" s="219"/>
      <c r="AJ105" s="220"/>
      <c r="AK105" s="220"/>
      <c r="AL105" s="220"/>
      <c r="AM105" s="214"/>
      <c r="AN105" s="214"/>
      <c r="AO105" s="214"/>
      <c r="AP105" s="220"/>
      <c r="AQ105" s="220"/>
      <c r="AR105" s="220"/>
      <c r="AS105" s="220"/>
      <c r="AT105" s="217"/>
      <c r="AU105" s="217"/>
      <c r="AV105" s="217"/>
      <c r="AW105" s="217"/>
      <c r="AX105" s="217"/>
      <c r="AY105" s="217"/>
      <c r="AZ105" s="220"/>
      <c r="BA105" s="220"/>
      <c r="BB105" s="220"/>
      <c r="BC105" s="220"/>
      <c r="BD105" s="220"/>
      <c r="BE105" s="220"/>
      <c r="BF105" s="220"/>
      <c r="BG105" s="220"/>
      <c r="BH105" s="220"/>
      <c r="BI105" s="220"/>
      <c r="BJ105" s="220"/>
      <c r="BK105" s="220"/>
      <c r="BL105" s="220"/>
      <c r="BM105" s="220"/>
      <c r="BN105" s="220"/>
      <c r="BO105" s="220"/>
      <c r="BP105" s="49">
        <v>15</v>
      </c>
      <c r="BQ105" s="50" t="s">
        <v>200</v>
      </c>
      <c r="BR105" s="51" t="s">
        <v>200</v>
      </c>
      <c r="BS105" s="52" t="s">
        <v>200</v>
      </c>
      <c r="BT105" s="53"/>
      <c r="BU105" s="54"/>
      <c r="BV105" s="55"/>
      <c r="BW105" s="56"/>
      <c r="BX105" s="57"/>
      <c r="BY105" s="257"/>
      <c r="BZ105" s="84"/>
      <c r="CA105" s="258"/>
      <c r="CB105" s="59"/>
      <c r="CC105" s="153">
        <f t="shared" si="19"/>
        <v>15</v>
      </c>
      <c r="CD105" s="154" t="str">
        <f t="shared" si="20"/>
        <v/>
      </c>
      <c r="CE105" s="155" t="str">
        <f t="shared" si="21"/>
        <v/>
      </c>
      <c r="CF105" s="156" t="str">
        <f t="shared" si="22"/>
        <v/>
      </c>
      <c r="CG105" s="157" t="str">
        <f t="shared" si="23"/>
        <v/>
      </c>
      <c r="CH105" s="154" t="str">
        <f t="shared" si="24"/>
        <v/>
      </c>
      <c r="CI105" s="155" t="str">
        <f t="shared" si="25"/>
        <v/>
      </c>
      <c r="CJ105" s="156"/>
      <c r="CK105" s="157" t="str">
        <f t="shared" si="26"/>
        <v/>
      </c>
      <c r="CL105" s="158" t="str">
        <f t="shared" si="27"/>
        <v/>
      </c>
      <c r="CM105" s="155" t="str">
        <f t="shared" si="28"/>
        <v/>
      </c>
      <c r="CN105" s="156"/>
      <c r="CO105" s="157" t="str">
        <f t="shared" si="29"/>
        <v/>
      </c>
      <c r="CP105" s="154" t="str">
        <f t="shared" si="30"/>
        <v/>
      </c>
      <c r="CQ105" s="155" t="str">
        <f t="shared" si="31"/>
        <v/>
      </c>
      <c r="CR105" s="159" t="str">
        <f t="shared" si="32"/>
        <v/>
      </c>
      <c r="CS105" s="157" t="str">
        <f t="shared" si="33"/>
        <v/>
      </c>
      <c r="CT105" s="154" t="str">
        <f t="shared" si="34"/>
        <v/>
      </c>
      <c r="CU105" s="155" t="str">
        <f t="shared" si="35"/>
        <v/>
      </c>
      <c r="CV105" s="156" t="str">
        <f t="shared" si="36"/>
        <v/>
      </c>
    </row>
    <row r="106" spans="1:100" ht="17.25" thickBot="1">
      <c r="A106" s="93" t="s">
        <v>139</v>
      </c>
      <c r="B106" s="109" t="s">
        <v>52</v>
      </c>
      <c r="C106" s="222"/>
      <c r="D106" s="214"/>
      <c r="E106" s="214"/>
      <c r="F106" s="214"/>
      <c r="G106" s="214"/>
      <c r="H106" s="214"/>
      <c r="I106" s="214"/>
      <c r="J106" s="215"/>
      <c r="K106" s="215"/>
      <c r="L106" s="215"/>
      <c r="M106" s="215"/>
      <c r="N106" s="215"/>
      <c r="O106" s="215"/>
      <c r="P106" s="215"/>
      <c r="Q106" s="215"/>
      <c r="R106" s="215"/>
      <c r="S106" s="217"/>
      <c r="T106" s="217"/>
      <c r="U106" s="217"/>
      <c r="V106" s="217"/>
      <c r="W106" s="217"/>
      <c r="X106" s="217"/>
      <c r="Y106" s="214"/>
      <c r="Z106" s="223"/>
      <c r="AA106" s="223"/>
      <c r="AB106" s="223"/>
      <c r="AC106" s="223"/>
      <c r="AD106" s="223"/>
      <c r="AE106" s="219"/>
      <c r="AF106" s="229"/>
      <c r="AG106" s="219"/>
      <c r="AH106" s="219"/>
      <c r="AI106" s="219"/>
      <c r="AJ106" s="220"/>
      <c r="AK106" s="220"/>
      <c r="AL106" s="220"/>
      <c r="AM106" s="214"/>
      <c r="AN106" s="214"/>
      <c r="AO106" s="214"/>
      <c r="AP106" s="220"/>
      <c r="AQ106" s="220"/>
      <c r="AR106" s="220"/>
      <c r="AS106" s="220"/>
      <c r="AT106" s="217"/>
      <c r="AU106" s="217"/>
      <c r="AV106" s="217"/>
      <c r="AW106" s="217"/>
      <c r="AX106" s="217"/>
      <c r="AY106" s="217"/>
      <c r="AZ106" s="220"/>
      <c r="BA106" s="220"/>
      <c r="BB106" s="220"/>
      <c r="BC106" s="220"/>
      <c r="BD106" s="220"/>
      <c r="BE106" s="220"/>
      <c r="BF106" s="220"/>
      <c r="BG106" s="220"/>
      <c r="BH106" s="220"/>
      <c r="BI106" s="220"/>
      <c r="BJ106" s="220"/>
      <c r="BK106" s="220"/>
      <c r="BL106" s="220"/>
      <c r="BM106" s="220"/>
      <c r="BN106" s="220"/>
      <c r="BO106" s="220"/>
      <c r="BP106" s="49" t="s">
        <v>200</v>
      </c>
      <c r="BQ106" s="50" t="s">
        <v>200</v>
      </c>
      <c r="BR106" s="51" t="s">
        <v>200</v>
      </c>
      <c r="BS106" s="52" t="s">
        <v>200</v>
      </c>
      <c r="BT106" s="53"/>
      <c r="BU106" s="54"/>
      <c r="BV106" s="55"/>
      <c r="BW106" s="56"/>
      <c r="BX106" s="57"/>
      <c r="BY106" s="257"/>
      <c r="BZ106" s="84"/>
      <c r="CA106" s="258"/>
      <c r="CB106" s="59"/>
      <c r="CC106" s="153" t="str">
        <f t="shared" si="19"/>
        <v/>
      </c>
      <c r="CD106" s="154" t="str">
        <f t="shared" si="20"/>
        <v/>
      </c>
      <c r="CE106" s="155" t="str">
        <f t="shared" si="21"/>
        <v/>
      </c>
      <c r="CF106" s="156" t="str">
        <f t="shared" si="22"/>
        <v/>
      </c>
      <c r="CG106" s="157" t="str">
        <f t="shared" si="23"/>
        <v/>
      </c>
      <c r="CH106" s="154" t="str">
        <f t="shared" si="24"/>
        <v/>
      </c>
      <c r="CI106" s="155" t="str">
        <f t="shared" si="25"/>
        <v/>
      </c>
      <c r="CJ106" s="156"/>
      <c r="CK106" s="157" t="str">
        <f t="shared" si="26"/>
        <v/>
      </c>
      <c r="CL106" s="158" t="str">
        <f t="shared" si="27"/>
        <v/>
      </c>
      <c r="CM106" s="155" t="str">
        <f t="shared" si="28"/>
        <v/>
      </c>
      <c r="CN106" s="156"/>
      <c r="CO106" s="157" t="str">
        <f t="shared" si="29"/>
        <v/>
      </c>
      <c r="CP106" s="154" t="str">
        <f t="shared" si="30"/>
        <v/>
      </c>
      <c r="CQ106" s="155" t="str">
        <f t="shared" si="31"/>
        <v/>
      </c>
      <c r="CR106" s="159" t="str">
        <f t="shared" si="32"/>
        <v/>
      </c>
      <c r="CS106" s="157" t="str">
        <f t="shared" si="33"/>
        <v/>
      </c>
      <c r="CT106" s="154" t="str">
        <f t="shared" si="34"/>
        <v/>
      </c>
      <c r="CU106" s="155" t="str">
        <f t="shared" si="35"/>
        <v/>
      </c>
      <c r="CV106" s="156" t="str">
        <f t="shared" si="36"/>
        <v/>
      </c>
    </row>
    <row r="107" spans="1:100" ht="17.25" thickBot="1">
      <c r="A107" s="93" t="s">
        <v>140</v>
      </c>
      <c r="B107" s="109" t="s">
        <v>52</v>
      </c>
      <c r="C107" s="222"/>
      <c r="D107" s="214"/>
      <c r="E107" s="214"/>
      <c r="F107" s="214"/>
      <c r="G107" s="214"/>
      <c r="H107" s="214"/>
      <c r="I107" s="214"/>
      <c r="J107" s="215"/>
      <c r="K107" s="215"/>
      <c r="L107" s="215"/>
      <c r="M107" s="215"/>
      <c r="N107" s="215"/>
      <c r="O107" s="215"/>
      <c r="P107" s="215"/>
      <c r="Q107" s="215"/>
      <c r="R107" s="215"/>
      <c r="S107" s="217"/>
      <c r="T107" s="217"/>
      <c r="U107" s="217"/>
      <c r="V107" s="217"/>
      <c r="W107" s="217"/>
      <c r="X107" s="217"/>
      <c r="Y107" s="214"/>
      <c r="Z107" s="223"/>
      <c r="AA107" s="223"/>
      <c r="AB107" s="223"/>
      <c r="AC107" s="223"/>
      <c r="AD107" s="223"/>
      <c r="AE107" s="219"/>
      <c r="AF107" s="219"/>
      <c r="AG107" s="219"/>
      <c r="AH107" s="219"/>
      <c r="AI107" s="219"/>
      <c r="AJ107" s="220"/>
      <c r="AK107" s="220"/>
      <c r="AL107" s="220"/>
      <c r="AM107" s="214"/>
      <c r="AN107" s="214"/>
      <c r="AO107" s="214"/>
      <c r="AP107" s="220"/>
      <c r="AQ107" s="220"/>
      <c r="AR107" s="220"/>
      <c r="AS107" s="220"/>
      <c r="AT107" s="217"/>
      <c r="AU107" s="217"/>
      <c r="AV107" s="217"/>
      <c r="AW107" s="217"/>
      <c r="AX107" s="217"/>
      <c r="AY107" s="217"/>
      <c r="AZ107" s="220"/>
      <c r="BA107" s="220"/>
      <c r="BB107" s="220"/>
      <c r="BC107" s="220"/>
      <c r="BD107" s="220"/>
      <c r="BE107" s="221"/>
      <c r="BF107" s="220"/>
      <c r="BG107" s="220"/>
      <c r="BH107" s="220"/>
      <c r="BI107" s="220"/>
      <c r="BJ107" s="220"/>
      <c r="BK107" s="220"/>
      <c r="BL107" s="220"/>
      <c r="BM107" s="220"/>
      <c r="BN107" s="220"/>
      <c r="BO107" s="220"/>
      <c r="BP107" s="49" t="s">
        <v>200</v>
      </c>
      <c r="BQ107" s="50" t="s">
        <v>200</v>
      </c>
      <c r="BR107" s="51" t="s">
        <v>200</v>
      </c>
      <c r="BS107" s="52" t="s">
        <v>200</v>
      </c>
      <c r="BT107" s="53"/>
      <c r="BU107" s="54"/>
      <c r="BV107" s="55"/>
      <c r="BW107" s="56"/>
      <c r="BX107" s="57"/>
      <c r="BY107" s="257"/>
      <c r="BZ107" s="84"/>
      <c r="CA107" s="258"/>
      <c r="CB107" s="59"/>
      <c r="CC107" s="153" t="str">
        <f t="shared" si="19"/>
        <v/>
      </c>
      <c r="CD107" s="154" t="str">
        <f t="shared" si="20"/>
        <v/>
      </c>
      <c r="CE107" s="155" t="str">
        <f t="shared" si="21"/>
        <v/>
      </c>
      <c r="CF107" s="156" t="str">
        <f t="shared" si="22"/>
        <v/>
      </c>
      <c r="CG107" s="157" t="str">
        <f t="shared" si="23"/>
        <v/>
      </c>
      <c r="CH107" s="154" t="str">
        <f t="shared" si="24"/>
        <v/>
      </c>
      <c r="CI107" s="155" t="str">
        <f t="shared" si="25"/>
        <v/>
      </c>
      <c r="CJ107" s="156"/>
      <c r="CK107" s="157" t="str">
        <f t="shared" si="26"/>
        <v/>
      </c>
      <c r="CL107" s="158" t="str">
        <f t="shared" si="27"/>
        <v/>
      </c>
      <c r="CM107" s="155" t="str">
        <f t="shared" si="28"/>
        <v/>
      </c>
      <c r="CN107" s="156"/>
      <c r="CO107" s="157" t="str">
        <f t="shared" si="29"/>
        <v/>
      </c>
      <c r="CP107" s="154" t="str">
        <f t="shared" si="30"/>
        <v/>
      </c>
      <c r="CQ107" s="155" t="str">
        <f t="shared" si="31"/>
        <v/>
      </c>
      <c r="CR107" s="159" t="str">
        <f t="shared" si="32"/>
        <v/>
      </c>
      <c r="CS107" s="157" t="str">
        <f t="shared" si="33"/>
        <v/>
      </c>
      <c r="CT107" s="154" t="str">
        <f t="shared" si="34"/>
        <v/>
      </c>
      <c r="CU107" s="155" t="str">
        <f t="shared" si="35"/>
        <v/>
      </c>
      <c r="CV107" s="156" t="str">
        <f t="shared" si="36"/>
        <v/>
      </c>
    </row>
    <row r="108" spans="1:100" ht="17.25" thickBot="1">
      <c r="A108" s="93" t="s">
        <v>141</v>
      </c>
      <c r="B108" s="109" t="s">
        <v>52</v>
      </c>
      <c r="C108" s="222"/>
      <c r="D108" s="214"/>
      <c r="E108" s="214"/>
      <c r="F108" s="214"/>
      <c r="G108" s="214"/>
      <c r="H108" s="214"/>
      <c r="I108" s="214"/>
      <c r="J108" s="215"/>
      <c r="K108" s="215"/>
      <c r="L108" s="215"/>
      <c r="M108" s="215"/>
      <c r="N108" s="215"/>
      <c r="O108" s="215"/>
      <c r="P108" s="215"/>
      <c r="Q108" s="215"/>
      <c r="R108" s="215"/>
      <c r="S108" s="217"/>
      <c r="T108" s="217"/>
      <c r="U108" s="217"/>
      <c r="V108" s="217"/>
      <c r="W108" s="217"/>
      <c r="X108" s="217"/>
      <c r="Y108" s="214"/>
      <c r="Z108" s="223"/>
      <c r="AA108" s="223"/>
      <c r="AB108" s="223"/>
      <c r="AC108" s="223"/>
      <c r="AD108" s="223"/>
      <c r="AE108" s="219"/>
      <c r="AF108" s="219"/>
      <c r="AG108" s="219"/>
      <c r="AH108" s="219"/>
      <c r="AI108" s="219"/>
      <c r="AJ108" s="220"/>
      <c r="AK108" s="220"/>
      <c r="AL108" s="220"/>
      <c r="AM108" s="214"/>
      <c r="AN108" s="214"/>
      <c r="AO108" s="214"/>
      <c r="AP108" s="220"/>
      <c r="AQ108" s="220"/>
      <c r="AR108" s="220"/>
      <c r="AS108" s="220"/>
      <c r="AT108" s="232"/>
      <c r="AU108" s="232"/>
      <c r="AV108" s="232"/>
      <c r="AW108" s="232"/>
      <c r="AX108" s="217"/>
      <c r="AY108" s="217"/>
      <c r="AZ108" s="220"/>
      <c r="BA108" s="220"/>
      <c r="BB108" s="220"/>
      <c r="BC108" s="220"/>
      <c r="BD108" s="220"/>
      <c r="BE108" s="220"/>
      <c r="BF108" s="220"/>
      <c r="BG108" s="220"/>
      <c r="BH108" s="220"/>
      <c r="BI108" s="220"/>
      <c r="BJ108" s="220"/>
      <c r="BK108" s="220"/>
      <c r="BL108" s="220"/>
      <c r="BM108" s="220"/>
      <c r="BN108" s="220"/>
      <c r="BO108" s="220"/>
      <c r="BP108" s="49" t="s">
        <v>200</v>
      </c>
      <c r="BQ108" s="50" t="s">
        <v>200</v>
      </c>
      <c r="BR108" s="51" t="s">
        <v>200</v>
      </c>
      <c r="BS108" s="52" t="s">
        <v>200</v>
      </c>
      <c r="BT108" s="53"/>
      <c r="BU108" s="54"/>
      <c r="BV108" s="55"/>
      <c r="BW108" s="56"/>
      <c r="BX108" s="57"/>
      <c r="BY108" s="257"/>
      <c r="BZ108" s="84"/>
      <c r="CA108" s="258"/>
      <c r="CB108" s="59"/>
      <c r="CC108" s="153" t="str">
        <f t="shared" si="19"/>
        <v/>
      </c>
      <c r="CD108" s="154" t="str">
        <f t="shared" si="20"/>
        <v/>
      </c>
      <c r="CE108" s="155" t="str">
        <f t="shared" si="21"/>
        <v/>
      </c>
      <c r="CF108" s="156" t="str">
        <f t="shared" si="22"/>
        <v/>
      </c>
      <c r="CG108" s="157" t="str">
        <f t="shared" si="23"/>
        <v/>
      </c>
      <c r="CH108" s="154" t="str">
        <f t="shared" si="24"/>
        <v/>
      </c>
      <c r="CI108" s="155" t="str">
        <f t="shared" si="25"/>
        <v/>
      </c>
      <c r="CJ108" s="156"/>
      <c r="CK108" s="157" t="str">
        <f t="shared" si="26"/>
        <v/>
      </c>
      <c r="CL108" s="158" t="str">
        <f t="shared" si="27"/>
        <v/>
      </c>
      <c r="CM108" s="155" t="str">
        <f t="shared" si="28"/>
        <v/>
      </c>
      <c r="CN108" s="156"/>
      <c r="CO108" s="157" t="str">
        <f t="shared" si="29"/>
        <v/>
      </c>
      <c r="CP108" s="154" t="str">
        <f t="shared" si="30"/>
        <v/>
      </c>
      <c r="CQ108" s="155" t="str">
        <f t="shared" si="31"/>
        <v/>
      </c>
      <c r="CR108" s="159" t="str">
        <f t="shared" si="32"/>
        <v/>
      </c>
      <c r="CS108" s="157" t="str">
        <f t="shared" si="33"/>
        <v/>
      </c>
      <c r="CT108" s="154" t="str">
        <f t="shared" si="34"/>
        <v/>
      </c>
      <c r="CU108" s="155" t="str">
        <f t="shared" si="35"/>
        <v/>
      </c>
      <c r="CV108" s="156" t="str">
        <f t="shared" si="36"/>
        <v/>
      </c>
    </row>
    <row r="109" spans="1:100" ht="17.25" thickBot="1">
      <c r="A109" s="93" t="s">
        <v>142</v>
      </c>
      <c r="B109" s="109" t="s">
        <v>52</v>
      </c>
      <c r="C109" s="222"/>
      <c r="D109" s="214"/>
      <c r="E109" s="214"/>
      <c r="F109" s="214"/>
      <c r="G109" s="214"/>
      <c r="H109" s="214"/>
      <c r="I109" s="214"/>
      <c r="J109" s="215"/>
      <c r="K109" s="215"/>
      <c r="L109" s="215"/>
      <c r="M109" s="215"/>
      <c r="N109" s="215">
        <v>2.2999999999999998</v>
      </c>
      <c r="O109" s="215">
        <v>1.6</v>
      </c>
      <c r="P109" s="215"/>
      <c r="Q109" s="215"/>
      <c r="R109" s="215"/>
      <c r="S109" s="217"/>
      <c r="T109" s="217"/>
      <c r="U109" s="217"/>
      <c r="V109" s="217"/>
      <c r="W109" s="217"/>
      <c r="X109" s="217"/>
      <c r="Y109" s="214"/>
      <c r="Z109" s="223"/>
      <c r="AA109" s="223"/>
      <c r="AB109" s="223"/>
      <c r="AC109" s="223"/>
      <c r="AD109" s="223"/>
      <c r="AE109" s="219"/>
      <c r="AF109" s="229"/>
      <c r="AG109" s="219"/>
      <c r="AH109" s="219"/>
      <c r="AI109" s="219"/>
      <c r="AJ109" s="220"/>
      <c r="AK109" s="220"/>
      <c r="AL109" s="220"/>
      <c r="AM109" s="214"/>
      <c r="AN109" s="214"/>
      <c r="AO109" s="214"/>
      <c r="AP109" s="220"/>
      <c r="AQ109" s="220"/>
      <c r="AR109" s="220"/>
      <c r="AS109" s="220"/>
      <c r="AT109" s="217"/>
      <c r="AU109" s="217"/>
      <c r="AV109" s="217"/>
      <c r="AW109" s="217"/>
      <c r="AX109" s="217"/>
      <c r="AY109" s="217"/>
      <c r="AZ109" s="220"/>
      <c r="BA109" s="220"/>
      <c r="BB109" s="220"/>
      <c r="BC109" s="220"/>
      <c r="BD109" s="220"/>
      <c r="BE109" s="220"/>
      <c r="BF109" s="220"/>
      <c r="BG109" s="220"/>
      <c r="BH109" s="220"/>
      <c r="BI109" s="220"/>
      <c r="BJ109" s="220"/>
      <c r="BK109" s="220"/>
      <c r="BL109" s="220"/>
      <c r="BM109" s="220"/>
      <c r="BN109" s="220"/>
      <c r="BO109" s="220"/>
      <c r="BP109" s="49">
        <v>2.2999999999999998</v>
      </c>
      <c r="BQ109" s="50" t="s">
        <v>200</v>
      </c>
      <c r="BR109" s="51" t="s">
        <v>200</v>
      </c>
      <c r="BS109" s="52">
        <v>1.6</v>
      </c>
      <c r="BT109" s="53"/>
      <c r="BU109" s="54"/>
      <c r="BV109" s="55"/>
      <c r="BW109" s="56"/>
      <c r="BX109" s="57"/>
      <c r="BY109" s="257"/>
      <c r="BZ109" s="84"/>
      <c r="CA109" s="258"/>
      <c r="CB109" s="59"/>
      <c r="CC109" s="153" t="str">
        <f t="shared" si="19"/>
        <v/>
      </c>
      <c r="CD109" s="154" t="str">
        <f t="shared" si="20"/>
        <v/>
      </c>
      <c r="CE109" s="155">
        <f t="shared" si="21"/>
        <v>2.2999999999999998</v>
      </c>
      <c r="CF109" s="156">
        <f t="shared" si="22"/>
        <v>1.6</v>
      </c>
      <c r="CG109" s="157" t="str">
        <f t="shared" si="23"/>
        <v/>
      </c>
      <c r="CH109" s="154" t="str">
        <f t="shared" si="24"/>
        <v/>
      </c>
      <c r="CI109" s="155" t="str">
        <f t="shared" si="25"/>
        <v/>
      </c>
      <c r="CJ109" s="156"/>
      <c r="CK109" s="157" t="str">
        <f t="shared" si="26"/>
        <v/>
      </c>
      <c r="CL109" s="158" t="str">
        <f t="shared" si="27"/>
        <v/>
      </c>
      <c r="CM109" s="155" t="str">
        <f t="shared" si="28"/>
        <v/>
      </c>
      <c r="CN109" s="156"/>
      <c r="CO109" s="157" t="str">
        <f t="shared" si="29"/>
        <v/>
      </c>
      <c r="CP109" s="154" t="str">
        <f t="shared" si="30"/>
        <v/>
      </c>
      <c r="CQ109" s="155" t="str">
        <f t="shared" si="31"/>
        <v/>
      </c>
      <c r="CR109" s="159" t="str">
        <f t="shared" si="32"/>
        <v/>
      </c>
      <c r="CS109" s="157" t="str">
        <f t="shared" si="33"/>
        <v/>
      </c>
      <c r="CT109" s="154" t="str">
        <f t="shared" si="34"/>
        <v/>
      </c>
      <c r="CU109" s="155" t="str">
        <f t="shared" si="35"/>
        <v/>
      </c>
      <c r="CV109" s="156" t="str">
        <f t="shared" si="36"/>
        <v/>
      </c>
    </row>
    <row r="110" spans="1:100" ht="17.25" thickBot="1">
      <c r="A110" s="93" t="s">
        <v>143</v>
      </c>
      <c r="B110" s="109" t="s">
        <v>52</v>
      </c>
      <c r="C110" s="222"/>
      <c r="D110" s="214"/>
      <c r="E110" s="214"/>
      <c r="F110" s="214"/>
      <c r="G110" s="214"/>
      <c r="H110" s="214"/>
      <c r="I110" s="214"/>
      <c r="J110" s="215"/>
      <c r="K110" s="215"/>
      <c r="L110" s="215"/>
      <c r="M110" s="215"/>
      <c r="N110" s="215"/>
      <c r="O110" s="215"/>
      <c r="P110" s="215"/>
      <c r="Q110" s="215"/>
      <c r="R110" s="215"/>
      <c r="S110" s="217"/>
      <c r="T110" s="217"/>
      <c r="U110" s="217"/>
      <c r="V110" s="217"/>
      <c r="W110" s="217"/>
      <c r="X110" s="217"/>
      <c r="Y110" s="214"/>
      <c r="Z110" s="223"/>
      <c r="AA110" s="223"/>
      <c r="AB110" s="223"/>
      <c r="AC110" s="223"/>
      <c r="AD110" s="223"/>
      <c r="AE110" s="219"/>
      <c r="AF110" s="219"/>
      <c r="AG110" s="219"/>
      <c r="AH110" s="219"/>
      <c r="AI110" s="219"/>
      <c r="AJ110" s="220"/>
      <c r="AK110" s="220"/>
      <c r="AL110" s="220"/>
      <c r="AM110" s="214"/>
      <c r="AN110" s="214"/>
      <c r="AO110" s="214"/>
      <c r="AP110" s="220"/>
      <c r="AQ110" s="220"/>
      <c r="AR110" s="220"/>
      <c r="AS110" s="220"/>
      <c r="AT110" s="217"/>
      <c r="AU110" s="217"/>
      <c r="AV110" s="217"/>
      <c r="AW110" s="217"/>
      <c r="AX110" s="217"/>
      <c r="AY110" s="217"/>
      <c r="AZ110" s="220"/>
      <c r="BA110" s="220"/>
      <c r="BB110" s="220"/>
      <c r="BC110" s="220"/>
      <c r="BD110" s="220"/>
      <c r="BE110" s="220"/>
      <c r="BF110" s="220"/>
      <c r="BG110" s="220"/>
      <c r="BH110" s="220"/>
      <c r="BI110" s="220"/>
      <c r="BJ110" s="220"/>
      <c r="BK110" s="220"/>
      <c r="BL110" s="220"/>
      <c r="BM110" s="220"/>
      <c r="BN110" s="220"/>
      <c r="BO110" s="220"/>
      <c r="BP110" s="49" t="s">
        <v>200</v>
      </c>
      <c r="BQ110" s="50" t="s">
        <v>200</v>
      </c>
      <c r="BR110" s="51" t="s">
        <v>200</v>
      </c>
      <c r="BS110" s="52" t="s">
        <v>200</v>
      </c>
      <c r="BT110" s="53"/>
      <c r="BU110" s="54"/>
      <c r="BV110" s="55"/>
      <c r="BW110" s="56"/>
      <c r="BX110" s="57"/>
      <c r="BY110" s="257"/>
      <c r="BZ110" s="84"/>
      <c r="CA110" s="258"/>
      <c r="CB110" s="59"/>
      <c r="CC110" s="153" t="str">
        <f t="shared" si="19"/>
        <v/>
      </c>
      <c r="CD110" s="154" t="str">
        <f t="shared" si="20"/>
        <v/>
      </c>
      <c r="CE110" s="155" t="str">
        <f t="shared" si="21"/>
        <v/>
      </c>
      <c r="CF110" s="156" t="str">
        <f t="shared" si="22"/>
        <v/>
      </c>
      <c r="CG110" s="157" t="str">
        <f t="shared" si="23"/>
        <v/>
      </c>
      <c r="CH110" s="154" t="str">
        <f t="shared" si="24"/>
        <v/>
      </c>
      <c r="CI110" s="155" t="str">
        <f t="shared" si="25"/>
        <v/>
      </c>
      <c r="CJ110" s="156"/>
      <c r="CK110" s="157" t="str">
        <f t="shared" si="26"/>
        <v/>
      </c>
      <c r="CL110" s="158" t="str">
        <f t="shared" si="27"/>
        <v/>
      </c>
      <c r="CM110" s="155" t="str">
        <f t="shared" si="28"/>
        <v/>
      </c>
      <c r="CN110" s="156"/>
      <c r="CO110" s="157" t="str">
        <f t="shared" si="29"/>
        <v/>
      </c>
      <c r="CP110" s="154" t="str">
        <f t="shared" si="30"/>
        <v/>
      </c>
      <c r="CQ110" s="155" t="str">
        <f t="shared" si="31"/>
        <v/>
      </c>
      <c r="CR110" s="159" t="str">
        <f t="shared" si="32"/>
        <v/>
      </c>
      <c r="CS110" s="157" t="str">
        <f t="shared" si="33"/>
        <v/>
      </c>
      <c r="CT110" s="154" t="str">
        <f t="shared" si="34"/>
        <v/>
      </c>
      <c r="CU110" s="155" t="str">
        <f t="shared" si="35"/>
        <v/>
      </c>
      <c r="CV110" s="156" t="str">
        <f t="shared" si="36"/>
        <v/>
      </c>
    </row>
    <row r="111" spans="1:100" ht="17.25" thickBot="1">
      <c r="A111" s="93" t="s">
        <v>144</v>
      </c>
      <c r="B111" s="109" t="s">
        <v>52</v>
      </c>
      <c r="C111" s="222"/>
      <c r="D111" s="214"/>
      <c r="E111" s="225">
        <v>3.75</v>
      </c>
      <c r="F111" s="214"/>
      <c r="G111" s="214"/>
      <c r="H111" s="214"/>
      <c r="I111" s="214"/>
      <c r="J111" s="215"/>
      <c r="K111" s="215"/>
      <c r="L111" s="215"/>
      <c r="M111" s="215"/>
      <c r="N111" s="215"/>
      <c r="O111" s="215"/>
      <c r="P111" s="215"/>
      <c r="Q111" s="215"/>
      <c r="R111" s="215"/>
      <c r="S111" s="217"/>
      <c r="T111" s="217"/>
      <c r="U111" s="217"/>
      <c r="V111" s="217"/>
      <c r="W111" s="217"/>
      <c r="X111" s="217"/>
      <c r="Y111" s="214"/>
      <c r="Z111" s="223"/>
      <c r="AA111" s="223"/>
      <c r="AB111" s="223"/>
      <c r="AC111" s="223"/>
      <c r="AD111" s="223"/>
      <c r="AE111" s="219"/>
      <c r="AF111" s="219"/>
      <c r="AG111" s="219"/>
      <c r="AH111" s="219"/>
      <c r="AI111" s="219"/>
      <c r="AJ111" s="220"/>
      <c r="AK111" s="220"/>
      <c r="AL111" s="220"/>
      <c r="AM111" s="214"/>
      <c r="AN111" s="214"/>
      <c r="AO111" s="214"/>
      <c r="AP111" s="220"/>
      <c r="AQ111" s="220"/>
      <c r="AR111" s="220"/>
      <c r="AS111" s="220"/>
      <c r="AT111" s="232"/>
      <c r="AU111" s="217"/>
      <c r="AV111" s="217"/>
      <c r="AW111" s="232"/>
      <c r="AX111" s="217"/>
      <c r="AY111" s="217"/>
      <c r="AZ111" s="220"/>
      <c r="BA111" s="220"/>
      <c r="BB111" s="220"/>
      <c r="BC111" s="220"/>
      <c r="BD111" s="220"/>
      <c r="BE111" s="220"/>
      <c r="BF111" s="220"/>
      <c r="BG111" s="220"/>
      <c r="BH111" s="220"/>
      <c r="BI111" s="220"/>
      <c r="BJ111" s="220"/>
      <c r="BK111" s="220"/>
      <c r="BL111" s="220"/>
      <c r="BM111" s="220"/>
      <c r="BN111" s="220"/>
      <c r="BO111" s="220"/>
      <c r="BP111" s="49">
        <v>3.75</v>
      </c>
      <c r="BQ111" s="50" t="s">
        <v>200</v>
      </c>
      <c r="BR111" s="51" t="s">
        <v>200</v>
      </c>
      <c r="BS111" s="52" t="s">
        <v>200</v>
      </c>
      <c r="BT111" s="53"/>
      <c r="BU111" s="54"/>
      <c r="BV111" s="55"/>
      <c r="BW111" s="56"/>
      <c r="BX111" s="57"/>
      <c r="BY111" s="257"/>
      <c r="BZ111" s="84"/>
      <c r="CA111" s="258"/>
      <c r="CB111" s="59"/>
      <c r="CC111" s="153">
        <f t="shared" si="19"/>
        <v>3.75</v>
      </c>
      <c r="CD111" s="154" t="str">
        <f t="shared" si="20"/>
        <v/>
      </c>
      <c r="CE111" s="155" t="str">
        <f t="shared" si="21"/>
        <v/>
      </c>
      <c r="CF111" s="156" t="str">
        <f t="shared" si="22"/>
        <v/>
      </c>
      <c r="CG111" s="157" t="str">
        <f t="shared" si="23"/>
        <v/>
      </c>
      <c r="CH111" s="154" t="str">
        <f t="shared" si="24"/>
        <v/>
      </c>
      <c r="CI111" s="155" t="str">
        <f t="shared" si="25"/>
        <v/>
      </c>
      <c r="CJ111" s="156"/>
      <c r="CK111" s="157" t="str">
        <f t="shared" si="26"/>
        <v/>
      </c>
      <c r="CL111" s="158" t="str">
        <f t="shared" si="27"/>
        <v/>
      </c>
      <c r="CM111" s="155" t="str">
        <f t="shared" si="28"/>
        <v/>
      </c>
      <c r="CN111" s="156"/>
      <c r="CO111" s="157" t="str">
        <f t="shared" si="29"/>
        <v/>
      </c>
      <c r="CP111" s="154" t="str">
        <f t="shared" si="30"/>
        <v/>
      </c>
      <c r="CQ111" s="155" t="str">
        <f t="shared" si="31"/>
        <v/>
      </c>
      <c r="CR111" s="159" t="str">
        <f t="shared" si="32"/>
        <v/>
      </c>
      <c r="CS111" s="157" t="str">
        <f t="shared" si="33"/>
        <v/>
      </c>
      <c r="CT111" s="154" t="str">
        <f t="shared" si="34"/>
        <v/>
      </c>
      <c r="CU111" s="155" t="str">
        <f t="shared" si="35"/>
        <v/>
      </c>
      <c r="CV111" s="156" t="str">
        <f t="shared" si="36"/>
        <v/>
      </c>
    </row>
    <row r="112" spans="1:100" ht="33.75" thickBot="1">
      <c r="A112" s="93" t="s">
        <v>145</v>
      </c>
      <c r="B112" s="109" t="s">
        <v>52</v>
      </c>
      <c r="C112" s="222"/>
      <c r="D112" s="214"/>
      <c r="E112" s="214">
        <v>6.5</v>
      </c>
      <c r="F112" s="214"/>
      <c r="G112" s="214"/>
      <c r="H112" s="214"/>
      <c r="I112" s="214"/>
      <c r="J112" s="215"/>
      <c r="K112" s="215"/>
      <c r="L112" s="215"/>
      <c r="M112" s="215"/>
      <c r="N112" s="215"/>
      <c r="O112" s="215"/>
      <c r="P112" s="215"/>
      <c r="Q112" s="215"/>
      <c r="R112" s="215"/>
      <c r="S112" s="217"/>
      <c r="T112" s="217"/>
      <c r="U112" s="217"/>
      <c r="V112" s="217"/>
      <c r="W112" s="217"/>
      <c r="X112" s="217"/>
      <c r="Y112" s="214"/>
      <c r="Z112" s="223"/>
      <c r="AA112" s="223"/>
      <c r="AB112" s="223"/>
      <c r="AC112" s="223"/>
      <c r="AD112" s="223"/>
      <c r="AE112" s="219"/>
      <c r="AF112" s="219"/>
      <c r="AG112" s="219"/>
      <c r="AH112" s="219"/>
      <c r="AI112" s="219"/>
      <c r="AJ112" s="220"/>
      <c r="AK112" s="220"/>
      <c r="AL112" s="220"/>
      <c r="AM112" s="214"/>
      <c r="AN112" s="214"/>
      <c r="AO112" s="214"/>
      <c r="AP112" s="220"/>
      <c r="AQ112" s="220"/>
      <c r="AR112" s="220"/>
      <c r="AS112" s="220"/>
      <c r="AT112" s="217"/>
      <c r="AU112" s="217"/>
      <c r="AV112" s="217"/>
      <c r="AW112" s="217"/>
      <c r="AX112" s="217"/>
      <c r="AY112" s="217"/>
      <c r="AZ112" s="220"/>
      <c r="BA112" s="220"/>
      <c r="BB112" s="220"/>
      <c r="BC112" s="220"/>
      <c r="BD112" s="220"/>
      <c r="BE112" s="220"/>
      <c r="BF112" s="220"/>
      <c r="BG112" s="220"/>
      <c r="BH112" s="220"/>
      <c r="BI112" s="220"/>
      <c r="BJ112" s="220"/>
      <c r="BK112" s="220"/>
      <c r="BL112" s="220"/>
      <c r="BM112" s="220"/>
      <c r="BN112" s="220"/>
      <c r="BO112" s="220"/>
      <c r="BP112" s="49">
        <v>6.5</v>
      </c>
      <c r="BQ112" s="50" t="s">
        <v>200</v>
      </c>
      <c r="BR112" s="51" t="s">
        <v>200</v>
      </c>
      <c r="BS112" s="52" t="s">
        <v>200</v>
      </c>
      <c r="BT112" s="53"/>
      <c r="BU112" s="54"/>
      <c r="BV112" s="55"/>
      <c r="BW112" s="56"/>
      <c r="BX112" s="57"/>
      <c r="BY112" s="257"/>
      <c r="BZ112" s="84"/>
      <c r="CA112" s="258"/>
      <c r="CB112" s="59"/>
      <c r="CC112" s="153">
        <f t="shared" si="19"/>
        <v>6.5</v>
      </c>
      <c r="CD112" s="154" t="str">
        <f t="shared" si="20"/>
        <v/>
      </c>
      <c r="CE112" s="155" t="str">
        <f t="shared" si="21"/>
        <v/>
      </c>
      <c r="CF112" s="156" t="str">
        <f t="shared" si="22"/>
        <v/>
      </c>
      <c r="CG112" s="157" t="str">
        <f t="shared" si="23"/>
        <v/>
      </c>
      <c r="CH112" s="154" t="str">
        <f t="shared" si="24"/>
        <v/>
      </c>
      <c r="CI112" s="155" t="str">
        <f t="shared" si="25"/>
        <v/>
      </c>
      <c r="CJ112" s="156"/>
      <c r="CK112" s="157" t="str">
        <f t="shared" si="26"/>
        <v/>
      </c>
      <c r="CL112" s="158" t="str">
        <f t="shared" si="27"/>
        <v/>
      </c>
      <c r="CM112" s="155" t="str">
        <f t="shared" si="28"/>
        <v/>
      </c>
      <c r="CN112" s="156"/>
      <c r="CO112" s="157" t="str">
        <f t="shared" si="29"/>
        <v/>
      </c>
      <c r="CP112" s="154" t="str">
        <f t="shared" si="30"/>
        <v/>
      </c>
      <c r="CQ112" s="155" t="str">
        <f t="shared" si="31"/>
        <v/>
      </c>
      <c r="CR112" s="159" t="str">
        <f t="shared" si="32"/>
        <v/>
      </c>
      <c r="CS112" s="157" t="str">
        <f t="shared" si="33"/>
        <v/>
      </c>
      <c r="CT112" s="154" t="str">
        <f t="shared" si="34"/>
        <v/>
      </c>
      <c r="CU112" s="155" t="str">
        <f t="shared" si="35"/>
        <v/>
      </c>
      <c r="CV112" s="156" t="str">
        <f t="shared" si="36"/>
        <v/>
      </c>
    </row>
    <row r="113" spans="1:100" ht="17.25" thickBot="1">
      <c r="A113" s="93" t="s">
        <v>146</v>
      </c>
      <c r="B113" s="109" t="s">
        <v>56</v>
      </c>
      <c r="C113" s="222"/>
      <c r="D113" s="214"/>
      <c r="E113" s="214">
        <v>2</v>
      </c>
      <c r="F113" s="214"/>
      <c r="G113" s="214"/>
      <c r="H113" s="214"/>
      <c r="I113" s="214"/>
      <c r="J113" s="215"/>
      <c r="K113" s="215"/>
      <c r="L113" s="215"/>
      <c r="M113" s="215"/>
      <c r="N113" s="215"/>
      <c r="O113" s="215"/>
      <c r="P113" s="215"/>
      <c r="Q113" s="215"/>
      <c r="R113" s="215"/>
      <c r="S113" s="217"/>
      <c r="T113" s="217"/>
      <c r="U113" s="217"/>
      <c r="V113" s="217"/>
      <c r="W113" s="217"/>
      <c r="X113" s="217"/>
      <c r="Y113" s="214"/>
      <c r="Z113" s="223"/>
      <c r="AA113" s="223"/>
      <c r="AB113" s="223"/>
      <c r="AC113" s="223"/>
      <c r="AD113" s="223"/>
      <c r="AE113" s="219">
        <v>1.6</v>
      </c>
      <c r="AF113" s="219"/>
      <c r="AG113" s="219"/>
      <c r="AH113" s="219"/>
      <c r="AI113" s="231"/>
      <c r="AJ113" s="220"/>
      <c r="AK113" s="220"/>
      <c r="AL113" s="220"/>
      <c r="AM113" s="214"/>
      <c r="AN113" s="214">
        <v>2</v>
      </c>
      <c r="AO113" s="214">
        <v>4.8</v>
      </c>
      <c r="AP113" s="220"/>
      <c r="AQ113" s="220"/>
      <c r="AR113" s="220"/>
      <c r="AS113" s="220"/>
      <c r="AT113" s="217"/>
      <c r="AU113" s="217"/>
      <c r="AV113" s="217"/>
      <c r="AW113" s="217"/>
      <c r="AX113" s="217"/>
      <c r="AY113" s="217"/>
      <c r="AZ113" s="220"/>
      <c r="BA113" s="220"/>
      <c r="BB113" s="220"/>
      <c r="BC113" s="220"/>
      <c r="BD113" s="220"/>
      <c r="BE113" s="220"/>
      <c r="BF113" s="220">
        <v>1.8</v>
      </c>
      <c r="BG113" s="220"/>
      <c r="BH113" s="220"/>
      <c r="BI113" s="220"/>
      <c r="BJ113" s="220"/>
      <c r="BK113" s="220"/>
      <c r="BL113" s="220">
        <v>1.9</v>
      </c>
      <c r="BM113" s="220"/>
      <c r="BN113" s="220"/>
      <c r="BO113" s="220"/>
      <c r="BP113" s="49">
        <v>2.2714285714285714</v>
      </c>
      <c r="BQ113" s="50">
        <v>1.6</v>
      </c>
      <c r="BR113" s="51">
        <v>4.8</v>
      </c>
      <c r="BS113" s="52" t="s">
        <v>200</v>
      </c>
      <c r="BT113" s="53"/>
      <c r="BU113" s="54"/>
      <c r="BV113" s="55"/>
      <c r="BW113" s="56"/>
      <c r="BX113" s="57"/>
      <c r="BY113" s="257"/>
      <c r="BZ113" s="84"/>
      <c r="CA113" s="258"/>
      <c r="CB113" s="59">
        <v>11.9</v>
      </c>
      <c r="CC113" s="153">
        <f t="shared" si="19"/>
        <v>2</v>
      </c>
      <c r="CD113" s="154" t="str">
        <f t="shared" si="20"/>
        <v/>
      </c>
      <c r="CE113" s="155" t="str">
        <f t="shared" si="21"/>
        <v/>
      </c>
      <c r="CF113" s="156" t="str">
        <f t="shared" si="22"/>
        <v/>
      </c>
      <c r="CG113" s="157" t="str">
        <f t="shared" si="23"/>
        <v/>
      </c>
      <c r="CH113" s="154" t="str">
        <f t="shared" si="24"/>
        <v/>
      </c>
      <c r="CI113" s="155">
        <f t="shared" si="25"/>
        <v>1.6</v>
      </c>
      <c r="CJ113" s="156"/>
      <c r="CK113" s="157" t="str">
        <f t="shared" si="26"/>
        <v/>
      </c>
      <c r="CL113" s="158" t="str">
        <f t="shared" si="27"/>
        <v/>
      </c>
      <c r="CM113" s="155">
        <f t="shared" si="28"/>
        <v>3.4</v>
      </c>
      <c r="CN113" s="156"/>
      <c r="CO113" s="157" t="str">
        <f t="shared" si="29"/>
        <v/>
      </c>
      <c r="CP113" s="154" t="str">
        <f t="shared" si="30"/>
        <v/>
      </c>
      <c r="CQ113" s="155">
        <f t="shared" si="31"/>
        <v>1.85</v>
      </c>
      <c r="CR113" s="159" t="str">
        <f t="shared" si="32"/>
        <v/>
      </c>
      <c r="CS113" s="157" t="str">
        <f t="shared" si="33"/>
        <v/>
      </c>
      <c r="CT113" s="154" t="str">
        <f t="shared" si="34"/>
        <v/>
      </c>
      <c r="CU113" s="155" t="str">
        <f t="shared" si="35"/>
        <v/>
      </c>
      <c r="CV113" s="156" t="str">
        <f t="shared" si="36"/>
        <v/>
      </c>
    </row>
    <row r="114" spans="1:100" ht="17.25" thickBot="1">
      <c r="A114" s="93" t="s">
        <v>146</v>
      </c>
      <c r="B114" s="109" t="s">
        <v>52</v>
      </c>
      <c r="C114" s="222"/>
      <c r="D114" s="214"/>
      <c r="E114" s="214"/>
      <c r="F114" s="214"/>
      <c r="G114" s="214"/>
      <c r="H114" s="214"/>
      <c r="I114" s="214"/>
      <c r="J114" s="215"/>
      <c r="K114" s="215"/>
      <c r="L114" s="215"/>
      <c r="M114" s="215"/>
      <c r="N114" s="215"/>
      <c r="O114" s="215"/>
      <c r="P114" s="215"/>
      <c r="Q114" s="215"/>
      <c r="R114" s="215"/>
      <c r="S114" s="217"/>
      <c r="T114" s="217"/>
      <c r="U114" s="217"/>
      <c r="V114" s="217"/>
      <c r="W114" s="217"/>
      <c r="X114" s="217"/>
      <c r="Y114" s="214"/>
      <c r="Z114" s="223"/>
      <c r="AA114" s="223"/>
      <c r="AB114" s="223"/>
      <c r="AC114" s="223"/>
      <c r="AD114" s="223"/>
      <c r="AE114" s="219"/>
      <c r="AF114" s="219"/>
      <c r="AG114" s="219"/>
      <c r="AH114" s="219"/>
      <c r="AI114" s="219">
        <v>5</v>
      </c>
      <c r="AJ114" s="220"/>
      <c r="AK114" s="220"/>
      <c r="AL114" s="220"/>
      <c r="AM114" s="214"/>
      <c r="AN114" s="214"/>
      <c r="AO114" s="214"/>
      <c r="AP114" s="220"/>
      <c r="AQ114" s="220"/>
      <c r="AR114" s="220"/>
      <c r="AS114" s="220"/>
      <c r="AT114" s="217"/>
      <c r="AU114" s="217"/>
      <c r="AV114" s="217"/>
      <c r="AW114" s="217"/>
      <c r="AX114" s="217">
        <v>5.5</v>
      </c>
      <c r="AY114" s="217">
        <v>4</v>
      </c>
      <c r="AZ114" s="220"/>
      <c r="BA114" s="220"/>
      <c r="BB114" s="220"/>
      <c r="BC114" s="220"/>
      <c r="BD114" s="220"/>
      <c r="BE114" s="220"/>
      <c r="BF114" s="220"/>
      <c r="BG114" s="220"/>
      <c r="BH114" s="220"/>
      <c r="BI114" s="220"/>
      <c r="BJ114" s="220"/>
      <c r="BK114" s="220"/>
      <c r="BL114" s="220"/>
      <c r="BM114" s="220"/>
      <c r="BN114" s="220"/>
      <c r="BO114" s="220"/>
      <c r="BP114" s="49">
        <v>5.25</v>
      </c>
      <c r="BQ114" s="50" t="s">
        <v>200</v>
      </c>
      <c r="BR114" s="51" t="s">
        <v>200</v>
      </c>
      <c r="BS114" s="52">
        <v>4</v>
      </c>
      <c r="BT114" s="53" t="s">
        <v>200</v>
      </c>
      <c r="BU114" s="54" t="s">
        <v>200</v>
      </c>
      <c r="BV114" s="55"/>
      <c r="BW114" s="56"/>
      <c r="BX114" s="57"/>
      <c r="BY114" s="257"/>
      <c r="BZ114" s="84"/>
      <c r="CA114" s="258"/>
      <c r="CB114" s="59"/>
      <c r="CC114" s="153" t="str">
        <f t="shared" si="19"/>
        <v/>
      </c>
      <c r="CD114" s="154" t="str">
        <f t="shared" si="20"/>
        <v/>
      </c>
      <c r="CE114" s="155" t="str">
        <f t="shared" si="21"/>
        <v/>
      </c>
      <c r="CF114" s="156" t="str">
        <f t="shared" si="22"/>
        <v/>
      </c>
      <c r="CG114" s="157" t="str">
        <f t="shared" si="23"/>
        <v/>
      </c>
      <c r="CH114" s="154" t="str">
        <f t="shared" si="24"/>
        <v/>
      </c>
      <c r="CI114" s="155">
        <f t="shared" si="25"/>
        <v>5</v>
      </c>
      <c r="CJ114" s="156"/>
      <c r="CK114" s="157" t="str">
        <f t="shared" si="26"/>
        <v/>
      </c>
      <c r="CL114" s="158" t="str">
        <f t="shared" si="27"/>
        <v/>
      </c>
      <c r="CM114" s="155" t="str">
        <f t="shared" si="28"/>
        <v/>
      </c>
      <c r="CN114" s="156"/>
      <c r="CO114" s="157">
        <f t="shared" si="29"/>
        <v>5.5</v>
      </c>
      <c r="CP114" s="154">
        <f t="shared" si="30"/>
        <v>4</v>
      </c>
      <c r="CQ114" s="155" t="str">
        <f t="shared" si="31"/>
        <v/>
      </c>
      <c r="CR114" s="159" t="str">
        <f t="shared" si="32"/>
        <v/>
      </c>
      <c r="CS114" s="157" t="str">
        <f t="shared" si="33"/>
        <v/>
      </c>
      <c r="CT114" s="154" t="str">
        <f t="shared" si="34"/>
        <v/>
      </c>
      <c r="CU114" s="155" t="str">
        <f t="shared" si="35"/>
        <v/>
      </c>
      <c r="CV114" s="156" t="str">
        <f t="shared" si="36"/>
        <v/>
      </c>
    </row>
    <row r="115" spans="1:100" ht="33.75" thickBot="1">
      <c r="A115" s="93" t="s">
        <v>271</v>
      </c>
      <c r="B115" s="109" t="s">
        <v>56</v>
      </c>
      <c r="C115" s="222"/>
      <c r="D115" s="214"/>
      <c r="E115" s="214">
        <v>1.5</v>
      </c>
      <c r="F115" s="214"/>
      <c r="G115" s="214"/>
      <c r="H115" s="214"/>
      <c r="I115" s="214"/>
      <c r="J115" s="215"/>
      <c r="K115" s="215"/>
      <c r="L115" s="215"/>
      <c r="M115" s="215"/>
      <c r="N115" s="215"/>
      <c r="O115" s="215"/>
      <c r="P115" s="215"/>
      <c r="Q115" s="215"/>
      <c r="R115" s="215"/>
      <c r="S115" s="217"/>
      <c r="T115" s="217"/>
      <c r="U115" s="217"/>
      <c r="V115" s="217"/>
      <c r="W115" s="217"/>
      <c r="X115" s="217"/>
      <c r="Y115" s="214"/>
      <c r="Z115" s="223"/>
      <c r="AA115" s="223"/>
      <c r="AB115" s="223"/>
      <c r="AC115" s="223"/>
      <c r="AD115" s="223"/>
      <c r="AE115" s="219">
        <v>2.7</v>
      </c>
      <c r="AF115" s="219"/>
      <c r="AG115" s="219"/>
      <c r="AH115" s="219"/>
      <c r="AI115" s="219">
        <v>2.2999999999999998</v>
      </c>
      <c r="AJ115" s="220"/>
      <c r="AK115" s="220"/>
      <c r="AL115" s="220"/>
      <c r="AM115" s="214"/>
      <c r="AN115" s="214"/>
      <c r="AO115" s="214"/>
      <c r="AP115" s="220"/>
      <c r="AQ115" s="220"/>
      <c r="AR115" s="220"/>
      <c r="AS115" s="220"/>
      <c r="AT115" s="217"/>
      <c r="AU115" s="217"/>
      <c r="AV115" s="217"/>
      <c r="AW115" s="217"/>
      <c r="AX115" s="217"/>
      <c r="AY115" s="217"/>
      <c r="AZ115" s="220"/>
      <c r="BA115" s="220"/>
      <c r="BB115" s="220"/>
      <c r="BC115" s="220"/>
      <c r="BD115" s="220"/>
      <c r="BE115" s="220"/>
      <c r="BF115" s="220"/>
      <c r="BG115" s="220"/>
      <c r="BH115" s="220"/>
      <c r="BI115" s="220"/>
      <c r="BJ115" s="220"/>
      <c r="BK115" s="220"/>
      <c r="BL115" s="220"/>
      <c r="BM115" s="220"/>
      <c r="BN115" s="220"/>
      <c r="BO115" s="220"/>
      <c r="BP115" s="49">
        <v>2.1666666666666665</v>
      </c>
      <c r="BQ115" s="50" t="s">
        <v>200</v>
      </c>
      <c r="BR115" s="51" t="s">
        <v>200</v>
      </c>
      <c r="BS115" s="52" t="s">
        <v>200</v>
      </c>
      <c r="BT115" s="53" t="s">
        <v>200</v>
      </c>
      <c r="BU115" s="54" t="s">
        <v>200</v>
      </c>
      <c r="BV115" s="55"/>
      <c r="BW115" s="56"/>
      <c r="BX115" s="57"/>
      <c r="BY115" s="257"/>
      <c r="BZ115" s="84"/>
      <c r="CA115" s="258"/>
      <c r="CB115" s="59"/>
      <c r="CC115" s="153">
        <f t="shared" si="19"/>
        <v>1.5</v>
      </c>
      <c r="CD115" s="154" t="str">
        <f t="shared" si="20"/>
        <v/>
      </c>
      <c r="CE115" s="155" t="str">
        <f t="shared" si="21"/>
        <v/>
      </c>
      <c r="CF115" s="156" t="str">
        <f t="shared" si="22"/>
        <v/>
      </c>
      <c r="CG115" s="157" t="str">
        <f t="shared" si="23"/>
        <v/>
      </c>
      <c r="CH115" s="154" t="str">
        <f t="shared" si="24"/>
        <v/>
      </c>
      <c r="CI115" s="155">
        <f t="shared" si="25"/>
        <v>2.5</v>
      </c>
      <c r="CJ115" s="156"/>
      <c r="CK115" s="157" t="str">
        <f t="shared" si="26"/>
        <v/>
      </c>
      <c r="CL115" s="158" t="str">
        <f t="shared" si="27"/>
        <v/>
      </c>
      <c r="CM115" s="155" t="str">
        <f t="shared" si="28"/>
        <v/>
      </c>
      <c r="CN115" s="156"/>
      <c r="CO115" s="157" t="str">
        <f t="shared" si="29"/>
        <v/>
      </c>
      <c r="CP115" s="154" t="str">
        <f t="shared" si="30"/>
        <v/>
      </c>
      <c r="CQ115" s="155" t="str">
        <f t="shared" si="31"/>
        <v/>
      </c>
      <c r="CR115" s="159" t="str">
        <f t="shared" si="32"/>
        <v/>
      </c>
      <c r="CS115" s="157" t="str">
        <f t="shared" si="33"/>
        <v/>
      </c>
      <c r="CT115" s="154" t="str">
        <f t="shared" si="34"/>
        <v/>
      </c>
      <c r="CU115" s="155" t="str">
        <f t="shared" si="35"/>
        <v/>
      </c>
      <c r="CV115" s="156" t="str">
        <f t="shared" si="36"/>
        <v/>
      </c>
    </row>
    <row r="116" spans="1:100" ht="17.25" thickBot="1">
      <c r="A116" s="93" t="s">
        <v>147</v>
      </c>
      <c r="B116" s="109" t="s">
        <v>56</v>
      </c>
      <c r="C116" s="222"/>
      <c r="D116" s="214"/>
      <c r="E116" s="214"/>
      <c r="F116" s="214"/>
      <c r="G116" s="214"/>
      <c r="H116" s="214"/>
      <c r="I116" s="214"/>
      <c r="J116" s="215"/>
      <c r="K116" s="215"/>
      <c r="L116" s="215"/>
      <c r="M116" s="215"/>
      <c r="N116" s="215"/>
      <c r="O116" s="215"/>
      <c r="P116" s="215"/>
      <c r="Q116" s="215"/>
      <c r="R116" s="215"/>
      <c r="S116" s="217"/>
      <c r="T116" s="217"/>
      <c r="U116" s="217"/>
      <c r="V116" s="217"/>
      <c r="W116" s="217"/>
      <c r="X116" s="217"/>
      <c r="Y116" s="214"/>
      <c r="Z116" s="223"/>
      <c r="AA116" s="223"/>
      <c r="AB116" s="223"/>
      <c r="AC116" s="223"/>
      <c r="AD116" s="223"/>
      <c r="AE116" s="219"/>
      <c r="AF116" s="219"/>
      <c r="AG116" s="219"/>
      <c r="AH116" s="219"/>
      <c r="AI116" s="219"/>
      <c r="AJ116" s="220"/>
      <c r="AK116" s="220"/>
      <c r="AL116" s="220"/>
      <c r="AM116" s="214"/>
      <c r="AN116" s="214"/>
      <c r="AO116" s="214"/>
      <c r="AP116" s="220"/>
      <c r="AQ116" s="220"/>
      <c r="AR116" s="220"/>
      <c r="AS116" s="220"/>
      <c r="AT116" s="217"/>
      <c r="AU116" s="217"/>
      <c r="AV116" s="217"/>
      <c r="AW116" s="217"/>
      <c r="AX116" s="217"/>
      <c r="AY116" s="217"/>
      <c r="AZ116" s="220"/>
      <c r="BA116" s="220"/>
      <c r="BB116" s="220"/>
      <c r="BC116" s="220"/>
      <c r="BD116" s="220"/>
      <c r="BE116" s="220"/>
      <c r="BF116" s="220"/>
      <c r="BG116" s="220"/>
      <c r="BH116" s="220"/>
      <c r="BI116" s="220"/>
      <c r="BJ116" s="220"/>
      <c r="BK116" s="220"/>
      <c r="BL116" s="220"/>
      <c r="BM116" s="220"/>
      <c r="BN116" s="220"/>
      <c r="BO116" s="220"/>
      <c r="BP116" s="49" t="s">
        <v>200</v>
      </c>
      <c r="BQ116" s="50" t="s">
        <v>200</v>
      </c>
      <c r="BR116" s="51" t="s">
        <v>200</v>
      </c>
      <c r="BS116" s="52" t="s">
        <v>200</v>
      </c>
      <c r="BT116" s="53" t="s">
        <v>200</v>
      </c>
      <c r="BU116" s="54" t="s">
        <v>200</v>
      </c>
      <c r="BV116" s="55"/>
      <c r="BW116" s="56"/>
      <c r="BX116" s="57"/>
      <c r="BY116" s="257"/>
      <c r="BZ116" s="84"/>
      <c r="CA116" s="258"/>
      <c r="CB116" s="59"/>
      <c r="CC116" s="153" t="str">
        <f t="shared" si="19"/>
        <v/>
      </c>
      <c r="CD116" s="154" t="str">
        <f t="shared" si="20"/>
        <v/>
      </c>
      <c r="CE116" s="155" t="str">
        <f t="shared" si="21"/>
        <v/>
      </c>
      <c r="CF116" s="156" t="str">
        <f t="shared" si="22"/>
        <v/>
      </c>
      <c r="CG116" s="157" t="str">
        <f t="shared" si="23"/>
        <v/>
      </c>
      <c r="CH116" s="154" t="str">
        <f t="shared" si="24"/>
        <v/>
      </c>
      <c r="CI116" s="155" t="str">
        <f t="shared" si="25"/>
        <v/>
      </c>
      <c r="CJ116" s="156"/>
      <c r="CK116" s="157" t="str">
        <f t="shared" si="26"/>
        <v/>
      </c>
      <c r="CL116" s="158" t="str">
        <f t="shared" si="27"/>
        <v/>
      </c>
      <c r="CM116" s="155" t="str">
        <f t="shared" si="28"/>
        <v/>
      </c>
      <c r="CN116" s="156"/>
      <c r="CO116" s="157" t="str">
        <f t="shared" si="29"/>
        <v/>
      </c>
      <c r="CP116" s="154" t="str">
        <f t="shared" si="30"/>
        <v/>
      </c>
      <c r="CQ116" s="155" t="str">
        <f t="shared" si="31"/>
        <v/>
      </c>
      <c r="CR116" s="159" t="str">
        <f t="shared" si="32"/>
        <v/>
      </c>
      <c r="CS116" s="157" t="str">
        <f t="shared" si="33"/>
        <v/>
      </c>
      <c r="CT116" s="154" t="str">
        <f t="shared" si="34"/>
        <v/>
      </c>
      <c r="CU116" s="155" t="str">
        <f t="shared" si="35"/>
        <v/>
      </c>
      <c r="CV116" s="156" t="str">
        <f t="shared" si="36"/>
        <v/>
      </c>
    </row>
    <row r="117" spans="1:100" ht="17.25" thickBot="1">
      <c r="A117" s="93" t="s">
        <v>148</v>
      </c>
      <c r="B117" s="110" t="s">
        <v>52</v>
      </c>
      <c r="C117" s="222"/>
      <c r="D117" s="214">
        <v>3.3</v>
      </c>
      <c r="E117" s="214"/>
      <c r="F117" s="214"/>
      <c r="G117" s="214"/>
      <c r="H117" s="214"/>
      <c r="I117" s="214"/>
      <c r="J117" s="215"/>
      <c r="K117" s="215"/>
      <c r="L117" s="215"/>
      <c r="M117" s="215"/>
      <c r="N117" s="215"/>
      <c r="O117" s="215"/>
      <c r="P117" s="215"/>
      <c r="Q117" s="215"/>
      <c r="R117" s="215"/>
      <c r="S117" s="217"/>
      <c r="T117" s="217"/>
      <c r="U117" s="217"/>
      <c r="V117" s="217"/>
      <c r="W117" s="217"/>
      <c r="X117" s="217"/>
      <c r="Y117" s="214"/>
      <c r="Z117" s="223"/>
      <c r="AA117" s="223"/>
      <c r="AB117" s="223"/>
      <c r="AC117" s="223"/>
      <c r="AD117" s="223"/>
      <c r="AE117" s="219"/>
      <c r="AF117" s="219"/>
      <c r="AG117" s="219"/>
      <c r="AH117" s="219"/>
      <c r="AI117" s="219">
        <v>3</v>
      </c>
      <c r="AJ117" s="220"/>
      <c r="AK117" s="220">
        <v>4.5</v>
      </c>
      <c r="AL117" s="220"/>
      <c r="AM117" s="214"/>
      <c r="AN117" s="214"/>
      <c r="AO117" s="214"/>
      <c r="AP117" s="220"/>
      <c r="AQ117" s="220"/>
      <c r="AR117" s="220"/>
      <c r="AS117" s="220"/>
      <c r="AT117" s="217"/>
      <c r="AU117" s="217"/>
      <c r="AV117" s="217"/>
      <c r="AW117" s="217"/>
      <c r="AX117" s="217"/>
      <c r="AY117" s="217"/>
      <c r="AZ117" s="220"/>
      <c r="BA117" s="220"/>
      <c r="BB117" s="220"/>
      <c r="BC117" s="220"/>
      <c r="BD117" s="220"/>
      <c r="BE117" s="220"/>
      <c r="BF117" s="220"/>
      <c r="BG117" s="220"/>
      <c r="BH117" s="220"/>
      <c r="BI117" s="220"/>
      <c r="BJ117" s="220"/>
      <c r="BK117" s="220"/>
      <c r="BL117" s="220">
        <v>3.5</v>
      </c>
      <c r="BM117" s="220"/>
      <c r="BN117" s="220"/>
      <c r="BO117" s="220"/>
      <c r="BP117" s="49">
        <v>3.5750000000000002</v>
      </c>
      <c r="BQ117" s="50" t="s">
        <v>200</v>
      </c>
      <c r="BR117" s="51" t="s">
        <v>200</v>
      </c>
      <c r="BS117" s="52" t="s">
        <v>200</v>
      </c>
      <c r="BT117" s="53" t="s">
        <v>200</v>
      </c>
      <c r="BU117" s="54" t="s">
        <v>200</v>
      </c>
      <c r="BV117" s="55"/>
      <c r="BW117" s="56"/>
      <c r="BX117" s="57"/>
      <c r="BY117" s="257"/>
      <c r="BZ117" s="84"/>
      <c r="CA117" s="258"/>
      <c r="CB117" s="59"/>
      <c r="CC117" s="153">
        <f t="shared" si="19"/>
        <v>3.3</v>
      </c>
      <c r="CD117" s="154" t="str">
        <f t="shared" si="20"/>
        <v/>
      </c>
      <c r="CE117" s="155" t="str">
        <f t="shared" si="21"/>
        <v/>
      </c>
      <c r="CF117" s="156" t="str">
        <f t="shared" si="22"/>
        <v/>
      </c>
      <c r="CG117" s="157" t="str">
        <f t="shared" si="23"/>
        <v/>
      </c>
      <c r="CH117" s="154" t="str">
        <f t="shared" si="24"/>
        <v/>
      </c>
      <c r="CI117" s="155">
        <f t="shared" si="25"/>
        <v>3</v>
      </c>
      <c r="CJ117" s="156"/>
      <c r="CK117" s="157">
        <f t="shared" si="26"/>
        <v>4.5</v>
      </c>
      <c r="CL117" s="158" t="str">
        <f t="shared" si="27"/>
        <v/>
      </c>
      <c r="CM117" s="155" t="str">
        <f t="shared" si="28"/>
        <v/>
      </c>
      <c r="CN117" s="156"/>
      <c r="CO117" s="157" t="str">
        <f t="shared" si="29"/>
        <v/>
      </c>
      <c r="CP117" s="154" t="str">
        <f t="shared" si="30"/>
        <v/>
      </c>
      <c r="CQ117" s="155">
        <f t="shared" si="31"/>
        <v>3.5</v>
      </c>
      <c r="CR117" s="159" t="str">
        <f t="shared" si="32"/>
        <v/>
      </c>
      <c r="CS117" s="157" t="str">
        <f t="shared" si="33"/>
        <v/>
      </c>
      <c r="CT117" s="154" t="str">
        <f t="shared" si="34"/>
        <v/>
      </c>
      <c r="CU117" s="155" t="str">
        <f t="shared" si="35"/>
        <v/>
      </c>
      <c r="CV117" s="156" t="str">
        <f t="shared" si="36"/>
        <v/>
      </c>
    </row>
    <row r="118" spans="1:100" ht="17.25" thickBot="1">
      <c r="A118" s="93" t="s">
        <v>129</v>
      </c>
      <c r="B118" s="110" t="s">
        <v>52</v>
      </c>
      <c r="C118" s="222"/>
      <c r="D118" s="214"/>
      <c r="E118" s="214"/>
      <c r="F118" s="214"/>
      <c r="G118" s="214"/>
      <c r="H118" s="214"/>
      <c r="I118" s="214"/>
      <c r="J118" s="215"/>
      <c r="K118" s="215"/>
      <c r="L118" s="215"/>
      <c r="M118" s="215"/>
      <c r="N118" s="215"/>
      <c r="O118" s="215"/>
      <c r="P118" s="215"/>
      <c r="Q118" s="215"/>
      <c r="R118" s="215"/>
      <c r="S118" s="217"/>
      <c r="T118" s="217"/>
      <c r="U118" s="217"/>
      <c r="V118" s="217"/>
      <c r="W118" s="217"/>
      <c r="X118" s="217"/>
      <c r="Y118" s="214"/>
      <c r="Z118" s="223"/>
      <c r="AA118" s="223"/>
      <c r="AB118" s="223"/>
      <c r="AC118" s="223"/>
      <c r="AD118" s="223"/>
      <c r="AE118" s="219"/>
      <c r="AF118" s="219"/>
      <c r="AG118" s="219"/>
      <c r="AH118" s="219"/>
      <c r="AI118" s="219"/>
      <c r="AJ118" s="220"/>
      <c r="AK118" s="220"/>
      <c r="AL118" s="220"/>
      <c r="AM118" s="214"/>
      <c r="AN118" s="214"/>
      <c r="AO118" s="214"/>
      <c r="AP118" s="220"/>
      <c r="AQ118" s="220"/>
      <c r="AR118" s="220"/>
      <c r="AS118" s="220"/>
      <c r="AT118" s="217"/>
      <c r="AU118" s="217"/>
      <c r="AV118" s="217"/>
      <c r="AW118" s="217"/>
      <c r="AX118" s="217"/>
      <c r="AY118" s="217"/>
      <c r="AZ118" s="220"/>
      <c r="BA118" s="220"/>
      <c r="BB118" s="220"/>
      <c r="BC118" s="220"/>
      <c r="BD118" s="220"/>
      <c r="BE118" s="220"/>
      <c r="BF118" s="220"/>
      <c r="BG118" s="220"/>
      <c r="BH118" s="220"/>
      <c r="BI118" s="220"/>
      <c r="BJ118" s="220"/>
      <c r="BK118" s="220"/>
      <c r="BL118" s="220"/>
      <c r="BM118" s="220"/>
      <c r="BN118" s="220"/>
      <c r="BO118" s="220"/>
      <c r="BP118" s="49" t="s">
        <v>200</v>
      </c>
      <c r="BQ118" s="50" t="s">
        <v>200</v>
      </c>
      <c r="BR118" s="51" t="s">
        <v>200</v>
      </c>
      <c r="BS118" s="52" t="s">
        <v>200</v>
      </c>
      <c r="BT118" s="53" t="s">
        <v>200</v>
      </c>
      <c r="BU118" s="54" t="s">
        <v>200</v>
      </c>
      <c r="BV118" s="55"/>
      <c r="BW118" s="56"/>
      <c r="BX118" s="57"/>
      <c r="BY118" s="257"/>
      <c r="BZ118" s="84"/>
      <c r="CA118" s="258"/>
      <c r="CB118" s="59"/>
      <c r="CC118" s="153" t="str">
        <f t="shared" si="19"/>
        <v/>
      </c>
      <c r="CD118" s="154" t="str">
        <f t="shared" si="20"/>
        <v/>
      </c>
      <c r="CE118" s="155" t="str">
        <f t="shared" si="21"/>
        <v/>
      </c>
      <c r="CF118" s="156" t="str">
        <f t="shared" si="22"/>
        <v/>
      </c>
      <c r="CG118" s="157" t="str">
        <f t="shared" si="23"/>
        <v/>
      </c>
      <c r="CH118" s="154" t="str">
        <f t="shared" si="24"/>
        <v/>
      </c>
      <c r="CI118" s="155" t="str">
        <f t="shared" si="25"/>
        <v/>
      </c>
      <c r="CJ118" s="156"/>
      <c r="CK118" s="157" t="str">
        <f t="shared" si="26"/>
        <v/>
      </c>
      <c r="CL118" s="158" t="str">
        <f t="shared" si="27"/>
        <v/>
      </c>
      <c r="CM118" s="155" t="str">
        <f t="shared" si="28"/>
        <v/>
      </c>
      <c r="CN118" s="156"/>
      <c r="CO118" s="157" t="str">
        <f t="shared" si="29"/>
        <v/>
      </c>
      <c r="CP118" s="154" t="str">
        <f t="shared" si="30"/>
        <v/>
      </c>
      <c r="CQ118" s="155" t="str">
        <f t="shared" si="31"/>
        <v/>
      </c>
      <c r="CR118" s="159" t="str">
        <f t="shared" si="32"/>
        <v/>
      </c>
      <c r="CS118" s="157" t="str">
        <f t="shared" si="33"/>
        <v/>
      </c>
      <c r="CT118" s="154" t="str">
        <f t="shared" si="34"/>
        <v/>
      </c>
      <c r="CU118" s="155" t="str">
        <f t="shared" si="35"/>
        <v/>
      </c>
      <c r="CV118" s="156" t="str">
        <f t="shared" si="36"/>
        <v/>
      </c>
    </row>
    <row r="119" spans="1:100" ht="17.25" thickBot="1">
      <c r="A119" s="93" t="s">
        <v>149</v>
      </c>
      <c r="B119" s="110" t="s">
        <v>52</v>
      </c>
      <c r="C119" s="222"/>
      <c r="D119" s="214"/>
      <c r="E119" s="214"/>
      <c r="F119" s="214"/>
      <c r="G119" s="214"/>
      <c r="H119" s="214"/>
      <c r="I119" s="214"/>
      <c r="J119" s="215"/>
      <c r="K119" s="215"/>
      <c r="L119" s="215"/>
      <c r="M119" s="215"/>
      <c r="N119" s="215"/>
      <c r="O119" s="215"/>
      <c r="P119" s="215"/>
      <c r="Q119" s="215"/>
      <c r="R119" s="215"/>
      <c r="S119" s="217"/>
      <c r="T119" s="217"/>
      <c r="U119" s="217"/>
      <c r="V119" s="217"/>
      <c r="W119" s="217"/>
      <c r="X119" s="217"/>
      <c r="Y119" s="214"/>
      <c r="Z119" s="223"/>
      <c r="AA119" s="223"/>
      <c r="AB119" s="223"/>
      <c r="AC119" s="223"/>
      <c r="AD119" s="223"/>
      <c r="AE119" s="219"/>
      <c r="AF119" s="219"/>
      <c r="AG119" s="219"/>
      <c r="AH119" s="219"/>
      <c r="AI119" s="219"/>
      <c r="AJ119" s="220"/>
      <c r="AK119" s="220"/>
      <c r="AL119" s="220"/>
      <c r="AM119" s="214"/>
      <c r="AN119" s="214"/>
      <c r="AO119" s="214"/>
      <c r="AP119" s="220"/>
      <c r="AQ119" s="220"/>
      <c r="AR119" s="220"/>
      <c r="AS119" s="220"/>
      <c r="AT119" s="217"/>
      <c r="AU119" s="217"/>
      <c r="AV119" s="217"/>
      <c r="AW119" s="217"/>
      <c r="AX119" s="217"/>
      <c r="AY119" s="217"/>
      <c r="AZ119" s="220"/>
      <c r="BA119" s="220"/>
      <c r="BB119" s="220"/>
      <c r="BC119" s="220"/>
      <c r="BD119" s="220"/>
      <c r="BE119" s="220"/>
      <c r="BF119" s="220"/>
      <c r="BG119" s="220"/>
      <c r="BH119" s="220"/>
      <c r="BI119" s="220"/>
      <c r="BJ119" s="220"/>
      <c r="BK119" s="220"/>
      <c r="BL119" s="220"/>
      <c r="BM119" s="220"/>
      <c r="BN119" s="220"/>
      <c r="BO119" s="220"/>
      <c r="BP119" s="49" t="s">
        <v>200</v>
      </c>
      <c r="BQ119" s="50" t="s">
        <v>200</v>
      </c>
      <c r="BR119" s="51" t="s">
        <v>200</v>
      </c>
      <c r="BS119" s="52" t="s">
        <v>200</v>
      </c>
      <c r="BT119" s="53" t="s">
        <v>200</v>
      </c>
      <c r="BU119" s="54" t="s">
        <v>200</v>
      </c>
      <c r="BV119" s="55"/>
      <c r="BW119" s="56"/>
      <c r="BX119" s="57"/>
      <c r="BY119" s="257"/>
      <c r="BZ119" s="84"/>
      <c r="CA119" s="258"/>
      <c r="CB119" s="59"/>
      <c r="CC119" s="153" t="str">
        <f t="shared" si="19"/>
        <v/>
      </c>
      <c r="CD119" s="154" t="str">
        <f t="shared" si="20"/>
        <v/>
      </c>
      <c r="CE119" s="155" t="str">
        <f t="shared" si="21"/>
        <v/>
      </c>
      <c r="CF119" s="156" t="str">
        <f t="shared" si="22"/>
        <v/>
      </c>
      <c r="CG119" s="157" t="str">
        <f t="shared" si="23"/>
        <v/>
      </c>
      <c r="CH119" s="154" t="str">
        <f t="shared" si="24"/>
        <v/>
      </c>
      <c r="CI119" s="155" t="str">
        <f t="shared" si="25"/>
        <v/>
      </c>
      <c r="CJ119" s="156"/>
      <c r="CK119" s="157" t="str">
        <f t="shared" si="26"/>
        <v/>
      </c>
      <c r="CL119" s="158" t="str">
        <f t="shared" si="27"/>
        <v/>
      </c>
      <c r="CM119" s="155" t="str">
        <f t="shared" si="28"/>
        <v/>
      </c>
      <c r="CN119" s="156"/>
      <c r="CO119" s="157" t="str">
        <f t="shared" si="29"/>
        <v/>
      </c>
      <c r="CP119" s="154" t="str">
        <f t="shared" si="30"/>
        <v/>
      </c>
      <c r="CQ119" s="155" t="str">
        <f t="shared" si="31"/>
        <v/>
      </c>
      <c r="CR119" s="159" t="str">
        <f t="shared" si="32"/>
        <v/>
      </c>
      <c r="CS119" s="157" t="str">
        <f t="shared" si="33"/>
        <v/>
      </c>
      <c r="CT119" s="154" t="str">
        <f t="shared" si="34"/>
        <v/>
      </c>
      <c r="CU119" s="155" t="str">
        <f t="shared" si="35"/>
        <v/>
      </c>
      <c r="CV119" s="156" t="str">
        <f t="shared" si="36"/>
        <v/>
      </c>
    </row>
    <row r="120" spans="1:100" ht="17.25" thickBot="1">
      <c r="A120" s="93" t="s">
        <v>150</v>
      </c>
      <c r="B120" s="110" t="s">
        <v>52</v>
      </c>
      <c r="C120" s="222"/>
      <c r="D120" s="214"/>
      <c r="E120" s="214"/>
      <c r="F120" s="214"/>
      <c r="G120" s="214"/>
      <c r="H120" s="214"/>
      <c r="I120" s="214"/>
      <c r="J120" s="215"/>
      <c r="K120" s="215"/>
      <c r="L120" s="215"/>
      <c r="M120" s="215"/>
      <c r="N120" s="215"/>
      <c r="O120" s="215"/>
      <c r="P120" s="215"/>
      <c r="Q120" s="215"/>
      <c r="R120" s="215"/>
      <c r="S120" s="217"/>
      <c r="T120" s="217"/>
      <c r="U120" s="217"/>
      <c r="V120" s="217"/>
      <c r="W120" s="217"/>
      <c r="X120" s="217"/>
      <c r="Y120" s="214"/>
      <c r="Z120" s="223"/>
      <c r="AA120" s="223"/>
      <c r="AB120" s="223"/>
      <c r="AC120" s="223"/>
      <c r="AD120" s="223"/>
      <c r="AE120" s="219"/>
      <c r="AF120" s="219"/>
      <c r="AG120" s="219"/>
      <c r="AH120" s="219"/>
      <c r="AI120" s="219"/>
      <c r="AJ120" s="220"/>
      <c r="AK120" s="220"/>
      <c r="AL120" s="220"/>
      <c r="AM120" s="214"/>
      <c r="AN120" s="214"/>
      <c r="AO120" s="214"/>
      <c r="AP120" s="220"/>
      <c r="AQ120" s="220"/>
      <c r="AR120" s="220"/>
      <c r="AS120" s="220"/>
      <c r="AT120" s="217"/>
      <c r="AU120" s="217"/>
      <c r="AV120" s="217"/>
      <c r="AW120" s="217"/>
      <c r="AX120" s="217"/>
      <c r="AY120" s="217"/>
      <c r="AZ120" s="220"/>
      <c r="BA120" s="220"/>
      <c r="BB120" s="220"/>
      <c r="BC120" s="220"/>
      <c r="BD120" s="220"/>
      <c r="BE120" s="220"/>
      <c r="BF120" s="220"/>
      <c r="BG120" s="220"/>
      <c r="BH120" s="220"/>
      <c r="BI120" s="220"/>
      <c r="BJ120" s="220"/>
      <c r="BK120" s="220"/>
      <c r="BL120" s="220"/>
      <c r="BM120" s="220"/>
      <c r="BN120" s="220"/>
      <c r="BO120" s="220"/>
      <c r="BP120" s="49" t="s">
        <v>200</v>
      </c>
      <c r="BQ120" s="50" t="s">
        <v>200</v>
      </c>
      <c r="BR120" s="51" t="s">
        <v>200</v>
      </c>
      <c r="BS120" s="52" t="s">
        <v>200</v>
      </c>
      <c r="BT120" s="53" t="s">
        <v>200</v>
      </c>
      <c r="BU120" s="54" t="s">
        <v>200</v>
      </c>
      <c r="BV120" s="55"/>
      <c r="BW120" s="56"/>
      <c r="BX120" s="57"/>
      <c r="BY120" s="257"/>
      <c r="BZ120" s="84"/>
      <c r="CA120" s="258"/>
      <c r="CB120" s="59"/>
      <c r="CC120" s="153" t="str">
        <f t="shared" si="19"/>
        <v/>
      </c>
      <c r="CD120" s="154" t="str">
        <f t="shared" si="20"/>
        <v/>
      </c>
      <c r="CE120" s="155" t="str">
        <f t="shared" si="21"/>
        <v/>
      </c>
      <c r="CF120" s="156" t="str">
        <f t="shared" si="22"/>
        <v/>
      </c>
      <c r="CG120" s="157" t="str">
        <f t="shared" si="23"/>
        <v/>
      </c>
      <c r="CH120" s="154" t="str">
        <f t="shared" si="24"/>
        <v/>
      </c>
      <c r="CI120" s="155" t="str">
        <f t="shared" si="25"/>
        <v/>
      </c>
      <c r="CJ120" s="156"/>
      <c r="CK120" s="157" t="str">
        <f t="shared" si="26"/>
        <v/>
      </c>
      <c r="CL120" s="158" t="str">
        <f t="shared" si="27"/>
        <v/>
      </c>
      <c r="CM120" s="155" t="str">
        <f t="shared" si="28"/>
        <v/>
      </c>
      <c r="CN120" s="156"/>
      <c r="CO120" s="157" t="str">
        <f t="shared" si="29"/>
        <v/>
      </c>
      <c r="CP120" s="154" t="str">
        <f t="shared" si="30"/>
        <v/>
      </c>
      <c r="CQ120" s="155" t="str">
        <f t="shared" si="31"/>
        <v/>
      </c>
      <c r="CR120" s="159" t="str">
        <f t="shared" si="32"/>
        <v/>
      </c>
      <c r="CS120" s="157" t="str">
        <f t="shared" si="33"/>
        <v/>
      </c>
      <c r="CT120" s="154" t="str">
        <f t="shared" si="34"/>
        <v/>
      </c>
      <c r="CU120" s="155" t="str">
        <f t="shared" si="35"/>
        <v/>
      </c>
      <c r="CV120" s="156" t="str">
        <f t="shared" si="36"/>
        <v/>
      </c>
    </row>
    <row r="121" spans="1:100" ht="17.25" thickBot="1">
      <c r="A121" s="93" t="s">
        <v>151</v>
      </c>
      <c r="B121" s="110" t="s">
        <v>52</v>
      </c>
      <c r="C121" s="222"/>
      <c r="D121" s="214"/>
      <c r="E121" s="214"/>
      <c r="F121" s="214"/>
      <c r="G121" s="214"/>
      <c r="H121" s="214"/>
      <c r="I121" s="214"/>
      <c r="J121" s="215"/>
      <c r="K121" s="215"/>
      <c r="L121" s="215"/>
      <c r="M121" s="215"/>
      <c r="N121" s="215"/>
      <c r="O121" s="215"/>
      <c r="P121" s="215"/>
      <c r="Q121" s="215"/>
      <c r="R121" s="215"/>
      <c r="S121" s="217"/>
      <c r="T121" s="217"/>
      <c r="U121" s="217"/>
      <c r="V121" s="217"/>
      <c r="W121" s="217"/>
      <c r="X121" s="217"/>
      <c r="Y121" s="214"/>
      <c r="Z121" s="223"/>
      <c r="AA121" s="223"/>
      <c r="AB121" s="223"/>
      <c r="AC121" s="223"/>
      <c r="AD121" s="223"/>
      <c r="AE121" s="219"/>
      <c r="AF121" s="219"/>
      <c r="AG121" s="219"/>
      <c r="AH121" s="219"/>
      <c r="AI121" s="219"/>
      <c r="AJ121" s="220"/>
      <c r="AK121" s="220"/>
      <c r="AL121" s="220"/>
      <c r="AM121" s="214"/>
      <c r="AN121" s="214"/>
      <c r="AO121" s="214"/>
      <c r="AP121" s="220"/>
      <c r="AQ121" s="220"/>
      <c r="AR121" s="220"/>
      <c r="AS121" s="220"/>
      <c r="AT121" s="217"/>
      <c r="AU121" s="217"/>
      <c r="AV121" s="217"/>
      <c r="AW121" s="217"/>
      <c r="AX121" s="217"/>
      <c r="AY121" s="217"/>
      <c r="AZ121" s="220"/>
      <c r="BA121" s="220"/>
      <c r="BB121" s="220"/>
      <c r="BC121" s="220"/>
      <c r="BD121" s="220"/>
      <c r="BE121" s="220"/>
      <c r="BF121" s="220"/>
      <c r="BG121" s="220"/>
      <c r="BH121" s="220"/>
      <c r="BI121" s="220"/>
      <c r="BJ121" s="220"/>
      <c r="BK121" s="220"/>
      <c r="BL121" s="220"/>
      <c r="BM121" s="220"/>
      <c r="BN121" s="220"/>
      <c r="BO121" s="220"/>
      <c r="BP121" s="49" t="s">
        <v>200</v>
      </c>
      <c r="BQ121" s="50" t="s">
        <v>200</v>
      </c>
      <c r="BR121" s="51" t="s">
        <v>200</v>
      </c>
      <c r="BS121" s="52" t="s">
        <v>200</v>
      </c>
      <c r="BT121" s="53" t="s">
        <v>200</v>
      </c>
      <c r="BU121" s="54" t="s">
        <v>200</v>
      </c>
      <c r="BV121" s="55"/>
      <c r="BW121" s="56"/>
      <c r="BX121" s="57"/>
      <c r="BY121" s="257"/>
      <c r="BZ121" s="84"/>
      <c r="CA121" s="258"/>
      <c r="CB121" s="59"/>
      <c r="CC121" s="153" t="str">
        <f t="shared" si="19"/>
        <v/>
      </c>
      <c r="CD121" s="154" t="str">
        <f t="shared" si="20"/>
        <v/>
      </c>
      <c r="CE121" s="155" t="str">
        <f t="shared" si="21"/>
        <v/>
      </c>
      <c r="CF121" s="156" t="str">
        <f t="shared" si="22"/>
        <v/>
      </c>
      <c r="CG121" s="157" t="str">
        <f t="shared" si="23"/>
        <v/>
      </c>
      <c r="CH121" s="154" t="str">
        <f t="shared" si="24"/>
        <v/>
      </c>
      <c r="CI121" s="155" t="str">
        <f t="shared" si="25"/>
        <v/>
      </c>
      <c r="CJ121" s="156"/>
      <c r="CK121" s="157" t="str">
        <f t="shared" si="26"/>
        <v/>
      </c>
      <c r="CL121" s="158" t="str">
        <f t="shared" si="27"/>
        <v/>
      </c>
      <c r="CM121" s="155" t="str">
        <f t="shared" si="28"/>
        <v/>
      </c>
      <c r="CN121" s="156"/>
      <c r="CO121" s="157" t="str">
        <f t="shared" si="29"/>
        <v/>
      </c>
      <c r="CP121" s="154" t="str">
        <f t="shared" si="30"/>
        <v/>
      </c>
      <c r="CQ121" s="155" t="str">
        <f t="shared" si="31"/>
        <v/>
      </c>
      <c r="CR121" s="159" t="str">
        <f t="shared" si="32"/>
        <v/>
      </c>
      <c r="CS121" s="157" t="str">
        <f t="shared" si="33"/>
        <v/>
      </c>
      <c r="CT121" s="154" t="str">
        <f t="shared" si="34"/>
        <v/>
      </c>
      <c r="CU121" s="155" t="str">
        <f t="shared" si="35"/>
        <v/>
      </c>
      <c r="CV121" s="156" t="str">
        <f t="shared" si="36"/>
        <v/>
      </c>
    </row>
    <row r="122" spans="1:100" ht="17.25" thickBot="1">
      <c r="A122" s="93" t="s">
        <v>152</v>
      </c>
      <c r="B122" s="110" t="s">
        <v>56</v>
      </c>
      <c r="C122" s="222"/>
      <c r="D122" s="214"/>
      <c r="E122" s="214"/>
      <c r="F122" s="214"/>
      <c r="G122" s="214"/>
      <c r="H122" s="214"/>
      <c r="I122" s="214"/>
      <c r="J122" s="215"/>
      <c r="K122" s="215"/>
      <c r="L122" s="215"/>
      <c r="M122" s="215"/>
      <c r="N122" s="215"/>
      <c r="O122" s="215"/>
      <c r="P122" s="215"/>
      <c r="Q122" s="215"/>
      <c r="R122" s="215"/>
      <c r="S122" s="217"/>
      <c r="T122" s="217"/>
      <c r="U122" s="217"/>
      <c r="V122" s="217"/>
      <c r="W122" s="217"/>
      <c r="X122" s="217"/>
      <c r="Y122" s="214"/>
      <c r="Z122" s="223"/>
      <c r="AA122" s="223"/>
      <c r="AB122" s="223"/>
      <c r="AC122" s="223"/>
      <c r="AD122" s="223"/>
      <c r="AE122" s="219"/>
      <c r="AF122" s="219"/>
      <c r="AG122" s="219"/>
      <c r="AH122" s="219"/>
      <c r="AI122" s="219"/>
      <c r="AJ122" s="220"/>
      <c r="AK122" s="220"/>
      <c r="AL122" s="220"/>
      <c r="AM122" s="214"/>
      <c r="AN122" s="214"/>
      <c r="AO122" s="214"/>
      <c r="AP122" s="220"/>
      <c r="AQ122" s="220"/>
      <c r="AR122" s="220"/>
      <c r="AS122" s="220"/>
      <c r="AT122" s="217"/>
      <c r="AU122" s="217"/>
      <c r="AV122" s="217"/>
      <c r="AW122" s="217"/>
      <c r="AX122" s="217"/>
      <c r="AY122" s="217"/>
      <c r="AZ122" s="220"/>
      <c r="BA122" s="220"/>
      <c r="BB122" s="220"/>
      <c r="BC122" s="220"/>
      <c r="BD122" s="220"/>
      <c r="BE122" s="220"/>
      <c r="BF122" s="220"/>
      <c r="BG122" s="220"/>
      <c r="BH122" s="220"/>
      <c r="BI122" s="220"/>
      <c r="BJ122" s="220"/>
      <c r="BK122" s="220"/>
      <c r="BL122" s="220"/>
      <c r="BM122" s="220"/>
      <c r="BN122" s="220"/>
      <c r="BO122" s="220"/>
      <c r="BP122" s="49" t="s">
        <v>200</v>
      </c>
      <c r="BQ122" s="50" t="s">
        <v>200</v>
      </c>
      <c r="BR122" s="51" t="s">
        <v>200</v>
      </c>
      <c r="BS122" s="52" t="s">
        <v>200</v>
      </c>
      <c r="BT122" s="53" t="s">
        <v>200</v>
      </c>
      <c r="BU122" s="54" t="s">
        <v>200</v>
      </c>
      <c r="BV122" s="55"/>
      <c r="BW122" s="56"/>
      <c r="BX122" s="57"/>
      <c r="BY122" s="257"/>
      <c r="BZ122" s="84"/>
      <c r="CA122" s="258"/>
      <c r="CB122" s="59"/>
      <c r="CC122" s="153" t="str">
        <f t="shared" si="19"/>
        <v/>
      </c>
      <c r="CD122" s="154" t="str">
        <f t="shared" si="20"/>
        <v/>
      </c>
      <c r="CE122" s="155" t="str">
        <f t="shared" si="21"/>
        <v/>
      </c>
      <c r="CF122" s="156" t="str">
        <f t="shared" si="22"/>
        <v/>
      </c>
      <c r="CG122" s="157" t="str">
        <f t="shared" si="23"/>
        <v/>
      </c>
      <c r="CH122" s="154" t="str">
        <f t="shared" si="24"/>
        <v/>
      </c>
      <c r="CI122" s="155" t="str">
        <f t="shared" si="25"/>
        <v/>
      </c>
      <c r="CJ122" s="156"/>
      <c r="CK122" s="157" t="str">
        <f t="shared" si="26"/>
        <v/>
      </c>
      <c r="CL122" s="158" t="str">
        <f t="shared" si="27"/>
        <v/>
      </c>
      <c r="CM122" s="155" t="str">
        <f t="shared" si="28"/>
        <v/>
      </c>
      <c r="CN122" s="156"/>
      <c r="CO122" s="157" t="str">
        <f t="shared" si="29"/>
        <v/>
      </c>
      <c r="CP122" s="154" t="str">
        <f t="shared" si="30"/>
        <v/>
      </c>
      <c r="CQ122" s="155" t="str">
        <f t="shared" si="31"/>
        <v/>
      </c>
      <c r="CR122" s="159" t="str">
        <f t="shared" si="32"/>
        <v/>
      </c>
      <c r="CS122" s="157" t="str">
        <f t="shared" si="33"/>
        <v/>
      </c>
      <c r="CT122" s="154" t="str">
        <f t="shared" si="34"/>
        <v/>
      </c>
      <c r="CU122" s="155" t="str">
        <f t="shared" si="35"/>
        <v/>
      </c>
      <c r="CV122" s="156" t="str">
        <f t="shared" si="36"/>
        <v/>
      </c>
    </row>
    <row r="123" spans="1:100" ht="17.25" thickBot="1">
      <c r="A123" s="93" t="s">
        <v>153</v>
      </c>
      <c r="B123" s="110" t="s">
        <v>56</v>
      </c>
      <c r="C123" s="222">
        <v>1.1000000000000001</v>
      </c>
      <c r="D123" s="214">
        <v>0.7</v>
      </c>
      <c r="E123" s="214">
        <v>1.2</v>
      </c>
      <c r="F123" s="214"/>
      <c r="G123" s="214"/>
      <c r="H123" s="214"/>
      <c r="I123" s="214"/>
      <c r="J123" s="216"/>
      <c r="K123" s="215"/>
      <c r="L123" s="215"/>
      <c r="M123" s="215"/>
      <c r="N123" s="215"/>
      <c r="O123" s="215"/>
      <c r="P123" s="215"/>
      <c r="Q123" s="215"/>
      <c r="R123" s="215"/>
      <c r="S123" s="217"/>
      <c r="T123" s="217"/>
      <c r="U123" s="217"/>
      <c r="V123" s="217"/>
      <c r="W123" s="217"/>
      <c r="X123" s="217"/>
      <c r="Y123" s="214"/>
      <c r="Z123" s="223"/>
      <c r="AA123" s="223"/>
      <c r="AB123" s="223"/>
      <c r="AC123" s="223"/>
      <c r="AD123" s="223"/>
      <c r="AE123" s="219">
        <v>1.6</v>
      </c>
      <c r="AF123" s="219"/>
      <c r="AG123" s="219"/>
      <c r="AH123" s="219"/>
      <c r="AI123" s="219"/>
      <c r="AJ123" s="220"/>
      <c r="AK123" s="220"/>
      <c r="AL123" s="220"/>
      <c r="AM123" s="214"/>
      <c r="AN123" s="214"/>
      <c r="AO123" s="214"/>
      <c r="AP123" s="220"/>
      <c r="AQ123" s="220"/>
      <c r="AR123" s="220"/>
      <c r="AS123" s="220"/>
      <c r="AT123" s="217"/>
      <c r="AU123" s="217"/>
      <c r="AV123" s="217"/>
      <c r="AW123" s="217"/>
      <c r="AX123" s="217"/>
      <c r="AY123" s="217"/>
      <c r="AZ123" s="220">
        <v>1.1000000000000001</v>
      </c>
      <c r="BA123" s="220"/>
      <c r="BB123" s="220"/>
      <c r="BC123" s="220"/>
      <c r="BD123" s="221"/>
      <c r="BE123" s="220"/>
      <c r="BF123" s="220"/>
      <c r="BG123" s="220"/>
      <c r="BH123" s="220"/>
      <c r="BI123" s="220"/>
      <c r="BJ123" s="220"/>
      <c r="BK123" s="220"/>
      <c r="BL123" s="220"/>
      <c r="BM123" s="220"/>
      <c r="BN123" s="220"/>
      <c r="BO123" s="220"/>
      <c r="BP123" s="49">
        <v>1.1399999999999999</v>
      </c>
      <c r="BQ123" s="50">
        <v>0.7</v>
      </c>
      <c r="BR123" s="51">
        <v>1.6</v>
      </c>
      <c r="BS123" s="52" t="s">
        <v>200</v>
      </c>
      <c r="BT123" s="53"/>
      <c r="BU123" s="54"/>
      <c r="BV123" s="55"/>
      <c r="BW123" s="56"/>
      <c r="BX123" s="57"/>
      <c r="BY123" s="257"/>
      <c r="BZ123" s="84"/>
      <c r="CA123" s="258"/>
      <c r="CB123" s="59">
        <v>1.4</v>
      </c>
      <c r="CC123" s="153">
        <f t="shared" si="19"/>
        <v>1</v>
      </c>
      <c r="CD123" s="154" t="str">
        <f t="shared" si="20"/>
        <v/>
      </c>
      <c r="CE123" s="155" t="str">
        <f t="shared" si="21"/>
        <v/>
      </c>
      <c r="CF123" s="156" t="str">
        <f t="shared" si="22"/>
        <v/>
      </c>
      <c r="CG123" s="157" t="str">
        <f t="shared" si="23"/>
        <v/>
      </c>
      <c r="CH123" s="154" t="str">
        <f t="shared" si="24"/>
        <v/>
      </c>
      <c r="CI123" s="155">
        <f t="shared" si="25"/>
        <v>1.6</v>
      </c>
      <c r="CJ123" s="156"/>
      <c r="CK123" s="157" t="str">
        <f t="shared" si="26"/>
        <v/>
      </c>
      <c r="CL123" s="158" t="str">
        <f t="shared" si="27"/>
        <v/>
      </c>
      <c r="CM123" s="155" t="str">
        <f t="shared" si="28"/>
        <v/>
      </c>
      <c r="CN123" s="156"/>
      <c r="CO123" s="157" t="str">
        <f t="shared" si="29"/>
        <v/>
      </c>
      <c r="CP123" s="154" t="str">
        <f t="shared" si="30"/>
        <v/>
      </c>
      <c r="CQ123" s="155">
        <f t="shared" si="31"/>
        <v>1.1000000000000001</v>
      </c>
      <c r="CR123" s="159" t="str">
        <f t="shared" si="32"/>
        <v/>
      </c>
      <c r="CS123" s="157" t="str">
        <f t="shared" si="33"/>
        <v/>
      </c>
      <c r="CT123" s="154" t="str">
        <f t="shared" si="34"/>
        <v/>
      </c>
      <c r="CU123" s="155" t="str">
        <f t="shared" si="35"/>
        <v/>
      </c>
      <c r="CV123" s="156" t="str">
        <f t="shared" si="36"/>
        <v/>
      </c>
    </row>
    <row r="124" spans="1:100" ht="17.25" thickBot="1">
      <c r="A124" s="93" t="s">
        <v>235</v>
      </c>
      <c r="B124" s="109" t="s">
        <v>52</v>
      </c>
      <c r="C124" s="222">
        <v>2.6</v>
      </c>
      <c r="D124" s="214">
        <v>3.3</v>
      </c>
      <c r="E124" s="214"/>
      <c r="F124" s="214"/>
      <c r="G124" s="214"/>
      <c r="H124" s="214"/>
      <c r="I124" s="214"/>
      <c r="J124" s="215"/>
      <c r="K124" s="215"/>
      <c r="L124" s="215"/>
      <c r="M124" s="215"/>
      <c r="N124" s="215"/>
      <c r="O124" s="215"/>
      <c r="P124" s="215"/>
      <c r="Q124" s="215"/>
      <c r="R124" s="215"/>
      <c r="S124" s="217"/>
      <c r="T124" s="217"/>
      <c r="U124" s="217"/>
      <c r="V124" s="217"/>
      <c r="W124" s="217"/>
      <c r="X124" s="217"/>
      <c r="Y124" s="214"/>
      <c r="Z124" s="223"/>
      <c r="AA124" s="223"/>
      <c r="AB124" s="223"/>
      <c r="AC124" s="223"/>
      <c r="AD124" s="223"/>
      <c r="AE124" s="219">
        <v>3.2</v>
      </c>
      <c r="AF124" s="219"/>
      <c r="AG124" s="219"/>
      <c r="AH124" s="219"/>
      <c r="AI124" s="219"/>
      <c r="AJ124" s="220"/>
      <c r="AK124" s="220"/>
      <c r="AL124" s="220"/>
      <c r="AM124" s="214"/>
      <c r="AN124" s="214"/>
      <c r="AO124" s="214"/>
      <c r="AP124" s="220"/>
      <c r="AQ124" s="220">
        <v>3</v>
      </c>
      <c r="AR124" s="220"/>
      <c r="AS124" s="220"/>
      <c r="AT124" s="217"/>
      <c r="AU124" s="217"/>
      <c r="AV124" s="217"/>
      <c r="AW124" s="217"/>
      <c r="AX124" s="217"/>
      <c r="AY124" s="217"/>
      <c r="AZ124" s="220"/>
      <c r="BA124" s="220"/>
      <c r="BB124" s="220"/>
      <c r="BC124" s="220"/>
      <c r="BD124" s="220"/>
      <c r="BE124" s="220"/>
      <c r="BF124" s="220"/>
      <c r="BG124" s="220"/>
      <c r="BH124" s="220"/>
      <c r="BI124" s="220"/>
      <c r="BJ124" s="220"/>
      <c r="BK124" s="220"/>
      <c r="BL124" s="220"/>
      <c r="BM124" s="220"/>
      <c r="BN124" s="220"/>
      <c r="BO124" s="220"/>
      <c r="BP124" s="49">
        <v>3.0250000000000004</v>
      </c>
      <c r="BQ124" s="50" t="s">
        <v>200</v>
      </c>
      <c r="BR124" s="51" t="s">
        <v>200</v>
      </c>
      <c r="BS124" s="52" t="s">
        <v>200</v>
      </c>
      <c r="BT124" s="53"/>
      <c r="BU124" s="54"/>
      <c r="BV124" s="55"/>
      <c r="BW124" s="56"/>
      <c r="BX124" s="57"/>
      <c r="BY124" s="257"/>
      <c r="BZ124" s="84"/>
      <c r="CA124" s="258"/>
      <c r="CB124" s="59"/>
      <c r="CC124" s="153">
        <f t="shared" si="19"/>
        <v>2.95</v>
      </c>
      <c r="CD124" s="154" t="str">
        <f t="shared" si="20"/>
        <v/>
      </c>
      <c r="CE124" s="155" t="str">
        <f t="shared" si="21"/>
        <v/>
      </c>
      <c r="CF124" s="156" t="str">
        <f t="shared" si="22"/>
        <v/>
      </c>
      <c r="CG124" s="157" t="str">
        <f t="shared" si="23"/>
        <v/>
      </c>
      <c r="CH124" s="154" t="str">
        <f t="shared" si="24"/>
        <v/>
      </c>
      <c r="CI124" s="155">
        <f t="shared" si="25"/>
        <v>3.2</v>
      </c>
      <c r="CJ124" s="156"/>
      <c r="CK124" s="157" t="str">
        <f t="shared" si="26"/>
        <v/>
      </c>
      <c r="CL124" s="158" t="str">
        <f t="shared" si="27"/>
        <v/>
      </c>
      <c r="CM124" s="155" t="str">
        <f t="shared" si="28"/>
        <v/>
      </c>
      <c r="CN124" s="156"/>
      <c r="CO124" s="157" t="str">
        <f t="shared" si="29"/>
        <v/>
      </c>
      <c r="CP124" s="154" t="str">
        <f t="shared" si="30"/>
        <v/>
      </c>
      <c r="CQ124" s="155" t="str">
        <f t="shared" si="31"/>
        <v/>
      </c>
      <c r="CR124" s="159" t="str">
        <f t="shared" si="32"/>
        <v/>
      </c>
      <c r="CS124" s="157" t="str">
        <f t="shared" si="33"/>
        <v/>
      </c>
      <c r="CT124" s="154" t="str">
        <f t="shared" si="34"/>
        <v/>
      </c>
      <c r="CU124" s="155">
        <f t="shared" si="35"/>
        <v>3</v>
      </c>
      <c r="CV124" s="156" t="str">
        <f t="shared" si="36"/>
        <v/>
      </c>
    </row>
    <row r="125" spans="1:100" ht="17.25" thickBot="1">
      <c r="A125" s="93" t="s">
        <v>154</v>
      </c>
      <c r="B125" s="109" t="s">
        <v>52</v>
      </c>
      <c r="C125" s="222"/>
      <c r="D125" s="214"/>
      <c r="E125" s="214"/>
      <c r="F125" s="214"/>
      <c r="G125" s="214"/>
      <c r="H125" s="214"/>
      <c r="I125" s="214"/>
      <c r="J125" s="215"/>
      <c r="K125" s="215"/>
      <c r="L125" s="215"/>
      <c r="M125" s="215"/>
      <c r="N125" s="215"/>
      <c r="O125" s="215"/>
      <c r="P125" s="215"/>
      <c r="Q125" s="215"/>
      <c r="R125" s="215"/>
      <c r="S125" s="217"/>
      <c r="T125" s="217"/>
      <c r="U125" s="217"/>
      <c r="V125" s="217"/>
      <c r="W125" s="217"/>
      <c r="X125" s="217"/>
      <c r="Y125" s="214"/>
      <c r="Z125" s="223"/>
      <c r="AA125" s="223"/>
      <c r="AB125" s="223"/>
      <c r="AC125" s="223"/>
      <c r="AD125" s="223"/>
      <c r="AE125" s="219"/>
      <c r="AF125" s="219"/>
      <c r="AG125" s="219"/>
      <c r="AH125" s="219"/>
      <c r="AI125" s="219"/>
      <c r="AJ125" s="220"/>
      <c r="AK125" s="220"/>
      <c r="AL125" s="220"/>
      <c r="AM125" s="214"/>
      <c r="AN125" s="214"/>
      <c r="AO125" s="214"/>
      <c r="AP125" s="220"/>
      <c r="AQ125" s="220"/>
      <c r="AR125" s="220"/>
      <c r="AS125" s="220"/>
      <c r="AT125" s="217"/>
      <c r="AU125" s="217"/>
      <c r="AV125" s="217"/>
      <c r="AW125" s="217"/>
      <c r="AX125" s="217"/>
      <c r="AY125" s="217"/>
      <c r="AZ125" s="220"/>
      <c r="BA125" s="220"/>
      <c r="BB125" s="220"/>
      <c r="BC125" s="220"/>
      <c r="BD125" s="220"/>
      <c r="BE125" s="220"/>
      <c r="BF125" s="220"/>
      <c r="BG125" s="220"/>
      <c r="BH125" s="220"/>
      <c r="BI125" s="220"/>
      <c r="BJ125" s="220"/>
      <c r="BK125" s="220"/>
      <c r="BL125" s="220"/>
      <c r="BM125" s="220"/>
      <c r="BN125" s="220"/>
      <c r="BO125" s="220"/>
      <c r="BP125" s="49" t="s">
        <v>200</v>
      </c>
      <c r="BQ125" s="50" t="s">
        <v>200</v>
      </c>
      <c r="BR125" s="51" t="s">
        <v>200</v>
      </c>
      <c r="BS125" s="52" t="s">
        <v>200</v>
      </c>
      <c r="BT125" s="53"/>
      <c r="BU125" s="54"/>
      <c r="BV125" s="55"/>
      <c r="BW125" s="56"/>
      <c r="BX125" s="57"/>
      <c r="BY125" s="257"/>
      <c r="BZ125" s="84"/>
      <c r="CA125" s="258"/>
      <c r="CB125" s="59"/>
      <c r="CC125" s="153" t="str">
        <f t="shared" si="19"/>
        <v/>
      </c>
      <c r="CD125" s="154" t="str">
        <f t="shared" si="20"/>
        <v/>
      </c>
      <c r="CE125" s="155" t="str">
        <f t="shared" si="21"/>
        <v/>
      </c>
      <c r="CF125" s="156" t="str">
        <f t="shared" si="22"/>
        <v/>
      </c>
      <c r="CG125" s="157" t="str">
        <f t="shared" si="23"/>
        <v/>
      </c>
      <c r="CH125" s="154" t="str">
        <f t="shared" si="24"/>
        <v/>
      </c>
      <c r="CI125" s="155" t="str">
        <f t="shared" si="25"/>
        <v/>
      </c>
      <c r="CJ125" s="156"/>
      <c r="CK125" s="157" t="str">
        <f t="shared" si="26"/>
        <v/>
      </c>
      <c r="CL125" s="158" t="str">
        <f t="shared" si="27"/>
        <v/>
      </c>
      <c r="CM125" s="155" t="str">
        <f t="shared" si="28"/>
        <v/>
      </c>
      <c r="CN125" s="156"/>
      <c r="CO125" s="157" t="str">
        <f t="shared" si="29"/>
        <v/>
      </c>
      <c r="CP125" s="154" t="str">
        <f t="shared" si="30"/>
        <v/>
      </c>
      <c r="CQ125" s="155" t="str">
        <f t="shared" si="31"/>
        <v/>
      </c>
      <c r="CR125" s="159" t="str">
        <f t="shared" si="32"/>
        <v/>
      </c>
      <c r="CS125" s="157" t="str">
        <f t="shared" si="33"/>
        <v/>
      </c>
      <c r="CT125" s="154" t="str">
        <f t="shared" si="34"/>
        <v/>
      </c>
      <c r="CU125" s="155" t="str">
        <f t="shared" si="35"/>
        <v/>
      </c>
      <c r="CV125" s="156" t="str">
        <f t="shared" si="36"/>
        <v/>
      </c>
    </row>
    <row r="126" spans="1:100" ht="17.25" thickBot="1">
      <c r="A126" s="93" t="s">
        <v>155</v>
      </c>
      <c r="B126" s="110" t="s">
        <v>56</v>
      </c>
      <c r="C126" s="222">
        <v>1</v>
      </c>
      <c r="D126" s="214">
        <v>0.8</v>
      </c>
      <c r="E126" s="214">
        <v>1.2</v>
      </c>
      <c r="F126" s="214"/>
      <c r="G126" s="214"/>
      <c r="H126" s="214"/>
      <c r="I126" s="214"/>
      <c r="J126" s="216">
        <v>1</v>
      </c>
      <c r="K126" s="215"/>
      <c r="L126" s="215"/>
      <c r="M126" s="215"/>
      <c r="N126" s="215"/>
      <c r="O126" s="215"/>
      <c r="P126" s="215"/>
      <c r="Q126" s="215"/>
      <c r="R126" s="215"/>
      <c r="S126" s="217"/>
      <c r="T126" s="217"/>
      <c r="U126" s="217"/>
      <c r="V126" s="217"/>
      <c r="W126" s="244"/>
      <c r="X126" s="217"/>
      <c r="Y126" s="214"/>
      <c r="Z126" s="223"/>
      <c r="AA126" s="223"/>
      <c r="AB126" s="223"/>
      <c r="AC126" s="223"/>
      <c r="AD126" s="223"/>
      <c r="AE126" s="219">
        <v>1.4</v>
      </c>
      <c r="AF126" s="219"/>
      <c r="AG126" s="219"/>
      <c r="AH126" s="219"/>
      <c r="AI126" s="219">
        <v>1.1000000000000001</v>
      </c>
      <c r="AJ126" s="220"/>
      <c r="AK126" s="220"/>
      <c r="AL126" s="220"/>
      <c r="AM126" s="214"/>
      <c r="AN126" s="214"/>
      <c r="AO126" s="214"/>
      <c r="AP126" s="220"/>
      <c r="AQ126" s="220"/>
      <c r="AR126" s="220"/>
      <c r="AS126" s="220"/>
      <c r="AT126" s="217"/>
      <c r="AU126" s="217"/>
      <c r="AV126" s="217"/>
      <c r="AW126" s="217"/>
      <c r="AX126" s="217"/>
      <c r="AY126" s="217"/>
      <c r="AZ126" s="221">
        <v>1.1000000000000001</v>
      </c>
      <c r="BA126" s="221"/>
      <c r="BB126" s="220"/>
      <c r="BC126" s="220"/>
      <c r="BD126" s="221"/>
      <c r="BE126" s="220"/>
      <c r="BF126" s="220"/>
      <c r="BG126" s="220"/>
      <c r="BH126" s="220"/>
      <c r="BI126" s="220"/>
      <c r="BJ126" s="227">
        <v>1.3</v>
      </c>
      <c r="BK126" s="220">
        <v>3.11</v>
      </c>
      <c r="BL126" s="220"/>
      <c r="BM126" s="220"/>
      <c r="BN126" s="220"/>
      <c r="BO126" s="220">
        <v>1</v>
      </c>
      <c r="BP126" s="49">
        <v>1.1125</v>
      </c>
      <c r="BQ126" s="50">
        <v>0.8</v>
      </c>
      <c r="BR126" s="51">
        <v>1.4</v>
      </c>
      <c r="BS126" s="52">
        <v>3.11</v>
      </c>
      <c r="BT126" s="53"/>
      <c r="BU126" s="54"/>
      <c r="BV126" s="55"/>
      <c r="BW126" s="56"/>
      <c r="BX126" s="57"/>
      <c r="BY126" s="257"/>
      <c r="BZ126" s="84"/>
      <c r="CA126" s="258">
        <v>1.23</v>
      </c>
      <c r="CB126" s="59">
        <v>6</v>
      </c>
      <c r="CC126" s="153">
        <f t="shared" si="19"/>
        <v>1</v>
      </c>
      <c r="CD126" s="154" t="str">
        <f t="shared" si="20"/>
        <v/>
      </c>
      <c r="CE126" s="155">
        <f t="shared" si="21"/>
        <v>1</v>
      </c>
      <c r="CF126" s="156" t="str">
        <f t="shared" si="22"/>
        <v/>
      </c>
      <c r="CG126" s="157" t="str">
        <f t="shared" si="23"/>
        <v/>
      </c>
      <c r="CH126" s="154" t="str">
        <f t="shared" si="24"/>
        <v/>
      </c>
      <c r="CI126" s="155">
        <f t="shared" si="25"/>
        <v>1.25</v>
      </c>
      <c r="CJ126" s="156"/>
      <c r="CK126" s="157" t="str">
        <f t="shared" si="26"/>
        <v/>
      </c>
      <c r="CL126" s="158" t="str">
        <f t="shared" si="27"/>
        <v/>
      </c>
      <c r="CM126" s="155" t="str">
        <f t="shared" si="28"/>
        <v/>
      </c>
      <c r="CN126" s="156"/>
      <c r="CO126" s="157" t="str">
        <f t="shared" si="29"/>
        <v/>
      </c>
      <c r="CP126" s="154" t="str">
        <f t="shared" si="30"/>
        <v/>
      </c>
      <c r="CQ126" s="155">
        <f t="shared" si="31"/>
        <v>1.2000000000000002</v>
      </c>
      <c r="CR126" s="159">
        <f t="shared" si="32"/>
        <v>3.11</v>
      </c>
      <c r="CS126" s="157" t="str">
        <f t="shared" si="33"/>
        <v/>
      </c>
      <c r="CT126" s="154" t="str">
        <f t="shared" si="34"/>
        <v/>
      </c>
      <c r="CU126" s="155" t="str">
        <f t="shared" si="35"/>
        <v/>
      </c>
      <c r="CV126" s="156" t="str">
        <f t="shared" si="36"/>
        <v/>
      </c>
    </row>
    <row r="127" spans="1:100" ht="17.25" thickBot="1">
      <c r="A127" s="93" t="s">
        <v>155</v>
      </c>
      <c r="B127" s="110" t="s">
        <v>52</v>
      </c>
      <c r="C127" s="222"/>
      <c r="D127" s="214"/>
      <c r="E127" s="214"/>
      <c r="F127" s="214"/>
      <c r="G127" s="214"/>
      <c r="H127" s="214"/>
      <c r="I127" s="214"/>
      <c r="J127" s="215"/>
      <c r="K127" s="215"/>
      <c r="L127" s="215"/>
      <c r="M127" s="215"/>
      <c r="N127" s="215"/>
      <c r="O127" s="215"/>
      <c r="P127" s="215"/>
      <c r="Q127" s="215"/>
      <c r="R127" s="215"/>
      <c r="S127" s="217"/>
      <c r="T127" s="217"/>
      <c r="U127" s="217"/>
      <c r="V127" s="217"/>
      <c r="W127" s="217"/>
      <c r="X127" s="217"/>
      <c r="Y127" s="214"/>
      <c r="Z127" s="223"/>
      <c r="AA127" s="223"/>
      <c r="AB127" s="223"/>
      <c r="AC127" s="223"/>
      <c r="AD127" s="223"/>
      <c r="AE127" s="219"/>
      <c r="AF127" s="219"/>
      <c r="AG127" s="231"/>
      <c r="AH127" s="219"/>
      <c r="AI127" s="219"/>
      <c r="AJ127" s="220"/>
      <c r="AK127" s="220"/>
      <c r="AL127" s="220"/>
      <c r="AM127" s="214"/>
      <c r="AN127" s="214"/>
      <c r="AO127" s="214"/>
      <c r="AP127" s="220"/>
      <c r="AQ127" s="220"/>
      <c r="AR127" s="220"/>
      <c r="AS127" s="220"/>
      <c r="AT127" s="217"/>
      <c r="AU127" s="217"/>
      <c r="AV127" s="217"/>
      <c r="AW127" s="217"/>
      <c r="AX127" s="217"/>
      <c r="AY127" s="217"/>
      <c r="AZ127" s="220"/>
      <c r="BA127" s="220"/>
      <c r="BB127" s="220"/>
      <c r="BC127" s="220"/>
      <c r="BD127" s="220"/>
      <c r="BE127" s="220"/>
      <c r="BF127" s="220"/>
      <c r="BG127" s="220"/>
      <c r="BH127" s="220"/>
      <c r="BI127" s="220"/>
      <c r="BJ127" s="220"/>
      <c r="BK127" s="220"/>
      <c r="BL127" s="220"/>
      <c r="BM127" s="220"/>
      <c r="BN127" s="220"/>
      <c r="BO127" s="220"/>
      <c r="BP127" s="49" t="s">
        <v>200</v>
      </c>
      <c r="BQ127" s="50" t="s">
        <v>200</v>
      </c>
      <c r="BR127" s="51" t="s">
        <v>200</v>
      </c>
      <c r="BS127" s="52" t="s">
        <v>200</v>
      </c>
      <c r="BT127" s="53"/>
      <c r="BU127" s="54"/>
      <c r="BV127" s="55"/>
      <c r="BW127" s="56"/>
      <c r="BX127" s="57"/>
      <c r="BY127" s="257"/>
      <c r="BZ127" s="84"/>
      <c r="CA127" s="258"/>
      <c r="CB127" s="59"/>
      <c r="CC127" s="153" t="str">
        <f t="shared" si="19"/>
        <v/>
      </c>
      <c r="CD127" s="154" t="str">
        <f t="shared" si="20"/>
        <v/>
      </c>
      <c r="CE127" s="155" t="str">
        <f t="shared" si="21"/>
        <v/>
      </c>
      <c r="CF127" s="156" t="str">
        <f t="shared" si="22"/>
        <v/>
      </c>
      <c r="CG127" s="157" t="str">
        <f t="shared" si="23"/>
        <v/>
      </c>
      <c r="CH127" s="154" t="str">
        <f t="shared" si="24"/>
        <v/>
      </c>
      <c r="CI127" s="155" t="str">
        <f t="shared" si="25"/>
        <v/>
      </c>
      <c r="CJ127" s="156"/>
      <c r="CK127" s="157" t="str">
        <f t="shared" si="26"/>
        <v/>
      </c>
      <c r="CL127" s="158" t="str">
        <f t="shared" si="27"/>
        <v/>
      </c>
      <c r="CM127" s="155" t="str">
        <f t="shared" si="28"/>
        <v/>
      </c>
      <c r="CN127" s="156"/>
      <c r="CO127" s="157" t="str">
        <f t="shared" si="29"/>
        <v/>
      </c>
      <c r="CP127" s="154" t="str">
        <f t="shared" si="30"/>
        <v/>
      </c>
      <c r="CQ127" s="155" t="str">
        <f t="shared" si="31"/>
        <v/>
      </c>
      <c r="CR127" s="159" t="str">
        <f t="shared" si="32"/>
        <v/>
      </c>
      <c r="CS127" s="157" t="str">
        <f t="shared" si="33"/>
        <v/>
      </c>
      <c r="CT127" s="154" t="str">
        <f t="shared" si="34"/>
        <v/>
      </c>
      <c r="CU127" s="155" t="str">
        <f t="shared" si="35"/>
        <v/>
      </c>
      <c r="CV127" s="156" t="str">
        <f t="shared" si="36"/>
        <v/>
      </c>
    </row>
    <row r="128" spans="1:100" ht="17.25" thickBot="1">
      <c r="A128" s="93" t="s">
        <v>156</v>
      </c>
      <c r="B128" s="109" t="s">
        <v>52</v>
      </c>
      <c r="C128" s="222"/>
      <c r="D128" s="214"/>
      <c r="E128" s="214"/>
      <c r="F128" s="214"/>
      <c r="G128" s="214"/>
      <c r="H128" s="214"/>
      <c r="I128" s="214"/>
      <c r="J128" s="215"/>
      <c r="K128" s="215"/>
      <c r="L128" s="215"/>
      <c r="M128" s="215"/>
      <c r="N128" s="215"/>
      <c r="O128" s="215"/>
      <c r="P128" s="215"/>
      <c r="Q128" s="215"/>
      <c r="R128" s="215"/>
      <c r="S128" s="217"/>
      <c r="T128" s="217"/>
      <c r="U128" s="217"/>
      <c r="V128" s="217"/>
      <c r="W128" s="217"/>
      <c r="X128" s="217"/>
      <c r="Y128" s="214"/>
      <c r="Z128" s="223"/>
      <c r="AA128" s="223"/>
      <c r="AB128" s="223"/>
      <c r="AC128" s="223"/>
      <c r="AD128" s="223"/>
      <c r="AE128" s="219"/>
      <c r="AF128" s="219"/>
      <c r="AG128" s="219"/>
      <c r="AH128" s="219"/>
      <c r="AI128" s="219"/>
      <c r="AJ128" s="220"/>
      <c r="AK128" s="220"/>
      <c r="AL128" s="220"/>
      <c r="AM128" s="214"/>
      <c r="AN128" s="214"/>
      <c r="AO128" s="214"/>
      <c r="AP128" s="220"/>
      <c r="AQ128" s="220"/>
      <c r="AR128" s="220"/>
      <c r="AS128" s="220"/>
      <c r="AT128" s="217"/>
      <c r="AU128" s="217"/>
      <c r="AV128" s="217"/>
      <c r="AW128" s="217"/>
      <c r="AX128" s="217"/>
      <c r="AY128" s="217"/>
      <c r="AZ128" s="220"/>
      <c r="BA128" s="220"/>
      <c r="BB128" s="220"/>
      <c r="BC128" s="220"/>
      <c r="BD128" s="220"/>
      <c r="BE128" s="220"/>
      <c r="BF128" s="220"/>
      <c r="BG128" s="220"/>
      <c r="BH128" s="220"/>
      <c r="BI128" s="220"/>
      <c r="BJ128" s="220"/>
      <c r="BK128" s="220"/>
      <c r="BL128" s="220">
        <v>5</v>
      </c>
      <c r="BM128" s="220"/>
      <c r="BN128" s="220"/>
      <c r="BO128" s="220"/>
      <c r="BP128" s="49">
        <v>5</v>
      </c>
      <c r="BQ128" s="50" t="s">
        <v>200</v>
      </c>
      <c r="BR128" s="51" t="s">
        <v>200</v>
      </c>
      <c r="BS128" s="52" t="s">
        <v>200</v>
      </c>
      <c r="BT128" s="53"/>
      <c r="BU128" s="54"/>
      <c r="BV128" s="55"/>
      <c r="BW128" s="56"/>
      <c r="BX128" s="57"/>
      <c r="BY128" s="257"/>
      <c r="BZ128" s="84"/>
      <c r="CA128" s="258"/>
      <c r="CB128" s="59"/>
      <c r="CC128" s="153" t="str">
        <f t="shared" si="19"/>
        <v/>
      </c>
      <c r="CD128" s="154" t="str">
        <f t="shared" si="20"/>
        <v/>
      </c>
      <c r="CE128" s="155" t="str">
        <f t="shared" si="21"/>
        <v/>
      </c>
      <c r="CF128" s="156" t="str">
        <f t="shared" si="22"/>
        <v/>
      </c>
      <c r="CG128" s="157" t="str">
        <f t="shared" si="23"/>
        <v/>
      </c>
      <c r="CH128" s="154" t="str">
        <f t="shared" si="24"/>
        <v/>
      </c>
      <c r="CI128" s="155" t="str">
        <f t="shared" si="25"/>
        <v/>
      </c>
      <c r="CJ128" s="156"/>
      <c r="CK128" s="157" t="str">
        <f t="shared" si="26"/>
        <v/>
      </c>
      <c r="CL128" s="158" t="str">
        <f t="shared" si="27"/>
        <v/>
      </c>
      <c r="CM128" s="155" t="str">
        <f t="shared" si="28"/>
        <v/>
      </c>
      <c r="CN128" s="156"/>
      <c r="CO128" s="157" t="str">
        <f t="shared" si="29"/>
        <v/>
      </c>
      <c r="CP128" s="154" t="str">
        <f t="shared" si="30"/>
        <v/>
      </c>
      <c r="CQ128" s="155">
        <f t="shared" si="31"/>
        <v>5</v>
      </c>
      <c r="CR128" s="159" t="str">
        <f t="shared" si="32"/>
        <v/>
      </c>
      <c r="CS128" s="157" t="str">
        <f t="shared" si="33"/>
        <v/>
      </c>
      <c r="CT128" s="154" t="str">
        <f t="shared" si="34"/>
        <v/>
      </c>
      <c r="CU128" s="155" t="str">
        <f t="shared" si="35"/>
        <v/>
      </c>
      <c r="CV128" s="156" t="str">
        <f t="shared" si="36"/>
        <v/>
      </c>
    </row>
    <row r="129" spans="1:100" ht="17.25" thickBot="1">
      <c r="A129" s="93" t="s">
        <v>156</v>
      </c>
      <c r="B129" s="109" t="s">
        <v>70</v>
      </c>
      <c r="C129" s="222">
        <v>1.5</v>
      </c>
      <c r="D129" s="214"/>
      <c r="E129" s="214"/>
      <c r="F129" s="214"/>
      <c r="G129" s="214"/>
      <c r="H129" s="214"/>
      <c r="I129" s="214"/>
      <c r="J129" s="215"/>
      <c r="K129" s="215"/>
      <c r="L129" s="215"/>
      <c r="M129" s="215"/>
      <c r="N129" s="215"/>
      <c r="O129" s="215"/>
      <c r="P129" s="215"/>
      <c r="Q129" s="215"/>
      <c r="R129" s="215"/>
      <c r="S129" s="217"/>
      <c r="T129" s="217"/>
      <c r="U129" s="217"/>
      <c r="V129" s="217"/>
      <c r="W129" s="217"/>
      <c r="X129" s="217"/>
      <c r="Y129" s="214"/>
      <c r="Z129" s="223"/>
      <c r="AA129" s="223"/>
      <c r="AB129" s="223"/>
      <c r="AC129" s="223"/>
      <c r="AD129" s="223"/>
      <c r="AE129" s="219">
        <v>3.1</v>
      </c>
      <c r="AF129" s="219"/>
      <c r="AG129" s="219"/>
      <c r="AH129" s="219"/>
      <c r="AI129" s="219"/>
      <c r="AJ129" s="220"/>
      <c r="AK129" s="220"/>
      <c r="AL129" s="220"/>
      <c r="AM129" s="214"/>
      <c r="AN129" s="214"/>
      <c r="AO129" s="214"/>
      <c r="AP129" s="220"/>
      <c r="AQ129" s="220"/>
      <c r="AR129" s="220"/>
      <c r="AS129" s="220"/>
      <c r="AT129" s="217"/>
      <c r="AU129" s="217"/>
      <c r="AV129" s="217"/>
      <c r="AW129" s="217"/>
      <c r="AX129" s="217"/>
      <c r="AY129" s="217"/>
      <c r="AZ129" s="220"/>
      <c r="BA129" s="220"/>
      <c r="BB129" s="220"/>
      <c r="BC129" s="220"/>
      <c r="BD129" s="220"/>
      <c r="BE129" s="220"/>
      <c r="BF129" s="220"/>
      <c r="BG129" s="220"/>
      <c r="BH129" s="220"/>
      <c r="BI129" s="220"/>
      <c r="BJ129" s="220"/>
      <c r="BK129" s="220"/>
      <c r="BL129" s="220"/>
      <c r="BM129" s="220"/>
      <c r="BN129" s="220"/>
      <c r="BO129" s="220"/>
      <c r="BP129" s="49">
        <v>2.2999999999999998</v>
      </c>
      <c r="BQ129" s="50" t="s">
        <v>200</v>
      </c>
      <c r="BR129" s="51" t="s">
        <v>200</v>
      </c>
      <c r="BS129" s="52" t="s">
        <v>200</v>
      </c>
      <c r="BT129" s="53"/>
      <c r="BU129" s="54"/>
      <c r="BV129" s="55"/>
      <c r="BW129" s="56"/>
      <c r="BX129" s="57"/>
      <c r="BY129" s="257"/>
      <c r="BZ129" s="84"/>
      <c r="CA129" s="258"/>
      <c r="CB129" s="59"/>
      <c r="CC129" s="153">
        <f t="shared" si="19"/>
        <v>1.5</v>
      </c>
      <c r="CD129" s="154" t="str">
        <f t="shared" si="20"/>
        <v/>
      </c>
      <c r="CE129" s="155" t="str">
        <f t="shared" si="21"/>
        <v/>
      </c>
      <c r="CF129" s="156" t="str">
        <f t="shared" si="22"/>
        <v/>
      </c>
      <c r="CG129" s="157" t="str">
        <f t="shared" si="23"/>
        <v/>
      </c>
      <c r="CH129" s="154" t="str">
        <f t="shared" si="24"/>
        <v/>
      </c>
      <c r="CI129" s="155">
        <f t="shared" si="25"/>
        <v>3.1</v>
      </c>
      <c r="CJ129" s="156"/>
      <c r="CK129" s="157" t="str">
        <f t="shared" si="26"/>
        <v/>
      </c>
      <c r="CL129" s="158" t="str">
        <f t="shared" si="27"/>
        <v/>
      </c>
      <c r="CM129" s="155" t="str">
        <f t="shared" si="28"/>
        <v/>
      </c>
      <c r="CN129" s="156"/>
      <c r="CO129" s="157" t="str">
        <f t="shared" si="29"/>
        <v/>
      </c>
      <c r="CP129" s="154" t="str">
        <f t="shared" si="30"/>
        <v/>
      </c>
      <c r="CQ129" s="155" t="str">
        <f t="shared" si="31"/>
        <v/>
      </c>
      <c r="CR129" s="159" t="str">
        <f t="shared" si="32"/>
        <v/>
      </c>
      <c r="CS129" s="157" t="str">
        <f t="shared" si="33"/>
        <v/>
      </c>
      <c r="CT129" s="154" t="str">
        <f t="shared" si="34"/>
        <v/>
      </c>
      <c r="CU129" s="155" t="str">
        <f t="shared" si="35"/>
        <v/>
      </c>
      <c r="CV129" s="156" t="str">
        <f t="shared" si="36"/>
        <v/>
      </c>
    </row>
    <row r="130" spans="1:100" ht="17.25" thickBot="1">
      <c r="A130" s="93" t="s">
        <v>157</v>
      </c>
      <c r="B130" s="109" t="s">
        <v>52</v>
      </c>
      <c r="C130" s="222"/>
      <c r="D130" s="214"/>
      <c r="E130" s="214">
        <v>15</v>
      </c>
      <c r="F130" s="214"/>
      <c r="G130" s="214"/>
      <c r="H130" s="214"/>
      <c r="I130" s="214"/>
      <c r="J130" s="215"/>
      <c r="K130" s="215"/>
      <c r="L130" s="215"/>
      <c r="M130" s="215"/>
      <c r="N130" s="215"/>
      <c r="O130" s="215"/>
      <c r="P130" s="215"/>
      <c r="Q130" s="215"/>
      <c r="R130" s="215"/>
      <c r="S130" s="217"/>
      <c r="T130" s="217"/>
      <c r="U130" s="217"/>
      <c r="V130" s="217"/>
      <c r="W130" s="217"/>
      <c r="X130" s="217"/>
      <c r="Y130" s="214"/>
      <c r="Z130" s="223"/>
      <c r="AA130" s="223"/>
      <c r="AB130" s="223"/>
      <c r="AC130" s="223"/>
      <c r="AD130" s="223"/>
      <c r="AE130" s="219"/>
      <c r="AF130" s="219"/>
      <c r="AG130" s="219"/>
      <c r="AH130" s="219"/>
      <c r="AI130" s="219"/>
      <c r="AJ130" s="220"/>
      <c r="AK130" s="220"/>
      <c r="AL130" s="220"/>
      <c r="AM130" s="214"/>
      <c r="AN130" s="214"/>
      <c r="AO130" s="214"/>
      <c r="AP130" s="220"/>
      <c r="AQ130" s="220"/>
      <c r="AR130" s="220"/>
      <c r="AS130" s="220"/>
      <c r="AT130" s="217"/>
      <c r="AU130" s="217"/>
      <c r="AV130" s="217"/>
      <c r="AW130" s="217"/>
      <c r="AX130" s="217"/>
      <c r="AY130" s="217"/>
      <c r="AZ130" s="220"/>
      <c r="BA130" s="220"/>
      <c r="BB130" s="220"/>
      <c r="BC130" s="220"/>
      <c r="BD130" s="220"/>
      <c r="BE130" s="220"/>
      <c r="BF130" s="220"/>
      <c r="BG130" s="220"/>
      <c r="BH130" s="220"/>
      <c r="BI130" s="220"/>
      <c r="BJ130" s="220"/>
      <c r="BK130" s="220"/>
      <c r="BL130" s="220"/>
      <c r="BM130" s="220"/>
      <c r="BN130" s="220"/>
      <c r="BO130" s="220"/>
      <c r="BP130" s="49">
        <v>15</v>
      </c>
      <c r="BQ130" s="50" t="s">
        <v>200</v>
      </c>
      <c r="BR130" s="51" t="s">
        <v>200</v>
      </c>
      <c r="BS130" s="52" t="s">
        <v>200</v>
      </c>
      <c r="BT130" s="53"/>
      <c r="BU130" s="54"/>
      <c r="BV130" s="55"/>
      <c r="BW130" s="56"/>
      <c r="BX130" s="57"/>
      <c r="BY130" s="257"/>
      <c r="BZ130" s="84"/>
      <c r="CA130" s="258"/>
      <c r="CB130" s="59"/>
      <c r="CC130" s="153">
        <f t="shared" si="19"/>
        <v>15</v>
      </c>
      <c r="CD130" s="154" t="str">
        <f t="shared" si="20"/>
        <v/>
      </c>
      <c r="CE130" s="155" t="str">
        <f t="shared" si="21"/>
        <v/>
      </c>
      <c r="CF130" s="156" t="str">
        <f t="shared" si="22"/>
        <v/>
      </c>
      <c r="CG130" s="157" t="str">
        <f t="shared" si="23"/>
        <v/>
      </c>
      <c r="CH130" s="154" t="str">
        <f t="shared" si="24"/>
        <v/>
      </c>
      <c r="CI130" s="155" t="str">
        <f t="shared" si="25"/>
        <v/>
      </c>
      <c r="CJ130" s="156"/>
      <c r="CK130" s="157" t="str">
        <f t="shared" si="26"/>
        <v/>
      </c>
      <c r="CL130" s="158" t="str">
        <f t="shared" si="27"/>
        <v/>
      </c>
      <c r="CM130" s="155" t="str">
        <f t="shared" si="28"/>
        <v/>
      </c>
      <c r="CN130" s="156"/>
      <c r="CO130" s="157" t="str">
        <f t="shared" si="29"/>
        <v/>
      </c>
      <c r="CP130" s="154" t="str">
        <f t="shared" si="30"/>
        <v/>
      </c>
      <c r="CQ130" s="155" t="str">
        <f t="shared" si="31"/>
        <v/>
      </c>
      <c r="CR130" s="159" t="str">
        <f t="shared" si="32"/>
        <v/>
      </c>
      <c r="CS130" s="157" t="str">
        <f t="shared" si="33"/>
        <v/>
      </c>
      <c r="CT130" s="154" t="str">
        <f t="shared" si="34"/>
        <v/>
      </c>
      <c r="CU130" s="155" t="str">
        <f t="shared" si="35"/>
        <v/>
      </c>
      <c r="CV130" s="156" t="str">
        <f t="shared" si="36"/>
        <v/>
      </c>
    </row>
    <row r="131" spans="1:100" ht="17.25" thickBot="1">
      <c r="A131" s="93" t="s">
        <v>158</v>
      </c>
      <c r="B131" s="109" t="s">
        <v>70</v>
      </c>
      <c r="C131" s="222"/>
      <c r="D131" s="214"/>
      <c r="E131" s="214"/>
      <c r="F131" s="214"/>
      <c r="G131" s="214"/>
      <c r="H131" s="214"/>
      <c r="I131" s="214"/>
      <c r="J131" s="215"/>
      <c r="K131" s="215"/>
      <c r="L131" s="215"/>
      <c r="M131" s="215"/>
      <c r="N131" s="215"/>
      <c r="O131" s="215"/>
      <c r="P131" s="215"/>
      <c r="Q131" s="215"/>
      <c r="R131" s="215"/>
      <c r="S131" s="217"/>
      <c r="T131" s="217"/>
      <c r="U131" s="217"/>
      <c r="V131" s="217"/>
      <c r="W131" s="217"/>
      <c r="X131" s="217"/>
      <c r="Y131" s="214"/>
      <c r="Z131" s="223"/>
      <c r="AA131" s="223"/>
      <c r="AB131" s="223"/>
      <c r="AC131" s="223"/>
      <c r="AD131" s="223"/>
      <c r="AE131" s="219"/>
      <c r="AF131" s="219"/>
      <c r="AG131" s="219"/>
      <c r="AH131" s="219"/>
      <c r="AI131" s="219"/>
      <c r="AJ131" s="220"/>
      <c r="AK131" s="220"/>
      <c r="AL131" s="220"/>
      <c r="AM131" s="214"/>
      <c r="AN131" s="214"/>
      <c r="AO131" s="214"/>
      <c r="AP131" s="220"/>
      <c r="AQ131" s="220"/>
      <c r="AR131" s="220"/>
      <c r="AS131" s="220"/>
      <c r="AT131" s="217"/>
      <c r="AU131" s="217"/>
      <c r="AV131" s="217"/>
      <c r="AW131" s="217"/>
      <c r="AX131" s="217"/>
      <c r="AY131" s="217"/>
      <c r="AZ131" s="220"/>
      <c r="BA131" s="220"/>
      <c r="BB131" s="220"/>
      <c r="BC131" s="220"/>
      <c r="BD131" s="220"/>
      <c r="BE131" s="220"/>
      <c r="BF131" s="220"/>
      <c r="BG131" s="220"/>
      <c r="BH131" s="220"/>
      <c r="BI131" s="220"/>
      <c r="BJ131" s="220"/>
      <c r="BK131" s="220"/>
      <c r="BL131" s="220"/>
      <c r="BM131" s="220"/>
      <c r="BN131" s="220"/>
      <c r="BO131" s="220"/>
      <c r="BP131" s="49" t="s">
        <v>200</v>
      </c>
      <c r="BQ131" s="50" t="s">
        <v>200</v>
      </c>
      <c r="BR131" s="51" t="s">
        <v>200</v>
      </c>
      <c r="BS131" s="52" t="s">
        <v>200</v>
      </c>
      <c r="BT131" s="53"/>
      <c r="BU131" s="54"/>
      <c r="BV131" s="55"/>
      <c r="BW131" s="56"/>
      <c r="BX131" s="57"/>
      <c r="BY131" s="257"/>
      <c r="BZ131" s="84"/>
      <c r="CA131" s="258"/>
      <c r="CB131" s="59"/>
      <c r="CC131" s="153" t="str">
        <f t="shared" si="19"/>
        <v/>
      </c>
      <c r="CD131" s="154" t="str">
        <f t="shared" si="20"/>
        <v/>
      </c>
      <c r="CE131" s="155" t="str">
        <f t="shared" si="21"/>
        <v/>
      </c>
      <c r="CF131" s="156" t="str">
        <f t="shared" si="22"/>
        <v/>
      </c>
      <c r="CG131" s="157" t="str">
        <f t="shared" si="23"/>
        <v/>
      </c>
      <c r="CH131" s="154" t="str">
        <f t="shared" si="24"/>
        <v/>
      </c>
      <c r="CI131" s="155" t="str">
        <f t="shared" si="25"/>
        <v/>
      </c>
      <c r="CJ131" s="156"/>
      <c r="CK131" s="157" t="str">
        <f t="shared" si="26"/>
        <v/>
      </c>
      <c r="CL131" s="158" t="str">
        <f t="shared" si="27"/>
        <v/>
      </c>
      <c r="CM131" s="155" t="str">
        <f t="shared" si="28"/>
        <v/>
      </c>
      <c r="CN131" s="156"/>
      <c r="CO131" s="157" t="str">
        <f t="shared" si="29"/>
        <v/>
      </c>
      <c r="CP131" s="154" t="str">
        <f t="shared" si="30"/>
        <v/>
      </c>
      <c r="CQ131" s="155" t="str">
        <f t="shared" si="31"/>
        <v/>
      </c>
      <c r="CR131" s="159" t="str">
        <f t="shared" si="32"/>
        <v/>
      </c>
      <c r="CS131" s="157" t="str">
        <f t="shared" si="33"/>
        <v/>
      </c>
      <c r="CT131" s="154" t="str">
        <f t="shared" si="34"/>
        <v/>
      </c>
      <c r="CU131" s="155" t="str">
        <f t="shared" si="35"/>
        <v/>
      </c>
      <c r="CV131" s="156" t="str">
        <f t="shared" si="36"/>
        <v/>
      </c>
    </row>
    <row r="132" spans="1:100" ht="17.25" thickBot="1">
      <c r="A132" s="93" t="s">
        <v>159</v>
      </c>
      <c r="B132" s="109" t="s">
        <v>196</v>
      </c>
      <c r="C132" s="222"/>
      <c r="D132" s="214"/>
      <c r="E132" s="214"/>
      <c r="F132" s="214"/>
      <c r="G132" s="214"/>
      <c r="H132" s="214"/>
      <c r="I132" s="214"/>
      <c r="J132" s="215"/>
      <c r="K132" s="215"/>
      <c r="L132" s="215"/>
      <c r="M132" s="215"/>
      <c r="N132" s="215"/>
      <c r="O132" s="215"/>
      <c r="P132" s="215"/>
      <c r="Q132" s="215"/>
      <c r="R132" s="237"/>
      <c r="S132" s="234"/>
      <c r="T132" s="234"/>
      <c r="U132" s="234"/>
      <c r="V132" s="234"/>
      <c r="W132" s="234"/>
      <c r="X132" s="234"/>
      <c r="Y132" s="214"/>
      <c r="Z132" s="223"/>
      <c r="AA132" s="223"/>
      <c r="AB132" s="223"/>
      <c r="AC132" s="223"/>
      <c r="AD132" s="223"/>
      <c r="AE132" s="219"/>
      <c r="AF132" s="219"/>
      <c r="AG132" s="219"/>
      <c r="AH132" s="219"/>
      <c r="AI132" s="219"/>
      <c r="AJ132" s="220"/>
      <c r="AK132" s="220"/>
      <c r="AL132" s="220"/>
      <c r="AM132" s="214"/>
      <c r="AN132" s="214"/>
      <c r="AO132" s="214"/>
      <c r="AP132" s="220"/>
      <c r="AQ132" s="220">
        <v>2.5</v>
      </c>
      <c r="AR132" s="220"/>
      <c r="AS132" s="220"/>
      <c r="AT132" s="217"/>
      <c r="AU132" s="217"/>
      <c r="AV132" s="217"/>
      <c r="AW132" s="217"/>
      <c r="AX132" s="217"/>
      <c r="AY132" s="217"/>
      <c r="AZ132" s="220"/>
      <c r="BA132" s="220"/>
      <c r="BB132" s="220"/>
      <c r="BC132" s="220"/>
      <c r="BD132" s="220"/>
      <c r="BE132" s="220"/>
      <c r="BF132" s="220"/>
      <c r="BG132" s="220"/>
      <c r="BH132" s="220"/>
      <c r="BI132" s="220"/>
      <c r="BJ132" s="220"/>
      <c r="BK132" s="220"/>
      <c r="BL132" s="220"/>
      <c r="BM132" s="220"/>
      <c r="BN132" s="220"/>
      <c r="BO132" s="220"/>
      <c r="BP132" s="49">
        <v>2.5</v>
      </c>
      <c r="BQ132" s="50"/>
      <c r="BR132" s="51"/>
      <c r="BS132" s="52" t="s">
        <v>200</v>
      </c>
      <c r="BT132" s="53"/>
      <c r="BU132" s="54"/>
      <c r="BV132" s="55"/>
      <c r="BW132" s="56"/>
      <c r="BX132" s="57"/>
      <c r="BY132" s="257"/>
      <c r="BZ132" s="84"/>
      <c r="CA132" s="258">
        <v>2.4</v>
      </c>
      <c r="CB132" s="59">
        <v>2.5</v>
      </c>
      <c r="CC132" s="153" t="str">
        <f t="shared" si="19"/>
        <v/>
      </c>
      <c r="CD132" s="154" t="str">
        <f t="shared" si="20"/>
        <v/>
      </c>
      <c r="CE132" s="155" t="str">
        <f t="shared" si="21"/>
        <v/>
      </c>
      <c r="CF132" s="156" t="str">
        <f t="shared" si="22"/>
        <v/>
      </c>
      <c r="CG132" s="157" t="str">
        <f t="shared" si="23"/>
        <v/>
      </c>
      <c r="CH132" s="154" t="str">
        <f t="shared" si="24"/>
        <v/>
      </c>
      <c r="CI132" s="155" t="str">
        <f t="shared" si="25"/>
        <v/>
      </c>
      <c r="CJ132" s="156"/>
      <c r="CK132" s="157" t="str">
        <f t="shared" si="26"/>
        <v/>
      </c>
      <c r="CL132" s="158" t="str">
        <f t="shared" si="27"/>
        <v/>
      </c>
      <c r="CM132" s="155" t="str">
        <f t="shared" si="28"/>
        <v/>
      </c>
      <c r="CN132" s="156"/>
      <c r="CO132" s="157" t="str">
        <f t="shared" si="29"/>
        <v/>
      </c>
      <c r="CP132" s="154" t="str">
        <f t="shared" si="30"/>
        <v/>
      </c>
      <c r="CQ132" s="155" t="str">
        <f t="shared" si="31"/>
        <v/>
      </c>
      <c r="CR132" s="159" t="str">
        <f t="shared" si="32"/>
        <v/>
      </c>
      <c r="CS132" s="157" t="str">
        <f t="shared" si="33"/>
        <v/>
      </c>
      <c r="CT132" s="154" t="str">
        <f t="shared" si="34"/>
        <v/>
      </c>
      <c r="CU132" s="155">
        <f t="shared" si="35"/>
        <v>2.5</v>
      </c>
      <c r="CV132" s="156" t="str">
        <f t="shared" si="36"/>
        <v/>
      </c>
    </row>
    <row r="133" spans="1:100" ht="17.25" thickBot="1">
      <c r="A133" s="93" t="s">
        <v>272</v>
      </c>
      <c r="B133" s="109" t="s">
        <v>273</v>
      </c>
      <c r="C133" s="222"/>
      <c r="D133" s="214"/>
      <c r="E133" s="214"/>
      <c r="F133" s="214"/>
      <c r="G133" s="214"/>
      <c r="H133" s="214"/>
      <c r="I133" s="214"/>
      <c r="J133" s="215"/>
      <c r="K133" s="215"/>
      <c r="L133" s="215"/>
      <c r="M133" s="215"/>
      <c r="N133" s="215"/>
      <c r="O133" s="215"/>
      <c r="P133" s="215"/>
      <c r="Q133" s="215"/>
      <c r="R133" s="215"/>
      <c r="S133" s="217"/>
      <c r="T133" s="217"/>
      <c r="U133" s="217"/>
      <c r="V133" s="217"/>
      <c r="W133" s="217"/>
      <c r="X133" s="217"/>
      <c r="Y133" s="214"/>
      <c r="Z133" s="223"/>
      <c r="AA133" s="223"/>
      <c r="AB133" s="223"/>
      <c r="AC133" s="223"/>
      <c r="AD133" s="223"/>
      <c r="AE133" s="219"/>
      <c r="AF133" s="219"/>
      <c r="AG133" s="219"/>
      <c r="AH133" s="219"/>
      <c r="AI133" s="219"/>
      <c r="AJ133" s="220"/>
      <c r="AK133" s="220"/>
      <c r="AL133" s="220"/>
      <c r="AM133" s="214"/>
      <c r="AN133" s="214"/>
      <c r="AO133" s="214"/>
      <c r="AP133" s="220"/>
      <c r="AQ133" s="220"/>
      <c r="AR133" s="220"/>
      <c r="AS133" s="220"/>
      <c r="AT133" s="217"/>
      <c r="AU133" s="217"/>
      <c r="AV133" s="217"/>
      <c r="AW133" s="217"/>
      <c r="AX133" s="217"/>
      <c r="AY133" s="217"/>
      <c r="AZ133" s="220"/>
      <c r="BA133" s="220"/>
      <c r="BB133" s="220"/>
      <c r="BC133" s="220"/>
      <c r="BD133" s="220"/>
      <c r="BE133" s="220"/>
      <c r="BF133" s="220"/>
      <c r="BG133" s="220"/>
      <c r="BH133" s="220"/>
      <c r="BI133" s="220"/>
      <c r="BJ133" s="220"/>
      <c r="BK133" s="220"/>
      <c r="BL133" s="220"/>
      <c r="BM133" s="220"/>
      <c r="BN133" s="220"/>
      <c r="BO133" s="220"/>
      <c r="BP133" s="49" t="s">
        <v>200</v>
      </c>
      <c r="BQ133" s="50" t="s">
        <v>200</v>
      </c>
      <c r="BR133" s="51" t="s">
        <v>200</v>
      </c>
      <c r="BS133" s="52" t="s">
        <v>200</v>
      </c>
      <c r="BT133" s="53"/>
      <c r="BU133" s="54"/>
      <c r="BV133" s="55"/>
      <c r="BW133" s="56"/>
      <c r="BX133" s="57"/>
      <c r="BY133" s="257"/>
      <c r="BZ133" s="84"/>
      <c r="CA133" s="258"/>
      <c r="CB133" s="59"/>
      <c r="CC133" s="153" t="str">
        <f t="shared" si="19"/>
        <v/>
      </c>
      <c r="CD133" s="154" t="str">
        <f t="shared" si="20"/>
        <v/>
      </c>
      <c r="CE133" s="155" t="str">
        <f t="shared" si="21"/>
        <v/>
      </c>
      <c r="CF133" s="156" t="str">
        <f t="shared" si="22"/>
        <v/>
      </c>
      <c r="CG133" s="157" t="str">
        <f t="shared" si="23"/>
        <v/>
      </c>
      <c r="CH133" s="154" t="str">
        <f t="shared" si="24"/>
        <v/>
      </c>
      <c r="CI133" s="155" t="str">
        <f t="shared" si="25"/>
        <v/>
      </c>
      <c r="CJ133" s="156"/>
      <c r="CK133" s="157" t="str">
        <f t="shared" si="26"/>
        <v/>
      </c>
      <c r="CL133" s="158" t="str">
        <f t="shared" si="27"/>
        <v/>
      </c>
      <c r="CM133" s="155" t="str">
        <f t="shared" si="28"/>
        <v/>
      </c>
      <c r="CN133" s="156"/>
      <c r="CO133" s="157" t="str">
        <f t="shared" si="29"/>
        <v/>
      </c>
      <c r="CP133" s="154" t="str">
        <f t="shared" si="30"/>
        <v/>
      </c>
      <c r="CQ133" s="155" t="str">
        <f t="shared" si="31"/>
        <v/>
      </c>
      <c r="CR133" s="159" t="str">
        <f t="shared" si="32"/>
        <v/>
      </c>
      <c r="CS133" s="157" t="str">
        <f t="shared" si="33"/>
        <v/>
      </c>
      <c r="CT133" s="154" t="str">
        <f t="shared" si="34"/>
        <v/>
      </c>
      <c r="CU133" s="155" t="str">
        <f t="shared" si="35"/>
        <v/>
      </c>
      <c r="CV133" s="156" t="str">
        <f t="shared" si="36"/>
        <v/>
      </c>
    </row>
    <row r="134" spans="1:100" ht="17.25" thickBot="1">
      <c r="A134" s="93" t="s">
        <v>160</v>
      </c>
      <c r="B134" s="109" t="s">
        <v>161</v>
      </c>
      <c r="C134" s="213">
        <v>1.5</v>
      </c>
      <c r="D134" s="214"/>
      <c r="E134" s="225">
        <v>1.2</v>
      </c>
      <c r="F134" s="214"/>
      <c r="G134" s="214"/>
      <c r="H134" s="214"/>
      <c r="I134" s="214"/>
      <c r="J134" s="216"/>
      <c r="K134" s="215"/>
      <c r="L134" s="215"/>
      <c r="M134" s="215"/>
      <c r="N134" s="215"/>
      <c r="O134" s="215"/>
      <c r="P134" s="215"/>
      <c r="Q134" s="215"/>
      <c r="R134" s="215"/>
      <c r="S134" s="217"/>
      <c r="T134" s="217"/>
      <c r="U134" s="217"/>
      <c r="V134" s="217"/>
      <c r="W134" s="217"/>
      <c r="X134" s="217"/>
      <c r="Y134" s="214"/>
      <c r="Z134" s="223"/>
      <c r="AA134" s="223"/>
      <c r="AB134" s="223"/>
      <c r="AC134" s="223"/>
      <c r="AD134" s="223"/>
      <c r="AE134" s="219"/>
      <c r="AF134" s="219"/>
      <c r="AG134" s="231"/>
      <c r="AH134" s="219"/>
      <c r="AI134" s="219"/>
      <c r="AJ134" s="220"/>
      <c r="AK134" s="220"/>
      <c r="AL134" s="220"/>
      <c r="AM134" s="214"/>
      <c r="AN134" s="214"/>
      <c r="AO134" s="214"/>
      <c r="AP134" s="220"/>
      <c r="AQ134" s="220"/>
      <c r="AR134" s="220"/>
      <c r="AS134" s="220"/>
      <c r="AT134" s="217"/>
      <c r="AU134" s="217"/>
      <c r="AV134" s="217"/>
      <c r="AW134" s="217"/>
      <c r="AX134" s="217"/>
      <c r="AY134" s="217"/>
      <c r="AZ134" s="221"/>
      <c r="BA134" s="221"/>
      <c r="BB134" s="220"/>
      <c r="BC134" s="220"/>
      <c r="BD134" s="221"/>
      <c r="BE134" s="220"/>
      <c r="BF134" s="220"/>
      <c r="BG134" s="220"/>
      <c r="BH134" s="221"/>
      <c r="BI134" s="220"/>
      <c r="BJ134" s="227"/>
      <c r="BK134" s="220"/>
      <c r="BL134" s="227">
        <v>1.5</v>
      </c>
      <c r="BM134" s="220"/>
      <c r="BN134" s="220"/>
      <c r="BO134" s="220">
        <v>1</v>
      </c>
      <c r="BP134" s="49">
        <v>1.4000000000000001</v>
      </c>
      <c r="BQ134" s="50">
        <v>1.2</v>
      </c>
      <c r="BR134" s="51">
        <v>1.5</v>
      </c>
      <c r="BS134" s="52" t="s">
        <v>200</v>
      </c>
      <c r="BT134" s="53"/>
      <c r="BU134" s="54"/>
      <c r="BV134" s="55"/>
      <c r="BW134" s="56"/>
      <c r="BX134" s="57"/>
      <c r="BY134" s="257"/>
      <c r="BZ134" s="84"/>
      <c r="CA134" s="258"/>
      <c r="CB134" s="59">
        <v>2.2999999999999998</v>
      </c>
      <c r="CC134" s="153">
        <f t="shared" si="19"/>
        <v>1.35</v>
      </c>
      <c r="CD134" s="154" t="str">
        <f t="shared" si="20"/>
        <v/>
      </c>
      <c r="CE134" s="155" t="str">
        <f t="shared" si="21"/>
        <v/>
      </c>
      <c r="CF134" s="156" t="str">
        <f t="shared" si="22"/>
        <v/>
      </c>
      <c r="CG134" s="157" t="str">
        <f t="shared" si="23"/>
        <v/>
      </c>
      <c r="CH134" s="154" t="str">
        <f t="shared" si="24"/>
        <v/>
      </c>
      <c r="CI134" s="155" t="str">
        <f t="shared" si="25"/>
        <v/>
      </c>
      <c r="CJ134" s="156"/>
      <c r="CK134" s="157" t="str">
        <f t="shared" si="26"/>
        <v/>
      </c>
      <c r="CL134" s="158" t="str">
        <f t="shared" si="27"/>
        <v/>
      </c>
      <c r="CM134" s="155" t="str">
        <f t="shared" si="28"/>
        <v/>
      </c>
      <c r="CN134" s="156"/>
      <c r="CO134" s="157" t="str">
        <f t="shared" si="29"/>
        <v/>
      </c>
      <c r="CP134" s="154" t="str">
        <f t="shared" si="30"/>
        <v/>
      </c>
      <c r="CQ134" s="155">
        <f t="shared" si="31"/>
        <v>1.5</v>
      </c>
      <c r="CR134" s="159" t="str">
        <f t="shared" si="32"/>
        <v/>
      </c>
      <c r="CS134" s="157" t="str">
        <f t="shared" si="33"/>
        <v/>
      </c>
      <c r="CT134" s="154" t="str">
        <f t="shared" si="34"/>
        <v/>
      </c>
      <c r="CU134" s="155" t="str">
        <f t="shared" si="35"/>
        <v/>
      </c>
      <c r="CV134" s="156" t="str">
        <f t="shared" si="36"/>
        <v/>
      </c>
    </row>
    <row r="135" spans="1:100" ht="17.25" thickBot="1">
      <c r="A135" s="93" t="s">
        <v>236</v>
      </c>
      <c r="B135" s="109" t="s">
        <v>52</v>
      </c>
      <c r="C135" s="222"/>
      <c r="D135" s="214"/>
      <c r="E135" s="214"/>
      <c r="F135" s="214"/>
      <c r="G135" s="214"/>
      <c r="H135" s="214"/>
      <c r="I135" s="214"/>
      <c r="J135" s="215"/>
      <c r="K135" s="215"/>
      <c r="L135" s="215"/>
      <c r="M135" s="215"/>
      <c r="N135" s="215"/>
      <c r="O135" s="215"/>
      <c r="P135" s="215"/>
      <c r="Q135" s="215"/>
      <c r="R135" s="215"/>
      <c r="S135" s="217"/>
      <c r="T135" s="217"/>
      <c r="U135" s="217"/>
      <c r="V135" s="217"/>
      <c r="W135" s="217"/>
      <c r="X135" s="217"/>
      <c r="Y135" s="214"/>
      <c r="Z135" s="223"/>
      <c r="AA135" s="223"/>
      <c r="AB135" s="223"/>
      <c r="AC135" s="223"/>
      <c r="AD135" s="223"/>
      <c r="AE135" s="219"/>
      <c r="AF135" s="219"/>
      <c r="AG135" s="219"/>
      <c r="AH135" s="219"/>
      <c r="AI135" s="219"/>
      <c r="AJ135" s="220"/>
      <c r="AK135" s="220"/>
      <c r="AL135" s="220"/>
      <c r="AM135" s="214"/>
      <c r="AN135" s="214"/>
      <c r="AO135" s="214"/>
      <c r="AP135" s="220"/>
      <c r="AQ135" s="220"/>
      <c r="AR135" s="220"/>
      <c r="AS135" s="220"/>
      <c r="AT135" s="217"/>
      <c r="AU135" s="217"/>
      <c r="AV135" s="217"/>
      <c r="AW135" s="217"/>
      <c r="AX135" s="217"/>
      <c r="AY135" s="217"/>
      <c r="AZ135" s="220"/>
      <c r="BA135" s="220"/>
      <c r="BB135" s="220"/>
      <c r="BC135" s="220"/>
      <c r="BD135" s="220"/>
      <c r="BE135" s="220"/>
      <c r="BF135" s="220"/>
      <c r="BG135" s="220"/>
      <c r="BH135" s="220"/>
      <c r="BI135" s="220"/>
      <c r="BJ135" s="220"/>
      <c r="BK135" s="220"/>
      <c r="BL135" s="220"/>
      <c r="BM135" s="220"/>
      <c r="BN135" s="220"/>
      <c r="BO135" s="220"/>
      <c r="BP135" s="49" t="s">
        <v>200</v>
      </c>
      <c r="BQ135" s="50" t="s">
        <v>200</v>
      </c>
      <c r="BR135" s="51" t="s">
        <v>200</v>
      </c>
      <c r="BS135" s="52" t="s">
        <v>200</v>
      </c>
      <c r="BT135" s="53"/>
      <c r="BU135" s="54"/>
      <c r="BV135" s="55"/>
      <c r="BW135" s="56"/>
      <c r="BX135" s="57"/>
      <c r="BY135" s="257"/>
      <c r="BZ135" s="84"/>
      <c r="CA135" s="258"/>
      <c r="CB135" s="59"/>
      <c r="CC135" s="153" t="str">
        <f t="shared" ref="CC135:CC173" si="37">IFERROR(AVERAGE(D135,E135,F135,H135,C135), "")</f>
        <v/>
      </c>
      <c r="CD135" s="154" t="str">
        <f t="shared" ref="CD135:CD173" si="38">IFERROR(AVERAGE(G135,I135), "")</f>
        <v/>
      </c>
      <c r="CE135" s="155" t="str">
        <f t="shared" ref="CE135:CE173" si="39">IFERROR(AVERAGE(L135,N135,P135,R135,T135,J135), "")</f>
        <v/>
      </c>
      <c r="CF135" s="156" t="str">
        <f t="shared" ref="CF135:CF173" si="40">IFERROR(AVERAGE(M135,O135,Q135,K135), "")</f>
        <v/>
      </c>
      <c r="CG135" s="157" t="str">
        <f t="shared" ref="CG135:CG173" si="41">IFERROR(AVERAGE(U135,W135,Y135,S135), "")</f>
        <v/>
      </c>
      <c r="CH135" s="154" t="str">
        <f t="shared" ref="CH135:CH173" si="42">IFERROR(AVERAGE(V135,X135,T135), "")</f>
        <v/>
      </c>
      <c r="CI135" s="155" t="str">
        <f t="shared" ref="CI135:CI173" si="43">IFERROR(AVERAGE(AG135,AH135,AI135,AE135,AF135), "")</f>
        <v/>
      </c>
      <c r="CJ135" s="156"/>
      <c r="CK135" s="157" t="str">
        <f t="shared" ref="CK135:CK172" si="44">IFERROR(AVERAGE(AK135,AL135), "")</f>
        <v/>
      </c>
      <c r="CL135" s="158" t="str">
        <f t="shared" ref="CL135:CL171" si="45">IFERROR(AVERAGE(AJ135), "")</f>
        <v/>
      </c>
      <c r="CM135" s="155" t="str">
        <f t="shared" ref="CM135:CM173" si="46">IFERROR(AVERAGE(AO135,AM135,AN135), "")</f>
        <v/>
      </c>
      <c r="CN135" s="156"/>
      <c r="CO135" s="157" t="str">
        <f t="shared" ref="CO135:CO172" si="47">IFERROR(AVERAGE(AV135,AX135,AT135), "")</f>
        <v/>
      </c>
      <c r="CP135" s="154" t="str">
        <f t="shared" ref="CP135:CP172" si="48">IFERROR(AVERAGE(AW135,AY135,AU135), "")</f>
        <v/>
      </c>
      <c r="CQ135" s="155" t="str">
        <f t="shared" ref="CQ135:CQ172" si="49">IFERROR(AVERAGE(AZ135,BB135,BC135,BD135,BF135,BJ135,BL135,BM135,BN135),"")</f>
        <v/>
      </c>
      <c r="CR135" s="159" t="str">
        <f t="shared" ref="CR135:CR171" si="50">IFERROR(AVERAGE(BA135,BE135,BG135,BH135,BI135,BK135), "")</f>
        <v/>
      </c>
      <c r="CS135" s="157" t="str">
        <f t="shared" ref="CS135:CS172" si="51">IFERROR(AVERAGE(Z135,AC135), "")</f>
        <v/>
      </c>
      <c r="CT135" s="154" t="str">
        <f t="shared" ref="CT135:CT172" si="52">IFERROR(AVERAGE(AA135,AB135,AD135), "")</f>
        <v/>
      </c>
      <c r="CU135" s="155" t="str">
        <f t="shared" ref="CU135:CU139" si="53">IFERROR(AVERAGE(AP135,AQ135,AR135), "")</f>
        <v/>
      </c>
      <c r="CV135" s="156" t="str">
        <f t="shared" ref="CV135:CV139" si="54">IFERROR(AVERAGE(AS135), "")</f>
        <v/>
      </c>
    </row>
    <row r="136" spans="1:100" ht="33.75" thickBot="1">
      <c r="A136" s="93" t="s">
        <v>162</v>
      </c>
      <c r="B136" s="109" t="s">
        <v>70</v>
      </c>
      <c r="C136" s="222"/>
      <c r="D136" s="214"/>
      <c r="E136" s="214"/>
      <c r="F136" s="214"/>
      <c r="G136" s="214"/>
      <c r="H136" s="214"/>
      <c r="I136" s="214"/>
      <c r="J136" s="216"/>
      <c r="K136" s="215"/>
      <c r="L136" s="215"/>
      <c r="M136" s="215"/>
      <c r="N136" s="215"/>
      <c r="O136" s="215"/>
      <c r="P136" s="215"/>
      <c r="Q136" s="215"/>
      <c r="R136" s="215"/>
      <c r="S136" s="217"/>
      <c r="T136" s="217"/>
      <c r="U136" s="217"/>
      <c r="V136" s="217"/>
      <c r="W136" s="217"/>
      <c r="X136" s="217"/>
      <c r="Y136" s="214"/>
      <c r="Z136" s="223"/>
      <c r="AA136" s="223"/>
      <c r="AB136" s="223"/>
      <c r="AC136" s="223"/>
      <c r="AD136" s="223"/>
      <c r="AE136" s="219"/>
      <c r="AF136" s="219"/>
      <c r="AG136" s="219"/>
      <c r="AH136" s="219"/>
      <c r="AI136" s="219"/>
      <c r="AJ136" s="220"/>
      <c r="AK136" s="220"/>
      <c r="AL136" s="220"/>
      <c r="AM136" s="214"/>
      <c r="AN136" s="214"/>
      <c r="AO136" s="214"/>
      <c r="AP136" s="220"/>
      <c r="AQ136" s="220"/>
      <c r="AR136" s="220"/>
      <c r="AS136" s="220"/>
      <c r="AT136" s="217"/>
      <c r="AU136" s="217"/>
      <c r="AV136" s="217"/>
      <c r="AW136" s="217"/>
      <c r="AX136" s="217"/>
      <c r="AY136" s="217"/>
      <c r="AZ136" s="220"/>
      <c r="BA136" s="220"/>
      <c r="BB136" s="220"/>
      <c r="BC136" s="220"/>
      <c r="BD136" s="220"/>
      <c r="BE136" s="220"/>
      <c r="BF136" s="220"/>
      <c r="BG136" s="220"/>
      <c r="BH136" s="220"/>
      <c r="BI136" s="220"/>
      <c r="BJ136" s="220"/>
      <c r="BK136" s="220"/>
      <c r="BL136" s="220"/>
      <c r="BM136" s="220"/>
      <c r="BN136" s="220"/>
      <c r="BO136" s="220"/>
      <c r="BP136" s="49" t="s">
        <v>200</v>
      </c>
      <c r="BQ136" s="50" t="s">
        <v>200</v>
      </c>
      <c r="BR136" s="51" t="s">
        <v>200</v>
      </c>
      <c r="BS136" s="52" t="s">
        <v>200</v>
      </c>
      <c r="BT136" s="53"/>
      <c r="BU136" s="54"/>
      <c r="BV136" s="55"/>
      <c r="BW136" s="56"/>
      <c r="BX136" s="57"/>
      <c r="BY136" s="257"/>
      <c r="BZ136" s="84"/>
      <c r="CA136" s="258"/>
      <c r="CB136" s="59"/>
      <c r="CC136" s="153" t="str">
        <f t="shared" si="37"/>
        <v/>
      </c>
      <c r="CD136" s="154" t="str">
        <f t="shared" si="38"/>
        <v/>
      </c>
      <c r="CE136" s="155" t="str">
        <f t="shared" si="39"/>
        <v/>
      </c>
      <c r="CF136" s="156" t="str">
        <f t="shared" si="40"/>
        <v/>
      </c>
      <c r="CG136" s="157" t="str">
        <f t="shared" si="41"/>
        <v/>
      </c>
      <c r="CH136" s="154" t="str">
        <f t="shared" si="42"/>
        <v/>
      </c>
      <c r="CI136" s="155" t="str">
        <f t="shared" si="43"/>
        <v/>
      </c>
      <c r="CJ136" s="156"/>
      <c r="CK136" s="157" t="str">
        <f t="shared" si="44"/>
        <v/>
      </c>
      <c r="CL136" s="158" t="str">
        <f t="shared" si="45"/>
        <v/>
      </c>
      <c r="CM136" s="155" t="str">
        <f t="shared" si="46"/>
        <v/>
      </c>
      <c r="CN136" s="156"/>
      <c r="CO136" s="157" t="str">
        <f t="shared" si="47"/>
        <v/>
      </c>
      <c r="CP136" s="154" t="str">
        <f t="shared" si="48"/>
        <v/>
      </c>
      <c r="CQ136" s="155" t="str">
        <f t="shared" si="49"/>
        <v/>
      </c>
      <c r="CR136" s="159" t="str">
        <f t="shared" si="50"/>
        <v/>
      </c>
      <c r="CS136" s="157" t="str">
        <f t="shared" si="51"/>
        <v/>
      </c>
      <c r="CT136" s="154" t="str">
        <f t="shared" si="52"/>
        <v/>
      </c>
      <c r="CU136" s="155" t="str">
        <f t="shared" si="53"/>
        <v/>
      </c>
      <c r="CV136" s="156" t="str">
        <f t="shared" si="54"/>
        <v/>
      </c>
    </row>
    <row r="137" spans="1:100" ht="55.5" thickBot="1">
      <c r="A137" s="96" t="s">
        <v>237</v>
      </c>
      <c r="B137" s="109" t="s">
        <v>52</v>
      </c>
      <c r="C137" s="239"/>
      <c r="D137" s="234"/>
      <c r="E137" s="234"/>
      <c r="F137" s="234"/>
      <c r="G137" s="234"/>
      <c r="H137" s="234"/>
      <c r="I137" s="234"/>
      <c r="J137" s="234"/>
      <c r="K137" s="234"/>
      <c r="L137" s="234"/>
      <c r="M137" s="234"/>
      <c r="N137" s="234"/>
      <c r="O137" s="234"/>
      <c r="P137" s="234"/>
      <c r="Q137" s="234"/>
      <c r="R137" s="234"/>
      <c r="S137" s="217"/>
      <c r="T137" s="217"/>
      <c r="U137" s="217"/>
      <c r="V137" s="217"/>
      <c r="W137" s="217"/>
      <c r="X137" s="217"/>
      <c r="Y137" s="214"/>
      <c r="Z137" s="223"/>
      <c r="AA137" s="223"/>
      <c r="AB137" s="223"/>
      <c r="AC137" s="223"/>
      <c r="AD137" s="223"/>
      <c r="AE137" s="234"/>
      <c r="AF137" s="234"/>
      <c r="AG137" s="234"/>
      <c r="AH137" s="234"/>
      <c r="AI137" s="234"/>
      <c r="AJ137" s="234"/>
      <c r="AK137" s="234"/>
      <c r="AL137" s="234"/>
      <c r="AM137" s="234"/>
      <c r="AN137" s="234"/>
      <c r="AO137" s="234"/>
      <c r="AP137" s="234"/>
      <c r="AQ137" s="234"/>
      <c r="AR137" s="234"/>
      <c r="AS137" s="243"/>
      <c r="AT137" s="234"/>
      <c r="AU137" s="234"/>
      <c r="AV137" s="234"/>
      <c r="AW137" s="234"/>
      <c r="AX137" s="234"/>
      <c r="AY137" s="234"/>
      <c r="AZ137" s="220"/>
      <c r="BA137" s="220"/>
      <c r="BB137" s="220"/>
      <c r="BC137" s="220"/>
      <c r="BD137" s="220"/>
      <c r="BE137" s="220"/>
      <c r="BF137" s="220"/>
      <c r="BG137" s="220"/>
      <c r="BH137" s="220"/>
      <c r="BI137" s="220"/>
      <c r="BJ137" s="220"/>
      <c r="BK137" s="220"/>
      <c r="BL137" s="220">
        <v>3.2</v>
      </c>
      <c r="BM137" s="220"/>
      <c r="BN137" s="220"/>
      <c r="BO137" s="220"/>
      <c r="BP137" s="49">
        <v>3.2</v>
      </c>
      <c r="BQ137" s="50" t="s">
        <v>200</v>
      </c>
      <c r="BR137" s="51" t="s">
        <v>200</v>
      </c>
      <c r="BS137" s="52" t="s">
        <v>200</v>
      </c>
      <c r="BT137" s="53"/>
      <c r="BU137" s="54"/>
      <c r="BV137" s="55"/>
      <c r="BW137" s="56"/>
      <c r="BX137" s="57"/>
      <c r="BY137" s="257"/>
      <c r="BZ137" s="84"/>
      <c r="CA137" s="258"/>
      <c r="CB137" s="59"/>
      <c r="CC137" s="153" t="str">
        <f t="shared" si="37"/>
        <v/>
      </c>
      <c r="CD137" s="154" t="str">
        <f t="shared" si="38"/>
        <v/>
      </c>
      <c r="CE137" s="155" t="str">
        <f t="shared" si="39"/>
        <v/>
      </c>
      <c r="CF137" s="156" t="str">
        <f t="shared" si="40"/>
        <v/>
      </c>
      <c r="CG137" s="157" t="str">
        <f t="shared" si="41"/>
        <v/>
      </c>
      <c r="CH137" s="154" t="str">
        <f t="shared" si="42"/>
        <v/>
      </c>
      <c r="CI137" s="155" t="str">
        <f t="shared" si="43"/>
        <v/>
      </c>
      <c r="CJ137" s="156"/>
      <c r="CK137" s="157" t="str">
        <f t="shared" si="44"/>
        <v/>
      </c>
      <c r="CL137" s="158" t="str">
        <f t="shared" si="45"/>
        <v/>
      </c>
      <c r="CM137" s="155" t="str">
        <f t="shared" si="46"/>
        <v/>
      </c>
      <c r="CN137" s="156"/>
      <c r="CO137" s="157" t="str">
        <f t="shared" si="47"/>
        <v/>
      </c>
      <c r="CP137" s="154" t="str">
        <f t="shared" si="48"/>
        <v/>
      </c>
      <c r="CQ137" s="155">
        <f t="shared" si="49"/>
        <v>3.2</v>
      </c>
      <c r="CR137" s="159" t="str">
        <f t="shared" si="50"/>
        <v/>
      </c>
      <c r="CS137" s="157" t="str">
        <f t="shared" si="51"/>
        <v/>
      </c>
      <c r="CT137" s="154" t="str">
        <f t="shared" si="52"/>
        <v/>
      </c>
      <c r="CU137" s="155" t="str">
        <f t="shared" si="53"/>
        <v/>
      </c>
      <c r="CV137" s="156" t="str">
        <f t="shared" si="54"/>
        <v/>
      </c>
    </row>
    <row r="138" spans="1:100" ht="19.5" thickBot="1">
      <c r="A138" s="97" t="s">
        <v>238</v>
      </c>
      <c r="B138" s="109" t="s">
        <v>56</v>
      </c>
      <c r="C138" s="239"/>
      <c r="D138" s="234"/>
      <c r="E138" s="234"/>
      <c r="F138" s="234"/>
      <c r="G138" s="234"/>
      <c r="H138" s="234"/>
      <c r="I138" s="234"/>
      <c r="J138" s="234"/>
      <c r="K138" s="234"/>
      <c r="L138" s="234"/>
      <c r="M138" s="234"/>
      <c r="N138" s="234"/>
      <c r="O138" s="234"/>
      <c r="P138" s="234"/>
      <c r="Q138" s="234"/>
      <c r="R138" s="234"/>
      <c r="S138" s="217"/>
      <c r="T138" s="217"/>
      <c r="U138" s="217"/>
      <c r="V138" s="217"/>
      <c r="W138" s="217"/>
      <c r="X138" s="217"/>
      <c r="Y138" s="214"/>
      <c r="Z138" s="223"/>
      <c r="AA138" s="223"/>
      <c r="AB138" s="223"/>
      <c r="AC138" s="223"/>
      <c r="AD138" s="223"/>
      <c r="AE138" s="234"/>
      <c r="AF138" s="234"/>
      <c r="AG138" s="234"/>
      <c r="AH138" s="234"/>
      <c r="AI138" s="234"/>
      <c r="AJ138" s="234"/>
      <c r="AK138" s="234"/>
      <c r="AL138" s="234"/>
      <c r="AM138" s="234"/>
      <c r="AN138" s="234"/>
      <c r="AO138" s="234"/>
      <c r="AP138" s="234"/>
      <c r="AQ138" s="234"/>
      <c r="AR138" s="234"/>
      <c r="AS138" s="243"/>
      <c r="AT138" s="234"/>
      <c r="AU138" s="234"/>
      <c r="AV138" s="234"/>
      <c r="AW138" s="234"/>
      <c r="AX138" s="234"/>
      <c r="AY138" s="234"/>
      <c r="AZ138" s="220"/>
      <c r="BA138" s="220"/>
      <c r="BB138" s="220"/>
      <c r="BC138" s="220"/>
      <c r="BD138" s="220"/>
      <c r="BE138" s="220"/>
      <c r="BF138" s="220"/>
      <c r="BG138" s="220"/>
      <c r="BH138" s="220"/>
      <c r="BI138" s="220"/>
      <c r="BJ138" s="220"/>
      <c r="BK138" s="220"/>
      <c r="BL138" s="220"/>
      <c r="BM138" s="220"/>
      <c r="BN138" s="220"/>
      <c r="BO138" s="220"/>
      <c r="BP138" s="49" t="s">
        <v>200</v>
      </c>
      <c r="BQ138" s="50" t="s">
        <v>200</v>
      </c>
      <c r="BR138" s="51" t="s">
        <v>200</v>
      </c>
      <c r="BS138" s="52" t="s">
        <v>200</v>
      </c>
      <c r="BT138" s="53"/>
      <c r="BU138" s="54"/>
      <c r="BV138" s="55"/>
      <c r="BW138" s="56"/>
      <c r="BX138" s="57"/>
      <c r="BY138" s="257"/>
      <c r="BZ138" s="84"/>
      <c r="CA138" s="258">
        <v>2.97</v>
      </c>
      <c r="CB138" s="59"/>
      <c r="CC138" s="153" t="str">
        <f t="shared" si="37"/>
        <v/>
      </c>
      <c r="CD138" s="154" t="str">
        <f t="shared" si="38"/>
        <v/>
      </c>
      <c r="CE138" s="155" t="str">
        <f t="shared" si="39"/>
        <v/>
      </c>
      <c r="CF138" s="156" t="str">
        <f t="shared" si="40"/>
        <v/>
      </c>
      <c r="CG138" s="157" t="str">
        <f t="shared" si="41"/>
        <v/>
      </c>
      <c r="CH138" s="154" t="str">
        <f t="shared" si="42"/>
        <v/>
      </c>
      <c r="CI138" s="155" t="str">
        <f t="shared" si="43"/>
        <v/>
      </c>
      <c r="CJ138" s="156"/>
      <c r="CK138" s="157" t="str">
        <f t="shared" si="44"/>
        <v/>
      </c>
      <c r="CL138" s="158" t="str">
        <f t="shared" si="45"/>
        <v/>
      </c>
      <c r="CM138" s="155" t="str">
        <f t="shared" si="46"/>
        <v/>
      </c>
      <c r="CN138" s="156"/>
      <c r="CO138" s="157" t="str">
        <f t="shared" si="47"/>
        <v/>
      </c>
      <c r="CP138" s="154" t="str">
        <f t="shared" si="48"/>
        <v/>
      </c>
      <c r="CQ138" s="155" t="str">
        <f t="shared" si="49"/>
        <v/>
      </c>
      <c r="CR138" s="159" t="str">
        <f t="shared" si="50"/>
        <v/>
      </c>
      <c r="CS138" s="157" t="str">
        <f t="shared" si="51"/>
        <v/>
      </c>
      <c r="CT138" s="154" t="str">
        <f t="shared" si="52"/>
        <v/>
      </c>
      <c r="CU138" s="155" t="str">
        <f t="shared" si="53"/>
        <v/>
      </c>
      <c r="CV138" s="156" t="str">
        <f t="shared" si="54"/>
        <v/>
      </c>
    </row>
    <row r="139" spans="1:100" ht="19.5" thickBot="1">
      <c r="A139" s="98" t="s">
        <v>198</v>
      </c>
      <c r="B139" s="109" t="s">
        <v>52</v>
      </c>
      <c r="C139" s="239"/>
      <c r="D139" s="234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17"/>
      <c r="T139" s="217"/>
      <c r="U139" s="217"/>
      <c r="V139" s="217"/>
      <c r="W139" s="217"/>
      <c r="X139" s="217"/>
      <c r="Y139" s="214"/>
      <c r="Z139" s="223"/>
      <c r="AA139" s="223"/>
      <c r="AB139" s="223"/>
      <c r="AC139" s="223"/>
      <c r="AD139" s="223"/>
      <c r="AE139" s="234"/>
      <c r="AF139" s="234"/>
      <c r="AG139" s="234"/>
      <c r="AH139" s="234"/>
      <c r="AI139" s="234"/>
      <c r="AJ139" s="234"/>
      <c r="AK139" s="234"/>
      <c r="AL139" s="234"/>
      <c r="AM139" s="234"/>
      <c r="AN139" s="234"/>
      <c r="AO139" s="234"/>
      <c r="AP139" s="234"/>
      <c r="AQ139" s="234"/>
      <c r="AR139" s="234"/>
      <c r="AS139" s="243"/>
      <c r="AT139" s="234"/>
      <c r="AU139" s="234"/>
      <c r="AV139" s="234"/>
      <c r="AW139" s="234"/>
      <c r="AX139" s="234"/>
      <c r="AY139" s="234"/>
      <c r="AZ139" s="220"/>
      <c r="BA139" s="220"/>
      <c r="BB139" s="220"/>
      <c r="BC139" s="220"/>
      <c r="BD139" s="220"/>
      <c r="BE139" s="220"/>
      <c r="BF139" s="220"/>
      <c r="BG139" s="220"/>
      <c r="BH139" s="220"/>
      <c r="BI139" s="220"/>
      <c r="BJ139" s="220"/>
      <c r="BK139" s="220"/>
      <c r="BL139" s="220"/>
      <c r="BM139" s="220"/>
      <c r="BN139" s="220"/>
      <c r="BO139" s="220"/>
      <c r="BP139" s="49" t="s">
        <v>200</v>
      </c>
      <c r="BQ139" s="50" t="s">
        <v>200</v>
      </c>
      <c r="BR139" s="51" t="s">
        <v>200</v>
      </c>
      <c r="BS139" s="52" t="s">
        <v>200</v>
      </c>
      <c r="BT139" s="53"/>
      <c r="BU139" s="54"/>
      <c r="BV139" s="55"/>
      <c r="BW139" s="56"/>
      <c r="BX139" s="57"/>
      <c r="BY139" s="259"/>
      <c r="BZ139" s="260"/>
      <c r="CA139" s="261">
        <v>1.43</v>
      </c>
      <c r="CB139" s="59"/>
      <c r="CC139" s="153" t="str">
        <f t="shared" ref="CC139" si="55">IFERROR(AVERAGE(D139,E139,F139,H139,C139), "")</f>
        <v/>
      </c>
      <c r="CD139" s="154" t="str">
        <f t="shared" ref="CD139" si="56">IFERROR(AVERAGE(G139,I139), "")</f>
        <v/>
      </c>
      <c r="CE139" s="155" t="str">
        <f t="shared" ref="CE139" si="57">IFERROR(AVERAGE(L139,N139,P139,R139,T139,J139), "")</f>
        <v/>
      </c>
      <c r="CF139" s="156" t="str">
        <f t="shared" ref="CF139" si="58">IFERROR(AVERAGE(M139,O139,Q139,K139), "")</f>
        <v/>
      </c>
      <c r="CG139" s="157" t="str">
        <f t="shared" ref="CG139" si="59">IFERROR(AVERAGE(U139,W139,Y139,S139), "")</f>
        <v/>
      </c>
      <c r="CH139" s="154" t="str">
        <f t="shared" ref="CH139" si="60">IFERROR(AVERAGE(V139,X139,T139), "")</f>
        <v/>
      </c>
      <c r="CI139" s="155" t="str">
        <f t="shared" ref="CI139" si="61">IFERROR(AVERAGE(AG139,AH139,AI139,AE139,AF139), "")</f>
        <v/>
      </c>
      <c r="CJ139" s="156"/>
      <c r="CK139" s="157" t="str">
        <f t="shared" ref="CK139" si="62">IFERROR(AVERAGE(AK139,AL139), "")</f>
        <v/>
      </c>
      <c r="CL139" s="158" t="str">
        <f t="shared" ref="CL139" si="63">IFERROR(AVERAGE(AJ139), "")</f>
        <v/>
      </c>
      <c r="CM139" s="155" t="str">
        <f t="shared" ref="CM139" si="64">IFERROR(AVERAGE(AO139,AM139,AN139), "")</f>
        <v/>
      </c>
      <c r="CN139" s="156"/>
      <c r="CO139" s="157" t="str">
        <f t="shared" ref="CO139" si="65">IFERROR(AVERAGE(AV139,AX139,AT139), "")</f>
        <v/>
      </c>
      <c r="CP139" s="154" t="str">
        <f t="shared" ref="CP139" si="66">IFERROR(AVERAGE(AW139,AY139,AU139), "")</f>
        <v/>
      </c>
      <c r="CQ139" s="155" t="str">
        <f t="shared" ref="CQ139" si="67">IFERROR(AVERAGE(AZ139,BB139,BC139,BD139,BF139,BJ139,BL139,BM139,BN139),"")</f>
        <v/>
      </c>
      <c r="CR139" s="159" t="str">
        <f t="shared" ref="CR139" si="68">IFERROR(AVERAGE(BA139,BE139,BG139,BH139,BI139,BK139), "")</f>
        <v/>
      </c>
      <c r="CS139" s="157" t="str">
        <f t="shared" ref="CS139" si="69">IFERROR(AVERAGE(Z139,AC139), "")</f>
        <v/>
      </c>
      <c r="CT139" s="154" t="str">
        <f t="shared" ref="CT139" si="70">IFERROR(AVERAGE(AA139,AB139,AD139), "")</f>
        <v/>
      </c>
      <c r="CU139" s="155" t="str">
        <f t="shared" si="53"/>
        <v/>
      </c>
      <c r="CV139" s="156" t="str">
        <f t="shared" si="54"/>
        <v/>
      </c>
    </row>
    <row r="140" spans="1:100" ht="18.75" thickBot="1">
      <c r="A140" s="99" t="s">
        <v>163</v>
      </c>
      <c r="B140" s="114"/>
      <c r="C140" s="239"/>
      <c r="D140" s="234"/>
      <c r="E140" s="234"/>
      <c r="F140" s="234"/>
      <c r="G140" s="234"/>
      <c r="H140" s="234"/>
      <c r="I140" s="234"/>
      <c r="J140" s="234"/>
      <c r="K140" s="234"/>
      <c r="L140" s="234"/>
      <c r="M140" s="234"/>
      <c r="N140" s="234"/>
      <c r="O140" s="234"/>
      <c r="P140" s="234"/>
      <c r="Q140" s="234"/>
      <c r="R140" s="234"/>
      <c r="S140" s="217"/>
      <c r="T140" s="217"/>
      <c r="U140" s="217"/>
      <c r="V140" s="217"/>
      <c r="W140" s="217"/>
      <c r="X140" s="217"/>
      <c r="Y140" s="234"/>
      <c r="Z140" s="245"/>
      <c r="AA140" s="245"/>
      <c r="AB140" s="245"/>
      <c r="AC140" s="245"/>
      <c r="AD140" s="245"/>
      <c r="AE140" s="234"/>
      <c r="AF140" s="234"/>
      <c r="AG140" s="234"/>
      <c r="AH140" s="234"/>
      <c r="AI140" s="234"/>
      <c r="AJ140" s="234"/>
      <c r="AK140" s="234"/>
      <c r="AL140" s="234"/>
      <c r="AM140" s="234"/>
      <c r="AN140" s="234"/>
      <c r="AO140" s="234"/>
      <c r="AP140" s="234"/>
      <c r="AQ140" s="234"/>
      <c r="AR140" s="234"/>
      <c r="AS140" s="234"/>
      <c r="AT140" s="234"/>
      <c r="AU140" s="234"/>
      <c r="AV140" s="234"/>
      <c r="AW140" s="234"/>
      <c r="AX140" s="234"/>
      <c r="AY140" s="234"/>
      <c r="AZ140" s="234"/>
      <c r="BA140" s="234"/>
      <c r="BB140" s="234"/>
      <c r="BC140" s="234"/>
      <c r="BD140" s="234"/>
      <c r="BE140" s="234"/>
      <c r="BF140" s="234"/>
      <c r="BG140" s="234"/>
      <c r="BH140" s="234"/>
      <c r="BI140" s="234"/>
      <c r="BJ140" s="234"/>
      <c r="BK140" s="234"/>
      <c r="BL140" s="243"/>
      <c r="BM140" s="243"/>
      <c r="BN140" s="243"/>
      <c r="BO140" s="234"/>
      <c r="BP140" s="115" t="s">
        <v>200</v>
      </c>
      <c r="BQ140" s="115" t="s">
        <v>200</v>
      </c>
      <c r="BR140" s="115" t="s">
        <v>200</v>
      </c>
      <c r="BS140" s="115" t="s">
        <v>200</v>
      </c>
      <c r="BT140" s="115"/>
      <c r="BU140" s="115"/>
      <c r="BV140" s="115"/>
      <c r="BW140" s="115"/>
      <c r="BX140" s="115"/>
      <c r="BY140" s="268"/>
      <c r="BZ140" s="268"/>
      <c r="CA140" s="268"/>
      <c r="CB140" s="115"/>
      <c r="CC140" s="180"/>
      <c r="CD140" s="181"/>
      <c r="CE140" s="180"/>
      <c r="CF140" s="182"/>
      <c r="CG140" s="181"/>
      <c r="CH140" s="181"/>
      <c r="CI140" s="180"/>
      <c r="CJ140" s="182"/>
      <c r="CK140" s="181"/>
      <c r="CL140" s="181"/>
      <c r="CM140" s="180"/>
      <c r="CN140" s="182"/>
      <c r="CO140" s="181"/>
      <c r="CP140" s="181"/>
      <c r="CQ140" s="180"/>
      <c r="CR140" s="182"/>
      <c r="CS140" s="181"/>
      <c r="CT140" s="181"/>
      <c r="CU140" s="180"/>
      <c r="CV140" s="182"/>
    </row>
    <row r="141" spans="1:100" ht="17.25" thickBot="1">
      <c r="A141" s="93" t="s">
        <v>164</v>
      </c>
      <c r="B141" s="109" t="s">
        <v>52</v>
      </c>
      <c r="C141" s="222"/>
      <c r="D141" s="214"/>
      <c r="E141" s="214"/>
      <c r="F141" s="214"/>
      <c r="G141" s="214"/>
      <c r="H141" s="214"/>
      <c r="I141" s="214"/>
      <c r="J141" s="215"/>
      <c r="K141" s="215"/>
      <c r="L141" s="215"/>
      <c r="M141" s="215"/>
      <c r="N141" s="215"/>
      <c r="O141" s="215"/>
      <c r="P141" s="215"/>
      <c r="Q141" s="215"/>
      <c r="R141" s="215"/>
      <c r="S141" s="217"/>
      <c r="T141" s="217"/>
      <c r="U141" s="217"/>
      <c r="V141" s="217"/>
      <c r="W141" s="217"/>
      <c r="X141" s="217"/>
      <c r="Y141" s="214"/>
      <c r="Z141" s="223"/>
      <c r="AA141" s="223"/>
      <c r="AB141" s="223"/>
      <c r="AC141" s="223"/>
      <c r="AD141" s="223"/>
      <c r="AE141" s="219"/>
      <c r="AF141" s="219"/>
      <c r="AG141" s="219"/>
      <c r="AH141" s="219"/>
      <c r="AI141" s="219"/>
      <c r="AJ141" s="220"/>
      <c r="AK141" s="220"/>
      <c r="AL141" s="220"/>
      <c r="AM141" s="214"/>
      <c r="AN141" s="214"/>
      <c r="AO141" s="214"/>
      <c r="AP141" s="220"/>
      <c r="AQ141" s="220"/>
      <c r="AR141" s="220"/>
      <c r="AS141" s="220"/>
      <c r="AT141" s="217"/>
      <c r="AU141" s="232"/>
      <c r="AV141" s="232"/>
      <c r="AW141" s="217"/>
      <c r="AX141" s="217"/>
      <c r="AY141" s="217"/>
      <c r="AZ141" s="220"/>
      <c r="BA141" s="220"/>
      <c r="BB141" s="220"/>
      <c r="BC141" s="220"/>
      <c r="BD141" s="220"/>
      <c r="BE141" s="220"/>
      <c r="BF141" s="220"/>
      <c r="BG141" s="220"/>
      <c r="BH141" s="220"/>
      <c r="BI141" s="220"/>
      <c r="BJ141" s="220"/>
      <c r="BK141" s="220"/>
      <c r="BL141" s="220"/>
      <c r="BM141" s="220"/>
      <c r="BN141" s="220"/>
      <c r="BO141" s="220"/>
      <c r="BP141" s="49" t="s">
        <v>200</v>
      </c>
      <c r="BQ141" s="50" t="s">
        <v>200</v>
      </c>
      <c r="BR141" s="51" t="s">
        <v>200</v>
      </c>
      <c r="BS141" s="52" t="s">
        <v>200</v>
      </c>
      <c r="BT141" s="53"/>
      <c r="BU141" s="54"/>
      <c r="BV141" s="55"/>
      <c r="BW141" s="56"/>
      <c r="BX141" s="57"/>
      <c r="BY141" s="264"/>
      <c r="BZ141" s="265"/>
      <c r="CA141" s="266"/>
      <c r="CB141" s="59"/>
      <c r="CC141" s="153" t="str">
        <f t="shared" si="37"/>
        <v/>
      </c>
      <c r="CD141" s="154" t="str">
        <f t="shared" si="38"/>
        <v/>
      </c>
      <c r="CE141" s="155" t="str">
        <f t="shared" si="39"/>
        <v/>
      </c>
      <c r="CF141" s="156" t="str">
        <f t="shared" si="40"/>
        <v/>
      </c>
      <c r="CG141" s="157" t="str">
        <f t="shared" si="41"/>
        <v/>
      </c>
      <c r="CH141" s="154" t="str">
        <f t="shared" si="42"/>
        <v/>
      </c>
      <c r="CI141" s="155" t="str">
        <f t="shared" si="43"/>
        <v/>
      </c>
      <c r="CJ141" s="156"/>
      <c r="CK141" s="157" t="str">
        <f t="shared" si="44"/>
        <v/>
      </c>
      <c r="CL141" s="158" t="str">
        <f t="shared" si="45"/>
        <v/>
      </c>
      <c r="CM141" s="155" t="str">
        <f t="shared" si="46"/>
        <v/>
      </c>
      <c r="CN141" s="156"/>
      <c r="CO141" s="157" t="str">
        <f t="shared" si="47"/>
        <v/>
      </c>
      <c r="CP141" s="154" t="str">
        <f t="shared" si="48"/>
        <v/>
      </c>
      <c r="CQ141" s="155" t="str">
        <f t="shared" si="49"/>
        <v/>
      </c>
      <c r="CR141" s="159" t="str">
        <f t="shared" si="50"/>
        <v/>
      </c>
      <c r="CS141" s="157" t="str">
        <f t="shared" si="51"/>
        <v/>
      </c>
      <c r="CT141" s="154" t="str">
        <f t="shared" si="52"/>
        <v/>
      </c>
      <c r="CU141" s="155" t="str">
        <f t="shared" ref="CU141:CU174" si="71">IFERROR(AVERAGE(AB141,AD141,AF141,AH141,AJ141,Z141), "")</f>
        <v/>
      </c>
      <c r="CV141" s="156" t="str">
        <f t="shared" ref="CV141:CV174" si="72">IFERROR(AVERAGE(AC141,AE141,AG141,AA141), "")</f>
        <v/>
      </c>
    </row>
    <row r="142" spans="1:100" ht="17.25" thickBot="1">
      <c r="A142" s="93" t="s">
        <v>165</v>
      </c>
      <c r="B142" s="109" t="s">
        <v>52</v>
      </c>
      <c r="C142" s="222"/>
      <c r="D142" s="214"/>
      <c r="E142" s="214"/>
      <c r="F142" s="214"/>
      <c r="G142" s="214"/>
      <c r="H142" s="214"/>
      <c r="I142" s="214"/>
      <c r="J142" s="215"/>
      <c r="K142" s="215"/>
      <c r="L142" s="215"/>
      <c r="M142" s="215"/>
      <c r="N142" s="215"/>
      <c r="O142" s="215"/>
      <c r="P142" s="215"/>
      <c r="Q142" s="215"/>
      <c r="R142" s="215"/>
      <c r="S142" s="217"/>
      <c r="T142" s="217"/>
      <c r="U142" s="217"/>
      <c r="V142" s="217"/>
      <c r="W142" s="217"/>
      <c r="X142" s="217"/>
      <c r="Y142" s="214"/>
      <c r="Z142" s="223"/>
      <c r="AA142" s="223"/>
      <c r="AB142" s="223"/>
      <c r="AC142" s="223"/>
      <c r="AD142" s="223"/>
      <c r="AE142" s="219"/>
      <c r="AF142" s="219"/>
      <c r="AG142" s="219"/>
      <c r="AH142" s="219"/>
      <c r="AI142" s="219"/>
      <c r="AJ142" s="220"/>
      <c r="AK142" s="220"/>
      <c r="AL142" s="220"/>
      <c r="AM142" s="214"/>
      <c r="AN142" s="214"/>
      <c r="AO142" s="214"/>
      <c r="AP142" s="220"/>
      <c r="AQ142" s="220"/>
      <c r="AR142" s="220"/>
      <c r="AS142" s="220"/>
      <c r="AT142" s="217"/>
      <c r="AU142" s="217"/>
      <c r="AV142" s="217"/>
      <c r="AW142" s="217"/>
      <c r="AX142" s="217"/>
      <c r="AY142" s="217"/>
      <c r="AZ142" s="220"/>
      <c r="BA142" s="220"/>
      <c r="BB142" s="220"/>
      <c r="BC142" s="220"/>
      <c r="BD142" s="220"/>
      <c r="BE142" s="220"/>
      <c r="BF142" s="220"/>
      <c r="BG142" s="220"/>
      <c r="BH142" s="220"/>
      <c r="BI142" s="220"/>
      <c r="BJ142" s="220"/>
      <c r="BK142" s="220"/>
      <c r="BL142" s="220"/>
      <c r="BM142" s="220"/>
      <c r="BN142" s="220"/>
      <c r="BO142" s="220"/>
      <c r="BP142" s="49" t="s">
        <v>200</v>
      </c>
      <c r="BQ142" s="50" t="s">
        <v>200</v>
      </c>
      <c r="BR142" s="51" t="s">
        <v>200</v>
      </c>
      <c r="BS142" s="52" t="s">
        <v>200</v>
      </c>
      <c r="BT142" s="53"/>
      <c r="BU142" s="54"/>
      <c r="BV142" s="55"/>
      <c r="BW142" s="56"/>
      <c r="BX142" s="57"/>
      <c r="BY142" s="257"/>
      <c r="BZ142" s="84"/>
      <c r="CA142" s="258">
        <v>13.25</v>
      </c>
      <c r="CB142" s="59"/>
      <c r="CC142" s="153" t="str">
        <f t="shared" si="37"/>
        <v/>
      </c>
      <c r="CD142" s="154" t="str">
        <f t="shared" si="38"/>
        <v/>
      </c>
      <c r="CE142" s="155" t="str">
        <f t="shared" si="39"/>
        <v/>
      </c>
      <c r="CF142" s="156" t="str">
        <f t="shared" si="40"/>
        <v/>
      </c>
      <c r="CG142" s="157" t="str">
        <f t="shared" si="41"/>
        <v/>
      </c>
      <c r="CH142" s="154" t="str">
        <f t="shared" si="42"/>
        <v/>
      </c>
      <c r="CI142" s="155" t="str">
        <f t="shared" si="43"/>
        <v/>
      </c>
      <c r="CJ142" s="156"/>
      <c r="CK142" s="157" t="str">
        <f t="shared" si="44"/>
        <v/>
      </c>
      <c r="CL142" s="158" t="str">
        <f t="shared" si="45"/>
        <v/>
      </c>
      <c r="CM142" s="155" t="str">
        <f t="shared" si="46"/>
        <v/>
      </c>
      <c r="CN142" s="156"/>
      <c r="CO142" s="157" t="str">
        <f t="shared" si="47"/>
        <v/>
      </c>
      <c r="CP142" s="154" t="str">
        <f t="shared" si="48"/>
        <v/>
      </c>
      <c r="CQ142" s="155" t="str">
        <f t="shared" si="49"/>
        <v/>
      </c>
      <c r="CR142" s="159" t="str">
        <f t="shared" si="50"/>
        <v/>
      </c>
      <c r="CS142" s="157" t="str">
        <f t="shared" si="51"/>
        <v/>
      </c>
      <c r="CT142" s="154" t="str">
        <f t="shared" si="52"/>
        <v/>
      </c>
      <c r="CU142" s="155" t="str">
        <f t="shared" si="71"/>
        <v/>
      </c>
      <c r="CV142" s="156" t="str">
        <f t="shared" si="72"/>
        <v/>
      </c>
    </row>
    <row r="143" spans="1:100" ht="17.25" thickBot="1">
      <c r="A143" s="93" t="s">
        <v>166</v>
      </c>
      <c r="B143" s="109" t="s">
        <v>52</v>
      </c>
      <c r="C143" s="222"/>
      <c r="D143" s="214"/>
      <c r="E143" s="214"/>
      <c r="F143" s="214"/>
      <c r="G143" s="214"/>
      <c r="H143" s="214"/>
      <c r="I143" s="214"/>
      <c r="J143" s="215"/>
      <c r="K143" s="215"/>
      <c r="L143" s="215"/>
      <c r="M143" s="215"/>
      <c r="N143" s="215"/>
      <c r="O143" s="215"/>
      <c r="P143" s="215"/>
      <c r="Q143" s="215"/>
      <c r="R143" s="215"/>
      <c r="S143" s="217"/>
      <c r="T143" s="217"/>
      <c r="U143" s="217"/>
      <c r="V143" s="217"/>
      <c r="W143" s="217"/>
      <c r="X143" s="217"/>
      <c r="Y143" s="214"/>
      <c r="Z143" s="223"/>
      <c r="AA143" s="223"/>
      <c r="AB143" s="223"/>
      <c r="AC143" s="223"/>
      <c r="AD143" s="223"/>
      <c r="AE143" s="219"/>
      <c r="AF143" s="219"/>
      <c r="AG143" s="219"/>
      <c r="AH143" s="219"/>
      <c r="AI143" s="219"/>
      <c r="AJ143" s="220"/>
      <c r="AK143" s="220"/>
      <c r="AL143" s="220"/>
      <c r="AM143" s="214"/>
      <c r="AN143" s="214"/>
      <c r="AO143" s="214"/>
      <c r="AP143" s="220"/>
      <c r="AQ143" s="220"/>
      <c r="AR143" s="220"/>
      <c r="AS143" s="220"/>
      <c r="AT143" s="217"/>
      <c r="AU143" s="217"/>
      <c r="AV143" s="217"/>
      <c r="AW143" s="217"/>
      <c r="AX143" s="217"/>
      <c r="AY143" s="217"/>
      <c r="AZ143" s="220"/>
      <c r="BA143" s="220"/>
      <c r="BB143" s="220"/>
      <c r="BC143" s="220"/>
      <c r="BD143" s="220"/>
      <c r="BE143" s="220"/>
      <c r="BF143" s="220"/>
      <c r="BG143" s="220"/>
      <c r="BH143" s="220"/>
      <c r="BI143" s="220"/>
      <c r="BJ143" s="220"/>
      <c r="BK143" s="220"/>
      <c r="BL143" s="220"/>
      <c r="BM143" s="220"/>
      <c r="BN143" s="220"/>
      <c r="BO143" s="220"/>
      <c r="BP143" s="49" t="s">
        <v>200</v>
      </c>
      <c r="BQ143" s="50" t="s">
        <v>200</v>
      </c>
      <c r="BR143" s="51" t="s">
        <v>200</v>
      </c>
      <c r="BS143" s="52" t="s">
        <v>200</v>
      </c>
      <c r="BT143" s="53"/>
      <c r="BU143" s="54"/>
      <c r="BV143" s="55"/>
      <c r="BW143" s="56"/>
      <c r="BX143" s="57"/>
      <c r="BY143" s="257"/>
      <c r="BZ143" s="84"/>
      <c r="CA143" s="258"/>
      <c r="CB143" s="59"/>
      <c r="CC143" s="153" t="str">
        <f t="shared" si="37"/>
        <v/>
      </c>
      <c r="CD143" s="154" t="str">
        <f t="shared" si="38"/>
        <v/>
      </c>
      <c r="CE143" s="155" t="str">
        <f t="shared" si="39"/>
        <v/>
      </c>
      <c r="CF143" s="156" t="str">
        <f t="shared" si="40"/>
        <v/>
      </c>
      <c r="CG143" s="157" t="str">
        <f t="shared" si="41"/>
        <v/>
      </c>
      <c r="CH143" s="154" t="str">
        <f t="shared" si="42"/>
        <v/>
      </c>
      <c r="CI143" s="155" t="str">
        <f t="shared" si="43"/>
        <v/>
      </c>
      <c r="CJ143" s="156"/>
      <c r="CK143" s="157" t="str">
        <f t="shared" si="44"/>
        <v/>
      </c>
      <c r="CL143" s="158" t="str">
        <f t="shared" si="45"/>
        <v/>
      </c>
      <c r="CM143" s="155" t="str">
        <f t="shared" si="46"/>
        <v/>
      </c>
      <c r="CN143" s="156"/>
      <c r="CO143" s="157" t="str">
        <f t="shared" si="47"/>
        <v/>
      </c>
      <c r="CP143" s="154" t="str">
        <f t="shared" si="48"/>
        <v/>
      </c>
      <c r="CQ143" s="155" t="str">
        <f t="shared" si="49"/>
        <v/>
      </c>
      <c r="CR143" s="159" t="str">
        <f t="shared" si="50"/>
        <v/>
      </c>
      <c r="CS143" s="157" t="str">
        <f t="shared" si="51"/>
        <v/>
      </c>
      <c r="CT143" s="154" t="str">
        <f t="shared" si="52"/>
        <v/>
      </c>
      <c r="CU143" s="155" t="str">
        <f t="shared" si="71"/>
        <v/>
      </c>
      <c r="CV143" s="156" t="str">
        <f t="shared" si="72"/>
        <v/>
      </c>
    </row>
    <row r="144" spans="1:100" ht="33.75" thickBot="1">
      <c r="A144" s="93" t="s">
        <v>167</v>
      </c>
      <c r="B144" s="109" t="s">
        <v>52</v>
      </c>
      <c r="C144" s="222"/>
      <c r="D144" s="214"/>
      <c r="E144" s="214"/>
      <c r="F144" s="214"/>
      <c r="G144" s="214"/>
      <c r="H144" s="214"/>
      <c r="I144" s="214"/>
      <c r="J144" s="215"/>
      <c r="K144" s="215"/>
      <c r="L144" s="215"/>
      <c r="M144" s="215"/>
      <c r="N144" s="215"/>
      <c r="O144" s="215"/>
      <c r="P144" s="215"/>
      <c r="Q144" s="215"/>
      <c r="R144" s="215"/>
      <c r="S144" s="217"/>
      <c r="T144" s="217"/>
      <c r="U144" s="217"/>
      <c r="V144" s="217"/>
      <c r="W144" s="217"/>
      <c r="X144" s="217"/>
      <c r="Y144" s="214"/>
      <c r="Z144" s="223"/>
      <c r="AA144" s="223"/>
      <c r="AB144" s="223"/>
      <c r="AC144" s="223"/>
      <c r="AD144" s="223"/>
      <c r="AE144" s="219"/>
      <c r="AF144" s="219"/>
      <c r="AG144" s="219"/>
      <c r="AH144" s="219"/>
      <c r="AI144" s="219"/>
      <c r="AJ144" s="220"/>
      <c r="AK144" s="220"/>
      <c r="AL144" s="220"/>
      <c r="AM144" s="214"/>
      <c r="AN144" s="214"/>
      <c r="AO144" s="214"/>
      <c r="AP144" s="220"/>
      <c r="AQ144" s="220"/>
      <c r="AR144" s="220"/>
      <c r="AS144" s="220"/>
      <c r="AT144" s="217"/>
      <c r="AU144" s="217"/>
      <c r="AV144" s="217"/>
      <c r="AW144" s="217"/>
      <c r="AX144" s="217"/>
      <c r="AY144" s="217"/>
      <c r="AZ144" s="220"/>
      <c r="BA144" s="220"/>
      <c r="BB144" s="220"/>
      <c r="BC144" s="220"/>
      <c r="BD144" s="220"/>
      <c r="BE144" s="220"/>
      <c r="BF144" s="220"/>
      <c r="BG144" s="220"/>
      <c r="BH144" s="220"/>
      <c r="BI144" s="220"/>
      <c r="BJ144" s="220"/>
      <c r="BK144" s="220"/>
      <c r="BL144" s="220"/>
      <c r="BM144" s="220"/>
      <c r="BN144" s="220"/>
      <c r="BO144" s="220"/>
      <c r="BP144" s="49" t="s">
        <v>200</v>
      </c>
      <c r="BQ144" s="50" t="s">
        <v>200</v>
      </c>
      <c r="BR144" s="51" t="s">
        <v>200</v>
      </c>
      <c r="BS144" s="52" t="s">
        <v>200</v>
      </c>
      <c r="BT144" s="53"/>
      <c r="BU144" s="54"/>
      <c r="BV144" s="55"/>
      <c r="BW144" s="56"/>
      <c r="BX144" s="57"/>
      <c r="BY144" s="257"/>
      <c r="BZ144" s="84"/>
      <c r="CA144" s="258"/>
      <c r="CB144" s="59"/>
      <c r="CC144" s="153" t="str">
        <f t="shared" si="37"/>
        <v/>
      </c>
      <c r="CD144" s="154" t="str">
        <f t="shared" si="38"/>
        <v/>
      </c>
      <c r="CE144" s="155" t="str">
        <f t="shared" si="39"/>
        <v/>
      </c>
      <c r="CF144" s="156" t="str">
        <f t="shared" si="40"/>
        <v/>
      </c>
      <c r="CG144" s="157" t="str">
        <f t="shared" si="41"/>
        <v/>
      </c>
      <c r="CH144" s="154" t="str">
        <f t="shared" si="42"/>
        <v/>
      </c>
      <c r="CI144" s="155" t="str">
        <f t="shared" si="43"/>
        <v/>
      </c>
      <c r="CJ144" s="156"/>
      <c r="CK144" s="157" t="str">
        <f t="shared" si="44"/>
        <v/>
      </c>
      <c r="CL144" s="158" t="str">
        <f t="shared" si="45"/>
        <v/>
      </c>
      <c r="CM144" s="155" t="str">
        <f t="shared" si="46"/>
        <v/>
      </c>
      <c r="CN144" s="156"/>
      <c r="CO144" s="157" t="str">
        <f t="shared" si="47"/>
        <v/>
      </c>
      <c r="CP144" s="154" t="str">
        <f t="shared" si="48"/>
        <v/>
      </c>
      <c r="CQ144" s="155" t="str">
        <f t="shared" si="49"/>
        <v/>
      </c>
      <c r="CR144" s="159" t="str">
        <f t="shared" si="50"/>
        <v/>
      </c>
      <c r="CS144" s="157" t="str">
        <f t="shared" si="51"/>
        <v/>
      </c>
      <c r="CT144" s="154" t="str">
        <f t="shared" si="52"/>
        <v/>
      </c>
      <c r="CU144" s="155" t="str">
        <f t="shared" si="71"/>
        <v/>
      </c>
      <c r="CV144" s="156" t="str">
        <f t="shared" si="72"/>
        <v/>
      </c>
    </row>
    <row r="145" spans="1:100" ht="17.25" thickBot="1">
      <c r="A145" s="93" t="s">
        <v>239</v>
      </c>
      <c r="B145" s="109" t="s">
        <v>197</v>
      </c>
      <c r="C145" s="222"/>
      <c r="D145" s="214"/>
      <c r="E145" s="214"/>
      <c r="F145" s="214"/>
      <c r="G145" s="214"/>
      <c r="H145" s="214"/>
      <c r="I145" s="214"/>
      <c r="J145" s="215"/>
      <c r="K145" s="215"/>
      <c r="L145" s="215"/>
      <c r="M145" s="215"/>
      <c r="N145" s="215"/>
      <c r="O145" s="215"/>
      <c r="P145" s="215"/>
      <c r="Q145" s="215"/>
      <c r="R145" s="215"/>
      <c r="S145" s="217"/>
      <c r="T145" s="217"/>
      <c r="U145" s="217"/>
      <c r="V145" s="217"/>
      <c r="W145" s="217"/>
      <c r="X145" s="217"/>
      <c r="Y145" s="214"/>
      <c r="Z145" s="223"/>
      <c r="AA145" s="223"/>
      <c r="AB145" s="223"/>
      <c r="AC145" s="223"/>
      <c r="AD145" s="223"/>
      <c r="AE145" s="219"/>
      <c r="AF145" s="219"/>
      <c r="AG145" s="219"/>
      <c r="AH145" s="219"/>
      <c r="AI145" s="219"/>
      <c r="AJ145" s="220"/>
      <c r="AK145" s="220">
        <v>1.4</v>
      </c>
      <c r="AL145" s="220"/>
      <c r="AM145" s="214"/>
      <c r="AN145" s="214"/>
      <c r="AO145" s="214"/>
      <c r="AP145" s="220"/>
      <c r="AQ145" s="220"/>
      <c r="AR145" s="220"/>
      <c r="AS145" s="220"/>
      <c r="AT145" s="217"/>
      <c r="AU145" s="217"/>
      <c r="AV145" s="217"/>
      <c r="AW145" s="217"/>
      <c r="AX145" s="217"/>
      <c r="AY145" s="217"/>
      <c r="AZ145" s="220"/>
      <c r="BA145" s="220"/>
      <c r="BB145" s="220"/>
      <c r="BC145" s="220"/>
      <c r="BD145" s="220"/>
      <c r="BE145" s="220"/>
      <c r="BF145" s="220"/>
      <c r="BG145" s="220"/>
      <c r="BH145" s="220"/>
      <c r="BI145" s="220"/>
      <c r="BJ145" s="220"/>
      <c r="BK145" s="220"/>
      <c r="BL145" s="220"/>
      <c r="BM145" s="220"/>
      <c r="BN145" s="220"/>
      <c r="BO145" s="220"/>
      <c r="BP145" s="49">
        <v>1.4</v>
      </c>
      <c r="BQ145" s="50"/>
      <c r="BR145" s="51"/>
      <c r="BS145" s="52" t="s">
        <v>200</v>
      </c>
      <c r="BT145" s="53"/>
      <c r="BU145" s="54"/>
      <c r="BV145" s="55"/>
      <c r="BW145" s="56"/>
      <c r="BX145" s="57"/>
      <c r="BY145" s="257"/>
      <c r="BZ145" s="84"/>
      <c r="CA145" s="258"/>
      <c r="CB145" s="59">
        <v>1.4</v>
      </c>
      <c r="CC145" s="153" t="str">
        <f t="shared" si="37"/>
        <v/>
      </c>
      <c r="CD145" s="154" t="str">
        <f t="shared" si="38"/>
        <v/>
      </c>
      <c r="CE145" s="155" t="str">
        <f t="shared" si="39"/>
        <v/>
      </c>
      <c r="CF145" s="156" t="str">
        <f t="shared" si="40"/>
        <v/>
      </c>
      <c r="CG145" s="157" t="str">
        <f t="shared" si="41"/>
        <v/>
      </c>
      <c r="CH145" s="154" t="str">
        <f t="shared" si="42"/>
        <v/>
      </c>
      <c r="CI145" s="155" t="str">
        <f t="shared" si="43"/>
        <v/>
      </c>
      <c r="CJ145" s="156"/>
      <c r="CK145" s="157">
        <f t="shared" si="44"/>
        <v>1.4</v>
      </c>
      <c r="CL145" s="158" t="str">
        <f t="shared" si="45"/>
        <v/>
      </c>
      <c r="CM145" s="155" t="str">
        <f t="shared" si="46"/>
        <v/>
      </c>
      <c r="CN145" s="156"/>
      <c r="CO145" s="157" t="str">
        <f t="shared" si="47"/>
        <v/>
      </c>
      <c r="CP145" s="154" t="str">
        <f t="shared" si="48"/>
        <v/>
      </c>
      <c r="CQ145" s="155" t="str">
        <f t="shared" si="49"/>
        <v/>
      </c>
      <c r="CR145" s="159" t="str">
        <f t="shared" si="50"/>
        <v/>
      </c>
      <c r="CS145" s="157" t="str">
        <f t="shared" si="51"/>
        <v/>
      </c>
      <c r="CT145" s="154" t="str">
        <f t="shared" si="52"/>
        <v/>
      </c>
      <c r="CU145" s="155" t="str">
        <f t="shared" si="71"/>
        <v/>
      </c>
      <c r="CV145" s="156" t="str">
        <f t="shared" si="72"/>
        <v/>
      </c>
    </row>
    <row r="146" spans="1:100" ht="33.75" thickBot="1">
      <c r="A146" s="93" t="s">
        <v>168</v>
      </c>
      <c r="B146" s="109" t="s">
        <v>52</v>
      </c>
      <c r="C146" s="222"/>
      <c r="D146" s="214"/>
      <c r="E146" s="214"/>
      <c r="F146" s="214"/>
      <c r="G146" s="214"/>
      <c r="H146" s="214"/>
      <c r="I146" s="214"/>
      <c r="J146" s="215"/>
      <c r="K146" s="215"/>
      <c r="L146" s="215"/>
      <c r="M146" s="215"/>
      <c r="N146" s="215"/>
      <c r="O146" s="215"/>
      <c r="P146" s="215"/>
      <c r="Q146" s="215"/>
      <c r="R146" s="215"/>
      <c r="S146" s="217"/>
      <c r="T146" s="217"/>
      <c r="U146" s="217"/>
      <c r="V146" s="217"/>
      <c r="W146" s="217"/>
      <c r="X146" s="217"/>
      <c r="Y146" s="214"/>
      <c r="Z146" s="223"/>
      <c r="AA146" s="223"/>
      <c r="AB146" s="223"/>
      <c r="AC146" s="223"/>
      <c r="AD146" s="223"/>
      <c r="AE146" s="219"/>
      <c r="AF146" s="219"/>
      <c r="AG146" s="219"/>
      <c r="AH146" s="219"/>
      <c r="AI146" s="219"/>
      <c r="AJ146" s="220"/>
      <c r="AK146" s="220"/>
      <c r="AL146" s="220"/>
      <c r="AM146" s="214"/>
      <c r="AN146" s="214"/>
      <c r="AO146" s="214"/>
      <c r="AP146" s="220"/>
      <c r="AQ146" s="220"/>
      <c r="AR146" s="220"/>
      <c r="AS146" s="220"/>
      <c r="AT146" s="217"/>
      <c r="AU146" s="217"/>
      <c r="AV146" s="217"/>
      <c r="AW146" s="217"/>
      <c r="AX146" s="217"/>
      <c r="AY146" s="217"/>
      <c r="AZ146" s="220"/>
      <c r="BA146" s="220"/>
      <c r="BB146" s="220"/>
      <c r="BC146" s="220"/>
      <c r="BD146" s="220"/>
      <c r="BE146" s="220"/>
      <c r="BF146" s="220"/>
      <c r="BG146" s="220"/>
      <c r="BH146" s="220"/>
      <c r="BI146" s="220"/>
      <c r="BJ146" s="220"/>
      <c r="BK146" s="220"/>
      <c r="BL146" s="220"/>
      <c r="BM146" s="220"/>
      <c r="BN146" s="220"/>
      <c r="BO146" s="220"/>
      <c r="BP146" s="49" t="s">
        <v>200</v>
      </c>
      <c r="BQ146" s="50" t="s">
        <v>200</v>
      </c>
      <c r="BR146" s="51" t="s">
        <v>200</v>
      </c>
      <c r="BS146" s="52" t="s">
        <v>200</v>
      </c>
      <c r="BT146" s="53"/>
      <c r="BU146" s="54"/>
      <c r="BV146" s="55"/>
      <c r="BW146" s="56"/>
      <c r="BX146" s="57"/>
      <c r="BY146" s="257"/>
      <c r="BZ146" s="84"/>
      <c r="CA146" s="258"/>
      <c r="CB146" s="59"/>
      <c r="CC146" s="153" t="str">
        <f t="shared" si="37"/>
        <v/>
      </c>
      <c r="CD146" s="154" t="str">
        <f t="shared" si="38"/>
        <v/>
      </c>
      <c r="CE146" s="155" t="str">
        <f t="shared" si="39"/>
        <v/>
      </c>
      <c r="CF146" s="156" t="str">
        <f t="shared" si="40"/>
        <v/>
      </c>
      <c r="CG146" s="157" t="str">
        <f t="shared" si="41"/>
        <v/>
      </c>
      <c r="CH146" s="154" t="str">
        <f t="shared" si="42"/>
        <v/>
      </c>
      <c r="CI146" s="155" t="str">
        <f t="shared" si="43"/>
        <v/>
      </c>
      <c r="CJ146" s="156"/>
      <c r="CK146" s="157" t="str">
        <f t="shared" si="44"/>
        <v/>
      </c>
      <c r="CL146" s="158" t="str">
        <f t="shared" si="45"/>
        <v/>
      </c>
      <c r="CM146" s="155" t="str">
        <f t="shared" si="46"/>
        <v/>
      </c>
      <c r="CN146" s="156"/>
      <c r="CO146" s="157" t="str">
        <f t="shared" si="47"/>
        <v/>
      </c>
      <c r="CP146" s="154" t="str">
        <f t="shared" si="48"/>
        <v/>
      </c>
      <c r="CQ146" s="155" t="str">
        <f t="shared" si="49"/>
        <v/>
      </c>
      <c r="CR146" s="159" t="str">
        <f t="shared" si="50"/>
        <v/>
      </c>
      <c r="CS146" s="157" t="str">
        <f t="shared" si="51"/>
        <v/>
      </c>
      <c r="CT146" s="154" t="str">
        <f t="shared" si="52"/>
        <v/>
      </c>
      <c r="CU146" s="155" t="str">
        <f t="shared" si="71"/>
        <v/>
      </c>
      <c r="CV146" s="156" t="str">
        <f t="shared" si="72"/>
        <v/>
      </c>
    </row>
    <row r="147" spans="1:100" ht="33.75" thickBot="1">
      <c r="A147" s="93" t="s">
        <v>169</v>
      </c>
      <c r="B147" s="109" t="s">
        <v>52</v>
      </c>
      <c r="C147" s="222"/>
      <c r="D147" s="214"/>
      <c r="E147" s="214"/>
      <c r="F147" s="214"/>
      <c r="G147" s="214"/>
      <c r="H147" s="214"/>
      <c r="I147" s="214"/>
      <c r="J147" s="215"/>
      <c r="K147" s="215"/>
      <c r="L147" s="215"/>
      <c r="M147" s="215"/>
      <c r="N147" s="215"/>
      <c r="O147" s="215"/>
      <c r="P147" s="215"/>
      <c r="Q147" s="215"/>
      <c r="R147" s="215"/>
      <c r="S147" s="217"/>
      <c r="T147" s="217"/>
      <c r="U147" s="217"/>
      <c r="V147" s="217"/>
      <c r="W147" s="217"/>
      <c r="X147" s="217"/>
      <c r="Y147" s="214"/>
      <c r="Z147" s="223"/>
      <c r="AA147" s="223"/>
      <c r="AB147" s="223"/>
      <c r="AC147" s="223"/>
      <c r="AD147" s="223"/>
      <c r="AE147" s="219"/>
      <c r="AF147" s="219"/>
      <c r="AG147" s="219"/>
      <c r="AH147" s="219"/>
      <c r="AI147" s="219"/>
      <c r="AJ147" s="220"/>
      <c r="AK147" s="220"/>
      <c r="AL147" s="220"/>
      <c r="AM147" s="214"/>
      <c r="AN147" s="214"/>
      <c r="AO147" s="214"/>
      <c r="AP147" s="220"/>
      <c r="AQ147" s="220"/>
      <c r="AR147" s="220"/>
      <c r="AS147" s="220"/>
      <c r="AT147" s="217"/>
      <c r="AU147" s="217"/>
      <c r="AV147" s="217"/>
      <c r="AW147" s="217"/>
      <c r="AX147" s="217"/>
      <c r="AY147" s="217"/>
      <c r="AZ147" s="220"/>
      <c r="BA147" s="220"/>
      <c r="BB147" s="220"/>
      <c r="BC147" s="220"/>
      <c r="BD147" s="220"/>
      <c r="BE147" s="220"/>
      <c r="BF147" s="220"/>
      <c r="BG147" s="220"/>
      <c r="BH147" s="220"/>
      <c r="BI147" s="220"/>
      <c r="BJ147" s="220"/>
      <c r="BK147" s="220"/>
      <c r="BL147" s="220"/>
      <c r="BM147" s="220"/>
      <c r="BN147" s="220"/>
      <c r="BO147" s="220"/>
      <c r="BP147" s="49" t="s">
        <v>200</v>
      </c>
      <c r="BQ147" s="50" t="s">
        <v>200</v>
      </c>
      <c r="BR147" s="51" t="s">
        <v>200</v>
      </c>
      <c r="BS147" s="52" t="s">
        <v>200</v>
      </c>
      <c r="BT147" s="53"/>
      <c r="BU147" s="54"/>
      <c r="BV147" s="55"/>
      <c r="BW147" s="56"/>
      <c r="BX147" s="57"/>
      <c r="BY147" s="257"/>
      <c r="BZ147" s="84"/>
      <c r="CA147" s="258"/>
      <c r="CB147" s="59"/>
      <c r="CC147" s="153" t="str">
        <f t="shared" si="37"/>
        <v/>
      </c>
      <c r="CD147" s="154" t="str">
        <f t="shared" si="38"/>
        <v/>
      </c>
      <c r="CE147" s="155" t="str">
        <f t="shared" si="39"/>
        <v/>
      </c>
      <c r="CF147" s="156" t="str">
        <f t="shared" si="40"/>
        <v/>
      </c>
      <c r="CG147" s="157" t="str">
        <f t="shared" si="41"/>
        <v/>
      </c>
      <c r="CH147" s="154" t="str">
        <f t="shared" si="42"/>
        <v/>
      </c>
      <c r="CI147" s="155" t="str">
        <f t="shared" si="43"/>
        <v/>
      </c>
      <c r="CJ147" s="156"/>
      <c r="CK147" s="157" t="str">
        <f t="shared" si="44"/>
        <v/>
      </c>
      <c r="CL147" s="158" t="str">
        <f t="shared" si="45"/>
        <v/>
      </c>
      <c r="CM147" s="155" t="str">
        <f t="shared" si="46"/>
        <v/>
      </c>
      <c r="CN147" s="156"/>
      <c r="CO147" s="157" t="str">
        <f t="shared" si="47"/>
        <v/>
      </c>
      <c r="CP147" s="154" t="str">
        <f t="shared" si="48"/>
        <v/>
      </c>
      <c r="CQ147" s="155" t="str">
        <f t="shared" si="49"/>
        <v/>
      </c>
      <c r="CR147" s="159" t="str">
        <f t="shared" si="50"/>
        <v/>
      </c>
      <c r="CS147" s="157" t="str">
        <f t="shared" si="51"/>
        <v/>
      </c>
      <c r="CT147" s="154" t="str">
        <f t="shared" si="52"/>
        <v/>
      </c>
      <c r="CU147" s="155" t="str">
        <f t="shared" si="71"/>
        <v/>
      </c>
      <c r="CV147" s="156" t="str">
        <f t="shared" si="72"/>
        <v/>
      </c>
    </row>
    <row r="148" spans="1:100" ht="33.75" thickBot="1">
      <c r="A148" s="93" t="s">
        <v>170</v>
      </c>
      <c r="B148" s="109" t="s">
        <v>52</v>
      </c>
      <c r="C148" s="222"/>
      <c r="D148" s="214"/>
      <c r="E148" s="214"/>
      <c r="F148" s="214"/>
      <c r="G148" s="214"/>
      <c r="H148" s="214"/>
      <c r="I148" s="214"/>
      <c r="J148" s="215"/>
      <c r="K148" s="215"/>
      <c r="L148" s="215"/>
      <c r="M148" s="215"/>
      <c r="N148" s="215"/>
      <c r="O148" s="215"/>
      <c r="P148" s="215"/>
      <c r="Q148" s="215"/>
      <c r="R148" s="215"/>
      <c r="S148" s="217"/>
      <c r="T148" s="217"/>
      <c r="U148" s="217"/>
      <c r="V148" s="217"/>
      <c r="W148" s="217"/>
      <c r="X148" s="217"/>
      <c r="Y148" s="214"/>
      <c r="Z148" s="223"/>
      <c r="AA148" s="223"/>
      <c r="AB148" s="223"/>
      <c r="AC148" s="223"/>
      <c r="AD148" s="223"/>
      <c r="AE148" s="219"/>
      <c r="AF148" s="219"/>
      <c r="AG148" s="219"/>
      <c r="AH148" s="219"/>
      <c r="AI148" s="219"/>
      <c r="AJ148" s="220"/>
      <c r="AK148" s="220"/>
      <c r="AL148" s="220"/>
      <c r="AM148" s="214"/>
      <c r="AN148" s="214"/>
      <c r="AO148" s="214"/>
      <c r="AP148" s="220"/>
      <c r="AQ148" s="220"/>
      <c r="AR148" s="220"/>
      <c r="AS148" s="220"/>
      <c r="AT148" s="217"/>
      <c r="AU148" s="217"/>
      <c r="AV148" s="217"/>
      <c r="AW148" s="217"/>
      <c r="AX148" s="217"/>
      <c r="AY148" s="217"/>
      <c r="AZ148" s="220"/>
      <c r="BA148" s="220"/>
      <c r="BB148" s="220"/>
      <c r="BC148" s="220"/>
      <c r="BD148" s="220"/>
      <c r="BE148" s="220"/>
      <c r="BF148" s="220"/>
      <c r="BG148" s="220"/>
      <c r="BH148" s="220"/>
      <c r="BI148" s="220"/>
      <c r="BJ148" s="220"/>
      <c r="BK148" s="220"/>
      <c r="BL148" s="220"/>
      <c r="BM148" s="220"/>
      <c r="BN148" s="220"/>
      <c r="BO148" s="220"/>
      <c r="BP148" s="49" t="s">
        <v>200</v>
      </c>
      <c r="BQ148" s="50" t="s">
        <v>200</v>
      </c>
      <c r="BR148" s="51" t="s">
        <v>200</v>
      </c>
      <c r="BS148" s="52" t="s">
        <v>200</v>
      </c>
      <c r="BT148" s="53"/>
      <c r="BU148" s="54"/>
      <c r="BV148" s="55"/>
      <c r="BW148" s="56"/>
      <c r="BX148" s="57"/>
      <c r="BY148" s="257"/>
      <c r="BZ148" s="84"/>
      <c r="CA148" s="258"/>
      <c r="CB148" s="59"/>
      <c r="CC148" s="153" t="str">
        <f t="shared" si="37"/>
        <v/>
      </c>
      <c r="CD148" s="154" t="str">
        <f t="shared" si="38"/>
        <v/>
      </c>
      <c r="CE148" s="155" t="str">
        <f t="shared" si="39"/>
        <v/>
      </c>
      <c r="CF148" s="156" t="str">
        <f t="shared" si="40"/>
        <v/>
      </c>
      <c r="CG148" s="157" t="str">
        <f t="shared" si="41"/>
        <v/>
      </c>
      <c r="CH148" s="154" t="str">
        <f t="shared" si="42"/>
        <v/>
      </c>
      <c r="CI148" s="155" t="str">
        <f t="shared" si="43"/>
        <v/>
      </c>
      <c r="CJ148" s="156"/>
      <c r="CK148" s="157" t="str">
        <f t="shared" si="44"/>
        <v/>
      </c>
      <c r="CL148" s="158" t="str">
        <f t="shared" si="45"/>
        <v/>
      </c>
      <c r="CM148" s="155" t="str">
        <f t="shared" si="46"/>
        <v/>
      </c>
      <c r="CN148" s="156"/>
      <c r="CO148" s="157" t="str">
        <f t="shared" si="47"/>
        <v/>
      </c>
      <c r="CP148" s="154" t="str">
        <f t="shared" si="48"/>
        <v/>
      </c>
      <c r="CQ148" s="155" t="str">
        <f t="shared" si="49"/>
        <v/>
      </c>
      <c r="CR148" s="159" t="str">
        <f t="shared" si="50"/>
        <v/>
      </c>
      <c r="CS148" s="157" t="str">
        <f t="shared" si="51"/>
        <v/>
      </c>
      <c r="CT148" s="154" t="str">
        <f t="shared" si="52"/>
        <v/>
      </c>
      <c r="CU148" s="155" t="str">
        <f t="shared" si="71"/>
        <v/>
      </c>
      <c r="CV148" s="156" t="str">
        <f t="shared" si="72"/>
        <v/>
      </c>
    </row>
    <row r="149" spans="1:100" ht="33.75" thickBot="1">
      <c r="A149" s="93" t="s">
        <v>171</v>
      </c>
      <c r="B149" s="109" t="s">
        <v>52</v>
      </c>
      <c r="C149" s="222"/>
      <c r="D149" s="214"/>
      <c r="E149" s="214"/>
      <c r="F149" s="214"/>
      <c r="G149" s="214"/>
      <c r="H149" s="214"/>
      <c r="I149" s="214"/>
      <c r="J149" s="215"/>
      <c r="K149" s="215"/>
      <c r="L149" s="215"/>
      <c r="M149" s="215"/>
      <c r="N149" s="215"/>
      <c r="O149" s="215"/>
      <c r="P149" s="215"/>
      <c r="Q149" s="215"/>
      <c r="R149" s="215"/>
      <c r="S149" s="217"/>
      <c r="T149" s="217"/>
      <c r="U149" s="217"/>
      <c r="V149" s="217"/>
      <c r="W149" s="217"/>
      <c r="X149" s="217"/>
      <c r="Y149" s="214"/>
      <c r="Z149" s="223"/>
      <c r="AA149" s="223"/>
      <c r="AB149" s="223"/>
      <c r="AC149" s="223"/>
      <c r="AD149" s="223"/>
      <c r="AE149" s="219"/>
      <c r="AF149" s="219"/>
      <c r="AG149" s="219"/>
      <c r="AH149" s="219"/>
      <c r="AI149" s="219"/>
      <c r="AJ149" s="220"/>
      <c r="AK149" s="220"/>
      <c r="AL149" s="220"/>
      <c r="AM149" s="214"/>
      <c r="AN149" s="214"/>
      <c r="AO149" s="214"/>
      <c r="AP149" s="220"/>
      <c r="AQ149" s="220"/>
      <c r="AR149" s="220"/>
      <c r="AS149" s="220"/>
      <c r="AT149" s="217"/>
      <c r="AU149" s="232"/>
      <c r="AV149" s="232"/>
      <c r="AW149" s="217"/>
      <c r="AX149" s="217"/>
      <c r="AY149" s="217"/>
      <c r="AZ149" s="220"/>
      <c r="BA149" s="220"/>
      <c r="BB149" s="220"/>
      <c r="BC149" s="220"/>
      <c r="BD149" s="220"/>
      <c r="BE149" s="220"/>
      <c r="BF149" s="220"/>
      <c r="BG149" s="220"/>
      <c r="BH149" s="220"/>
      <c r="BI149" s="220"/>
      <c r="BJ149" s="220"/>
      <c r="BK149" s="220"/>
      <c r="BL149" s="220"/>
      <c r="BM149" s="220"/>
      <c r="BN149" s="220"/>
      <c r="BO149" s="220"/>
      <c r="BP149" s="49" t="s">
        <v>200</v>
      </c>
      <c r="BQ149" s="50" t="s">
        <v>200</v>
      </c>
      <c r="BR149" s="51" t="s">
        <v>200</v>
      </c>
      <c r="BS149" s="52" t="s">
        <v>200</v>
      </c>
      <c r="BT149" s="53"/>
      <c r="BU149" s="54"/>
      <c r="BV149" s="55"/>
      <c r="BW149" s="56"/>
      <c r="BX149" s="57"/>
      <c r="BY149" s="257"/>
      <c r="BZ149" s="84"/>
      <c r="CA149" s="258"/>
      <c r="CB149" s="59"/>
      <c r="CC149" s="153" t="str">
        <f t="shared" si="37"/>
        <v/>
      </c>
      <c r="CD149" s="154" t="str">
        <f t="shared" si="38"/>
        <v/>
      </c>
      <c r="CE149" s="155" t="str">
        <f t="shared" si="39"/>
        <v/>
      </c>
      <c r="CF149" s="156" t="str">
        <f t="shared" si="40"/>
        <v/>
      </c>
      <c r="CG149" s="157" t="str">
        <f t="shared" si="41"/>
        <v/>
      </c>
      <c r="CH149" s="154" t="str">
        <f t="shared" si="42"/>
        <v/>
      </c>
      <c r="CI149" s="155" t="str">
        <f t="shared" si="43"/>
        <v/>
      </c>
      <c r="CJ149" s="156"/>
      <c r="CK149" s="157" t="str">
        <f t="shared" si="44"/>
        <v/>
      </c>
      <c r="CL149" s="158" t="str">
        <f t="shared" si="45"/>
        <v/>
      </c>
      <c r="CM149" s="155" t="str">
        <f t="shared" si="46"/>
        <v/>
      </c>
      <c r="CN149" s="156"/>
      <c r="CO149" s="157" t="str">
        <f t="shared" si="47"/>
        <v/>
      </c>
      <c r="CP149" s="154" t="str">
        <f t="shared" si="48"/>
        <v/>
      </c>
      <c r="CQ149" s="155" t="str">
        <f t="shared" si="49"/>
        <v/>
      </c>
      <c r="CR149" s="159" t="str">
        <f t="shared" si="50"/>
        <v/>
      </c>
      <c r="CS149" s="157" t="str">
        <f t="shared" si="51"/>
        <v/>
      </c>
      <c r="CT149" s="154" t="str">
        <f t="shared" si="52"/>
        <v/>
      </c>
      <c r="CU149" s="155" t="str">
        <f t="shared" si="71"/>
        <v/>
      </c>
      <c r="CV149" s="156" t="str">
        <f t="shared" si="72"/>
        <v/>
      </c>
    </row>
    <row r="150" spans="1:100" ht="33.75" thickBot="1">
      <c r="A150" s="93" t="s">
        <v>172</v>
      </c>
      <c r="B150" s="109" t="s">
        <v>52</v>
      </c>
      <c r="C150" s="222"/>
      <c r="D150" s="214"/>
      <c r="E150" s="214"/>
      <c r="F150" s="214"/>
      <c r="G150" s="214"/>
      <c r="H150" s="214"/>
      <c r="I150" s="214"/>
      <c r="J150" s="215"/>
      <c r="K150" s="215"/>
      <c r="L150" s="215"/>
      <c r="M150" s="215"/>
      <c r="N150" s="215"/>
      <c r="O150" s="215"/>
      <c r="P150" s="215"/>
      <c r="Q150" s="215"/>
      <c r="R150" s="215"/>
      <c r="S150" s="217"/>
      <c r="T150" s="217"/>
      <c r="U150" s="217"/>
      <c r="V150" s="217"/>
      <c r="W150" s="217"/>
      <c r="X150" s="217"/>
      <c r="Y150" s="214"/>
      <c r="Z150" s="223"/>
      <c r="AA150" s="223"/>
      <c r="AB150" s="223"/>
      <c r="AC150" s="223"/>
      <c r="AD150" s="223"/>
      <c r="AE150" s="219"/>
      <c r="AF150" s="219"/>
      <c r="AG150" s="219"/>
      <c r="AH150" s="219"/>
      <c r="AI150" s="219"/>
      <c r="AJ150" s="220"/>
      <c r="AK150" s="220"/>
      <c r="AL150" s="220"/>
      <c r="AM150" s="214"/>
      <c r="AN150" s="214"/>
      <c r="AO150" s="214"/>
      <c r="AP150" s="220"/>
      <c r="AQ150" s="220"/>
      <c r="AR150" s="220"/>
      <c r="AS150" s="220"/>
      <c r="AT150" s="217"/>
      <c r="AU150" s="232"/>
      <c r="AV150" s="232"/>
      <c r="AW150" s="217"/>
      <c r="AX150" s="217"/>
      <c r="AY150" s="217"/>
      <c r="AZ150" s="220"/>
      <c r="BA150" s="220"/>
      <c r="BB150" s="220"/>
      <c r="BC150" s="220"/>
      <c r="BD150" s="220"/>
      <c r="BE150" s="220"/>
      <c r="BF150" s="220"/>
      <c r="BG150" s="220"/>
      <c r="BH150" s="220"/>
      <c r="BI150" s="220"/>
      <c r="BJ150" s="220"/>
      <c r="BK150" s="220"/>
      <c r="BL150" s="220"/>
      <c r="BM150" s="220"/>
      <c r="BN150" s="220"/>
      <c r="BO150" s="220"/>
      <c r="BP150" s="49" t="s">
        <v>200</v>
      </c>
      <c r="BQ150" s="50" t="s">
        <v>200</v>
      </c>
      <c r="BR150" s="51" t="s">
        <v>200</v>
      </c>
      <c r="BS150" s="52" t="s">
        <v>200</v>
      </c>
      <c r="BT150" s="53"/>
      <c r="BU150" s="54"/>
      <c r="BV150" s="55"/>
      <c r="BW150" s="56"/>
      <c r="BX150" s="57"/>
      <c r="BY150" s="257"/>
      <c r="BZ150" s="84"/>
      <c r="CA150" s="258"/>
      <c r="CB150" s="59"/>
      <c r="CC150" s="153" t="str">
        <f t="shared" si="37"/>
        <v/>
      </c>
      <c r="CD150" s="154" t="str">
        <f t="shared" si="38"/>
        <v/>
      </c>
      <c r="CE150" s="155" t="str">
        <f t="shared" si="39"/>
        <v/>
      </c>
      <c r="CF150" s="156" t="str">
        <f t="shared" si="40"/>
        <v/>
      </c>
      <c r="CG150" s="157" t="str">
        <f t="shared" si="41"/>
        <v/>
      </c>
      <c r="CH150" s="154" t="str">
        <f t="shared" si="42"/>
        <v/>
      </c>
      <c r="CI150" s="155" t="str">
        <f t="shared" si="43"/>
        <v/>
      </c>
      <c r="CJ150" s="156"/>
      <c r="CK150" s="157" t="str">
        <f t="shared" si="44"/>
        <v/>
      </c>
      <c r="CL150" s="158" t="str">
        <f t="shared" si="45"/>
        <v/>
      </c>
      <c r="CM150" s="155" t="str">
        <f t="shared" si="46"/>
        <v/>
      </c>
      <c r="CN150" s="156"/>
      <c r="CO150" s="157" t="str">
        <f t="shared" si="47"/>
        <v/>
      </c>
      <c r="CP150" s="154" t="str">
        <f t="shared" si="48"/>
        <v/>
      </c>
      <c r="CQ150" s="155" t="str">
        <f t="shared" si="49"/>
        <v/>
      </c>
      <c r="CR150" s="159" t="str">
        <f t="shared" si="50"/>
        <v/>
      </c>
      <c r="CS150" s="157" t="str">
        <f t="shared" si="51"/>
        <v/>
      </c>
      <c r="CT150" s="154" t="str">
        <f t="shared" si="52"/>
        <v/>
      </c>
      <c r="CU150" s="155" t="str">
        <f t="shared" si="71"/>
        <v/>
      </c>
      <c r="CV150" s="156" t="str">
        <f t="shared" si="72"/>
        <v/>
      </c>
    </row>
    <row r="151" spans="1:100" ht="33.75" thickBot="1">
      <c r="A151" s="93" t="s">
        <v>173</v>
      </c>
      <c r="B151" s="109" t="s">
        <v>52</v>
      </c>
      <c r="C151" s="222"/>
      <c r="D151" s="214"/>
      <c r="E151" s="214"/>
      <c r="F151" s="214"/>
      <c r="G151" s="214"/>
      <c r="H151" s="214"/>
      <c r="I151" s="214"/>
      <c r="J151" s="215"/>
      <c r="K151" s="215"/>
      <c r="L151" s="215"/>
      <c r="M151" s="215"/>
      <c r="N151" s="215"/>
      <c r="O151" s="215"/>
      <c r="P151" s="215"/>
      <c r="Q151" s="215"/>
      <c r="R151" s="215"/>
      <c r="S151" s="217"/>
      <c r="T151" s="217"/>
      <c r="U151" s="217"/>
      <c r="V151" s="217"/>
      <c r="W151" s="217"/>
      <c r="X151" s="217"/>
      <c r="Y151" s="214"/>
      <c r="Z151" s="223"/>
      <c r="AA151" s="223"/>
      <c r="AB151" s="223"/>
      <c r="AC151" s="223"/>
      <c r="AD151" s="223"/>
      <c r="AE151" s="219"/>
      <c r="AF151" s="219"/>
      <c r="AG151" s="219"/>
      <c r="AH151" s="219"/>
      <c r="AI151" s="219"/>
      <c r="AJ151" s="220"/>
      <c r="AK151" s="220"/>
      <c r="AL151" s="220"/>
      <c r="AM151" s="214"/>
      <c r="AN151" s="214"/>
      <c r="AO151" s="214"/>
      <c r="AP151" s="220"/>
      <c r="AQ151" s="220"/>
      <c r="AR151" s="220"/>
      <c r="AS151" s="220"/>
      <c r="AT151" s="217"/>
      <c r="AU151" s="232"/>
      <c r="AV151" s="232"/>
      <c r="AW151" s="217"/>
      <c r="AX151" s="217"/>
      <c r="AY151" s="217"/>
      <c r="AZ151" s="220"/>
      <c r="BA151" s="220"/>
      <c r="BB151" s="220"/>
      <c r="BC151" s="220"/>
      <c r="BD151" s="220"/>
      <c r="BE151" s="220"/>
      <c r="BF151" s="220"/>
      <c r="BG151" s="220"/>
      <c r="BH151" s="220"/>
      <c r="BI151" s="220"/>
      <c r="BJ151" s="220"/>
      <c r="BK151" s="220"/>
      <c r="BL151" s="220"/>
      <c r="BM151" s="220"/>
      <c r="BN151" s="220"/>
      <c r="BO151" s="220"/>
      <c r="BP151" s="49" t="s">
        <v>200</v>
      </c>
      <c r="BQ151" s="50" t="s">
        <v>200</v>
      </c>
      <c r="BR151" s="51" t="s">
        <v>200</v>
      </c>
      <c r="BS151" s="52" t="s">
        <v>200</v>
      </c>
      <c r="BT151" s="53"/>
      <c r="BU151" s="54"/>
      <c r="BV151" s="55"/>
      <c r="BW151" s="56"/>
      <c r="BX151" s="57"/>
      <c r="BY151" s="257"/>
      <c r="BZ151" s="84"/>
      <c r="CA151" s="258"/>
      <c r="CB151" s="59"/>
      <c r="CC151" s="153" t="str">
        <f t="shared" si="37"/>
        <v/>
      </c>
      <c r="CD151" s="154" t="str">
        <f t="shared" si="38"/>
        <v/>
      </c>
      <c r="CE151" s="155" t="str">
        <f t="shared" si="39"/>
        <v/>
      </c>
      <c r="CF151" s="156" t="str">
        <f t="shared" si="40"/>
        <v/>
      </c>
      <c r="CG151" s="157" t="str">
        <f t="shared" si="41"/>
        <v/>
      </c>
      <c r="CH151" s="154" t="str">
        <f t="shared" si="42"/>
        <v/>
      </c>
      <c r="CI151" s="155" t="str">
        <f t="shared" si="43"/>
        <v/>
      </c>
      <c r="CJ151" s="156"/>
      <c r="CK151" s="157" t="str">
        <f t="shared" si="44"/>
        <v/>
      </c>
      <c r="CL151" s="158" t="str">
        <f t="shared" si="45"/>
        <v/>
      </c>
      <c r="CM151" s="155" t="str">
        <f t="shared" si="46"/>
        <v/>
      </c>
      <c r="CN151" s="156"/>
      <c r="CO151" s="157" t="str">
        <f t="shared" si="47"/>
        <v/>
      </c>
      <c r="CP151" s="154" t="str">
        <f t="shared" si="48"/>
        <v/>
      </c>
      <c r="CQ151" s="155" t="str">
        <f t="shared" si="49"/>
        <v/>
      </c>
      <c r="CR151" s="159" t="str">
        <f t="shared" si="50"/>
        <v/>
      </c>
      <c r="CS151" s="157" t="str">
        <f t="shared" si="51"/>
        <v/>
      </c>
      <c r="CT151" s="154" t="str">
        <f t="shared" si="52"/>
        <v/>
      </c>
      <c r="CU151" s="155" t="str">
        <f t="shared" si="71"/>
        <v/>
      </c>
      <c r="CV151" s="156" t="str">
        <f t="shared" si="72"/>
        <v/>
      </c>
    </row>
    <row r="152" spans="1:100" ht="17.25" thickBot="1">
      <c r="A152" s="93" t="s">
        <v>174</v>
      </c>
      <c r="B152" s="109" t="s">
        <v>52</v>
      </c>
      <c r="C152" s="222"/>
      <c r="D152" s="214"/>
      <c r="E152" s="214"/>
      <c r="F152" s="214"/>
      <c r="G152" s="214"/>
      <c r="H152" s="214"/>
      <c r="I152" s="214"/>
      <c r="J152" s="215"/>
      <c r="K152" s="215"/>
      <c r="L152" s="215"/>
      <c r="M152" s="215"/>
      <c r="N152" s="215"/>
      <c r="O152" s="215"/>
      <c r="P152" s="215"/>
      <c r="Q152" s="215"/>
      <c r="R152" s="215"/>
      <c r="S152" s="217"/>
      <c r="T152" s="217"/>
      <c r="U152" s="217"/>
      <c r="V152" s="217"/>
      <c r="W152" s="217"/>
      <c r="X152" s="217"/>
      <c r="Y152" s="214"/>
      <c r="Z152" s="223"/>
      <c r="AA152" s="223"/>
      <c r="AB152" s="223"/>
      <c r="AC152" s="223"/>
      <c r="AD152" s="223"/>
      <c r="AE152" s="219"/>
      <c r="AF152" s="219"/>
      <c r="AG152" s="219"/>
      <c r="AH152" s="219"/>
      <c r="AI152" s="219"/>
      <c r="AJ152" s="220"/>
      <c r="AK152" s="220"/>
      <c r="AL152" s="220"/>
      <c r="AM152" s="214"/>
      <c r="AN152" s="214"/>
      <c r="AO152" s="214"/>
      <c r="AP152" s="220"/>
      <c r="AQ152" s="220"/>
      <c r="AR152" s="220"/>
      <c r="AS152" s="220"/>
      <c r="AT152" s="217"/>
      <c r="AU152" s="217"/>
      <c r="AV152" s="217"/>
      <c r="AW152" s="217"/>
      <c r="AX152" s="217"/>
      <c r="AY152" s="217"/>
      <c r="AZ152" s="220"/>
      <c r="BA152" s="220"/>
      <c r="BB152" s="220"/>
      <c r="BC152" s="220"/>
      <c r="BD152" s="220"/>
      <c r="BE152" s="220"/>
      <c r="BF152" s="220"/>
      <c r="BG152" s="220"/>
      <c r="BH152" s="220"/>
      <c r="BI152" s="220"/>
      <c r="BJ152" s="220"/>
      <c r="BK152" s="220"/>
      <c r="BL152" s="220"/>
      <c r="BM152" s="220"/>
      <c r="BN152" s="220"/>
      <c r="BO152" s="220"/>
      <c r="BP152" s="49" t="s">
        <v>200</v>
      </c>
      <c r="BQ152" s="50" t="s">
        <v>200</v>
      </c>
      <c r="BR152" s="51" t="s">
        <v>200</v>
      </c>
      <c r="BS152" s="52" t="s">
        <v>200</v>
      </c>
      <c r="BT152" s="53"/>
      <c r="BU152" s="54"/>
      <c r="BV152" s="55"/>
      <c r="BW152" s="56"/>
      <c r="BX152" s="57"/>
      <c r="BY152" s="257"/>
      <c r="BZ152" s="84"/>
      <c r="CA152" s="258"/>
      <c r="CB152" s="59"/>
      <c r="CC152" s="153" t="str">
        <f t="shared" si="37"/>
        <v/>
      </c>
      <c r="CD152" s="154" t="str">
        <f t="shared" si="38"/>
        <v/>
      </c>
      <c r="CE152" s="155" t="str">
        <f t="shared" si="39"/>
        <v/>
      </c>
      <c r="CF152" s="156" t="str">
        <f t="shared" si="40"/>
        <v/>
      </c>
      <c r="CG152" s="157" t="str">
        <f t="shared" si="41"/>
        <v/>
      </c>
      <c r="CH152" s="154" t="str">
        <f t="shared" si="42"/>
        <v/>
      </c>
      <c r="CI152" s="155" t="str">
        <f t="shared" si="43"/>
        <v/>
      </c>
      <c r="CJ152" s="156"/>
      <c r="CK152" s="157" t="str">
        <f t="shared" si="44"/>
        <v/>
      </c>
      <c r="CL152" s="158" t="str">
        <f t="shared" si="45"/>
        <v/>
      </c>
      <c r="CM152" s="155" t="str">
        <f t="shared" si="46"/>
        <v/>
      </c>
      <c r="CN152" s="156"/>
      <c r="CO152" s="157" t="str">
        <f t="shared" si="47"/>
        <v/>
      </c>
      <c r="CP152" s="154" t="str">
        <f t="shared" si="48"/>
        <v/>
      </c>
      <c r="CQ152" s="155" t="str">
        <f t="shared" si="49"/>
        <v/>
      </c>
      <c r="CR152" s="159" t="str">
        <f t="shared" si="50"/>
        <v/>
      </c>
      <c r="CS152" s="157" t="str">
        <f t="shared" si="51"/>
        <v/>
      </c>
      <c r="CT152" s="154" t="str">
        <f t="shared" si="52"/>
        <v/>
      </c>
      <c r="CU152" s="155" t="str">
        <f t="shared" si="71"/>
        <v/>
      </c>
      <c r="CV152" s="156" t="str">
        <f t="shared" si="72"/>
        <v/>
      </c>
    </row>
    <row r="153" spans="1:100" ht="17.25" thickBot="1">
      <c r="A153" s="93" t="s">
        <v>175</v>
      </c>
      <c r="B153" s="109" t="s">
        <v>52</v>
      </c>
      <c r="C153" s="222"/>
      <c r="D153" s="214"/>
      <c r="E153" s="214"/>
      <c r="F153" s="214"/>
      <c r="G153" s="214"/>
      <c r="H153" s="214"/>
      <c r="I153" s="214"/>
      <c r="J153" s="215"/>
      <c r="K153" s="215"/>
      <c r="L153" s="215"/>
      <c r="M153" s="215"/>
      <c r="N153" s="215"/>
      <c r="O153" s="215"/>
      <c r="P153" s="215"/>
      <c r="Q153" s="215"/>
      <c r="R153" s="215"/>
      <c r="S153" s="217"/>
      <c r="T153" s="217"/>
      <c r="U153" s="217"/>
      <c r="V153" s="217"/>
      <c r="W153" s="217"/>
      <c r="X153" s="217"/>
      <c r="Y153" s="214"/>
      <c r="Z153" s="223"/>
      <c r="AA153" s="223"/>
      <c r="AB153" s="223"/>
      <c r="AC153" s="223"/>
      <c r="AD153" s="223"/>
      <c r="AE153" s="219"/>
      <c r="AF153" s="219"/>
      <c r="AG153" s="219"/>
      <c r="AH153" s="219"/>
      <c r="AI153" s="219"/>
      <c r="AJ153" s="220"/>
      <c r="AK153" s="220"/>
      <c r="AL153" s="220"/>
      <c r="AM153" s="214"/>
      <c r="AN153" s="214"/>
      <c r="AO153" s="214"/>
      <c r="AP153" s="220"/>
      <c r="AQ153" s="220"/>
      <c r="AR153" s="220"/>
      <c r="AS153" s="220"/>
      <c r="AT153" s="217"/>
      <c r="AU153" s="217"/>
      <c r="AV153" s="217"/>
      <c r="AW153" s="217"/>
      <c r="AX153" s="217"/>
      <c r="AY153" s="217"/>
      <c r="AZ153" s="220"/>
      <c r="BA153" s="220"/>
      <c r="BB153" s="220"/>
      <c r="BC153" s="220"/>
      <c r="BD153" s="220"/>
      <c r="BE153" s="220"/>
      <c r="BF153" s="220"/>
      <c r="BG153" s="220"/>
      <c r="BH153" s="220"/>
      <c r="BI153" s="220"/>
      <c r="BJ153" s="220"/>
      <c r="BK153" s="220"/>
      <c r="BL153" s="220"/>
      <c r="BM153" s="220"/>
      <c r="BN153" s="220"/>
      <c r="BO153" s="220"/>
      <c r="BP153" s="49" t="s">
        <v>200</v>
      </c>
      <c r="BQ153" s="50" t="s">
        <v>200</v>
      </c>
      <c r="BR153" s="51" t="s">
        <v>200</v>
      </c>
      <c r="BS153" s="52" t="s">
        <v>200</v>
      </c>
      <c r="BT153" s="53"/>
      <c r="BU153" s="54"/>
      <c r="BV153" s="55"/>
      <c r="BW153" s="56"/>
      <c r="BX153" s="57"/>
      <c r="BY153" s="257"/>
      <c r="BZ153" s="84"/>
      <c r="CA153" s="258"/>
      <c r="CB153" s="59"/>
      <c r="CC153" s="153" t="str">
        <f t="shared" si="37"/>
        <v/>
      </c>
      <c r="CD153" s="154" t="str">
        <f t="shared" si="38"/>
        <v/>
      </c>
      <c r="CE153" s="155" t="str">
        <f t="shared" si="39"/>
        <v/>
      </c>
      <c r="CF153" s="156" t="str">
        <f t="shared" si="40"/>
        <v/>
      </c>
      <c r="CG153" s="157" t="str">
        <f t="shared" si="41"/>
        <v/>
      </c>
      <c r="CH153" s="154" t="str">
        <f t="shared" si="42"/>
        <v/>
      </c>
      <c r="CI153" s="155" t="str">
        <f t="shared" si="43"/>
        <v/>
      </c>
      <c r="CJ153" s="156"/>
      <c r="CK153" s="157" t="str">
        <f t="shared" si="44"/>
        <v/>
      </c>
      <c r="CL153" s="158" t="str">
        <f t="shared" si="45"/>
        <v/>
      </c>
      <c r="CM153" s="155" t="str">
        <f t="shared" si="46"/>
        <v/>
      </c>
      <c r="CN153" s="156"/>
      <c r="CO153" s="157" t="str">
        <f t="shared" si="47"/>
        <v/>
      </c>
      <c r="CP153" s="154" t="str">
        <f t="shared" si="48"/>
        <v/>
      </c>
      <c r="CQ153" s="155" t="str">
        <f t="shared" si="49"/>
        <v/>
      </c>
      <c r="CR153" s="159" t="str">
        <f t="shared" si="50"/>
        <v/>
      </c>
      <c r="CS153" s="157" t="str">
        <f t="shared" si="51"/>
        <v/>
      </c>
      <c r="CT153" s="154" t="str">
        <f t="shared" si="52"/>
        <v/>
      </c>
      <c r="CU153" s="155" t="str">
        <f t="shared" si="71"/>
        <v/>
      </c>
      <c r="CV153" s="156" t="str">
        <f t="shared" si="72"/>
        <v/>
      </c>
    </row>
    <row r="154" spans="1:100" ht="17.25" thickBot="1">
      <c r="A154" s="93" t="s">
        <v>176</v>
      </c>
      <c r="B154" s="109" t="s">
        <v>52</v>
      </c>
      <c r="C154" s="222"/>
      <c r="D154" s="214"/>
      <c r="E154" s="214"/>
      <c r="F154" s="214"/>
      <c r="G154" s="214"/>
      <c r="H154" s="214"/>
      <c r="I154" s="214"/>
      <c r="J154" s="215"/>
      <c r="K154" s="215"/>
      <c r="L154" s="215"/>
      <c r="M154" s="215"/>
      <c r="N154" s="215"/>
      <c r="O154" s="215"/>
      <c r="P154" s="215"/>
      <c r="Q154" s="215"/>
      <c r="R154" s="215"/>
      <c r="S154" s="217"/>
      <c r="T154" s="217"/>
      <c r="U154" s="217"/>
      <c r="V154" s="217"/>
      <c r="W154" s="217"/>
      <c r="X154" s="217"/>
      <c r="Y154" s="214"/>
      <c r="Z154" s="223"/>
      <c r="AA154" s="223"/>
      <c r="AB154" s="223"/>
      <c r="AC154" s="223"/>
      <c r="AD154" s="223"/>
      <c r="AE154" s="219"/>
      <c r="AF154" s="219"/>
      <c r="AG154" s="219"/>
      <c r="AH154" s="219"/>
      <c r="AI154" s="219"/>
      <c r="AJ154" s="220"/>
      <c r="AK154" s="220"/>
      <c r="AL154" s="220"/>
      <c r="AM154" s="214"/>
      <c r="AN154" s="214"/>
      <c r="AO154" s="214"/>
      <c r="AP154" s="220"/>
      <c r="AQ154" s="220"/>
      <c r="AR154" s="220"/>
      <c r="AS154" s="220"/>
      <c r="AT154" s="217"/>
      <c r="AU154" s="217"/>
      <c r="AV154" s="217"/>
      <c r="AW154" s="217"/>
      <c r="AX154" s="217"/>
      <c r="AY154" s="217"/>
      <c r="AZ154" s="220"/>
      <c r="BA154" s="220"/>
      <c r="BB154" s="220"/>
      <c r="BC154" s="220"/>
      <c r="BD154" s="220"/>
      <c r="BE154" s="220"/>
      <c r="BF154" s="220"/>
      <c r="BG154" s="220"/>
      <c r="BH154" s="220"/>
      <c r="BI154" s="220"/>
      <c r="BJ154" s="220"/>
      <c r="BK154" s="220"/>
      <c r="BL154" s="220"/>
      <c r="BM154" s="220"/>
      <c r="BN154" s="220"/>
      <c r="BO154" s="220"/>
      <c r="BP154" s="49" t="s">
        <v>200</v>
      </c>
      <c r="BQ154" s="50" t="s">
        <v>200</v>
      </c>
      <c r="BR154" s="51" t="s">
        <v>200</v>
      </c>
      <c r="BS154" s="52" t="s">
        <v>200</v>
      </c>
      <c r="BT154" s="53"/>
      <c r="BU154" s="54"/>
      <c r="BV154" s="55"/>
      <c r="BW154" s="56"/>
      <c r="BX154" s="57"/>
      <c r="BY154" s="257"/>
      <c r="BZ154" s="84"/>
      <c r="CA154" s="258">
        <v>2.48</v>
      </c>
      <c r="CB154" s="59"/>
      <c r="CC154" s="153" t="str">
        <f t="shared" si="37"/>
        <v/>
      </c>
      <c r="CD154" s="154" t="str">
        <f t="shared" si="38"/>
        <v/>
      </c>
      <c r="CE154" s="155" t="str">
        <f t="shared" si="39"/>
        <v/>
      </c>
      <c r="CF154" s="156" t="str">
        <f t="shared" si="40"/>
        <v/>
      </c>
      <c r="CG154" s="157" t="str">
        <f t="shared" si="41"/>
        <v/>
      </c>
      <c r="CH154" s="154" t="str">
        <f t="shared" si="42"/>
        <v/>
      </c>
      <c r="CI154" s="155" t="str">
        <f t="shared" si="43"/>
        <v/>
      </c>
      <c r="CJ154" s="156"/>
      <c r="CK154" s="157" t="str">
        <f t="shared" si="44"/>
        <v/>
      </c>
      <c r="CL154" s="158" t="str">
        <f t="shared" si="45"/>
        <v/>
      </c>
      <c r="CM154" s="155" t="str">
        <f t="shared" si="46"/>
        <v/>
      </c>
      <c r="CN154" s="156"/>
      <c r="CO154" s="157" t="str">
        <f t="shared" si="47"/>
        <v/>
      </c>
      <c r="CP154" s="154" t="str">
        <f t="shared" si="48"/>
        <v/>
      </c>
      <c r="CQ154" s="155" t="str">
        <f t="shared" si="49"/>
        <v/>
      </c>
      <c r="CR154" s="159" t="str">
        <f t="shared" si="50"/>
        <v/>
      </c>
      <c r="CS154" s="157" t="str">
        <f t="shared" si="51"/>
        <v/>
      </c>
      <c r="CT154" s="154" t="str">
        <f t="shared" si="52"/>
        <v/>
      </c>
      <c r="CU154" s="155" t="str">
        <f t="shared" si="71"/>
        <v/>
      </c>
      <c r="CV154" s="156" t="str">
        <f t="shared" si="72"/>
        <v/>
      </c>
    </row>
    <row r="155" spans="1:100" ht="17.25" thickBot="1">
      <c r="A155" s="93" t="s">
        <v>177</v>
      </c>
      <c r="B155" s="109" t="s">
        <v>52</v>
      </c>
      <c r="C155" s="222"/>
      <c r="D155" s="214"/>
      <c r="E155" s="214"/>
      <c r="F155" s="214"/>
      <c r="G155" s="214"/>
      <c r="H155" s="214"/>
      <c r="I155" s="214"/>
      <c r="J155" s="215"/>
      <c r="K155" s="215"/>
      <c r="L155" s="215"/>
      <c r="M155" s="215"/>
      <c r="N155" s="215"/>
      <c r="O155" s="215"/>
      <c r="P155" s="215"/>
      <c r="Q155" s="215"/>
      <c r="R155" s="215"/>
      <c r="S155" s="217"/>
      <c r="T155" s="217"/>
      <c r="U155" s="217"/>
      <c r="V155" s="217"/>
      <c r="W155" s="217"/>
      <c r="X155" s="217"/>
      <c r="Y155" s="214"/>
      <c r="Z155" s="223"/>
      <c r="AA155" s="223"/>
      <c r="AB155" s="223"/>
      <c r="AC155" s="223"/>
      <c r="AD155" s="223"/>
      <c r="AE155" s="219"/>
      <c r="AF155" s="219"/>
      <c r="AG155" s="219"/>
      <c r="AH155" s="219"/>
      <c r="AI155" s="219"/>
      <c r="AJ155" s="220"/>
      <c r="AK155" s="220"/>
      <c r="AL155" s="220"/>
      <c r="AM155" s="214"/>
      <c r="AN155" s="214"/>
      <c r="AO155" s="214"/>
      <c r="AP155" s="220"/>
      <c r="AQ155" s="220"/>
      <c r="AR155" s="220"/>
      <c r="AS155" s="220"/>
      <c r="AT155" s="217"/>
      <c r="AU155" s="217"/>
      <c r="AV155" s="217"/>
      <c r="AW155" s="217"/>
      <c r="AX155" s="217"/>
      <c r="AY155" s="217"/>
      <c r="AZ155" s="220"/>
      <c r="BA155" s="220"/>
      <c r="BB155" s="220"/>
      <c r="BC155" s="220"/>
      <c r="BD155" s="220"/>
      <c r="BE155" s="220"/>
      <c r="BF155" s="220"/>
      <c r="BG155" s="220"/>
      <c r="BH155" s="220"/>
      <c r="BI155" s="220"/>
      <c r="BJ155" s="220"/>
      <c r="BK155" s="220"/>
      <c r="BL155" s="220"/>
      <c r="BM155" s="220"/>
      <c r="BN155" s="220"/>
      <c r="BO155" s="220"/>
      <c r="BP155" s="49" t="s">
        <v>200</v>
      </c>
      <c r="BQ155" s="50" t="s">
        <v>200</v>
      </c>
      <c r="BR155" s="51" t="s">
        <v>200</v>
      </c>
      <c r="BS155" s="52" t="s">
        <v>200</v>
      </c>
      <c r="BT155" s="53"/>
      <c r="BU155" s="54"/>
      <c r="BV155" s="55"/>
      <c r="BW155" s="56"/>
      <c r="BX155" s="57"/>
      <c r="BY155" s="257"/>
      <c r="BZ155" s="84"/>
      <c r="CA155" s="258">
        <v>1.97</v>
      </c>
      <c r="CB155" s="59"/>
      <c r="CC155" s="153" t="str">
        <f t="shared" si="37"/>
        <v/>
      </c>
      <c r="CD155" s="154" t="str">
        <f t="shared" si="38"/>
        <v/>
      </c>
      <c r="CE155" s="155" t="str">
        <f t="shared" si="39"/>
        <v/>
      </c>
      <c r="CF155" s="156" t="str">
        <f t="shared" si="40"/>
        <v/>
      </c>
      <c r="CG155" s="157" t="str">
        <f t="shared" si="41"/>
        <v/>
      </c>
      <c r="CH155" s="154" t="str">
        <f t="shared" si="42"/>
        <v/>
      </c>
      <c r="CI155" s="155" t="str">
        <f t="shared" si="43"/>
        <v/>
      </c>
      <c r="CJ155" s="156"/>
      <c r="CK155" s="157" t="str">
        <f t="shared" si="44"/>
        <v/>
      </c>
      <c r="CL155" s="158" t="str">
        <f t="shared" si="45"/>
        <v/>
      </c>
      <c r="CM155" s="155" t="str">
        <f t="shared" si="46"/>
        <v/>
      </c>
      <c r="CN155" s="156"/>
      <c r="CO155" s="157" t="str">
        <f t="shared" si="47"/>
        <v/>
      </c>
      <c r="CP155" s="154" t="str">
        <f t="shared" si="48"/>
        <v/>
      </c>
      <c r="CQ155" s="155" t="str">
        <f t="shared" si="49"/>
        <v/>
      </c>
      <c r="CR155" s="159" t="str">
        <f t="shared" si="50"/>
        <v/>
      </c>
      <c r="CS155" s="157" t="str">
        <f t="shared" si="51"/>
        <v/>
      </c>
      <c r="CT155" s="154" t="str">
        <f t="shared" si="52"/>
        <v/>
      </c>
      <c r="CU155" s="155" t="str">
        <f t="shared" si="71"/>
        <v/>
      </c>
      <c r="CV155" s="156" t="str">
        <f t="shared" si="72"/>
        <v/>
      </c>
    </row>
    <row r="156" spans="1:100" ht="33.75" thickBot="1">
      <c r="A156" s="93" t="s">
        <v>178</v>
      </c>
      <c r="B156" s="109" t="s">
        <v>52</v>
      </c>
      <c r="C156" s="222"/>
      <c r="D156" s="214"/>
      <c r="E156" s="214"/>
      <c r="F156" s="214"/>
      <c r="G156" s="214"/>
      <c r="H156" s="214"/>
      <c r="I156" s="214"/>
      <c r="J156" s="215"/>
      <c r="K156" s="215"/>
      <c r="L156" s="215"/>
      <c r="M156" s="215"/>
      <c r="N156" s="215"/>
      <c r="O156" s="215"/>
      <c r="P156" s="215"/>
      <c r="Q156" s="215"/>
      <c r="R156" s="215"/>
      <c r="S156" s="217"/>
      <c r="T156" s="217"/>
      <c r="U156" s="217"/>
      <c r="V156" s="217"/>
      <c r="W156" s="217"/>
      <c r="X156" s="217"/>
      <c r="Y156" s="214"/>
      <c r="Z156" s="223"/>
      <c r="AA156" s="223"/>
      <c r="AB156" s="223"/>
      <c r="AC156" s="223"/>
      <c r="AD156" s="223"/>
      <c r="AE156" s="219"/>
      <c r="AF156" s="219"/>
      <c r="AG156" s="219"/>
      <c r="AH156" s="219"/>
      <c r="AI156" s="219"/>
      <c r="AJ156" s="220"/>
      <c r="AK156" s="220"/>
      <c r="AL156" s="220"/>
      <c r="AM156" s="214"/>
      <c r="AN156" s="214"/>
      <c r="AO156" s="214"/>
      <c r="AP156" s="220"/>
      <c r="AQ156" s="220"/>
      <c r="AR156" s="220"/>
      <c r="AS156" s="220"/>
      <c r="AT156" s="217"/>
      <c r="AU156" s="217"/>
      <c r="AV156" s="217"/>
      <c r="AW156" s="217"/>
      <c r="AX156" s="217"/>
      <c r="AY156" s="217"/>
      <c r="AZ156" s="220"/>
      <c r="BA156" s="220"/>
      <c r="BB156" s="220"/>
      <c r="BC156" s="220"/>
      <c r="BD156" s="220"/>
      <c r="BE156" s="220"/>
      <c r="BF156" s="220"/>
      <c r="BG156" s="220"/>
      <c r="BH156" s="220"/>
      <c r="BI156" s="220"/>
      <c r="BJ156" s="220"/>
      <c r="BK156" s="220"/>
      <c r="BL156" s="220"/>
      <c r="BM156" s="220"/>
      <c r="BN156" s="220"/>
      <c r="BO156" s="220"/>
      <c r="BP156" s="49" t="s">
        <v>200</v>
      </c>
      <c r="BQ156" s="50"/>
      <c r="BR156" s="51"/>
      <c r="BS156" s="52" t="s">
        <v>200</v>
      </c>
      <c r="BT156" s="53"/>
      <c r="BU156" s="54"/>
      <c r="BV156" s="55"/>
      <c r="BW156" s="56"/>
      <c r="BX156" s="57"/>
      <c r="BY156" s="257"/>
      <c r="BZ156" s="84"/>
      <c r="CA156" s="258"/>
      <c r="CB156" s="59">
        <v>1.8</v>
      </c>
      <c r="CC156" s="153" t="str">
        <f t="shared" si="37"/>
        <v/>
      </c>
      <c r="CD156" s="154" t="str">
        <f t="shared" si="38"/>
        <v/>
      </c>
      <c r="CE156" s="155" t="str">
        <f t="shared" si="39"/>
        <v/>
      </c>
      <c r="CF156" s="156" t="str">
        <f t="shared" si="40"/>
        <v/>
      </c>
      <c r="CG156" s="157" t="str">
        <f t="shared" si="41"/>
        <v/>
      </c>
      <c r="CH156" s="154" t="str">
        <f t="shared" si="42"/>
        <v/>
      </c>
      <c r="CI156" s="155" t="str">
        <f t="shared" si="43"/>
        <v/>
      </c>
      <c r="CJ156" s="156"/>
      <c r="CK156" s="157" t="str">
        <f t="shared" si="44"/>
        <v/>
      </c>
      <c r="CL156" s="158" t="str">
        <f t="shared" si="45"/>
        <v/>
      </c>
      <c r="CM156" s="155" t="str">
        <f t="shared" si="46"/>
        <v/>
      </c>
      <c r="CN156" s="156"/>
      <c r="CO156" s="157" t="str">
        <f t="shared" si="47"/>
        <v/>
      </c>
      <c r="CP156" s="154" t="str">
        <f t="shared" si="48"/>
        <v/>
      </c>
      <c r="CQ156" s="155" t="str">
        <f t="shared" si="49"/>
        <v/>
      </c>
      <c r="CR156" s="159" t="str">
        <f t="shared" si="50"/>
        <v/>
      </c>
      <c r="CS156" s="157" t="str">
        <f t="shared" si="51"/>
        <v/>
      </c>
      <c r="CT156" s="154" t="str">
        <f t="shared" si="52"/>
        <v/>
      </c>
      <c r="CU156" s="155" t="str">
        <f t="shared" si="71"/>
        <v/>
      </c>
      <c r="CV156" s="156" t="str">
        <f t="shared" si="72"/>
        <v/>
      </c>
    </row>
    <row r="157" spans="1:100" ht="33.75" thickBot="1">
      <c r="A157" s="93" t="s">
        <v>281</v>
      </c>
      <c r="B157" s="109" t="s">
        <v>52</v>
      </c>
      <c r="C157" s="222"/>
      <c r="D157" s="214"/>
      <c r="E157" s="214"/>
      <c r="F157" s="214"/>
      <c r="G157" s="214"/>
      <c r="H157" s="214"/>
      <c r="I157" s="214"/>
      <c r="J157" s="215"/>
      <c r="K157" s="215"/>
      <c r="L157" s="215"/>
      <c r="M157" s="215"/>
      <c r="N157" s="215"/>
      <c r="O157" s="215"/>
      <c r="P157" s="215"/>
      <c r="Q157" s="215"/>
      <c r="R157" s="215"/>
      <c r="S157" s="217"/>
      <c r="T157" s="217"/>
      <c r="U157" s="217"/>
      <c r="V157" s="217"/>
      <c r="W157" s="217"/>
      <c r="X157" s="217"/>
      <c r="Y157" s="214"/>
      <c r="Z157" s="223"/>
      <c r="AA157" s="223"/>
      <c r="AB157" s="223"/>
      <c r="AC157" s="223"/>
      <c r="AD157" s="223"/>
      <c r="AE157" s="219"/>
      <c r="AF157" s="219"/>
      <c r="AG157" s="219"/>
      <c r="AH157" s="219"/>
      <c r="AI157" s="219"/>
      <c r="AJ157" s="220"/>
      <c r="AK157" s="220"/>
      <c r="AL157" s="220"/>
      <c r="AM157" s="214"/>
      <c r="AN157" s="214"/>
      <c r="AO157" s="214"/>
      <c r="AP157" s="220"/>
      <c r="AQ157" s="220"/>
      <c r="AR157" s="220"/>
      <c r="AS157" s="220"/>
      <c r="AT157" s="217"/>
      <c r="AU157" s="217"/>
      <c r="AV157" s="217"/>
      <c r="AW157" s="217"/>
      <c r="AX157" s="217"/>
      <c r="AY157" s="217"/>
      <c r="AZ157" s="220"/>
      <c r="BA157" s="220"/>
      <c r="BB157" s="220"/>
      <c r="BC157" s="220"/>
      <c r="BD157" s="220"/>
      <c r="BE157" s="220"/>
      <c r="BF157" s="220"/>
      <c r="BG157" s="220"/>
      <c r="BH157" s="220"/>
      <c r="BI157" s="220"/>
      <c r="BJ157" s="220"/>
      <c r="BK157" s="220"/>
      <c r="BL157" s="220"/>
      <c r="BM157" s="220"/>
      <c r="BN157" s="220"/>
      <c r="BO157" s="220"/>
      <c r="BP157" s="49" t="s">
        <v>200</v>
      </c>
      <c r="BQ157" s="50"/>
      <c r="BR157" s="51"/>
      <c r="BS157" s="52" t="s">
        <v>200</v>
      </c>
      <c r="BT157" s="53"/>
      <c r="BU157" s="54"/>
      <c r="BV157" s="55"/>
      <c r="BW157" s="56"/>
      <c r="BX157" s="57"/>
      <c r="BY157" s="257"/>
      <c r="BZ157" s="84"/>
      <c r="CA157" s="258">
        <v>1.69</v>
      </c>
      <c r="CB157" s="59"/>
      <c r="CC157" s="153" t="str">
        <f t="shared" si="37"/>
        <v/>
      </c>
      <c r="CD157" s="154" t="str">
        <f t="shared" si="38"/>
        <v/>
      </c>
      <c r="CE157" s="155" t="str">
        <f t="shared" si="39"/>
        <v/>
      </c>
      <c r="CF157" s="156" t="str">
        <f t="shared" si="40"/>
        <v/>
      </c>
      <c r="CG157" s="157" t="str">
        <f t="shared" si="41"/>
        <v/>
      </c>
      <c r="CH157" s="154" t="str">
        <f t="shared" si="42"/>
        <v/>
      </c>
      <c r="CI157" s="155" t="str">
        <f t="shared" si="43"/>
        <v/>
      </c>
      <c r="CJ157" s="156"/>
      <c r="CK157" s="157" t="str">
        <f t="shared" si="44"/>
        <v/>
      </c>
      <c r="CL157" s="158" t="str">
        <f t="shared" si="45"/>
        <v/>
      </c>
      <c r="CM157" s="155" t="str">
        <f t="shared" si="46"/>
        <v/>
      </c>
      <c r="CN157" s="156"/>
      <c r="CO157" s="157" t="str">
        <f t="shared" si="47"/>
        <v/>
      </c>
      <c r="CP157" s="154" t="str">
        <f t="shared" si="48"/>
        <v/>
      </c>
      <c r="CQ157" s="155" t="str">
        <f t="shared" si="49"/>
        <v/>
      </c>
      <c r="CR157" s="159" t="str">
        <f t="shared" si="50"/>
        <v/>
      </c>
      <c r="CS157" s="157" t="str">
        <f t="shared" si="51"/>
        <v/>
      </c>
      <c r="CT157" s="154" t="str">
        <f t="shared" si="52"/>
        <v/>
      </c>
      <c r="CU157" s="155" t="str">
        <f t="shared" si="71"/>
        <v/>
      </c>
      <c r="CV157" s="156" t="str">
        <f t="shared" si="72"/>
        <v/>
      </c>
    </row>
    <row r="158" spans="1:100" ht="17.25" thickBot="1">
      <c r="A158" s="93" t="s">
        <v>179</v>
      </c>
      <c r="B158" s="109" t="s">
        <v>52</v>
      </c>
      <c r="C158" s="222"/>
      <c r="D158" s="214"/>
      <c r="E158" s="214"/>
      <c r="F158" s="214"/>
      <c r="G158" s="214"/>
      <c r="H158" s="214"/>
      <c r="I158" s="214"/>
      <c r="J158" s="215"/>
      <c r="K158" s="215"/>
      <c r="L158" s="215"/>
      <c r="M158" s="215"/>
      <c r="N158" s="215"/>
      <c r="O158" s="215"/>
      <c r="P158" s="215"/>
      <c r="Q158" s="215"/>
      <c r="R158" s="215"/>
      <c r="S158" s="217"/>
      <c r="T158" s="217"/>
      <c r="U158" s="217"/>
      <c r="V158" s="217"/>
      <c r="W158" s="217"/>
      <c r="X158" s="217"/>
      <c r="Y158" s="214"/>
      <c r="Z158" s="223"/>
      <c r="AA158" s="223"/>
      <c r="AB158" s="223"/>
      <c r="AC158" s="223"/>
      <c r="AD158" s="223"/>
      <c r="AE158" s="219"/>
      <c r="AF158" s="219"/>
      <c r="AG158" s="219"/>
      <c r="AH158" s="219"/>
      <c r="AI158" s="219"/>
      <c r="AJ158" s="220"/>
      <c r="AK158" s="220"/>
      <c r="AL158" s="220"/>
      <c r="AM158" s="214"/>
      <c r="AN158" s="214"/>
      <c r="AO158" s="214"/>
      <c r="AP158" s="220"/>
      <c r="AQ158" s="220"/>
      <c r="AR158" s="220"/>
      <c r="AS158" s="220"/>
      <c r="AT158" s="217"/>
      <c r="AU158" s="217"/>
      <c r="AV158" s="217"/>
      <c r="AW158" s="217"/>
      <c r="AX158" s="217"/>
      <c r="AY158" s="217"/>
      <c r="AZ158" s="220"/>
      <c r="BA158" s="220"/>
      <c r="BB158" s="220"/>
      <c r="BC158" s="220"/>
      <c r="BD158" s="220"/>
      <c r="BE158" s="220"/>
      <c r="BF158" s="220"/>
      <c r="BG158" s="220"/>
      <c r="BH158" s="220"/>
      <c r="BI158" s="220"/>
      <c r="BJ158" s="220"/>
      <c r="BK158" s="220"/>
      <c r="BL158" s="220"/>
      <c r="BM158" s="220"/>
      <c r="BN158" s="220"/>
      <c r="BO158" s="220"/>
      <c r="BP158" s="49" t="s">
        <v>200</v>
      </c>
      <c r="BQ158" s="50"/>
      <c r="BR158" s="51"/>
      <c r="BS158" s="52" t="s">
        <v>200</v>
      </c>
      <c r="BT158" s="53"/>
      <c r="BU158" s="54"/>
      <c r="BV158" s="55"/>
      <c r="BW158" s="56"/>
      <c r="BX158" s="57"/>
      <c r="BY158" s="257"/>
      <c r="BZ158" s="84"/>
      <c r="CA158" s="258">
        <v>1.9</v>
      </c>
      <c r="CB158" s="59"/>
      <c r="CC158" s="153" t="str">
        <f t="shared" si="37"/>
        <v/>
      </c>
      <c r="CD158" s="154" t="str">
        <f t="shared" si="38"/>
        <v/>
      </c>
      <c r="CE158" s="155" t="str">
        <f t="shared" si="39"/>
        <v/>
      </c>
      <c r="CF158" s="156" t="str">
        <f t="shared" si="40"/>
        <v/>
      </c>
      <c r="CG158" s="157" t="str">
        <f t="shared" si="41"/>
        <v/>
      </c>
      <c r="CH158" s="154" t="str">
        <f t="shared" si="42"/>
        <v/>
      </c>
      <c r="CI158" s="155" t="str">
        <f t="shared" si="43"/>
        <v/>
      </c>
      <c r="CJ158" s="156"/>
      <c r="CK158" s="157" t="str">
        <f t="shared" si="44"/>
        <v/>
      </c>
      <c r="CL158" s="158" t="str">
        <f t="shared" si="45"/>
        <v/>
      </c>
      <c r="CM158" s="155" t="str">
        <f t="shared" si="46"/>
        <v/>
      </c>
      <c r="CN158" s="156"/>
      <c r="CO158" s="157" t="str">
        <f t="shared" si="47"/>
        <v/>
      </c>
      <c r="CP158" s="154" t="str">
        <f t="shared" si="48"/>
        <v/>
      </c>
      <c r="CQ158" s="155" t="str">
        <f t="shared" si="49"/>
        <v/>
      </c>
      <c r="CR158" s="159" t="str">
        <f t="shared" si="50"/>
        <v/>
      </c>
      <c r="CS158" s="157" t="str">
        <f t="shared" si="51"/>
        <v/>
      </c>
      <c r="CT158" s="154" t="str">
        <f t="shared" si="52"/>
        <v/>
      </c>
      <c r="CU158" s="155" t="str">
        <f t="shared" si="71"/>
        <v/>
      </c>
      <c r="CV158" s="156" t="str">
        <f t="shared" si="72"/>
        <v/>
      </c>
    </row>
    <row r="159" spans="1:100" ht="33.75" thickBot="1">
      <c r="A159" s="93" t="s">
        <v>180</v>
      </c>
      <c r="B159" s="109" t="s">
        <v>52</v>
      </c>
      <c r="C159" s="222"/>
      <c r="D159" s="214"/>
      <c r="E159" s="214"/>
      <c r="F159" s="214"/>
      <c r="G159" s="214"/>
      <c r="H159" s="214"/>
      <c r="I159" s="214"/>
      <c r="J159" s="215"/>
      <c r="K159" s="215"/>
      <c r="L159" s="215"/>
      <c r="M159" s="215"/>
      <c r="N159" s="215"/>
      <c r="O159" s="215"/>
      <c r="P159" s="215"/>
      <c r="Q159" s="215"/>
      <c r="R159" s="215"/>
      <c r="S159" s="217"/>
      <c r="T159" s="217"/>
      <c r="U159" s="217"/>
      <c r="V159" s="217"/>
      <c r="W159" s="217"/>
      <c r="X159" s="217"/>
      <c r="Y159" s="214"/>
      <c r="Z159" s="223"/>
      <c r="AA159" s="223"/>
      <c r="AB159" s="223"/>
      <c r="AC159" s="223"/>
      <c r="AD159" s="223"/>
      <c r="AE159" s="219"/>
      <c r="AF159" s="219"/>
      <c r="AG159" s="219"/>
      <c r="AH159" s="219"/>
      <c r="AI159" s="219"/>
      <c r="AJ159" s="220"/>
      <c r="AK159" s="220"/>
      <c r="AL159" s="220"/>
      <c r="AM159" s="214"/>
      <c r="AN159" s="214"/>
      <c r="AO159" s="214"/>
      <c r="AP159" s="220"/>
      <c r="AQ159" s="220"/>
      <c r="AR159" s="220"/>
      <c r="AS159" s="220"/>
      <c r="AT159" s="217"/>
      <c r="AU159" s="217"/>
      <c r="AV159" s="217"/>
      <c r="AW159" s="217"/>
      <c r="AX159" s="217"/>
      <c r="AY159" s="217"/>
      <c r="AZ159" s="220"/>
      <c r="BA159" s="220"/>
      <c r="BB159" s="220"/>
      <c r="BC159" s="220"/>
      <c r="BD159" s="220"/>
      <c r="BE159" s="220"/>
      <c r="BF159" s="220"/>
      <c r="BG159" s="220"/>
      <c r="BH159" s="220"/>
      <c r="BI159" s="220"/>
      <c r="BJ159" s="220"/>
      <c r="BK159" s="220"/>
      <c r="BL159" s="220"/>
      <c r="BM159" s="220"/>
      <c r="BN159" s="220"/>
      <c r="BO159" s="220"/>
      <c r="BP159" s="49" t="s">
        <v>200</v>
      </c>
      <c r="BQ159" s="50"/>
      <c r="BR159" s="51"/>
      <c r="BS159" s="52" t="s">
        <v>200</v>
      </c>
      <c r="BT159" s="53"/>
      <c r="BU159" s="54"/>
      <c r="BV159" s="55"/>
      <c r="BW159" s="56"/>
      <c r="BX159" s="57"/>
      <c r="BY159" s="257"/>
      <c r="BZ159" s="84"/>
      <c r="CA159" s="258">
        <v>2.2000000000000002</v>
      </c>
      <c r="CB159" s="59"/>
      <c r="CC159" s="153" t="str">
        <f t="shared" si="37"/>
        <v/>
      </c>
      <c r="CD159" s="154" t="str">
        <f t="shared" si="38"/>
        <v/>
      </c>
      <c r="CE159" s="155" t="str">
        <f t="shared" si="39"/>
        <v/>
      </c>
      <c r="CF159" s="156" t="str">
        <f t="shared" si="40"/>
        <v/>
      </c>
      <c r="CG159" s="157" t="str">
        <f t="shared" si="41"/>
        <v/>
      </c>
      <c r="CH159" s="154" t="str">
        <f t="shared" si="42"/>
        <v/>
      </c>
      <c r="CI159" s="155" t="str">
        <f t="shared" si="43"/>
        <v/>
      </c>
      <c r="CJ159" s="156"/>
      <c r="CK159" s="157" t="str">
        <f t="shared" si="44"/>
        <v/>
      </c>
      <c r="CL159" s="158" t="str">
        <f t="shared" si="45"/>
        <v/>
      </c>
      <c r="CM159" s="155" t="str">
        <f t="shared" si="46"/>
        <v/>
      </c>
      <c r="CN159" s="156"/>
      <c r="CO159" s="157" t="str">
        <f t="shared" si="47"/>
        <v/>
      </c>
      <c r="CP159" s="154" t="str">
        <f t="shared" si="48"/>
        <v/>
      </c>
      <c r="CQ159" s="155" t="str">
        <f t="shared" si="49"/>
        <v/>
      </c>
      <c r="CR159" s="159" t="str">
        <f t="shared" si="50"/>
        <v/>
      </c>
      <c r="CS159" s="157" t="str">
        <f t="shared" si="51"/>
        <v/>
      </c>
      <c r="CT159" s="154" t="str">
        <f t="shared" si="52"/>
        <v/>
      </c>
      <c r="CU159" s="155" t="str">
        <f t="shared" si="71"/>
        <v/>
      </c>
      <c r="CV159" s="156" t="str">
        <f t="shared" si="72"/>
        <v/>
      </c>
    </row>
    <row r="160" spans="1:100" ht="17.25" thickBot="1">
      <c r="A160" s="93" t="s">
        <v>280</v>
      </c>
      <c r="B160" s="109" t="s">
        <v>52</v>
      </c>
      <c r="C160" s="222"/>
      <c r="D160" s="214"/>
      <c r="E160" s="214"/>
      <c r="F160" s="214"/>
      <c r="G160" s="214"/>
      <c r="H160" s="214"/>
      <c r="I160" s="214"/>
      <c r="J160" s="215"/>
      <c r="K160" s="215"/>
      <c r="L160" s="215"/>
      <c r="M160" s="215"/>
      <c r="N160" s="215"/>
      <c r="O160" s="215"/>
      <c r="P160" s="215"/>
      <c r="Q160" s="215"/>
      <c r="R160" s="215"/>
      <c r="S160" s="217"/>
      <c r="T160" s="217"/>
      <c r="U160" s="217"/>
      <c r="V160" s="217"/>
      <c r="W160" s="217"/>
      <c r="X160" s="217"/>
      <c r="Y160" s="214"/>
      <c r="Z160" s="223"/>
      <c r="AA160" s="223"/>
      <c r="AB160" s="223"/>
      <c r="AC160" s="223"/>
      <c r="AD160" s="223"/>
      <c r="AE160" s="219"/>
      <c r="AF160" s="219"/>
      <c r="AG160" s="219"/>
      <c r="AH160" s="219"/>
      <c r="AI160" s="219"/>
      <c r="AJ160" s="220"/>
      <c r="AK160" s="220"/>
      <c r="AL160" s="220"/>
      <c r="AM160" s="214"/>
      <c r="AN160" s="214"/>
      <c r="AO160" s="214"/>
      <c r="AP160" s="220"/>
      <c r="AQ160" s="220"/>
      <c r="AR160" s="220"/>
      <c r="AS160" s="220"/>
      <c r="AT160" s="217"/>
      <c r="AU160" s="217"/>
      <c r="AV160" s="217"/>
      <c r="AW160" s="217"/>
      <c r="AX160" s="217"/>
      <c r="AY160" s="217"/>
      <c r="AZ160" s="220"/>
      <c r="BA160" s="220"/>
      <c r="BB160" s="220"/>
      <c r="BC160" s="220"/>
      <c r="BD160" s="220"/>
      <c r="BE160" s="220"/>
      <c r="BF160" s="220"/>
      <c r="BG160" s="220"/>
      <c r="BH160" s="220"/>
      <c r="BI160" s="220"/>
      <c r="BJ160" s="220"/>
      <c r="BK160" s="220"/>
      <c r="BL160" s="220"/>
      <c r="BM160" s="220"/>
      <c r="BN160" s="220"/>
      <c r="BO160" s="220"/>
      <c r="BP160" s="49" t="s">
        <v>200</v>
      </c>
      <c r="BQ160" s="50"/>
      <c r="BR160" s="51"/>
      <c r="BS160" s="52" t="s">
        <v>200</v>
      </c>
      <c r="BT160" s="53"/>
      <c r="BU160" s="54"/>
      <c r="BV160" s="55"/>
      <c r="BW160" s="56"/>
      <c r="BX160" s="57"/>
      <c r="BY160" s="257"/>
      <c r="BZ160" s="84"/>
      <c r="CA160" s="258"/>
      <c r="CB160" s="59"/>
      <c r="CC160" s="153" t="str">
        <f t="shared" si="37"/>
        <v/>
      </c>
      <c r="CD160" s="154" t="str">
        <f t="shared" si="38"/>
        <v/>
      </c>
      <c r="CE160" s="155" t="str">
        <f t="shared" si="39"/>
        <v/>
      </c>
      <c r="CF160" s="156" t="str">
        <f t="shared" si="40"/>
        <v/>
      </c>
      <c r="CG160" s="157" t="str">
        <f t="shared" si="41"/>
        <v/>
      </c>
      <c r="CH160" s="154" t="str">
        <f t="shared" si="42"/>
        <v/>
      </c>
      <c r="CI160" s="155" t="str">
        <f t="shared" si="43"/>
        <v/>
      </c>
      <c r="CJ160" s="156"/>
      <c r="CK160" s="157" t="str">
        <f t="shared" si="44"/>
        <v/>
      </c>
      <c r="CL160" s="158" t="str">
        <f t="shared" si="45"/>
        <v/>
      </c>
      <c r="CM160" s="155" t="str">
        <f t="shared" si="46"/>
        <v/>
      </c>
      <c r="CN160" s="156"/>
      <c r="CO160" s="157" t="str">
        <f t="shared" si="47"/>
        <v/>
      </c>
      <c r="CP160" s="154" t="str">
        <f t="shared" si="48"/>
        <v/>
      </c>
      <c r="CQ160" s="155" t="str">
        <f t="shared" si="49"/>
        <v/>
      </c>
      <c r="CR160" s="159" t="str">
        <f t="shared" si="50"/>
        <v/>
      </c>
      <c r="CS160" s="157" t="str">
        <f t="shared" si="51"/>
        <v/>
      </c>
      <c r="CT160" s="154" t="str">
        <f t="shared" si="52"/>
        <v/>
      </c>
      <c r="CU160" s="155" t="str">
        <f t="shared" si="71"/>
        <v/>
      </c>
      <c r="CV160" s="156" t="str">
        <f t="shared" si="72"/>
        <v/>
      </c>
    </row>
    <row r="161" spans="1:100" ht="33.75" thickBot="1">
      <c r="A161" s="93" t="s">
        <v>181</v>
      </c>
      <c r="B161" s="109" t="s">
        <v>52</v>
      </c>
      <c r="C161" s="222"/>
      <c r="D161" s="214"/>
      <c r="E161" s="214"/>
      <c r="F161" s="214"/>
      <c r="G161" s="214"/>
      <c r="H161" s="214"/>
      <c r="I161" s="214"/>
      <c r="J161" s="215"/>
      <c r="K161" s="215"/>
      <c r="L161" s="215"/>
      <c r="M161" s="215"/>
      <c r="N161" s="215"/>
      <c r="O161" s="215"/>
      <c r="P161" s="215"/>
      <c r="Q161" s="215"/>
      <c r="R161" s="215"/>
      <c r="S161" s="217"/>
      <c r="T161" s="217"/>
      <c r="U161" s="217"/>
      <c r="V161" s="217"/>
      <c r="W161" s="217"/>
      <c r="X161" s="217"/>
      <c r="Y161" s="214"/>
      <c r="Z161" s="223"/>
      <c r="AA161" s="223"/>
      <c r="AB161" s="223"/>
      <c r="AC161" s="223"/>
      <c r="AD161" s="223"/>
      <c r="AE161" s="219"/>
      <c r="AF161" s="219"/>
      <c r="AG161" s="219"/>
      <c r="AH161" s="219"/>
      <c r="AI161" s="219"/>
      <c r="AJ161" s="220"/>
      <c r="AK161" s="220"/>
      <c r="AL161" s="220"/>
      <c r="AM161" s="214"/>
      <c r="AN161" s="214"/>
      <c r="AO161" s="214"/>
      <c r="AP161" s="220"/>
      <c r="AQ161" s="220"/>
      <c r="AR161" s="220"/>
      <c r="AS161" s="220"/>
      <c r="AT161" s="217"/>
      <c r="AU161" s="217"/>
      <c r="AV161" s="217"/>
      <c r="AW161" s="217"/>
      <c r="AX161" s="217"/>
      <c r="AY161" s="217"/>
      <c r="AZ161" s="220"/>
      <c r="BA161" s="220"/>
      <c r="BB161" s="220"/>
      <c r="BC161" s="220"/>
      <c r="BD161" s="220"/>
      <c r="BE161" s="220"/>
      <c r="BF161" s="220"/>
      <c r="BG161" s="220"/>
      <c r="BH161" s="220"/>
      <c r="BI161" s="220"/>
      <c r="BJ161" s="220"/>
      <c r="BK161" s="220"/>
      <c r="BL161" s="220"/>
      <c r="BM161" s="220"/>
      <c r="BN161" s="220"/>
      <c r="BO161" s="220"/>
      <c r="BP161" s="49" t="s">
        <v>200</v>
      </c>
      <c r="BQ161" s="50"/>
      <c r="BR161" s="51"/>
      <c r="BS161" s="52" t="s">
        <v>200</v>
      </c>
      <c r="BT161" s="53"/>
      <c r="BU161" s="54"/>
      <c r="BV161" s="55"/>
      <c r="BW161" s="56"/>
      <c r="BX161" s="57"/>
      <c r="BY161" s="257"/>
      <c r="BZ161" s="84"/>
      <c r="CA161" s="258"/>
      <c r="CB161" s="59"/>
      <c r="CC161" s="153" t="str">
        <f t="shared" si="37"/>
        <v/>
      </c>
      <c r="CD161" s="154" t="str">
        <f t="shared" si="38"/>
        <v/>
      </c>
      <c r="CE161" s="155" t="str">
        <f t="shared" si="39"/>
        <v/>
      </c>
      <c r="CF161" s="156" t="str">
        <f t="shared" si="40"/>
        <v/>
      </c>
      <c r="CG161" s="157" t="str">
        <f t="shared" si="41"/>
        <v/>
      </c>
      <c r="CH161" s="154" t="str">
        <f t="shared" si="42"/>
        <v/>
      </c>
      <c r="CI161" s="155" t="str">
        <f t="shared" si="43"/>
        <v/>
      </c>
      <c r="CJ161" s="156"/>
      <c r="CK161" s="157" t="str">
        <f t="shared" si="44"/>
        <v/>
      </c>
      <c r="CL161" s="158" t="str">
        <f t="shared" si="45"/>
        <v/>
      </c>
      <c r="CM161" s="155" t="str">
        <f t="shared" si="46"/>
        <v/>
      </c>
      <c r="CN161" s="156"/>
      <c r="CO161" s="157" t="str">
        <f t="shared" si="47"/>
        <v/>
      </c>
      <c r="CP161" s="154" t="str">
        <f t="shared" si="48"/>
        <v/>
      </c>
      <c r="CQ161" s="155" t="str">
        <f t="shared" si="49"/>
        <v/>
      </c>
      <c r="CR161" s="159" t="str">
        <f t="shared" si="50"/>
        <v/>
      </c>
      <c r="CS161" s="157" t="str">
        <f t="shared" si="51"/>
        <v/>
      </c>
      <c r="CT161" s="154" t="str">
        <f t="shared" si="52"/>
        <v/>
      </c>
      <c r="CU161" s="155" t="str">
        <f t="shared" si="71"/>
        <v/>
      </c>
      <c r="CV161" s="156" t="str">
        <f t="shared" si="72"/>
        <v/>
      </c>
    </row>
    <row r="162" spans="1:100" ht="33.75" thickBot="1">
      <c r="A162" s="93" t="s">
        <v>182</v>
      </c>
      <c r="B162" s="109" t="s">
        <v>52</v>
      </c>
      <c r="C162" s="222"/>
      <c r="D162" s="214"/>
      <c r="E162" s="214"/>
      <c r="F162" s="214"/>
      <c r="G162" s="214"/>
      <c r="H162" s="214"/>
      <c r="I162" s="214"/>
      <c r="J162" s="215"/>
      <c r="K162" s="215"/>
      <c r="L162" s="215"/>
      <c r="M162" s="215"/>
      <c r="N162" s="215"/>
      <c r="O162" s="215"/>
      <c r="P162" s="215"/>
      <c r="Q162" s="215"/>
      <c r="R162" s="215"/>
      <c r="S162" s="217"/>
      <c r="T162" s="217"/>
      <c r="U162" s="217"/>
      <c r="V162" s="217"/>
      <c r="W162" s="217"/>
      <c r="X162" s="217"/>
      <c r="Y162" s="214"/>
      <c r="Z162" s="223"/>
      <c r="AA162" s="223"/>
      <c r="AB162" s="223"/>
      <c r="AC162" s="223"/>
      <c r="AD162" s="223"/>
      <c r="AE162" s="219"/>
      <c r="AF162" s="219"/>
      <c r="AG162" s="219"/>
      <c r="AH162" s="219"/>
      <c r="AI162" s="219"/>
      <c r="AJ162" s="220"/>
      <c r="AK162" s="220"/>
      <c r="AL162" s="220"/>
      <c r="AM162" s="214"/>
      <c r="AN162" s="214"/>
      <c r="AO162" s="214"/>
      <c r="AP162" s="220"/>
      <c r="AQ162" s="220"/>
      <c r="AR162" s="220"/>
      <c r="AS162" s="220"/>
      <c r="AT162" s="217"/>
      <c r="AU162" s="217"/>
      <c r="AV162" s="217"/>
      <c r="AW162" s="217"/>
      <c r="AX162" s="217"/>
      <c r="AY162" s="217"/>
      <c r="AZ162" s="220"/>
      <c r="BA162" s="220"/>
      <c r="BB162" s="220"/>
      <c r="BC162" s="220"/>
      <c r="BD162" s="220"/>
      <c r="BE162" s="220"/>
      <c r="BF162" s="220"/>
      <c r="BG162" s="220"/>
      <c r="BH162" s="220"/>
      <c r="BI162" s="220"/>
      <c r="BJ162" s="220"/>
      <c r="BK162" s="220"/>
      <c r="BL162" s="220"/>
      <c r="BM162" s="220"/>
      <c r="BN162" s="220"/>
      <c r="BO162" s="220"/>
      <c r="BP162" s="49" t="s">
        <v>200</v>
      </c>
      <c r="BQ162" s="50"/>
      <c r="BR162" s="51"/>
      <c r="BS162" s="52" t="s">
        <v>200</v>
      </c>
      <c r="BT162" s="53"/>
      <c r="BU162" s="54"/>
      <c r="BV162" s="55"/>
      <c r="BW162" s="56"/>
      <c r="BX162" s="57"/>
      <c r="BY162" s="257"/>
      <c r="BZ162" s="84"/>
      <c r="CA162" s="258">
        <v>2.12</v>
      </c>
      <c r="CB162" s="59"/>
      <c r="CC162" s="153" t="str">
        <f t="shared" si="37"/>
        <v/>
      </c>
      <c r="CD162" s="154" t="str">
        <f t="shared" si="38"/>
        <v/>
      </c>
      <c r="CE162" s="155" t="str">
        <f t="shared" si="39"/>
        <v/>
      </c>
      <c r="CF162" s="156" t="str">
        <f t="shared" si="40"/>
        <v/>
      </c>
      <c r="CG162" s="157" t="str">
        <f t="shared" si="41"/>
        <v/>
      </c>
      <c r="CH162" s="154" t="str">
        <f t="shared" si="42"/>
        <v/>
      </c>
      <c r="CI162" s="155" t="str">
        <f t="shared" si="43"/>
        <v/>
      </c>
      <c r="CJ162" s="156"/>
      <c r="CK162" s="157" t="str">
        <f t="shared" si="44"/>
        <v/>
      </c>
      <c r="CL162" s="158" t="str">
        <f t="shared" si="45"/>
        <v/>
      </c>
      <c r="CM162" s="155" t="str">
        <f t="shared" si="46"/>
        <v/>
      </c>
      <c r="CN162" s="156"/>
      <c r="CO162" s="157" t="str">
        <f t="shared" si="47"/>
        <v/>
      </c>
      <c r="CP162" s="154" t="str">
        <f t="shared" si="48"/>
        <v/>
      </c>
      <c r="CQ162" s="155" t="str">
        <f t="shared" si="49"/>
        <v/>
      </c>
      <c r="CR162" s="159" t="str">
        <f t="shared" si="50"/>
        <v/>
      </c>
      <c r="CS162" s="157" t="str">
        <f t="shared" si="51"/>
        <v/>
      </c>
      <c r="CT162" s="154" t="str">
        <f t="shared" si="52"/>
        <v/>
      </c>
      <c r="CU162" s="155" t="str">
        <f t="shared" si="71"/>
        <v/>
      </c>
      <c r="CV162" s="156" t="str">
        <f t="shared" si="72"/>
        <v/>
      </c>
    </row>
    <row r="163" spans="1:100" ht="17.25" thickBot="1">
      <c r="A163" s="93" t="s">
        <v>183</v>
      </c>
      <c r="B163" s="109" t="s">
        <v>52</v>
      </c>
      <c r="C163" s="222"/>
      <c r="D163" s="214"/>
      <c r="E163" s="214"/>
      <c r="F163" s="214"/>
      <c r="G163" s="214"/>
      <c r="H163" s="214"/>
      <c r="I163" s="214"/>
      <c r="J163" s="215"/>
      <c r="K163" s="215"/>
      <c r="L163" s="215"/>
      <c r="M163" s="215"/>
      <c r="N163" s="215"/>
      <c r="O163" s="215"/>
      <c r="P163" s="215"/>
      <c r="Q163" s="215"/>
      <c r="R163" s="215"/>
      <c r="S163" s="217"/>
      <c r="T163" s="217"/>
      <c r="U163" s="217"/>
      <c r="V163" s="217"/>
      <c r="W163" s="217"/>
      <c r="X163" s="217"/>
      <c r="Y163" s="214"/>
      <c r="Z163" s="223"/>
      <c r="AA163" s="223"/>
      <c r="AB163" s="223"/>
      <c r="AC163" s="223"/>
      <c r="AD163" s="223"/>
      <c r="AE163" s="219"/>
      <c r="AF163" s="219"/>
      <c r="AG163" s="219"/>
      <c r="AH163" s="219"/>
      <c r="AI163" s="219"/>
      <c r="AJ163" s="220"/>
      <c r="AK163" s="220"/>
      <c r="AL163" s="220"/>
      <c r="AM163" s="214"/>
      <c r="AN163" s="214"/>
      <c r="AO163" s="214"/>
      <c r="AP163" s="220"/>
      <c r="AQ163" s="220"/>
      <c r="AR163" s="220"/>
      <c r="AS163" s="220"/>
      <c r="AT163" s="217"/>
      <c r="AU163" s="217"/>
      <c r="AV163" s="217"/>
      <c r="AW163" s="217"/>
      <c r="AX163" s="217"/>
      <c r="AY163" s="217"/>
      <c r="AZ163" s="220"/>
      <c r="BA163" s="220"/>
      <c r="BB163" s="220"/>
      <c r="BC163" s="220"/>
      <c r="BD163" s="220"/>
      <c r="BE163" s="220"/>
      <c r="BF163" s="220"/>
      <c r="BG163" s="220"/>
      <c r="BH163" s="220"/>
      <c r="BI163" s="220"/>
      <c r="BJ163" s="220"/>
      <c r="BK163" s="220"/>
      <c r="BL163" s="220"/>
      <c r="BM163" s="220"/>
      <c r="BN163" s="220"/>
      <c r="BO163" s="220"/>
      <c r="BP163" s="49" t="s">
        <v>200</v>
      </c>
      <c r="BQ163" s="50"/>
      <c r="BR163" s="51"/>
      <c r="BS163" s="52" t="s">
        <v>200</v>
      </c>
      <c r="BT163" s="53"/>
      <c r="BU163" s="54"/>
      <c r="BV163" s="55"/>
      <c r="BW163" s="56"/>
      <c r="BX163" s="57"/>
      <c r="BY163" s="257"/>
      <c r="BZ163" s="84"/>
      <c r="CA163" s="258">
        <v>2.7</v>
      </c>
      <c r="CB163" s="59"/>
      <c r="CC163" s="153" t="str">
        <f t="shared" si="37"/>
        <v/>
      </c>
      <c r="CD163" s="154" t="str">
        <f t="shared" si="38"/>
        <v/>
      </c>
      <c r="CE163" s="155" t="str">
        <f t="shared" si="39"/>
        <v/>
      </c>
      <c r="CF163" s="156" t="str">
        <f t="shared" si="40"/>
        <v/>
      </c>
      <c r="CG163" s="157" t="str">
        <f t="shared" si="41"/>
        <v/>
      </c>
      <c r="CH163" s="154" t="str">
        <f t="shared" si="42"/>
        <v/>
      </c>
      <c r="CI163" s="155" t="str">
        <f t="shared" si="43"/>
        <v/>
      </c>
      <c r="CJ163" s="156"/>
      <c r="CK163" s="157" t="str">
        <f t="shared" si="44"/>
        <v/>
      </c>
      <c r="CL163" s="158" t="str">
        <f t="shared" si="45"/>
        <v/>
      </c>
      <c r="CM163" s="155" t="str">
        <f t="shared" si="46"/>
        <v/>
      </c>
      <c r="CN163" s="156"/>
      <c r="CO163" s="157" t="str">
        <f t="shared" si="47"/>
        <v/>
      </c>
      <c r="CP163" s="154" t="str">
        <f t="shared" si="48"/>
        <v/>
      </c>
      <c r="CQ163" s="155" t="str">
        <f t="shared" si="49"/>
        <v/>
      </c>
      <c r="CR163" s="159" t="str">
        <f t="shared" si="50"/>
        <v/>
      </c>
      <c r="CS163" s="157" t="str">
        <f t="shared" si="51"/>
        <v/>
      </c>
      <c r="CT163" s="154" t="str">
        <f t="shared" si="52"/>
        <v/>
      </c>
      <c r="CU163" s="155" t="str">
        <f t="shared" si="71"/>
        <v/>
      </c>
      <c r="CV163" s="156" t="str">
        <f t="shared" si="72"/>
        <v/>
      </c>
    </row>
    <row r="164" spans="1:100" ht="33.75" thickBot="1">
      <c r="A164" s="93" t="s">
        <v>184</v>
      </c>
      <c r="B164" s="109" t="s">
        <v>52</v>
      </c>
      <c r="C164" s="222"/>
      <c r="D164" s="214"/>
      <c r="E164" s="214"/>
      <c r="F164" s="214"/>
      <c r="G164" s="214"/>
      <c r="H164" s="214"/>
      <c r="I164" s="214"/>
      <c r="J164" s="215"/>
      <c r="K164" s="215"/>
      <c r="L164" s="215"/>
      <c r="M164" s="215"/>
      <c r="N164" s="215"/>
      <c r="O164" s="215"/>
      <c r="P164" s="215"/>
      <c r="Q164" s="215"/>
      <c r="R164" s="215"/>
      <c r="S164" s="217"/>
      <c r="T164" s="217"/>
      <c r="U164" s="217"/>
      <c r="V164" s="217"/>
      <c r="W164" s="217"/>
      <c r="X164" s="217"/>
      <c r="Y164" s="214"/>
      <c r="Z164" s="223"/>
      <c r="AA164" s="223"/>
      <c r="AB164" s="223"/>
      <c r="AC164" s="223"/>
      <c r="AD164" s="223"/>
      <c r="AE164" s="219"/>
      <c r="AF164" s="219"/>
      <c r="AG164" s="219"/>
      <c r="AH164" s="219"/>
      <c r="AI164" s="219"/>
      <c r="AJ164" s="220"/>
      <c r="AK164" s="220"/>
      <c r="AL164" s="220"/>
      <c r="AM164" s="214"/>
      <c r="AN164" s="214"/>
      <c r="AO164" s="214"/>
      <c r="AP164" s="220"/>
      <c r="AQ164" s="220"/>
      <c r="AR164" s="220"/>
      <c r="AS164" s="220"/>
      <c r="AT164" s="217"/>
      <c r="AU164" s="217"/>
      <c r="AV164" s="217"/>
      <c r="AW164" s="217"/>
      <c r="AX164" s="217"/>
      <c r="AY164" s="217"/>
      <c r="AZ164" s="220"/>
      <c r="BA164" s="220"/>
      <c r="BB164" s="220"/>
      <c r="BC164" s="220"/>
      <c r="BD164" s="220"/>
      <c r="BE164" s="220"/>
      <c r="BF164" s="220"/>
      <c r="BG164" s="220"/>
      <c r="BH164" s="220"/>
      <c r="BI164" s="220"/>
      <c r="BJ164" s="220"/>
      <c r="BK164" s="220"/>
      <c r="BL164" s="220"/>
      <c r="BM164" s="220"/>
      <c r="BN164" s="220"/>
      <c r="BO164" s="220"/>
      <c r="BP164" s="49" t="s">
        <v>200</v>
      </c>
      <c r="BQ164" s="50"/>
      <c r="BR164" s="51"/>
      <c r="BS164" s="52" t="s">
        <v>200</v>
      </c>
      <c r="BT164" s="53"/>
      <c r="BU164" s="54"/>
      <c r="BV164" s="55"/>
      <c r="BW164" s="56"/>
      <c r="BX164" s="57"/>
      <c r="BY164" s="257"/>
      <c r="BZ164" s="84"/>
      <c r="CA164" s="258"/>
      <c r="CB164" s="59"/>
      <c r="CC164" s="153" t="str">
        <f t="shared" si="37"/>
        <v/>
      </c>
      <c r="CD164" s="154" t="str">
        <f t="shared" si="38"/>
        <v/>
      </c>
      <c r="CE164" s="155" t="str">
        <f t="shared" si="39"/>
        <v/>
      </c>
      <c r="CF164" s="156" t="str">
        <f t="shared" si="40"/>
        <v/>
      </c>
      <c r="CG164" s="157" t="str">
        <f t="shared" si="41"/>
        <v/>
      </c>
      <c r="CH164" s="154" t="str">
        <f t="shared" si="42"/>
        <v/>
      </c>
      <c r="CI164" s="155" t="str">
        <f t="shared" si="43"/>
        <v/>
      </c>
      <c r="CJ164" s="156"/>
      <c r="CK164" s="157" t="str">
        <f t="shared" si="44"/>
        <v/>
      </c>
      <c r="CL164" s="158" t="str">
        <f t="shared" si="45"/>
        <v/>
      </c>
      <c r="CM164" s="155" t="str">
        <f t="shared" si="46"/>
        <v/>
      </c>
      <c r="CN164" s="156"/>
      <c r="CO164" s="157" t="str">
        <f t="shared" si="47"/>
        <v/>
      </c>
      <c r="CP164" s="154" t="str">
        <f t="shared" si="48"/>
        <v/>
      </c>
      <c r="CQ164" s="155" t="str">
        <f t="shared" si="49"/>
        <v/>
      </c>
      <c r="CR164" s="159" t="str">
        <f t="shared" si="50"/>
        <v/>
      </c>
      <c r="CS164" s="157" t="str">
        <f t="shared" si="51"/>
        <v/>
      </c>
      <c r="CT164" s="154" t="str">
        <f t="shared" si="52"/>
        <v/>
      </c>
      <c r="CU164" s="155" t="str">
        <f t="shared" si="71"/>
        <v/>
      </c>
      <c r="CV164" s="156" t="str">
        <f t="shared" si="72"/>
        <v/>
      </c>
    </row>
    <row r="165" spans="1:100" ht="33.75" thickBot="1">
      <c r="A165" s="93" t="s">
        <v>185</v>
      </c>
      <c r="B165" s="109" t="s">
        <v>52</v>
      </c>
      <c r="C165" s="222"/>
      <c r="D165" s="214"/>
      <c r="E165" s="214"/>
      <c r="F165" s="214"/>
      <c r="G165" s="214"/>
      <c r="H165" s="214"/>
      <c r="I165" s="214"/>
      <c r="J165" s="215"/>
      <c r="K165" s="215"/>
      <c r="L165" s="215"/>
      <c r="M165" s="215"/>
      <c r="N165" s="215"/>
      <c r="O165" s="215"/>
      <c r="P165" s="215"/>
      <c r="Q165" s="215"/>
      <c r="R165" s="215"/>
      <c r="S165" s="217"/>
      <c r="T165" s="217"/>
      <c r="U165" s="217"/>
      <c r="V165" s="217"/>
      <c r="W165" s="217"/>
      <c r="X165" s="217"/>
      <c r="Y165" s="214"/>
      <c r="Z165" s="223"/>
      <c r="AA165" s="223"/>
      <c r="AB165" s="223"/>
      <c r="AC165" s="223"/>
      <c r="AD165" s="223"/>
      <c r="AE165" s="219"/>
      <c r="AF165" s="219"/>
      <c r="AG165" s="219"/>
      <c r="AH165" s="219"/>
      <c r="AI165" s="219"/>
      <c r="AJ165" s="220"/>
      <c r="AK165" s="220"/>
      <c r="AL165" s="220"/>
      <c r="AM165" s="214"/>
      <c r="AN165" s="214"/>
      <c r="AO165" s="214"/>
      <c r="AP165" s="220"/>
      <c r="AQ165" s="220"/>
      <c r="AR165" s="220"/>
      <c r="AS165" s="220"/>
      <c r="AT165" s="217"/>
      <c r="AU165" s="217"/>
      <c r="AV165" s="217"/>
      <c r="AW165" s="217"/>
      <c r="AX165" s="217"/>
      <c r="AY165" s="217"/>
      <c r="AZ165" s="220"/>
      <c r="BA165" s="220"/>
      <c r="BB165" s="220"/>
      <c r="BC165" s="220"/>
      <c r="BD165" s="220"/>
      <c r="BE165" s="220"/>
      <c r="BF165" s="220"/>
      <c r="BG165" s="220"/>
      <c r="BH165" s="220"/>
      <c r="BI165" s="220"/>
      <c r="BJ165" s="220"/>
      <c r="BK165" s="220"/>
      <c r="BL165" s="220"/>
      <c r="BM165" s="220"/>
      <c r="BN165" s="220"/>
      <c r="BO165" s="220"/>
      <c r="BP165" s="49" t="s">
        <v>200</v>
      </c>
      <c r="BQ165" s="50"/>
      <c r="BR165" s="51"/>
      <c r="BS165" s="52" t="s">
        <v>200</v>
      </c>
      <c r="BT165" s="53"/>
      <c r="BU165" s="54"/>
      <c r="BV165" s="55"/>
      <c r="BW165" s="56"/>
      <c r="BX165" s="57"/>
      <c r="BY165" s="270"/>
      <c r="BZ165" s="84"/>
      <c r="CA165" s="258"/>
      <c r="CB165" s="59">
        <v>4</v>
      </c>
      <c r="CC165" s="153" t="str">
        <f t="shared" si="37"/>
        <v/>
      </c>
      <c r="CD165" s="154" t="str">
        <f t="shared" si="38"/>
        <v/>
      </c>
      <c r="CE165" s="155" t="str">
        <f t="shared" si="39"/>
        <v/>
      </c>
      <c r="CF165" s="156" t="str">
        <f t="shared" si="40"/>
        <v/>
      </c>
      <c r="CG165" s="157" t="str">
        <f t="shared" si="41"/>
        <v/>
      </c>
      <c r="CH165" s="154" t="str">
        <f t="shared" si="42"/>
        <v/>
      </c>
      <c r="CI165" s="155" t="str">
        <f t="shared" si="43"/>
        <v/>
      </c>
      <c r="CJ165" s="156"/>
      <c r="CK165" s="157" t="str">
        <f t="shared" si="44"/>
        <v/>
      </c>
      <c r="CL165" s="158" t="str">
        <f t="shared" si="45"/>
        <v/>
      </c>
      <c r="CM165" s="155" t="str">
        <f t="shared" si="46"/>
        <v/>
      </c>
      <c r="CN165" s="156"/>
      <c r="CO165" s="157" t="str">
        <f t="shared" si="47"/>
        <v/>
      </c>
      <c r="CP165" s="154" t="str">
        <f t="shared" si="48"/>
        <v/>
      </c>
      <c r="CQ165" s="155" t="str">
        <f t="shared" si="49"/>
        <v/>
      </c>
      <c r="CR165" s="159" t="str">
        <f t="shared" si="50"/>
        <v/>
      </c>
      <c r="CS165" s="157" t="str">
        <f t="shared" si="51"/>
        <v/>
      </c>
      <c r="CT165" s="154" t="str">
        <f t="shared" si="52"/>
        <v/>
      </c>
      <c r="CU165" s="155" t="str">
        <f t="shared" si="71"/>
        <v/>
      </c>
      <c r="CV165" s="156" t="str">
        <f t="shared" si="72"/>
        <v/>
      </c>
    </row>
    <row r="166" spans="1:100" ht="33.75" thickBot="1">
      <c r="A166" s="93" t="s">
        <v>186</v>
      </c>
      <c r="B166" s="109" t="s">
        <v>52</v>
      </c>
      <c r="C166" s="222"/>
      <c r="D166" s="214"/>
      <c r="E166" s="214"/>
      <c r="F166" s="214"/>
      <c r="G166" s="214"/>
      <c r="H166" s="214"/>
      <c r="I166" s="214"/>
      <c r="J166" s="215"/>
      <c r="K166" s="215"/>
      <c r="L166" s="215"/>
      <c r="M166" s="215"/>
      <c r="N166" s="215"/>
      <c r="O166" s="215"/>
      <c r="P166" s="215"/>
      <c r="Q166" s="215"/>
      <c r="R166" s="215"/>
      <c r="S166" s="217"/>
      <c r="T166" s="217"/>
      <c r="U166" s="217"/>
      <c r="V166" s="217"/>
      <c r="W166" s="217"/>
      <c r="X166" s="217"/>
      <c r="Y166" s="214"/>
      <c r="Z166" s="223"/>
      <c r="AA166" s="223"/>
      <c r="AB166" s="223"/>
      <c r="AC166" s="223"/>
      <c r="AD166" s="223"/>
      <c r="AE166" s="219"/>
      <c r="AF166" s="219"/>
      <c r="AG166" s="219"/>
      <c r="AH166" s="219"/>
      <c r="AI166" s="219"/>
      <c r="AJ166" s="220"/>
      <c r="AK166" s="220"/>
      <c r="AL166" s="220"/>
      <c r="AM166" s="214"/>
      <c r="AN166" s="214"/>
      <c r="AO166" s="214"/>
      <c r="AP166" s="220"/>
      <c r="AQ166" s="220"/>
      <c r="AR166" s="220"/>
      <c r="AS166" s="220"/>
      <c r="AT166" s="217"/>
      <c r="AU166" s="217"/>
      <c r="AV166" s="217"/>
      <c r="AW166" s="217"/>
      <c r="AX166" s="217"/>
      <c r="AY166" s="217"/>
      <c r="AZ166" s="220"/>
      <c r="BA166" s="220"/>
      <c r="BB166" s="220"/>
      <c r="BC166" s="220"/>
      <c r="BD166" s="220"/>
      <c r="BE166" s="220"/>
      <c r="BF166" s="220"/>
      <c r="BG166" s="220"/>
      <c r="BH166" s="220"/>
      <c r="BI166" s="220"/>
      <c r="BJ166" s="220"/>
      <c r="BK166" s="220"/>
      <c r="BL166" s="220"/>
      <c r="BM166" s="220"/>
      <c r="BN166" s="220"/>
      <c r="BO166" s="220"/>
      <c r="BP166" s="49" t="s">
        <v>200</v>
      </c>
      <c r="BQ166" s="50"/>
      <c r="BR166" s="51"/>
      <c r="BS166" s="52" t="s">
        <v>200</v>
      </c>
      <c r="BT166" s="53"/>
      <c r="BU166" s="54"/>
      <c r="BV166" s="62"/>
      <c r="BW166" s="63"/>
      <c r="BX166" s="57"/>
      <c r="BY166" s="271"/>
      <c r="BZ166" s="84"/>
      <c r="CA166" s="258"/>
      <c r="CB166" s="59"/>
      <c r="CC166" s="153" t="str">
        <f t="shared" si="37"/>
        <v/>
      </c>
      <c r="CD166" s="154" t="str">
        <f t="shared" si="38"/>
        <v/>
      </c>
      <c r="CE166" s="155" t="str">
        <f t="shared" si="39"/>
        <v/>
      </c>
      <c r="CF166" s="156" t="str">
        <f t="shared" si="40"/>
        <v/>
      </c>
      <c r="CG166" s="157" t="str">
        <f t="shared" si="41"/>
        <v/>
      </c>
      <c r="CH166" s="154" t="str">
        <f t="shared" si="42"/>
        <v/>
      </c>
      <c r="CI166" s="155" t="str">
        <f t="shared" si="43"/>
        <v/>
      </c>
      <c r="CJ166" s="156"/>
      <c r="CK166" s="157" t="str">
        <f t="shared" si="44"/>
        <v/>
      </c>
      <c r="CL166" s="158" t="str">
        <f t="shared" si="45"/>
        <v/>
      </c>
      <c r="CM166" s="155" t="str">
        <f t="shared" si="46"/>
        <v/>
      </c>
      <c r="CN166" s="156"/>
      <c r="CO166" s="157" t="str">
        <f t="shared" si="47"/>
        <v/>
      </c>
      <c r="CP166" s="154" t="str">
        <f t="shared" si="48"/>
        <v/>
      </c>
      <c r="CQ166" s="155" t="str">
        <f t="shared" si="49"/>
        <v/>
      </c>
      <c r="CR166" s="159" t="str">
        <f t="shared" si="50"/>
        <v/>
      </c>
      <c r="CS166" s="157" t="str">
        <f t="shared" si="51"/>
        <v/>
      </c>
      <c r="CT166" s="154" t="str">
        <f t="shared" si="52"/>
        <v/>
      </c>
      <c r="CU166" s="155" t="str">
        <f t="shared" si="71"/>
        <v/>
      </c>
      <c r="CV166" s="156" t="str">
        <f t="shared" si="72"/>
        <v/>
      </c>
    </row>
    <row r="167" spans="1:100" ht="33.75" thickBot="1">
      <c r="A167" s="94" t="s">
        <v>187</v>
      </c>
      <c r="B167" s="109" t="s">
        <v>52</v>
      </c>
      <c r="C167" s="222"/>
      <c r="D167" s="214"/>
      <c r="E167" s="214"/>
      <c r="F167" s="214"/>
      <c r="G167" s="214"/>
      <c r="H167" s="214"/>
      <c r="I167" s="214"/>
      <c r="J167" s="215"/>
      <c r="K167" s="215"/>
      <c r="L167" s="215"/>
      <c r="M167" s="215"/>
      <c r="N167" s="215"/>
      <c r="O167" s="215"/>
      <c r="P167" s="215"/>
      <c r="Q167" s="215"/>
      <c r="R167" s="215"/>
      <c r="S167" s="217"/>
      <c r="T167" s="217"/>
      <c r="U167" s="217"/>
      <c r="V167" s="217"/>
      <c r="W167" s="217"/>
      <c r="X167" s="217"/>
      <c r="Y167" s="214"/>
      <c r="Z167" s="223"/>
      <c r="AA167" s="223"/>
      <c r="AB167" s="223"/>
      <c r="AC167" s="223"/>
      <c r="AD167" s="223"/>
      <c r="AE167" s="219"/>
      <c r="AF167" s="219"/>
      <c r="AG167" s="219"/>
      <c r="AH167" s="219"/>
      <c r="AI167" s="219"/>
      <c r="AJ167" s="220"/>
      <c r="AK167" s="220"/>
      <c r="AL167" s="246"/>
      <c r="AM167" s="214"/>
      <c r="AN167" s="214"/>
      <c r="AO167" s="214"/>
      <c r="AP167" s="220"/>
      <c r="AQ167" s="220"/>
      <c r="AR167" s="220"/>
      <c r="AS167" s="220"/>
      <c r="AT167" s="217"/>
      <c r="AU167" s="217"/>
      <c r="AV167" s="217"/>
      <c r="AW167" s="217"/>
      <c r="AX167" s="217"/>
      <c r="AY167" s="217"/>
      <c r="AZ167" s="220"/>
      <c r="BA167" s="220"/>
      <c r="BB167" s="220"/>
      <c r="BC167" s="220"/>
      <c r="BD167" s="220"/>
      <c r="BE167" s="220"/>
      <c r="BF167" s="220"/>
      <c r="BG167" s="220"/>
      <c r="BH167" s="220"/>
      <c r="BI167" s="220"/>
      <c r="BJ167" s="220"/>
      <c r="BK167" s="220"/>
      <c r="BL167" s="220"/>
      <c r="BM167" s="220"/>
      <c r="BN167" s="220"/>
      <c r="BO167" s="220"/>
      <c r="BP167" s="49" t="s">
        <v>200</v>
      </c>
      <c r="BQ167" s="50"/>
      <c r="BR167" s="51"/>
      <c r="BS167" s="52" t="s">
        <v>200</v>
      </c>
      <c r="BT167" s="53"/>
      <c r="BU167" s="54"/>
      <c r="BV167" s="65"/>
      <c r="BW167" s="65"/>
      <c r="BX167" s="267"/>
      <c r="BY167" s="272"/>
      <c r="BZ167" s="260"/>
      <c r="CA167" s="261">
        <v>4.2</v>
      </c>
      <c r="CB167" s="59">
        <v>3</v>
      </c>
      <c r="CC167" s="153" t="str">
        <f t="shared" si="37"/>
        <v/>
      </c>
      <c r="CD167" s="154" t="str">
        <f t="shared" si="38"/>
        <v/>
      </c>
      <c r="CE167" s="155" t="str">
        <f t="shared" si="39"/>
        <v/>
      </c>
      <c r="CF167" s="156" t="str">
        <f t="shared" si="40"/>
        <v/>
      </c>
      <c r="CG167" s="157" t="str">
        <f t="shared" si="41"/>
        <v/>
      </c>
      <c r="CH167" s="154" t="str">
        <f t="shared" si="42"/>
        <v/>
      </c>
      <c r="CI167" s="155" t="str">
        <f t="shared" si="43"/>
        <v/>
      </c>
      <c r="CJ167" s="156"/>
      <c r="CK167" s="157" t="str">
        <f t="shared" si="44"/>
        <v/>
      </c>
      <c r="CL167" s="158" t="str">
        <f t="shared" si="45"/>
        <v/>
      </c>
      <c r="CM167" s="155" t="str">
        <f t="shared" si="46"/>
        <v/>
      </c>
      <c r="CN167" s="156"/>
      <c r="CO167" s="157" t="str">
        <f t="shared" si="47"/>
        <v/>
      </c>
      <c r="CP167" s="154" t="str">
        <f t="shared" si="48"/>
        <v/>
      </c>
      <c r="CQ167" s="155" t="str">
        <f t="shared" si="49"/>
        <v/>
      </c>
      <c r="CR167" s="159" t="str">
        <f t="shared" si="50"/>
        <v/>
      </c>
      <c r="CS167" s="157" t="str">
        <f t="shared" si="51"/>
        <v/>
      </c>
      <c r="CT167" s="154" t="str">
        <f t="shared" si="52"/>
        <v/>
      </c>
      <c r="CU167" s="155" t="str">
        <f t="shared" si="71"/>
        <v/>
      </c>
      <c r="CV167" s="156" t="str">
        <f t="shared" si="72"/>
        <v/>
      </c>
    </row>
    <row r="168" spans="1:100" ht="36.75" thickBot="1">
      <c r="A168" s="95" t="s">
        <v>188</v>
      </c>
      <c r="B168" s="89"/>
      <c r="C168" s="239"/>
      <c r="D168" s="234"/>
      <c r="E168" s="234"/>
      <c r="F168" s="234"/>
      <c r="G168" s="234"/>
      <c r="H168" s="234"/>
      <c r="I168" s="234"/>
      <c r="J168" s="234"/>
      <c r="K168" s="234"/>
      <c r="L168" s="234"/>
      <c r="M168" s="234"/>
      <c r="N168" s="234"/>
      <c r="O168" s="234"/>
      <c r="P168" s="243"/>
      <c r="Q168" s="243"/>
      <c r="R168" s="243"/>
      <c r="S168" s="243"/>
      <c r="T168" s="243"/>
      <c r="U168" s="243"/>
      <c r="V168" s="243"/>
      <c r="W168" s="243"/>
      <c r="X168" s="234"/>
      <c r="Y168" s="234"/>
      <c r="Z168" s="247"/>
      <c r="AA168" s="247"/>
      <c r="AB168" s="247"/>
      <c r="AC168" s="247"/>
      <c r="AD168" s="247"/>
      <c r="AE168" s="247"/>
      <c r="AF168" s="247"/>
      <c r="AG168" s="247"/>
      <c r="AH168" s="247"/>
      <c r="AI168" s="247"/>
      <c r="AJ168" s="247"/>
      <c r="AK168" s="247"/>
      <c r="AL168" s="247"/>
      <c r="AM168" s="243"/>
      <c r="AN168" s="243"/>
      <c r="AO168" s="243"/>
      <c r="AP168" s="247"/>
      <c r="AQ168" s="247"/>
      <c r="AR168" s="247"/>
      <c r="AS168" s="247"/>
      <c r="AT168" s="243"/>
      <c r="AU168" s="243"/>
      <c r="AV168" s="243"/>
      <c r="AW168" s="243"/>
      <c r="AX168" s="243"/>
      <c r="AY168" s="243"/>
      <c r="AZ168" s="243"/>
      <c r="BA168" s="243"/>
      <c r="BB168" s="243"/>
      <c r="BC168" s="243"/>
      <c r="BD168" s="243"/>
      <c r="BE168" s="243"/>
      <c r="BF168" s="243"/>
      <c r="BG168" s="234"/>
      <c r="BH168" s="234"/>
      <c r="BI168" s="234"/>
      <c r="BJ168" s="234"/>
      <c r="BK168" s="234"/>
      <c r="BL168" s="243"/>
      <c r="BM168" s="243"/>
      <c r="BN168" s="243"/>
      <c r="BO168" s="243"/>
      <c r="BP168" s="90" t="s">
        <v>200</v>
      </c>
      <c r="BQ168" s="90"/>
      <c r="BR168" s="90"/>
      <c r="BS168" s="90" t="s">
        <v>200</v>
      </c>
      <c r="BT168" s="90"/>
      <c r="BU168" s="90"/>
      <c r="BV168" s="90"/>
      <c r="BW168" s="90"/>
      <c r="BX168" s="90"/>
      <c r="BY168" s="269"/>
      <c r="BZ168" s="263"/>
      <c r="CA168" s="263"/>
      <c r="CB168" s="90"/>
      <c r="CC168" s="183"/>
      <c r="CD168" s="183"/>
      <c r="CE168" s="183"/>
      <c r="CF168" s="183"/>
      <c r="CG168" s="183"/>
      <c r="CH168" s="183"/>
      <c r="CI168" s="183"/>
      <c r="CJ168" s="183"/>
      <c r="CK168" s="183"/>
      <c r="CL168" s="183"/>
      <c r="CM168" s="183"/>
      <c r="CN168" s="183"/>
      <c r="CO168" s="183"/>
      <c r="CP168" s="183"/>
      <c r="CQ168" s="183"/>
      <c r="CR168" s="183"/>
      <c r="CS168" s="183"/>
      <c r="CT168" s="183"/>
      <c r="CU168" s="183"/>
      <c r="CV168" s="183"/>
    </row>
    <row r="169" spans="1:100" ht="17.25" thickBot="1">
      <c r="A169" s="93" t="s">
        <v>189</v>
      </c>
      <c r="B169" s="109" t="s">
        <v>190</v>
      </c>
      <c r="C169" s="222"/>
      <c r="D169" s="214"/>
      <c r="E169" s="214"/>
      <c r="F169" s="214"/>
      <c r="G169" s="214"/>
      <c r="H169" s="214"/>
      <c r="I169" s="214"/>
      <c r="J169" s="215"/>
      <c r="K169" s="215"/>
      <c r="L169" s="215"/>
      <c r="M169" s="215"/>
      <c r="N169" s="215"/>
      <c r="O169" s="215"/>
      <c r="P169" s="215"/>
      <c r="Q169" s="215"/>
      <c r="R169" s="215"/>
      <c r="S169" s="217"/>
      <c r="T169" s="217"/>
      <c r="U169" s="217"/>
      <c r="V169" s="217"/>
      <c r="W169" s="217"/>
      <c r="X169" s="217"/>
      <c r="Y169" s="214"/>
      <c r="Z169" s="223"/>
      <c r="AA169" s="223"/>
      <c r="AB169" s="223"/>
      <c r="AC169" s="223"/>
      <c r="AD169" s="223"/>
      <c r="AE169" s="219"/>
      <c r="AF169" s="219"/>
      <c r="AG169" s="219"/>
      <c r="AH169" s="219"/>
      <c r="AI169" s="219"/>
      <c r="AJ169" s="220"/>
      <c r="AK169" s="220"/>
      <c r="AL169" s="220"/>
      <c r="AM169" s="214"/>
      <c r="AN169" s="214"/>
      <c r="AO169" s="248"/>
      <c r="AP169" s="220"/>
      <c r="AQ169" s="220"/>
      <c r="AR169" s="220"/>
      <c r="AS169" s="220"/>
      <c r="AT169" s="217"/>
      <c r="AU169" s="217"/>
      <c r="AV169" s="217"/>
      <c r="AW169" s="217"/>
      <c r="AX169" s="217"/>
      <c r="AY169" s="217"/>
      <c r="AZ169" s="220"/>
      <c r="BA169" s="220"/>
      <c r="BB169" s="220"/>
      <c r="BC169" s="220"/>
      <c r="BD169" s="220"/>
      <c r="BE169" s="220"/>
      <c r="BF169" s="220"/>
      <c r="BG169" s="220"/>
      <c r="BH169" s="220"/>
      <c r="BI169" s="220"/>
      <c r="BJ169" s="220"/>
      <c r="BK169" s="220"/>
      <c r="BL169" s="220"/>
      <c r="BM169" s="220"/>
      <c r="BN169" s="220"/>
      <c r="BO169" s="220"/>
      <c r="BP169" s="49" t="s">
        <v>200</v>
      </c>
      <c r="BQ169" s="50"/>
      <c r="BR169" s="51"/>
      <c r="BS169" s="52" t="s">
        <v>200</v>
      </c>
      <c r="BT169" s="53"/>
      <c r="BU169" s="54"/>
      <c r="BV169" s="55" t="s">
        <v>200</v>
      </c>
      <c r="BW169" s="56" t="s">
        <v>200</v>
      </c>
      <c r="BX169" s="57" t="s">
        <v>200</v>
      </c>
      <c r="BY169" s="254"/>
      <c r="BZ169" s="273"/>
      <c r="CA169" s="274"/>
      <c r="CB169" s="59"/>
      <c r="CC169" s="153" t="str">
        <f t="shared" si="37"/>
        <v/>
      </c>
      <c r="CD169" s="154" t="str">
        <f t="shared" si="38"/>
        <v/>
      </c>
      <c r="CE169" s="155" t="str">
        <f t="shared" si="39"/>
        <v/>
      </c>
      <c r="CF169" s="156" t="str">
        <f t="shared" si="40"/>
        <v/>
      </c>
      <c r="CG169" s="157" t="str">
        <f t="shared" si="41"/>
        <v/>
      </c>
      <c r="CH169" s="154" t="str">
        <f t="shared" si="42"/>
        <v/>
      </c>
      <c r="CI169" s="155" t="str">
        <f t="shared" si="43"/>
        <v/>
      </c>
      <c r="CJ169" s="156"/>
      <c r="CK169" s="157" t="str">
        <f t="shared" si="44"/>
        <v/>
      </c>
      <c r="CL169" s="158" t="str">
        <f t="shared" si="45"/>
        <v/>
      </c>
      <c r="CM169" s="155" t="str">
        <f t="shared" si="46"/>
        <v/>
      </c>
      <c r="CN169" s="156"/>
      <c r="CO169" s="157" t="str">
        <f t="shared" si="47"/>
        <v/>
      </c>
      <c r="CP169" s="154" t="str">
        <f t="shared" si="48"/>
        <v/>
      </c>
      <c r="CQ169" s="155" t="str">
        <f t="shared" si="49"/>
        <v/>
      </c>
      <c r="CR169" s="159" t="str">
        <f t="shared" si="50"/>
        <v/>
      </c>
      <c r="CS169" s="157" t="str">
        <f t="shared" si="51"/>
        <v/>
      </c>
      <c r="CT169" s="154" t="str">
        <f t="shared" si="52"/>
        <v/>
      </c>
      <c r="CU169" s="155" t="str">
        <f t="shared" si="71"/>
        <v/>
      </c>
      <c r="CV169" s="156" t="str">
        <f t="shared" si="72"/>
        <v/>
      </c>
    </row>
    <row r="170" spans="1:100" ht="17.25" thickBot="1">
      <c r="A170" s="93" t="s">
        <v>191</v>
      </c>
      <c r="B170" s="89"/>
      <c r="C170" s="222"/>
      <c r="D170" s="214"/>
      <c r="E170" s="214"/>
      <c r="F170" s="214"/>
      <c r="G170" s="214"/>
      <c r="H170" s="214"/>
      <c r="I170" s="214"/>
      <c r="J170" s="215"/>
      <c r="K170" s="215"/>
      <c r="L170" s="215"/>
      <c r="M170" s="215"/>
      <c r="N170" s="215"/>
      <c r="O170" s="215"/>
      <c r="P170" s="215"/>
      <c r="Q170" s="215"/>
      <c r="R170" s="215"/>
      <c r="S170" s="217"/>
      <c r="T170" s="217"/>
      <c r="U170" s="217"/>
      <c r="V170" s="217"/>
      <c r="W170" s="217"/>
      <c r="X170" s="217"/>
      <c r="Y170" s="214"/>
      <c r="Z170" s="223"/>
      <c r="AA170" s="223"/>
      <c r="AB170" s="223"/>
      <c r="AC170" s="223"/>
      <c r="AD170" s="223"/>
      <c r="AE170" s="219"/>
      <c r="AF170" s="219"/>
      <c r="AG170" s="219"/>
      <c r="AH170" s="219"/>
      <c r="AI170" s="219"/>
      <c r="AJ170" s="220"/>
      <c r="AK170" s="220"/>
      <c r="AL170" s="220">
        <v>10</v>
      </c>
      <c r="AM170" s="214"/>
      <c r="AN170" s="214"/>
      <c r="AO170" s="248"/>
      <c r="AP170" s="220"/>
      <c r="AQ170" s="220"/>
      <c r="AR170" s="220"/>
      <c r="AS170" s="220"/>
      <c r="AT170" s="217"/>
      <c r="AU170" s="217"/>
      <c r="AV170" s="217"/>
      <c r="AW170" s="217"/>
      <c r="AX170" s="217"/>
      <c r="AY170" s="217"/>
      <c r="AZ170" s="220"/>
      <c r="BA170" s="220"/>
      <c r="BB170" s="220"/>
      <c r="BC170" s="220"/>
      <c r="BD170" s="220"/>
      <c r="BE170" s="220"/>
      <c r="BF170" s="220"/>
      <c r="BG170" s="220"/>
      <c r="BH170" s="220"/>
      <c r="BI170" s="220"/>
      <c r="BJ170" s="220"/>
      <c r="BK170" s="220"/>
      <c r="BL170" s="220"/>
      <c r="BM170" s="220"/>
      <c r="BN170" s="220"/>
      <c r="BO170" s="220"/>
      <c r="BP170" s="49">
        <v>10</v>
      </c>
      <c r="BQ170" s="50"/>
      <c r="BR170" s="51"/>
      <c r="BS170" s="52" t="s">
        <v>200</v>
      </c>
      <c r="BT170" s="53"/>
      <c r="BU170" s="54"/>
      <c r="BV170" s="55" t="s">
        <v>200</v>
      </c>
      <c r="BW170" s="56" t="s">
        <v>200</v>
      </c>
      <c r="BX170" s="57" t="s">
        <v>200</v>
      </c>
      <c r="BY170" s="270"/>
      <c r="BZ170" s="251"/>
      <c r="CA170" s="275"/>
      <c r="CB170" s="59">
        <v>15</v>
      </c>
      <c r="CC170" s="153" t="str">
        <f t="shared" si="37"/>
        <v/>
      </c>
      <c r="CD170" s="154" t="str">
        <f t="shared" si="38"/>
        <v/>
      </c>
      <c r="CE170" s="155" t="str">
        <f t="shared" si="39"/>
        <v/>
      </c>
      <c r="CF170" s="156" t="str">
        <f t="shared" si="40"/>
        <v/>
      </c>
      <c r="CG170" s="157" t="str">
        <f t="shared" si="41"/>
        <v/>
      </c>
      <c r="CH170" s="154" t="str">
        <f t="shared" si="42"/>
        <v/>
      </c>
      <c r="CI170" s="155" t="str">
        <f t="shared" si="43"/>
        <v/>
      </c>
      <c r="CJ170" s="156"/>
      <c r="CK170" s="157">
        <f t="shared" si="44"/>
        <v>10</v>
      </c>
      <c r="CL170" s="158" t="str">
        <f t="shared" si="45"/>
        <v/>
      </c>
      <c r="CM170" s="155" t="str">
        <f t="shared" si="46"/>
        <v/>
      </c>
      <c r="CN170" s="156"/>
      <c r="CO170" s="157" t="str">
        <f t="shared" si="47"/>
        <v/>
      </c>
      <c r="CP170" s="154" t="str">
        <f t="shared" si="48"/>
        <v/>
      </c>
      <c r="CQ170" s="155" t="str">
        <f t="shared" si="49"/>
        <v/>
      </c>
      <c r="CR170" s="159" t="str">
        <f t="shared" si="50"/>
        <v/>
      </c>
      <c r="CS170" s="157" t="str">
        <f t="shared" si="51"/>
        <v/>
      </c>
      <c r="CT170" s="154" t="str">
        <f t="shared" si="52"/>
        <v/>
      </c>
      <c r="CU170" s="155" t="str">
        <f t="shared" si="71"/>
        <v/>
      </c>
      <c r="CV170" s="156" t="str">
        <f t="shared" si="72"/>
        <v/>
      </c>
    </row>
    <row r="171" spans="1:100" ht="17.25" thickBot="1">
      <c r="A171" s="93" t="s">
        <v>192</v>
      </c>
      <c r="B171" s="89"/>
      <c r="C171" s="222"/>
      <c r="D171" s="214"/>
      <c r="E171" s="214"/>
      <c r="F171" s="214"/>
      <c r="G171" s="214"/>
      <c r="H171" s="214"/>
      <c r="I171" s="214"/>
      <c r="J171" s="215"/>
      <c r="K171" s="215"/>
      <c r="L171" s="215"/>
      <c r="M171" s="215"/>
      <c r="N171" s="215"/>
      <c r="O171" s="215"/>
      <c r="P171" s="215"/>
      <c r="Q171" s="215"/>
      <c r="R171" s="215"/>
      <c r="S171" s="217"/>
      <c r="T171" s="217"/>
      <c r="U171" s="217"/>
      <c r="V171" s="217"/>
      <c r="W171" s="217"/>
      <c r="X171" s="217"/>
      <c r="Y171" s="214"/>
      <c r="Z171" s="223"/>
      <c r="AA171" s="223"/>
      <c r="AB171" s="223"/>
      <c r="AC171" s="223"/>
      <c r="AD171" s="223"/>
      <c r="AE171" s="219"/>
      <c r="AF171" s="219"/>
      <c r="AG171" s="219"/>
      <c r="AH171" s="219"/>
      <c r="AI171" s="219"/>
      <c r="AJ171" s="220"/>
      <c r="AK171" s="220"/>
      <c r="AL171" s="220"/>
      <c r="AM171" s="214"/>
      <c r="AN171" s="214"/>
      <c r="AO171" s="248"/>
      <c r="AP171" s="220"/>
      <c r="AQ171" s="220"/>
      <c r="AR171" s="220"/>
      <c r="AS171" s="220"/>
      <c r="AT171" s="217"/>
      <c r="AU171" s="217"/>
      <c r="AV171" s="217"/>
      <c r="AW171" s="217"/>
      <c r="AX171" s="217"/>
      <c r="AY171" s="217"/>
      <c r="AZ171" s="220"/>
      <c r="BA171" s="220"/>
      <c r="BB171" s="220"/>
      <c r="BC171" s="220"/>
      <c r="BD171" s="220"/>
      <c r="BE171" s="220"/>
      <c r="BF171" s="220"/>
      <c r="BG171" s="220"/>
      <c r="BH171" s="220"/>
      <c r="BI171" s="220"/>
      <c r="BJ171" s="220"/>
      <c r="BK171" s="220"/>
      <c r="BL171" s="220"/>
      <c r="BM171" s="220"/>
      <c r="BN171" s="220"/>
      <c r="BO171" s="220"/>
      <c r="BP171" s="49" t="s">
        <v>200</v>
      </c>
      <c r="BQ171" s="50" t="s">
        <v>200</v>
      </c>
      <c r="BR171" s="51" t="s">
        <v>200</v>
      </c>
      <c r="BS171" s="52" t="s">
        <v>200</v>
      </c>
      <c r="BT171" s="53"/>
      <c r="BU171" s="54"/>
      <c r="BV171" s="55" t="str">
        <f t="shared" ref="BV171:BV173" si="73">IFERROR(AVERAGE(G171,O171,X171), "")</f>
        <v/>
      </c>
      <c r="BW171" s="56" t="str">
        <f t="shared" ref="BW171:BW173" si="74">IF(CB171=0, "",MIN(G171,O171,X171))</f>
        <v/>
      </c>
      <c r="BX171" s="57" t="str">
        <f t="shared" ref="BX171:BX173" si="75">IF(CB171=0, "",MAX(G171,O171,X171))</f>
        <v/>
      </c>
      <c r="BY171" s="270"/>
      <c r="BZ171" s="251"/>
      <c r="CA171" s="275"/>
      <c r="CB171" s="59"/>
      <c r="CC171" s="153" t="str">
        <f t="shared" si="37"/>
        <v/>
      </c>
      <c r="CD171" s="154" t="str">
        <f t="shared" si="38"/>
        <v/>
      </c>
      <c r="CE171" s="155" t="str">
        <f t="shared" si="39"/>
        <v/>
      </c>
      <c r="CF171" s="156" t="str">
        <f t="shared" si="40"/>
        <v/>
      </c>
      <c r="CG171" s="157" t="str">
        <f t="shared" si="41"/>
        <v/>
      </c>
      <c r="CH171" s="154" t="str">
        <f t="shared" si="42"/>
        <v/>
      </c>
      <c r="CI171" s="155" t="str">
        <f t="shared" si="43"/>
        <v/>
      </c>
      <c r="CJ171" s="156"/>
      <c r="CK171" s="157" t="str">
        <f t="shared" si="44"/>
        <v/>
      </c>
      <c r="CL171" s="158" t="str">
        <f t="shared" si="45"/>
        <v/>
      </c>
      <c r="CM171" s="155" t="str">
        <f t="shared" si="46"/>
        <v/>
      </c>
      <c r="CN171" s="156"/>
      <c r="CO171" s="157" t="str">
        <f t="shared" si="47"/>
        <v/>
      </c>
      <c r="CP171" s="154" t="str">
        <f t="shared" si="48"/>
        <v/>
      </c>
      <c r="CQ171" s="155" t="str">
        <f t="shared" si="49"/>
        <v/>
      </c>
      <c r="CR171" s="159" t="str">
        <f t="shared" si="50"/>
        <v/>
      </c>
      <c r="CS171" s="157" t="str">
        <f t="shared" si="51"/>
        <v/>
      </c>
      <c r="CT171" s="154" t="str">
        <f t="shared" si="52"/>
        <v/>
      </c>
      <c r="CU171" s="155" t="str">
        <f t="shared" si="71"/>
        <v/>
      </c>
      <c r="CV171" s="156" t="str">
        <f t="shared" si="72"/>
        <v/>
      </c>
    </row>
    <row r="172" spans="1:100" ht="17.25" thickBot="1">
      <c r="A172" s="93" t="s">
        <v>193</v>
      </c>
      <c r="B172" s="89"/>
      <c r="C172" s="222"/>
      <c r="D172" s="214"/>
      <c r="E172" s="214"/>
      <c r="F172" s="214"/>
      <c r="G172" s="214"/>
      <c r="H172" s="214"/>
      <c r="I172" s="214"/>
      <c r="J172" s="215"/>
      <c r="K172" s="215"/>
      <c r="L172" s="215"/>
      <c r="M172" s="215"/>
      <c r="N172" s="215"/>
      <c r="O172" s="215"/>
      <c r="P172" s="215"/>
      <c r="Q172" s="215"/>
      <c r="R172" s="215"/>
      <c r="S172" s="217"/>
      <c r="T172" s="217"/>
      <c r="U172" s="217"/>
      <c r="V172" s="217"/>
      <c r="W172" s="217"/>
      <c r="X172" s="217"/>
      <c r="Y172" s="214"/>
      <c r="Z172" s="223"/>
      <c r="AA172" s="223"/>
      <c r="AB172" s="223"/>
      <c r="AC172" s="223"/>
      <c r="AD172" s="223"/>
      <c r="AE172" s="219"/>
      <c r="AF172" s="219"/>
      <c r="AG172" s="219"/>
      <c r="AH172" s="219"/>
      <c r="AI172" s="219"/>
      <c r="AJ172" s="220"/>
      <c r="AK172" s="220"/>
      <c r="AL172" s="220"/>
      <c r="AM172" s="214"/>
      <c r="AN172" s="214"/>
      <c r="AO172" s="248"/>
      <c r="AP172" s="220"/>
      <c r="AQ172" s="220"/>
      <c r="AR172" s="220"/>
      <c r="AS172" s="220"/>
      <c r="AT172" s="217"/>
      <c r="AU172" s="217"/>
      <c r="AV172" s="217"/>
      <c r="AW172" s="217"/>
      <c r="AX172" s="217"/>
      <c r="AY172" s="217"/>
      <c r="AZ172" s="220"/>
      <c r="BA172" s="220"/>
      <c r="BB172" s="220"/>
      <c r="BC172" s="220"/>
      <c r="BD172" s="220"/>
      <c r="BE172" s="220"/>
      <c r="BF172" s="220"/>
      <c r="BG172" s="220"/>
      <c r="BH172" s="220"/>
      <c r="BI172" s="220"/>
      <c r="BJ172" s="220"/>
      <c r="BK172" s="220"/>
      <c r="BL172" s="220"/>
      <c r="BM172" s="220"/>
      <c r="BN172" s="220"/>
      <c r="BO172" s="220"/>
      <c r="BP172" s="49" t="s">
        <v>200</v>
      </c>
      <c r="BQ172" s="50" t="s">
        <v>200</v>
      </c>
      <c r="BR172" s="51" t="s">
        <v>200</v>
      </c>
      <c r="BS172" s="52" t="s">
        <v>200</v>
      </c>
      <c r="BT172" s="53"/>
      <c r="BU172" s="54"/>
      <c r="BV172" s="55" t="str">
        <f t="shared" si="73"/>
        <v/>
      </c>
      <c r="BW172" s="56" t="str">
        <f t="shared" si="74"/>
        <v/>
      </c>
      <c r="BX172" s="57" t="str">
        <f t="shared" si="75"/>
        <v/>
      </c>
      <c r="BY172" s="270"/>
      <c r="BZ172" s="252"/>
      <c r="CA172" s="281">
        <v>6.18</v>
      </c>
      <c r="CB172" s="59"/>
      <c r="CC172" s="153" t="str">
        <f t="shared" si="37"/>
        <v/>
      </c>
      <c r="CD172" s="154" t="str">
        <f t="shared" si="38"/>
        <v/>
      </c>
      <c r="CE172" s="155" t="str">
        <f t="shared" si="39"/>
        <v/>
      </c>
      <c r="CF172" s="156" t="str">
        <f t="shared" si="40"/>
        <v/>
      </c>
      <c r="CG172" s="157" t="str">
        <f t="shared" si="41"/>
        <v/>
      </c>
      <c r="CH172" s="154" t="str">
        <f t="shared" si="42"/>
        <v/>
      </c>
      <c r="CI172" s="155" t="str">
        <f t="shared" si="43"/>
        <v/>
      </c>
      <c r="CJ172" s="184"/>
      <c r="CK172" s="157" t="str">
        <f t="shared" si="44"/>
        <v/>
      </c>
      <c r="CL172" s="185"/>
      <c r="CM172" s="155" t="str">
        <f t="shared" si="46"/>
        <v/>
      </c>
      <c r="CN172" s="184"/>
      <c r="CO172" s="157" t="str">
        <f t="shared" si="47"/>
        <v/>
      </c>
      <c r="CP172" s="154" t="str">
        <f t="shared" si="48"/>
        <v/>
      </c>
      <c r="CQ172" s="155" t="str">
        <f t="shared" si="49"/>
        <v/>
      </c>
      <c r="CR172" s="184"/>
      <c r="CS172" s="157" t="str">
        <f t="shared" si="51"/>
        <v/>
      </c>
      <c r="CT172" s="154" t="str">
        <f t="shared" si="52"/>
        <v/>
      </c>
      <c r="CU172" s="155" t="str">
        <f t="shared" si="71"/>
        <v/>
      </c>
      <c r="CV172" s="156" t="str">
        <f t="shared" si="72"/>
        <v/>
      </c>
    </row>
    <row r="173" spans="1:100" ht="17.25" thickBot="1">
      <c r="A173" s="93" t="s">
        <v>194</v>
      </c>
      <c r="B173" s="89"/>
      <c r="C173" s="222"/>
      <c r="D173" s="214"/>
      <c r="E173" s="214"/>
      <c r="F173" s="214"/>
      <c r="G173" s="214"/>
      <c r="H173" s="214"/>
      <c r="I173" s="214"/>
      <c r="J173" s="215"/>
      <c r="K173" s="215"/>
      <c r="L173" s="215"/>
      <c r="M173" s="215"/>
      <c r="N173" s="215"/>
      <c r="O173" s="215"/>
      <c r="P173" s="215"/>
      <c r="Q173" s="215"/>
      <c r="R173" s="215"/>
      <c r="S173" s="217"/>
      <c r="T173" s="217"/>
      <c r="U173" s="217"/>
      <c r="V173" s="217"/>
      <c r="W173" s="217"/>
      <c r="X173" s="217"/>
      <c r="Y173" s="214"/>
      <c r="Z173" s="223"/>
      <c r="AA173" s="223"/>
      <c r="AB173" s="223"/>
      <c r="AC173" s="223"/>
      <c r="AD173" s="223"/>
      <c r="AE173" s="219"/>
      <c r="AF173" s="219"/>
      <c r="AG173" s="219"/>
      <c r="AH173" s="219"/>
      <c r="AI173" s="219"/>
      <c r="AJ173" s="220"/>
      <c r="AK173" s="220"/>
      <c r="AL173" s="220"/>
      <c r="AM173" s="214"/>
      <c r="AN173" s="214"/>
      <c r="AO173" s="248"/>
      <c r="AP173" s="220"/>
      <c r="AQ173" s="220"/>
      <c r="AR173" s="220"/>
      <c r="AS173" s="220"/>
      <c r="AT173" s="217"/>
      <c r="AU173" s="217"/>
      <c r="AV173" s="217"/>
      <c r="AW173" s="217"/>
      <c r="AX173" s="217"/>
      <c r="AY173" s="217"/>
      <c r="AZ173" s="220"/>
      <c r="BA173" s="220"/>
      <c r="BB173" s="220"/>
      <c r="BC173" s="220"/>
      <c r="BD173" s="220"/>
      <c r="BE173" s="220"/>
      <c r="BF173" s="220"/>
      <c r="BG173" s="220"/>
      <c r="BH173" s="220"/>
      <c r="BI173" s="220"/>
      <c r="BJ173" s="220"/>
      <c r="BK173" s="220"/>
      <c r="BL173" s="220"/>
      <c r="BM173" s="220"/>
      <c r="BN173" s="220"/>
      <c r="BO173" s="220"/>
      <c r="BP173" s="49" t="s">
        <v>200</v>
      </c>
      <c r="BQ173" s="50" t="s">
        <v>200</v>
      </c>
      <c r="BR173" s="51" t="s">
        <v>200</v>
      </c>
      <c r="BS173" s="52" t="s">
        <v>200</v>
      </c>
      <c r="BT173" s="53"/>
      <c r="BU173" s="54"/>
      <c r="BV173" s="55" t="str">
        <f t="shared" si="73"/>
        <v/>
      </c>
      <c r="BW173" s="56" t="str">
        <f t="shared" si="74"/>
        <v/>
      </c>
      <c r="BX173" s="57" t="str">
        <f t="shared" si="75"/>
        <v/>
      </c>
      <c r="BY173" s="276"/>
      <c r="BZ173" s="253"/>
      <c r="CA173" s="277">
        <v>3.62</v>
      </c>
      <c r="CB173" s="59"/>
      <c r="CC173" s="153" t="str">
        <f t="shared" si="37"/>
        <v/>
      </c>
      <c r="CD173" s="154" t="str">
        <f t="shared" si="38"/>
        <v/>
      </c>
      <c r="CE173" s="155" t="str">
        <f t="shared" si="39"/>
        <v/>
      </c>
      <c r="CF173" s="156" t="str">
        <f t="shared" si="40"/>
        <v/>
      </c>
      <c r="CG173" s="157" t="str">
        <f t="shared" si="41"/>
        <v/>
      </c>
      <c r="CH173" s="154" t="str">
        <f t="shared" si="42"/>
        <v/>
      </c>
      <c r="CI173" s="155" t="str">
        <f t="shared" si="43"/>
        <v/>
      </c>
      <c r="CJ173" s="184"/>
      <c r="CK173" s="203"/>
      <c r="CL173" s="185"/>
      <c r="CM173" s="155" t="str">
        <f t="shared" si="46"/>
        <v/>
      </c>
      <c r="CN173" s="184"/>
      <c r="CO173" s="203"/>
      <c r="CP173" s="185"/>
      <c r="CQ173" s="204"/>
      <c r="CR173" s="184"/>
      <c r="CS173" s="203"/>
      <c r="CT173" s="185"/>
      <c r="CU173" s="155" t="str">
        <f t="shared" si="71"/>
        <v/>
      </c>
      <c r="CV173" s="156" t="str">
        <f t="shared" si="72"/>
        <v/>
      </c>
    </row>
    <row r="174" spans="1:100" ht="17.25" thickBot="1">
      <c r="A174" s="93" t="s">
        <v>274</v>
      </c>
      <c r="B174" s="89"/>
      <c r="C174" s="222"/>
      <c r="D174" s="214"/>
      <c r="E174" s="214"/>
      <c r="F174" s="214"/>
      <c r="G174" s="214"/>
      <c r="H174" s="214"/>
      <c r="I174" s="214"/>
      <c r="J174" s="215"/>
      <c r="K174" s="215"/>
      <c r="L174" s="215"/>
      <c r="M174" s="215"/>
      <c r="N174" s="215"/>
      <c r="O174" s="215"/>
      <c r="P174" s="215"/>
      <c r="Q174" s="215"/>
      <c r="R174" s="215"/>
      <c r="S174" s="217"/>
      <c r="T174" s="217"/>
      <c r="U174" s="217"/>
      <c r="V174" s="217"/>
      <c r="W174" s="217"/>
      <c r="X174" s="217"/>
      <c r="Y174" s="217"/>
      <c r="Z174" s="223"/>
      <c r="AA174" s="245"/>
      <c r="AB174" s="245"/>
      <c r="AC174" s="245"/>
      <c r="AD174" s="245"/>
      <c r="AE174" s="219"/>
      <c r="AF174" s="219"/>
      <c r="AG174" s="219"/>
      <c r="AH174" s="219"/>
      <c r="AI174" s="219"/>
      <c r="AJ174" s="220"/>
      <c r="AK174" s="220"/>
      <c r="AL174" s="220"/>
      <c r="AM174" s="214"/>
      <c r="AN174" s="214"/>
      <c r="AO174" s="214"/>
      <c r="AP174" s="220"/>
      <c r="AQ174" s="220"/>
      <c r="AR174" s="220"/>
      <c r="AS174" s="220"/>
      <c r="AT174" s="217"/>
      <c r="AU174" s="217"/>
      <c r="AV174" s="217"/>
      <c r="AW174" s="217"/>
      <c r="AX174" s="217"/>
      <c r="AY174" s="217"/>
      <c r="AZ174" s="220"/>
      <c r="BA174" s="220"/>
      <c r="BB174" s="220"/>
      <c r="BC174" s="220"/>
      <c r="BD174" s="220"/>
      <c r="BE174" s="220"/>
      <c r="BF174" s="220"/>
      <c r="BG174" s="220"/>
      <c r="BH174" s="220"/>
      <c r="BI174" s="220"/>
      <c r="BJ174" s="220"/>
      <c r="BK174" s="220"/>
      <c r="BL174" s="220"/>
      <c r="BM174" s="220"/>
      <c r="BN174" s="220"/>
      <c r="BO174" s="220"/>
      <c r="BP174" s="49" t="s">
        <v>200</v>
      </c>
      <c r="BQ174" s="50" t="s">
        <v>200</v>
      </c>
      <c r="BR174" s="51" t="s">
        <v>200</v>
      </c>
      <c r="BS174" s="52" t="s">
        <v>200</v>
      </c>
      <c r="BT174" s="53"/>
      <c r="BU174" s="54"/>
      <c r="BV174" s="55" t="str">
        <f t="shared" ref="BV174" si="76">IFERROR(AVERAGE(G174,O174,X174), "")</f>
        <v/>
      </c>
      <c r="BW174" s="56" t="str">
        <f t="shared" ref="BW174" si="77">IF(CB174=0, "",MIN(G174,O174,X174))</f>
        <v/>
      </c>
      <c r="BX174" s="57" t="str">
        <f t="shared" ref="BX174" si="78">IF(CB174=0, "",MAX(G174,O174,X174))</f>
        <v/>
      </c>
      <c r="BY174" s="276"/>
      <c r="BZ174" s="253"/>
      <c r="CA174" s="277"/>
      <c r="CB174" s="59"/>
      <c r="CC174" s="153" t="str">
        <f t="shared" ref="CC174" si="79">IFERROR(AVERAGE(D174,E174,F174,H174,C174), "")</f>
        <v/>
      </c>
      <c r="CD174" s="154" t="str">
        <f t="shared" ref="CD174" si="80">IFERROR(AVERAGE(G174,I174), "")</f>
        <v/>
      </c>
      <c r="CE174" s="155" t="str">
        <f t="shared" ref="CE174" si="81">IFERROR(AVERAGE(L174,N174,P174,R174,T174,J174), "")</f>
        <v/>
      </c>
      <c r="CF174" s="156" t="str">
        <f t="shared" ref="CF174" si="82">IFERROR(AVERAGE(M174,O174,Q174,K174), "")</f>
        <v/>
      </c>
      <c r="CG174" s="157" t="str">
        <f t="shared" ref="CG174" si="83">IFERROR(AVERAGE(U174,W174,Y174,S174), "")</f>
        <v/>
      </c>
      <c r="CH174" s="154" t="str">
        <f t="shared" ref="CH174" si="84">IFERROR(AVERAGE(V174,X174,T174), "")</f>
        <v/>
      </c>
      <c r="CI174" s="155" t="str">
        <f t="shared" ref="CI174" si="85">IFERROR(AVERAGE(AG174,AH174,AI174,AE174,AF174), "")</f>
        <v/>
      </c>
      <c r="CJ174" s="184"/>
      <c r="CK174" s="203"/>
      <c r="CL174" s="185"/>
      <c r="CM174" s="155" t="str">
        <f t="shared" ref="CM174" si="86">IFERROR(AVERAGE(AO174,AM174,AN174), "")</f>
        <v/>
      </c>
      <c r="CN174" s="184"/>
      <c r="CO174" s="203"/>
      <c r="CP174" s="185"/>
      <c r="CQ174" s="204"/>
      <c r="CR174" s="184"/>
      <c r="CS174" s="203"/>
      <c r="CT174" s="185"/>
      <c r="CU174" s="155" t="str">
        <f t="shared" si="71"/>
        <v/>
      </c>
      <c r="CV174" s="156" t="str">
        <f t="shared" si="72"/>
        <v/>
      </c>
    </row>
    <row r="175" spans="1:100" ht="17.25" thickBot="1">
      <c r="A175" s="201" t="s">
        <v>282</v>
      </c>
      <c r="B175" s="202" t="s">
        <v>283</v>
      </c>
      <c r="C175" s="222"/>
      <c r="D175" s="214"/>
      <c r="E175" s="214"/>
      <c r="F175" s="214"/>
      <c r="G175" s="214"/>
      <c r="H175" s="214"/>
      <c r="I175" s="214"/>
      <c r="J175" s="215"/>
      <c r="K175" s="215"/>
      <c r="L175" s="215"/>
      <c r="M175" s="215"/>
      <c r="N175" s="215"/>
      <c r="O175" s="215"/>
      <c r="P175" s="215"/>
      <c r="Q175" s="215"/>
      <c r="R175" s="215"/>
      <c r="S175" s="217"/>
      <c r="T175" s="217"/>
      <c r="U175" s="217"/>
      <c r="V175" s="217"/>
      <c r="W175" s="217"/>
      <c r="X175" s="217"/>
      <c r="Y175" s="217"/>
      <c r="Z175" s="223"/>
      <c r="AA175" s="245"/>
      <c r="AB175" s="245"/>
      <c r="AC175" s="245"/>
      <c r="AD175" s="245"/>
      <c r="AE175" s="219"/>
      <c r="AF175" s="219"/>
      <c r="AG175" s="219"/>
      <c r="AH175" s="219"/>
      <c r="AI175" s="219">
        <v>5</v>
      </c>
      <c r="AJ175" s="220"/>
      <c r="AK175" s="220"/>
      <c r="AL175" s="220"/>
      <c r="AM175" s="214"/>
      <c r="AN175" s="214"/>
      <c r="AO175" s="214"/>
      <c r="AP175" s="220"/>
      <c r="AQ175" s="220"/>
      <c r="AR175" s="220"/>
      <c r="AS175" s="220"/>
      <c r="AT175" s="217"/>
      <c r="AU175" s="217"/>
      <c r="AV175" s="217"/>
      <c r="AW175" s="217"/>
      <c r="AX175" s="217"/>
      <c r="AY175" s="217"/>
      <c r="AZ175" s="220"/>
      <c r="BA175" s="220"/>
      <c r="BB175" s="220"/>
      <c r="BC175" s="220"/>
      <c r="BD175" s="220"/>
      <c r="BE175" s="220"/>
      <c r="BF175" s="220"/>
      <c r="BG175" s="220"/>
      <c r="BH175" s="220"/>
      <c r="BI175" s="220"/>
      <c r="BJ175" s="220"/>
      <c r="BK175" s="220"/>
      <c r="BL175" s="220"/>
      <c r="BM175" s="220"/>
      <c r="BN175" s="220"/>
      <c r="BO175" s="220"/>
      <c r="BP175" s="49">
        <v>5</v>
      </c>
      <c r="BQ175" s="50"/>
      <c r="BR175" s="51"/>
      <c r="BS175" s="52" t="s">
        <v>200</v>
      </c>
      <c r="BT175" s="53"/>
      <c r="BU175" s="54"/>
      <c r="BV175" s="55" t="str">
        <f t="shared" ref="BV175" si="87">IFERROR(AVERAGE(G175,O175,X175), "")</f>
        <v/>
      </c>
      <c r="BW175" s="56"/>
      <c r="BX175" s="57"/>
      <c r="BY175" s="278"/>
      <c r="BZ175" s="279"/>
      <c r="CA175" s="280"/>
      <c r="CB175" s="59">
        <v>5</v>
      </c>
      <c r="CC175" s="190" t="str">
        <f t="shared" ref="CC175" si="88">IFERROR(AVERAGE(D175,E175,F175,H175,C175), "")</f>
        <v/>
      </c>
      <c r="CD175" s="191" t="str">
        <f t="shared" ref="CD175" si="89">IFERROR(AVERAGE(G175,I175), "")</f>
        <v/>
      </c>
      <c r="CE175" s="192" t="str">
        <f t="shared" ref="CE175" si="90">IFERROR(AVERAGE(L175,N175,P175,R175,T175,J175), "")</f>
        <v/>
      </c>
      <c r="CF175" s="193" t="str">
        <f t="shared" ref="CF175" si="91">IFERROR(AVERAGE(M175,O175,Q175,K175), "")</f>
        <v/>
      </c>
      <c r="CG175" s="194" t="str">
        <f t="shared" ref="CG175" si="92">IFERROR(AVERAGE(U175,W175,Y175,S175), "")</f>
        <v/>
      </c>
      <c r="CH175" s="191" t="str">
        <f t="shared" ref="CH175" si="93">IFERROR(AVERAGE(V175,X175,T175), "")</f>
        <v/>
      </c>
      <c r="CI175" s="192">
        <f t="shared" ref="CI175" si="94">IFERROR(AVERAGE(AG175,AH175,AI175,AE175,AF175), "")</f>
        <v>5</v>
      </c>
      <c r="CJ175" s="186"/>
      <c r="CK175" s="187"/>
      <c r="CL175" s="188"/>
      <c r="CM175" s="192" t="str">
        <f t="shared" ref="CM175" si="95">IFERROR(AVERAGE(AO175,AM175,AN175), "")</f>
        <v/>
      </c>
      <c r="CN175" s="186"/>
      <c r="CO175" s="187"/>
      <c r="CP175" s="188"/>
      <c r="CQ175" s="189"/>
      <c r="CR175" s="186"/>
      <c r="CS175" s="187"/>
      <c r="CT175" s="188"/>
      <c r="CU175" s="192" t="str">
        <f t="shared" ref="CU175" si="96">IFERROR(AVERAGE(AB175,AD175,AF175,AH175,AJ175,Z175), "")</f>
        <v/>
      </c>
      <c r="CV175" s="193" t="str">
        <f t="shared" ref="CV175" si="97">IFERROR(AVERAGE(AC175,AE175,AG175,AA175), "")</f>
        <v/>
      </c>
    </row>
    <row r="176" spans="1:100" ht="17.25" thickBot="1">
      <c r="A176" s="5"/>
      <c r="B176" s="5"/>
      <c r="C176" s="32"/>
      <c r="D176" s="33"/>
      <c r="E176" s="33"/>
      <c r="F176" s="33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0"/>
      <c r="T176" s="30"/>
      <c r="U176" s="30"/>
      <c r="V176" s="30"/>
      <c r="W176" s="30"/>
      <c r="X176" s="30"/>
      <c r="Y176" s="30"/>
      <c r="Z176" s="73"/>
      <c r="AA176" s="73"/>
      <c r="AB176" s="73"/>
      <c r="AC176" s="73"/>
      <c r="AD176" s="73"/>
      <c r="AE176" s="30"/>
      <c r="AF176" s="30"/>
      <c r="AG176" s="30"/>
      <c r="AH176" s="34"/>
      <c r="AI176" s="34"/>
      <c r="AJ176" s="35"/>
      <c r="AK176" s="32"/>
      <c r="AL176" s="32"/>
      <c r="AM176" s="32"/>
      <c r="AN176" s="32"/>
      <c r="AO176" s="32"/>
      <c r="AP176" s="73"/>
      <c r="AQ176" s="73"/>
      <c r="AR176" s="73"/>
      <c r="AS176" s="73"/>
      <c r="AT176" s="32"/>
      <c r="AU176" s="32"/>
      <c r="AV176" s="32"/>
      <c r="AW176" s="32"/>
      <c r="AX176" s="32"/>
      <c r="AY176" s="32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7"/>
      <c r="BQ176" s="69"/>
      <c r="BR176" s="69"/>
      <c r="BS176" s="37"/>
      <c r="BT176" s="32"/>
      <c r="BU176" s="32"/>
      <c r="BV176" s="37"/>
      <c r="BW176" s="32"/>
      <c r="BX176" s="32"/>
      <c r="BY176" s="32"/>
      <c r="BZ176" s="32"/>
      <c r="CA176" s="32"/>
      <c r="CB176" s="68"/>
      <c r="CC176" s="195"/>
      <c r="CD176" s="195"/>
      <c r="CE176" s="195"/>
      <c r="CF176" s="195"/>
      <c r="CG176" s="195"/>
      <c r="CH176" s="195"/>
      <c r="CI176" s="195"/>
      <c r="CJ176" s="195"/>
      <c r="CK176" s="195"/>
      <c r="CL176" s="195"/>
      <c r="CM176" s="195"/>
      <c r="CN176" s="195"/>
      <c r="CO176" s="195"/>
      <c r="CP176" s="195"/>
      <c r="CQ176" s="195"/>
      <c r="CR176" s="195"/>
      <c r="CS176" s="195"/>
      <c r="CT176" s="195"/>
      <c r="CU176" s="196"/>
      <c r="CV176" s="196"/>
    </row>
    <row r="177" spans="1:100" ht="17.2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3"/>
      <c r="AA177" s="73"/>
      <c r="AB177" s="73"/>
      <c r="AC177" s="73"/>
      <c r="AD177" s="73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3"/>
      <c r="AQ177" s="73"/>
      <c r="AR177" s="73"/>
      <c r="AS177" s="73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7"/>
      <c r="BQ177" s="69"/>
      <c r="BR177" s="69"/>
      <c r="BS177" s="37"/>
      <c r="BT177" s="32"/>
      <c r="BU177" s="32"/>
      <c r="BV177" s="37"/>
      <c r="BW177" s="32"/>
      <c r="BX177" s="32"/>
      <c r="BY177" s="32"/>
      <c r="BZ177" s="32"/>
      <c r="CA177" s="32"/>
      <c r="CB177" s="68"/>
      <c r="CC177" s="195"/>
      <c r="CD177" s="195"/>
      <c r="CE177" s="195"/>
      <c r="CF177" s="195"/>
      <c r="CG177" s="195"/>
      <c r="CH177" s="195"/>
      <c r="CI177" s="195"/>
      <c r="CJ177" s="195"/>
      <c r="CK177" s="195"/>
      <c r="CL177" s="195"/>
      <c r="CM177" s="195"/>
      <c r="CN177" s="195"/>
      <c r="CO177" s="195"/>
      <c r="CP177" s="195"/>
      <c r="CQ177" s="195"/>
      <c r="CR177" s="195"/>
      <c r="CS177" s="195"/>
      <c r="CT177" s="195"/>
      <c r="CU177" s="196"/>
      <c r="CV177" s="196"/>
    </row>
    <row r="178" spans="1:100" ht="17.2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3"/>
      <c r="AA178" s="73"/>
      <c r="AB178" s="73"/>
      <c r="AC178" s="73"/>
      <c r="AD178" s="73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3"/>
      <c r="AQ178" s="73"/>
      <c r="AR178" s="73"/>
      <c r="AS178" s="73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7"/>
      <c r="BQ178" s="69"/>
      <c r="BR178" s="69"/>
      <c r="BS178" s="37"/>
      <c r="BT178" s="32"/>
      <c r="BU178" s="32"/>
      <c r="BV178" s="37"/>
      <c r="BW178" s="32"/>
      <c r="BX178" s="32"/>
      <c r="BY178" s="32"/>
      <c r="BZ178" s="32"/>
      <c r="CA178" s="32"/>
      <c r="CB178" s="68"/>
      <c r="CC178" s="195"/>
      <c r="CD178" s="195"/>
      <c r="CE178" s="195"/>
      <c r="CF178" s="195"/>
      <c r="CG178" s="195"/>
      <c r="CH178" s="195"/>
      <c r="CI178" s="195"/>
      <c r="CJ178" s="195"/>
      <c r="CK178" s="195"/>
      <c r="CL178" s="195"/>
      <c r="CM178" s="195"/>
      <c r="CN178" s="195"/>
      <c r="CO178" s="195"/>
      <c r="CP178" s="195"/>
      <c r="CQ178" s="195"/>
      <c r="CR178" s="195"/>
      <c r="CS178" s="195"/>
      <c r="CT178" s="195"/>
      <c r="CU178" s="196"/>
      <c r="CV178" s="196"/>
    </row>
    <row r="179" spans="1:100" ht="17.2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3"/>
      <c r="AA179" s="73"/>
      <c r="AB179" s="73"/>
      <c r="AC179" s="73"/>
      <c r="AD179" s="73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3"/>
      <c r="AQ179" s="73"/>
      <c r="AR179" s="73"/>
      <c r="AS179" s="73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7"/>
      <c r="BQ179" s="69"/>
      <c r="BR179" s="69"/>
      <c r="BS179" s="37"/>
      <c r="BT179" s="32"/>
      <c r="BU179" s="32"/>
      <c r="BV179" s="37"/>
      <c r="BW179" s="32"/>
      <c r="BX179" s="32"/>
      <c r="BY179" s="32"/>
      <c r="BZ179" s="32"/>
      <c r="CA179" s="32"/>
      <c r="CC179" s="195"/>
      <c r="CD179" s="195"/>
      <c r="CE179" s="195"/>
      <c r="CF179" s="195"/>
      <c r="CG179" s="195"/>
      <c r="CH179" s="195"/>
      <c r="CI179" s="195"/>
      <c r="CJ179" s="195"/>
      <c r="CK179" s="195"/>
      <c r="CL179" s="195"/>
      <c r="CM179" s="195"/>
      <c r="CN179" s="195"/>
      <c r="CO179" s="195"/>
      <c r="CP179" s="195"/>
      <c r="CQ179" s="195"/>
      <c r="CR179" s="195"/>
      <c r="CS179" s="195"/>
      <c r="CT179" s="195"/>
      <c r="CU179" s="196"/>
      <c r="CV179" s="196"/>
    </row>
    <row r="180" spans="1:100" ht="17.2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3"/>
      <c r="AA180" s="73"/>
      <c r="AB180" s="73"/>
      <c r="AC180" s="73"/>
      <c r="AD180" s="73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3"/>
      <c r="AQ180" s="73"/>
      <c r="AR180" s="73"/>
      <c r="AS180" s="73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7"/>
      <c r="BQ180" s="69"/>
      <c r="BR180" s="69"/>
      <c r="BS180" s="37"/>
      <c r="BT180" s="32"/>
      <c r="BU180" s="32"/>
      <c r="BV180" s="37"/>
      <c r="BW180" s="32"/>
      <c r="BX180" s="32"/>
      <c r="BY180" s="32"/>
      <c r="BZ180" s="32"/>
      <c r="CA180" s="32"/>
      <c r="CC180" s="195"/>
      <c r="CD180" s="195"/>
      <c r="CE180" s="195"/>
      <c r="CF180" s="195"/>
      <c r="CG180" s="195"/>
      <c r="CH180" s="195"/>
      <c r="CI180" s="195"/>
      <c r="CJ180" s="195"/>
      <c r="CK180" s="195"/>
      <c r="CL180" s="195"/>
      <c r="CM180" s="195"/>
      <c r="CN180" s="195"/>
      <c r="CO180" s="195"/>
      <c r="CP180" s="195"/>
      <c r="CQ180" s="195"/>
      <c r="CR180" s="195"/>
      <c r="CS180" s="195"/>
      <c r="CT180" s="195"/>
      <c r="CU180" s="196"/>
      <c r="CV180" s="196"/>
    </row>
    <row r="181" spans="1:100" ht="17.2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3"/>
      <c r="AA181" s="73"/>
      <c r="AB181" s="73"/>
      <c r="AC181" s="73"/>
      <c r="AD181" s="73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3"/>
      <c r="AQ181" s="73"/>
      <c r="AR181" s="73"/>
      <c r="AS181" s="73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7"/>
      <c r="BQ181" s="69"/>
      <c r="BR181" s="69"/>
      <c r="BS181" s="37"/>
      <c r="BT181" s="32"/>
      <c r="BU181" s="32"/>
      <c r="BV181" s="37"/>
      <c r="BW181" s="32"/>
      <c r="BX181" s="32"/>
      <c r="BY181" s="32"/>
      <c r="BZ181" s="32"/>
      <c r="CA181" s="32"/>
      <c r="CC181" s="195"/>
      <c r="CD181" s="195"/>
      <c r="CE181" s="195"/>
      <c r="CF181" s="195"/>
      <c r="CG181" s="195"/>
      <c r="CH181" s="195"/>
      <c r="CI181" s="195"/>
      <c r="CJ181" s="195"/>
      <c r="CK181" s="195"/>
      <c r="CL181" s="195"/>
      <c r="CM181" s="195"/>
      <c r="CN181" s="195"/>
      <c r="CO181" s="195"/>
      <c r="CP181" s="195"/>
      <c r="CQ181" s="195"/>
      <c r="CR181" s="195"/>
      <c r="CS181" s="195"/>
      <c r="CT181" s="195"/>
      <c r="CU181" s="196"/>
      <c r="CV181" s="196"/>
    </row>
    <row r="182" spans="1:100" ht="17.2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3"/>
      <c r="AA182" s="73"/>
      <c r="AB182" s="73"/>
      <c r="AC182" s="73"/>
      <c r="AD182" s="73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3"/>
      <c r="AQ182" s="73"/>
      <c r="AR182" s="73"/>
      <c r="AS182" s="73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7"/>
      <c r="BQ182" s="69"/>
      <c r="BR182" s="69"/>
      <c r="BS182" s="37"/>
      <c r="BT182" s="32"/>
      <c r="BU182" s="32"/>
      <c r="BV182" s="37"/>
      <c r="BW182" s="32"/>
      <c r="BX182" s="32"/>
      <c r="BY182" s="32"/>
      <c r="BZ182" s="32"/>
      <c r="CA182" s="32"/>
      <c r="CC182" s="195"/>
      <c r="CD182" s="195"/>
      <c r="CE182" s="195"/>
      <c r="CF182" s="195"/>
      <c r="CG182" s="195"/>
      <c r="CH182" s="195"/>
      <c r="CI182" s="195"/>
      <c r="CJ182" s="195"/>
      <c r="CK182" s="195"/>
      <c r="CL182" s="195"/>
      <c r="CM182" s="195"/>
      <c r="CN182" s="195"/>
      <c r="CO182" s="195"/>
      <c r="CP182" s="195"/>
      <c r="CQ182" s="195"/>
      <c r="CR182" s="195"/>
      <c r="CS182" s="195"/>
      <c r="CT182" s="195"/>
      <c r="CU182" s="196"/>
      <c r="CV182" s="196"/>
    </row>
    <row r="183" spans="1:100" ht="17.2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3"/>
      <c r="AA183" s="73"/>
      <c r="AB183" s="73"/>
      <c r="AC183" s="73"/>
      <c r="AD183" s="73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3"/>
      <c r="AQ183" s="73"/>
      <c r="AR183" s="73"/>
      <c r="AS183" s="73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7"/>
      <c r="BQ183" s="69"/>
      <c r="BR183" s="69"/>
      <c r="BS183" s="37"/>
      <c r="BT183" s="32"/>
      <c r="BU183" s="32"/>
      <c r="BV183" s="37"/>
      <c r="BW183" s="32"/>
      <c r="BX183" s="32"/>
      <c r="BY183" s="32"/>
      <c r="BZ183" s="32"/>
      <c r="CA183" s="32"/>
      <c r="CC183" s="195"/>
      <c r="CD183" s="195"/>
      <c r="CE183" s="195"/>
      <c r="CF183" s="195"/>
      <c r="CG183" s="195"/>
      <c r="CH183" s="195"/>
      <c r="CI183" s="195"/>
      <c r="CJ183" s="195"/>
      <c r="CK183" s="195"/>
      <c r="CL183" s="195"/>
      <c r="CM183" s="195"/>
      <c r="CN183" s="195"/>
      <c r="CO183" s="195"/>
      <c r="CP183" s="195"/>
      <c r="CQ183" s="195"/>
      <c r="CR183" s="195"/>
      <c r="CS183" s="195"/>
      <c r="CT183" s="195"/>
      <c r="CU183" s="196"/>
      <c r="CV183" s="196"/>
    </row>
    <row r="184" spans="1:100" ht="17.2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3"/>
      <c r="AA184" s="73"/>
      <c r="AB184" s="73"/>
      <c r="AC184" s="73"/>
      <c r="AD184" s="73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3"/>
      <c r="AQ184" s="73"/>
      <c r="AR184" s="73"/>
      <c r="AS184" s="73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7"/>
      <c r="BQ184" s="69"/>
      <c r="BR184" s="69"/>
      <c r="BS184" s="37"/>
      <c r="BT184" s="32"/>
      <c r="BU184" s="32"/>
      <c r="BV184" s="37"/>
      <c r="BW184" s="32"/>
      <c r="BX184" s="32"/>
      <c r="BY184" s="32"/>
      <c r="BZ184" s="32"/>
      <c r="CA184" s="32"/>
      <c r="CC184" s="195"/>
      <c r="CD184" s="195"/>
      <c r="CE184" s="195"/>
      <c r="CF184" s="195"/>
      <c r="CG184" s="195"/>
      <c r="CH184" s="195"/>
      <c r="CI184" s="195"/>
      <c r="CJ184" s="195"/>
      <c r="CK184" s="195"/>
      <c r="CL184" s="195"/>
      <c r="CM184" s="195"/>
      <c r="CN184" s="195"/>
      <c r="CO184" s="195"/>
      <c r="CP184" s="195"/>
      <c r="CQ184" s="195"/>
      <c r="CR184" s="195"/>
      <c r="CS184" s="195"/>
      <c r="CT184" s="195"/>
      <c r="CU184" s="196"/>
      <c r="CV184" s="196"/>
    </row>
    <row r="185" spans="1:100" ht="17.2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3"/>
      <c r="AA185" s="73"/>
      <c r="AB185" s="73"/>
      <c r="AC185" s="73"/>
      <c r="AD185" s="73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3"/>
      <c r="AQ185" s="73"/>
      <c r="AR185" s="73"/>
      <c r="AS185" s="73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7"/>
      <c r="BQ185" s="69"/>
      <c r="BR185" s="69"/>
      <c r="BS185" s="37"/>
      <c r="BT185" s="32"/>
      <c r="BU185" s="32"/>
      <c r="BV185" s="37"/>
      <c r="BW185" s="32"/>
      <c r="BX185" s="32"/>
      <c r="BY185" s="32"/>
      <c r="BZ185" s="32"/>
      <c r="CA185" s="32"/>
      <c r="CC185" s="195"/>
      <c r="CD185" s="195"/>
      <c r="CE185" s="195"/>
      <c r="CF185" s="195"/>
      <c r="CG185" s="195"/>
      <c r="CH185" s="195"/>
      <c r="CI185" s="195"/>
      <c r="CJ185" s="195"/>
      <c r="CK185" s="195"/>
      <c r="CL185" s="195"/>
      <c r="CM185" s="195"/>
      <c r="CN185" s="195"/>
      <c r="CO185" s="195"/>
      <c r="CP185" s="195"/>
      <c r="CQ185" s="195"/>
      <c r="CR185" s="195"/>
      <c r="CS185" s="195"/>
      <c r="CT185" s="195"/>
      <c r="CU185" s="196"/>
      <c r="CV185" s="196"/>
    </row>
    <row r="186" spans="1:100" ht="17.2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3"/>
      <c r="AA186" s="73"/>
      <c r="AB186" s="73"/>
      <c r="AC186" s="73"/>
      <c r="AD186" s="73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3"/>
      <c r="AQ186" s="73"/>
      <c r="AR186" s="73"/>
      <c r="AS186" s="73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7"/>
      <c r="BQ186" s="69"/>
      <c r="BR186" s="69"/>
      <c r="BS186" s="37"/>
      <c r="BT186" s="32"/>
      <c r="BU186" s="32"/>
      <c r="BV186" s="37"/>
      <c r="BW186" s="32"/>
      <c r="BX186" s="32"/>
      <c r="BY186" s="32"/>
      <c r="BZ186" s="32"/>
      <c r="CA186" s="32"/>
      <c r="CC186" s="195"/>
      <c r="CD186" s="195"/>
      <c r="CE186" s="195"/>
      <c r="CF186" s="195"/>
      <c r="CG186" s="195"/>
      <c r="CH186" s="195"/>
      <c r="CI186" s="195"/>
      <c r="CJ186" s="195"/>
      <c r="CK186" s="195"/>
      <c r="CL186" s="195"/>
      <c r="CM186" s="195"/>
      <c r="CN186" s="195"/>
      <c r="CO186" s="195"/>
      <c r="CP186" s="195"/>
      <c r="CQ186" s="195"/>
      <c r="CR186" s="195"/>
      <c r="CS186" s="195"/>
      <c r="CT186" s="195"/>
      <c r="CU186" s="196"/>
      <c r="CV186" s="196"/>
    </row>
    <row r="187" spans="1:100" ht="17.2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3"/>
      <c r="AA187" s="73"/>
      <c r="AB187" s="73"/>
      <c r="AC187" s="73"/>
      <c r="AD187" s="73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3"/>
      <c r="AQ187" s="73"/>
      <c r="AR187" s="73"/>
      <c r="AS187" s="73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7"/>
      <c r="BQ187" s="69"/>
      <c r="BR187" s="69"/>
      <c r="BS187" s="37"/>
      <c r="BT187" s="32"/>
      <c r="BU187" s="32"/>
      <c r="BV187" s="37"/>
      <c r="BW187" s="32"/>
      <c r="BX187" s="32"/>
      <c r="BY187" s="32"/>
      <c r="BZ187" s="32"/>
      <c r="CA187" s="32"/>
      <c r="CC187" s="195"/>
      <c r="CD187" s="195"/>
      <c r="CE187" s="195"/>
      <c r="CF187" s="195"/>
      <c r="CG187" s="195"/>
      <c r="CH187" s="195"/>
      <c r="CI187" s="195"/>
      <c r="CJ187" s="195"/>
      <c r="CK187" s="195"/>
      <c r="CL187" s="195"/>
      <c r="CM187" s="195"/>
      <c r="CN187" s="195"/>
      <c r="CO187" s="195"/>
      <c r="CP187" s="195"/>
      <c r="CQ187" s="195"/>
      <c r="CR187" s="195"/>
      <c r="CS187" s="195"/>
      <c r="CT187" s="195"/>
      <c r="CU187" s="196"/>
      <c r="CV187" s="196"/>
    </row>
    <row r="188" spans="1:100" ht="17.2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3"/>
      <c r="AA188" s="73"/>
      <c r="AB188" s="73"/>
      <c r="AC188" s="73"/>
      <c r="AD188" s="73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3"/>
      <c r="AQ188" s="73"/>
      <c r="AR188" s="73"/>
      <c r="AS188" s="73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37"/>
      <c r="BQ188" s="69"/>
      <c r="BR188" s="69"/>
      <c r="BS188" s="37"/>
      <c r="BT188" s="32"/>
      <c r="BU188" s="32"/>
      <c r="BV188" s="37"/>
      <c r="BW188" s="32"/>
      <c r="BX188" s="32"/>
      <c r="BY188" s="32"/>
      <c r="BZ188" s="32"/>
      <c r="CA188" s="32"/>
      <c r="CC188" s="195"/>
      <c r="CD188" s="195"/>
      <c r="CE188" s="195"/>
      <c r="CF188" s="195"/>
      <c r="CG188" s="195"/>
      <c r="CH188" s="195"/>
      <c r="CI188" s="195"/>
      <c r="CJ188" s="195"/>
      <c r="CK188" s="195"/>
      <c r="CL188" s="195"/>
      <c r="CM188" s="195"/>
      <c r="CN188" s="195"/>
      <c r="CO188" s="195"/>
      <c r="CP188" s="195"/>
      <c r="CQ188" s="195"/>
      <c r="CR188" s="195"/>
      <c r="CS188" s="195"/>
      <c r="CT188" s="195"/>
      <c r="CU188" s="196"/>
      <c r="CV188" s="196"/>
    </row>
    <row r="189" spans="1:100" ht="17.2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3"/>
      <c r="AA189" s="73"/>
      <c r="AB189" s="73"/>
      <c r="AC189" s="73"/>
      <c r="AD189" s="73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3"/>
      <c r="AQ189" s="73"/>
      <c r="AR189" s="73"/>
      <c r="AS189" s="73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37"/>
      <c r="BQ189" s="69"/>
      <c r="BR189" s="69"/>
      <c r="BS189" s="37"/>
      <c r="BT189" s="32"/>
      <c r="BU189" s="32"/>
      <c r="BV189" s="37"/>
      <c r="BW189" s="32"/>
      <c r="BX189" s="32"/>
      <c r="BY189" s="32"/>
      <c r="BZ189" s="32"/>
      <c r="CA189" s="32"/>
      <c r="CC189" s="195"/>
      <c r="CD189" s="195"/>
      <c r="CE189" s="195"/>
      <c r="CF189" s="195"/>
      <c r="CG189" s="195"/>
      <c r="CH189" s="195"/>
      <c r="CI189" s="195"/>
      <c r="CJ189" s="195"/>
      <c r="CK189" s="195"/>
      <c r="CL189" s="195"/>
      <c r="CM189" s="195"/>
      <c r="CN189" s="195"/>
      <c r="CO189" s="195"/>
      <c r="CP189" s="195"/>
      <c r="CQ189" s="195"/>
      <c r="CR189" s="195"/>
      <c r="CS189" s="195"/>
      <c r="CT189" s="195"/>
      <c r="CU189" s="196"/>
      <c r="CV189" s="196"/>
    </row>
    <row r="190" spans="1:100" ht="17.2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3"/>
      <c r="AA190" s="73"/>
      <c r="AB190" s="73"/>
      <c r="AC190" s="73"/>
      <c r="AD190" s="73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3"/>
      <c r="AQ190" s="73"/>
      <c r="AR190" s="73"/>
      <c r="AS190" s="73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37"/>
      <c r="BQ190" s="69"/>
      <c r="BR190" s="69"/>
      <c r="BS190" s="37"/>
      <c r="BT190" s="32"/>
      <c r="BU190" s="32"/>
      <c r="BV190" s="37"/>
      <c r="BW190" s="32"/>
      <c r="BX190" s="32"/>
      <c r="BY190" s="32"/>
      <c r="BZ190" s="32"/>
      <c r="CA190" s="32"/>
      <c r="CC190" s="195"/>
      <c r="CD190" s="195"/>
      <c r="CE190" s="195"/>
      <c r="CF190" s="195"/>
      <c r="CG190" s="195"/>
      <c r="CH190" s="195"/>
      <c r="CI190" s="195"/>
      <c r="CJ190" s="195"/>
      <c r="CK190" s="195"/>
      <c r="CL190" s="195"/>
      <c r="CM190" s="195"/>
      <c r="CN190" s="195"/>
      <c r="CO190" s="195"/>
      <c r="CP190" s="195"/>
      <c r="CQ190" s="195"/>
      <c r="CR190" s="195"/>
      <c r="CS190" s="195"/>
      <c r="CT190" s="195"/>
      <c r="CU190" s="196"/>
      <c r="CV190" s="196"/>
    </row>
    <row r="191" spans="1:100" ht="17.2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3"/>
      <c r="AA191" s="73"/>
      <c r="AB191" s="73"/>
      <c r="AC191" s="73"/>
      <c r="AD191" s="73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3"/>
      <c r="AQ191" s="73"/>
      <c r="AR191" s="73"/>
      <c r="AS191" s="73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37"/>
      <c r="BQ191" s="69"/>
      <c r="BR191" s="69"/>
      <c r="BS191" s="37"/>
      <c r="BT191" s="32"/>
      <c r="BU191" s="32"/>
      <c r="BV191" s="37"/>
      <c r="BW191" s="32"/>
      <c r="BX191" s="32"/>
      <c r="BY191" s="32"/>
      <c r="BZ191" s="32"/>
      <c r="CA191" s="32"/>
      <c r="CC191" s="195"/>
      <c r="CD191" s="195"/>
      <c r="CE191" s="195"/>
      <c r="CF191" s="195"/>
      <c r="CG191" s="195"/>
      <c r="CH191" s="195"/>
      <c r="CI191" s="195"/>
      <c r="CJ191" s="195"/>
      <c r="CK191" s="195"/>
      <c r="CL191" s="195"/>
      <c r="CM191" s="195"/>
      <c r="CN191" s="195"/>
      <c r="CO191" s="195"/>
      <c r="CP191" s="195"/>
      <c r="CQ191" s="195"/>
      <c r="CR191" s="195"/>
      <c r="CS191" s="195"/>
      <c r="CT191" s="195"/>
      <c r="CU191" s="196"/>
      <c r="CV191" s="196"/>
    </row>
    <row r="192" spans="1:100" ht="17.2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3"/>
      <c r="AA192" s="73"/>
      <c r="AB192" s="73"/>
      <c r="AC192" s="73"/>
      <c r="AD192" s="73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3"/>
      <c r="AQ192" s="73"/>
      <c r="AR192" s="73"/>
      <c r="AS192" s="73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37"/>
      <c r="BQ192" s="69"/>
      <c r="BR192" s="69"/>
      <c r="BS192" s="37"/>
      <c r="BT192" s="32"/>
      <c r="BU192" s="32"/>
      <c r="BV192" s="37"/>
      <c r="BW192" s="32"/>
      <c r="BX192" s="32"/>
      <c r="BY192" s="32"/>
      <c r="BZ192" s="32"/>
      <c r="CA192" s="32"/>
      <c r="CC192" s="195"/>
      <c r="CD192" s="195"/>
      <c r="CE192" s="195"/>
      <c r="CF192" s="195"/>
      <c r="CG192" s="195"/>
      <c r="CH192" s="195"/>
      <c r="CI192" s="195"/>
      <c r="CJ192" s="195"/>
      <c r="CK192" s="195"/>
      <c r="CL192" s="195"/>
      <c r="CM192" s="195"/>
      <c r="CN192" s="195"/>
      <c r="CO192" s="195"/>
      <c r="CP192" s="195"/>
      <c r="CQ192" s="195"/>
      <c r="CR192" s="195"/>
      <c r="CS192" s="195"/>
      <c r="CT192" s="195"/>
      <c r="CU192" s="196"/>
      <c r="CV192" s="196"/>
    </row>
    <row r="193" spans="1:100" ht="17.2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3"/>
      <c r="AA193" s="73"/>
      <c r="AB193" s="73"/>
      <c r="AC193" s="73"/>
      <c r="AD193" s="73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3"/>
      <c r="AQ193" s="73"/>
      <c r="AR193" s="73"/>
      <c r="AS193" s="73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37"/>
      <c r="BQ193" s="69"/>
      <c r="BR193" s="69"/>
      <c r="BS193" s="37"/>
      <c r="BT193" s="32"/>
      <c r="BU193" s="32"/>
      <c r="BV193" s="37"/>
      <c r="BW193" s="32"/>
      <c r="BX193" s="32"/>
      <c r="BY193" s="32"/>
      <c r="BZ193" s="32"/>
      <c r="CA193" s="32"/>
      <c r="CC193" s="195"/>
      <c r="CD193" s="195"/>
      <c r="CE193" s="195"/>
      <c r="CF193" s="195"/>
      <c r="CG193" s="195"/>
      <c r="CH193" s="195"/>
      <c r="CI193" s="195"/>
      <c r="CJ193" s="195"/>
      <c r="CK193" s="195"/>
      <c r="CL193" s="195"/>
      <c r="CM193" s="195"/>
      <c r="CN193" s="195"/>
      <c r="CO193" s="195"/>
      <c r="CP193" s="195"/>
      <c r="CQ193" s="195"/>
      <c r="CR193" s="195"/>
      <c r="CS193" s="195"/>
      <c r="CT193" s="195"/>
      <c r="CU193" s="196"/>
      <c r="CV193" s="196"/>
    </row>
    <row r="194" spans="1:100" ht="17.2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3"/>
      <c r="AA194" s="73"/>
      <c r="AB194" s="73"/>
      <c r="AC194" s="73"/>
      <c r="AD194" s="73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3"/>
      <c r="AQ194" s="73"/>
      <c r="AR194" s="73"/>
      <c r="AS194" s="73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37"/>
      <c r="BQ194" s="69"/>
      <c r="BR194" s="69"/>
      <c r="BS194" s="37"/>
      <c r="BT194" s="32"/>
      <c r="BU194" s="32"/>
      <c r="BV194" s="37"/>
      <c r="BW194" s="32"/>
      <c r="BX194" s="32"/>
      <c r="BY194" s="32"/>
      <c r="BZ194" s="32"/>
      <c r="CA194" s="32"/>
      <c r="CC194" s="195"/>
      <c r="CD194" s="195"/>
      <c r="CE194" s="195"/>
      <c r="CF194" s="195"/>
      <c r="CG194" s="195"/>
      <c r="CH194" s="195"/>
      <c r="CI194" s="195"/>
      <c r="CJ194" s="195"/>
      <c r="CK194" s="195"/>
      <c r="CL194" s="195"/>
      <c r="CM194" s="195"/>
      <c r="CN194" s="195"/>
      <c r="CO194" s="195"/>
      <c r="CP194" s="195"/>
      <c r="CQ194" s="195"/>
      <c r="CR194" s="195"/>
      <c r="CS194" s="195"/>
      <c r="CT194" s="195"/>
      <c r="CU194" s="196"/>
      <c r="CV194" s="196"/>
    </row>
    <row r="195" spans="1:100" ht="17.2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3"/>
      <c r="AA195" s="73"/>
      <c r="AB195" s="73"/>
      <c r="AC195" s="73"/>
      <c r="AD195" s="73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3"/>
      <c r="AQ195" s="73"/>
      <c r="AR195" s="73"/>
      <c r="AS195" s="73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37"/>
      <c r="BQ195" s="69"/>
      <c r="BR195" s="69"/>
      <c r="BS195" s="37"/>
      <c r="BT195" s="32"/>
      <c r="BU195" s="32"/>
      <c r="BV195" s="37"/>
      <c r="BW195" s="32"/>
      <c r="BX195" s="32"/>
      <c r="BY195" s="32"/>
      <c r="BZ195" s="32"/>
      <c r="CA195" s="32"/>
      <c r="CC195" s="195"/>
      <c r="CD195" s="195"/>
      <c r="CE195" s="195"/>
      <c r="CF195" s="195"/>
      <c r="CG195" s="195"/>
      <c r="CH195" s="195"/>
      <c r="CI195" s="195"/>
      <c r="CJ195" s="195"/>
      <c r="CK195" s="195"/>
      <c r="CL195" s="195"/>
      <c r="CM195" s="195"/>
      <c r="CN195" s="195"/>
      <c r="CO195" s="195"/>
      <c r="CP195" s="195"/>
      <c r="CQ195" s="195"/>
      <c r="CR195" s="195"/>
      <c r="CS195" s="195"/>
      <c r="CT195" s="195"/>
      <c r="CU195" s="196"/>
      <c r="CV195" s="196"/>
    </row>
    <row r="196" spans="1:100" ht="17.2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3"/>
      <c r="AA196" s="73"/>
      <c r="AB196" s="73"/>
      <c r="AC196" s="73"/>
      <c r="AD196" s="73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3"/>
      <c r="AQ196" s="73"/>
      <c r="AR196" s="73"/>
      <c r="AS196" s="73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37"/>
      <c r="BQ196" s="69"/>
      <c r="BR196" s="69"/>
      <c r="BS196" s="37"/>
      <c r="BT196" s="32"/>
      <c r="BU196" s="32"/>
      <c r="BV196" s="37"/>
      <c r="BW196" s="32"/>
      <c r="BX196" s="32"/>
      <c r="BY196" s="32"/>
      <c r="BZ196" s="32"/>
      <c r="CA196" s="32"/>
      <c r="CC196" s="195"/>
      <c r="CD196" s="195"/>
      <c r="CE196" s="195"/>
      <c r="CF196" s="195"/>
      <c r="CG196" s="195"/>
      <c r="CH196" s="195"/>
      <c r="CI196" s="195"/>
      <c r="CJ196" s="195"/>
      <c r="CK196" s="195"/>
      <c r="CL196" s="195"/>
      <c r="CM196" s="195"/>
      <c r="CN196" s="195"/>
      <c r="CO196" s="195"/>
      <c r="CP196" s="195"/>
      <c r="CQ196" s="195"/>
      <c r="CR196" s="195"/>
      <c r="CS196" s="195"/>
      <c r="CT196" s="195"/>
      <c r="CU196" s="196"/>
      <c r="CV196" s="196"/>
    </row>
    <row r="197" spans="1:100" ht="17.2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3"/>
      <c r="AA197" s="73"/>
      <c r="AB197" s="73"/>
      <c r="AC197" s="73"/>
      <c r="AD197" s="73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3"/>
      <c r="AQ197" s="73"/>
      <c r="AR197" s="73"/>
      <c r="AS197" s="73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37"/>
      <c r="BQ197" s="69"/>
      <c r="BR197" s="69"/>
      <c r="BS197" s="37"/>
      <c r="BT197" s="32"/>
      <c r="BU197" s="32"/>
      <c r="BV197" s="37"/>
      <c r="BW197" s="32"/>
      <c r="BX197" s="32"/>
      <c r="BY197" s="32"/>
      <c r="BZ197" s="32"/>
      <c r="CA197" s="32"/>
      <c r="CC197" s="195"/>
      <c r="CD197" s="195"/>
      <c r="CE197" s="195"/>
      <c r="CF197" s="195"/>
      <c r="CG197" s="195"/>
      <c r="CH197" s="195"/>
      <c r="CI197" s="195"/>
      <c r="CJ197" s="195"/>
      <c r="CK197" s="195"/>
      <c r="CL197" s="195"/>
      <c r="CM197" s="195"/>
      <c r="CN197" s="195"/>
      <c r="CO197" s="195"/>
      <c r="CP197" s="195"/>
      <c r="CQ197" s="195"/>
      <c r="CR197" s="195"/>
      <c r="CS197" s="195"/>
      <c r="CT197" s="195"/>
      <c r="CU197" s="196"/>
      <c r="CV197" s="196"/>
    </row>
    <row r="198" spans="1:100" ht="17.2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3"/>
      <c r="AA198" s="73"/>
      <c r="AB198" s="73"/>
      <c r="AC198" s="73"/>
      <c r="AD198" s="73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3"/>
      <c r="AQ198" s="73"/>
      <c r="AR198" s="73"/>
      <c r="AS198" s="73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37"/>
      <c r="BQ198" s="69"/>
      <c r="BR198" s="69"/>
      <c r="BS198" s="37"/>
      <c r="BT198" s="32"/>
      <c r="BU198" s="32"/>
      <c r="BV198" s="37"/>
      <c r="BW198" s="32"/>
      <c r="BX198" s="32"/>
      <c r="BY198" s="32"/>
      <c r="BZ198" s="32"/>
      <c r="CA198" s="32"/>
      <c r="CC198" s="195"/>
      <c r="CD198" s="195"/>
      <c r="CE198" s="195"/>
      <c r="CF198" s="195"/>
      <c r="CG198" s="195"/>
      <c r="CH198" s="195"/>
      <c r="CI198" s="195"/>
      <c r="CJ198" s="195"/>
      <c r="CK198" s="195"/>
      <c r="CL198" s="195"/>
      <c r="CM198" s="195"/>
      <c r="CN198" s="195"/>
      <c r="CO198" s="195"/>
      <c r="CP198" s="195"/>
      <c r="CQ198" s="195"/>
      <c r="CR198" s="195"/>
      <c r="CS198" s="195"/>
      <c r="CT198" s="195"/>
      <c r="CU198" s="196"/>
      <c r="CV198" s="196"/>
    </row>
    <row r="199" spans="1:100" ht="17.2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3"/>
      <c r="AA199" s="73"/>
      <c r="AB199" s="73"/>
      <c r="AC199" s="73"/>
      <c r="AD199" s="73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3"/>
      <c r="AQ199" s="73"/>
      <c r="AR199" s="73"/>
      <c r="AS199" s="73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37"/>
      <c r="BQ199" s="69"/>
      <c r="BR199" s="69"/>
      <c r="BS199" s="37"/>
      <c r="BT199" s="32"/>
      <c r="BU199" s="32"/>
      <c r="BV199" s="37"/>
      <c r="BW199" s="32"/>
      <c r="BX199" s="32"/>
      <c r="BY199" s="32"/>
      <c r="BZ199" s="32"/>
      <c r="CA199" s="32"/>
      <c r="CC199" s="195"/>
      <c r="CD199" s="195"/>
      <c r="CE199" s="195"/>
      <c r="CF199" s="195"/>
      <c r="CG199" s="195"/>
      <c r="CH199" s="195"/>
      <c r="CI199" s="195"/>
      <c r="CJ199" s="195"/>
      <c r="CK199" s="195"/>
      <c r="CL199" s="195"/>
      <c r="CM199" s="195"/>
      <c r="CN199" s="195"/>
      <c r="CO199" s="195"/>
      <c r="CP199" s="195"/>
      <c r="CQ199" s="195"/>
      <c r="CR199" s="195"/>
      <c r="CS199" s="195"/>
      <c r="CT199" s="195"/>
      <c r="CU199" s="196"/>
      <c r="CV199" s="196"/>
    </row>
    <row r="200" spans="1:100" ht="17.2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3"/>
      <c r="AA200" s="73"/>
      <c r="AB200" s="73"/>
      <c r="AC200" s="73"/>
      <c r="AD200" s="73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3"/>
      <c r="AQ200" s="73"/>
      <c r="AR200" s="73"/>
      <c r="AS200" s="73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37"/>
      <c r="BQ200" s="69"/>
      <c r="BR200" s="69"/>
      <c r="BS200" s="37"/>
      <c r="BT200" s="32"/>
      <c r="BU200" s="32"/>
      <c r="BV200" s="37"/>
      <c r="BW200" s="32"/>
      <c r="BX200" s="32"/>
      <c r="BY200" s="32"/>
      <c r="BZ200" s="32"/>
      <c r="CA200" s="32"/>
    </row>
    <row r="201" spans="1:100" ht="17.2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3"/>
      <c r="AA201" s="73"/>
      <c r="AB201" s="73"/>
      <c r="AC201" s="73"/>
      <c r="AD201" s="73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3"/>
      <c r="AQ201" s="73"/>
      <c r="AR201" s="73"/>
      <c r="AS201" s="73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37"/>
      <c r="BQ201" s="69"/>
      <c r="BR201" s="69"/>
      <c r="BS201" s="37"/>
      <c r="BT201" s="32"/>
      <c r="BU201" s="32"/>
      <c r="BV201" s="37"/>
      <c r="BW201" s="32"/>
      <c r="BX201" s="32"/>
      <c r="BY201" s="32"/>
      <c r="BZ201" s="32"/>
      <c r="CA201" s="32"/>
    </row>
    <row r="202" spans="1:100" ht="17.2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3"/>
      <c r="AA202" s="73"/>
      <c r="AB202" s="73"/>
      <c r="AC202" s="73"/>
      <c r="AD202" s="73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3"/>
      <c r="AQ202" s="73"/>
      <c r="AR202" s="73"/>
      <c r="AS202" s="73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37"/>
      <c r="BQ202" s="69"/>
      <c r="BR202" s="69"/>
      <c r="BS202" s="37"/>
      <c r="BT202" s="32"/>
      <c r="BU202" s="32"/>
      <c r="BV202" s="37"/>
      <c r="BW202" s="32"/>
      <c r="BX202" s="32"/>
      <c r="BY202" s="32"/>
      <c r="BZ202" s="32"/>
      <c r="CA202" s="32"/>
    </row>
    <row r="203" spans="1:100" ht="17.2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3"/>
      <c r="AA203" s="73"/>
      <c r="AB203" s="73"/>
      <c r="AC203" s="73"/>
      <c r="AD203" s="73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3"/>
      <c r="AQ203" s="73"/>
      <c r="AR203" s="73"/>
      <c r="AS203" s="73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37"/>
      <c r="BQ203" s="69"/>
      <c r="BR203" s="69"/>
      <c r="BS203" s="37"/>
      <c r="BT203" s="32"/>
      <c r="BU203" s="32"/>
      <c r="BV203" s="37"/>
      <c r="BW203" s="32"/>
      <c r="BX203" s="32"/>
      <c r="BY203" s="32"/>
      <c r="BZ203" s="32"/>
      <c r="CA203" s="32"/>
    </row>
    <row r="204" spans="1:100" ht="17.2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3"/>
      <c r="AA204" s="73"/>
      <c r="AB204" s="73"/>
      <c r="AC204" s="73"/>
      <c r="AD204" s="73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3"/>
      <c r="AQ204" s="73"/>
      <c r="AR204" s="73"/>
      <c r="AS204" s="73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37"/>
      <c r="BQ204" s="69"/>
      <c r="BR204" s="69"/>
      <c r="BS204" s="37"/>
      <c r="BT204" s="32"/>
      <c r="BU204" s="32"/>
      <c r="BV204" s="37"/>
      <c r="BW204" s="32"/>
      <c r="BX204" s="32"/>
      <c r="BY204" s="32"/>
      <c r="BZ204" s="32"/>
      <c r="CA204" s="32"/>
    </row>
    <row r="205" spans="1:100" ht="17.2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3"/>
      <c r="AA205" s="73"/>
      <c r="AB205" s="73"/>
      <c r="AC205" s="73"/>
      <c r="AD205" s="73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3"/>
      <c r="AQ205" s="73"/>
      <c r="AR205" s="73"/>
      <c r="AS205" s="73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37"/>
      <c r="BQ205" s="69"/>
      <c r="BR205" s="69"/>
      <c r="BS205" s="37"/>
      <c r="BT205" s="32"/>
      <c r="BU205" s="32"/>
      <c r="BV205" s="37"/>
      <c r="BW205" s="32"/>
      <c r="BX205" s="32"/>
      <c r="BY205" s="32"/>
      <c r="BZ205" s="32"/>
      <c r="CA205" s="32"/>
    </row>
    <row r="206" spans="1:100" ht="17.2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3"/>
      <c r="AA206" s="73"/>
      <c r="AB206" s="73"/>
      <c r="AC206" s="73"/>
      <c r="AD206" s="73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3"/>
      <c r="AQ206" s="73"/>
      <c r="AR206" s="73"/>
      <c r="AS206" s="73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37"/>
      <c r="BQ206" s="69"/>
      <c r="BR206" s="69"/>
      <c r="BS206" s="37"/>
      <c r="BT206" s="32"/>
      <c r="BU206" s="32"/>
      <c r="BV206" s="37"/>
      <c r="BW206" s="32"/>
      <c r="BX206" s="32"/>
      <c r="BY206" s="32"/>
      <c r="BZ206" s="32"/>
      <c r="CA206" s="32"/>
    </row>
    <row r="207" spans="1:100" ht="17.2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3"/>
      <c r="AA207" s="73"/>
      <c r="AB207" s="73"/>
      <c r="AC207" s="73"/>
      <c r="AD207" s="73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3"/>
      <c r="AQ207" s="73"/>
      <c r="AR207" s="73"/>
      <c r="AS207" s="73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37"/>
      <c r="BQ207" s="69"/>
      <c r="BR207" s="69"/>
      <c r="BS207" s="37"/>
      <c r="BT207" s="32"/>
      <c r="BU207" s="32"/>
      <c r="BV207" s="37"/>
      <c r="BW207" s="32"/>
      <c r="BX207" s="32"/>
      <c r="BY207" s="32"/>
      <c r="BZ207" s="32"/>
      <c r="CA207" s="32"/>
    </row>
    <row r="208" spans="1:100" ht="17.2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3"/>
      <c r="AA208" s="73"/>
      <c r="AB208" s="73"/>
      <c r="AC208" s="73"/>
      <c r="AD208" s="73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3"/>
      <c r="AQ208" s="73"/>
      <c r="AR208" s="73"/>
      <c r="AS208" s="73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37"/>
      <c r="BQ208" s="69"/>
      <c r="BR208" s="69"/>
      <c r="BS208" s="37"/>
      <c r="BT208" s="32"/>
      <c r="BU208" s="32"/>
      <c r="BV208" s="37"/>
      <c r="BW208" s="32"/>
      <c r="BX208" s="32"/>
      <c r="BY208" s="32"/>
      <c r="BZ208" s="32"/>
      <c r="CA208" s="32"/>
    </row>
    <row r="209" spans="1:79" ht="17.2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3"/>
      <c r="AA209" s="73"/>
      <c r="AB209" s="73"/>
      <c r="AC209" s="73"/>
      <c r="AD209" s="73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3"/>
      <c r="AQ209" s="73"/>
      <c r="AR209" s="73"/>
      <c r="AS209" s="73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37"/>
      <c r="BQ209" s="69"/>
      <c r="BR209" s="69"/>
      <c r="BS209" s="37"/>
      <c r="BT209" s="32"/>
      <c r="BU209" s="32"/>
      <c r="BV209" s="37"/>
      <c r="BW209" s="32"/>
      <c r="BX209" s="32"/>
      <c r="BY209" s="32"/>
      <c r="BZ209" s="32"/>
      <c r="CA209" s="32"/>
    </row>
    <row r="210" spans="1:79" ht="17.2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3"/>
      <c r="AA210" s="73"/>
      <c r="AB210" s="73"/>
      <c r="AC210" s="73"/>
      <c r="AD210" s="73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3"/>
      <c r="AQ210" s="73"/>
      <c r="AR210" s="73"/>
      <c r="AS210" s="73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37"/>
      <c r="BQ210" s="69"/>
      <c r="BR210" s="69"/>
      <c r="BS210" s="37"/>
      <c r="BT210" s="32"/>
      <c r="BU210" s="32"/>
      <c r="BV210" s="37"/>
      <c r="BW210" s="32"/>
      <c r="BX210" s="32"/>
      <c r="BY210" s="32"/>
      <c r="BZ210" s="32"/>
      <c r="CA210" s="32"/>
    </row>
    <row r="211" spans="1:79" ht="17.2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3"/>
      <c r="AA211" s="73"/>
      <c r="AB211" s="73"/>
      <c r="AC211" s="73"/>
      <c r="AD211" s="73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3"/>
      <c r="AQ211" s="73"/>
      <c r="AR211" s="73"/>
      <c r="AS211" s="73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37"/>
      <c r="BQ211" s="69"/>
      <c r="BR211" s="69"/>
      <c r="BS211" s="37"/>
      <c r="BT211" s="32"/>
      <c r="BU211" s="32"/>
      <c r="BV211" s="37"/>
      <c r="BW211" s="32"/>
      <c r="BX211" s="32"/>
      <c r="BY211" s="32"/>
      <c r="BZ211" s="32"/>
      <c r="CA211" s="32"/>
    </row>
    <row r="212" spans="1:79" ht="17.2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3"/>
      <c r="AA212" s="73"/>
      <c r="AB212" s="73"/>
      <c r="AC212" s="73"/>
      <c r="AD212" s="73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3"/>
      <c r="AQ212" s="73"/>
      <c r="AR212" s="73"/>
      <c r="AS212" s="73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37"/>
      <c r="BQ212" s="69"/>
      <c r="BR212" s="69"/>
      <c r="BS212" s="37"/>
      <c r="BT212" s="32"/>
      <c r="BU212" s="32"/>
      <c r="BV212" s="37"/>
      <c r="BW212" s="32"/>
      <c r="BX212" s="32"/>
      <c r="BY212" s="32"/>
      <c r="BZ212" s="32"/>
      <c r="CA212" s="32"/>
    </row>
    <row r="213" spans="1:79" ht="17.2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3"/>
      <c r="AA213" s="73"/>
      <c r="AB213" s="73"/>
      <c r="AC213" s="73"/>
      <c r="AD213" s="73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3"/>
      <c r="AQ213" s="73"/>
      <c r="AR213" s="73"/>
      <c r="AS213" s="73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37"/>
      <c r="BQ213" s="69"/>
      <c r="BR213" s="69"/>
      <c r="BS213" s="37"/>
      <c r="BT213" s="32"/>
      <c r="BU213" s="32"/>
      <c r="BV213" s="37"/>
      <c r="BW213" s="32"/>
      <c r="BX213" s="32"/>
      <c r="BY213" s="32"/>
      <c r="BZ213" s="32"/>
      <c r="CA213" s="32"/>
    </row>
    <row r="214" spans="1:79" ht="17.2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3"/>
      <c r="AA214" s="73"/>
      <c r="AB214" s="73"/>
      <c r="AC214" s="73"/>
      <c r="AD214" s="73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3"/>
      <c r="AQ214" s="73"/>
      <c r="AR214" s="73"/>
      <c r="AS214" s="73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37"/>
      <c r="BQ214" s="69"/>
      <c r="BR214" s="69"/>
      <c r="BS214" s="37"/>
      <c r="BT214" s="32"/>
      <c r="BU214" s="32"/>
      <c r="BV214" s="37"/>
      <c r="BW214" s="32"/>
      <c r="BX214" s="32"/>
      <c r="BY214" s="32"/>
      <c r="BZ214" s="32"/>
      <c r="CA214" s="32"/>
    </row>
    <row r="215" spans="1:79" ht="17.2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3"/>
      <c r="AA215" s="73"/>
      <c r="AB215" s="73"/>
      <c r="AC215" s="73"/>
      <c r="AD215" s="73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3"/>
      <c r="AQ215" s="73"/>
      <c r="AR215" s="73"/>
      <c r="AS215" s="73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37"/>
      <c r="BQ215" s="69"/>
      <c r="BR215" s="69"/>
      <c r="BS215" s="37"/>
      <c r="BT215" s="32"/>
      <c r="BU215" s="32"/>
      <c r="BV215" s="37"/>
      <c r="BW215" s="32"/>
      <c r="BX215" s="32"/>
      <c r="BY215" s="32"/>
      <c r="BZ215" s="32"/>
      <c r="CA215" s="32"/>
    </row>
    <row r="216" spans="1:79" ht="17.2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3"/>
      <c r="AA216" s="73"/>
      <c r="AB216" s="73"/>
      <c r="AC216" s="73"/>
      <c r="AD216" s="73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3"/>
      <c r="AQ216" s="73"/>
      <c r="AR216" s="73"/>
      <c r="AS216" s="73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37"/>
      <c r="BQ216" s="69"/>
      <c r="BR216" s="69"/>
      <c r="BS216" s="37"/>
      <c r="BT216" s="32"/>
      <c r="BU216" s="32"/>
      <c r="BV216" s="37"/>
      <c r="BW216" s="32"/>
      <c r="BX216" s="32"/>
      <c r="BY216" s="32"/>
      <c r="BZ216" s="32"/>
      <c r="CA216" s="32"/>
    </row>
    <row r="217" spans="1:79" ht="17.2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3"/>
      <c r="AA217" s="73"/>
      <c r="AB217" s="73"/>
      <c r="AC217" s="73"/>
      <c r="AD217" s="73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3"/>
      <c r="AQ217" s="73"/>
      <c r="AR217" s="73"/>
      <c r="AS217" s="73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37"/>
      <c r="BQ217" s="69"/>
      <c r="BR217" s="69"/>
      <c r="BS217" s="37"/>
      <c r="BT217" s="32"/>
      <c r="BU217" s="32"/>
      <c r="BV217" s="37"/>
      <c r="BW217" s="32"/>
      <c r="BX217" s="32"/>
      <c r="BY217" s="32"/>
      <c r="BZ217" s="32"/>
      <c r="CA217" s="32"/>
    </row>
    <row r="218" spans="1:79" ht="17.2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3"/>
      <c r="AA218" s="73"/>
      <c r="AB218" s="73"/>
      <c r="AC218" s="73"/>
      <c r="AD218" s="73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3"/>
      <c r="AQ218" s="73"/>
      <c r="AR218" s="73"/>
      <c r="AS218" s="73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37"/>
      <c r="BQ218" s="69"/>
      <c r="BR218" s="69"/>
      <c r="BS218" s="37"/>
      <c r="BT218" s="32"/>
      <c r="BU218" s="32"/>
      <c r="BV218" s="37"/>
      <c r="BW218" s="32"/>
      <c r="BX218" s="32"/>
      <c r="BY218" s="32"/>
      <c r="BZ218" s="32"/>
      <c r="CA218" s="32"/>
    </row>
    <row r="219" spans="1:79" ht="17.2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3"/>
      <c r="AA219" s="73"/>
      <c r="AB219" s="73"/>
      <c r="AC219" s="73"/>
      <c r="AD219" s="73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3"/>
      <c r="AQ219" s="73"/>
      <c r="AR219" s="73"/>
      <c r="AS219" s="73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37"/>
      <c r="BQ219" s="69"/>
      <c r="BR219" s="69"/>
      <c r="BS219" s="37"/>
      <c r="BT219" s="32"/>
      <c r="BU219" s="32"/>
      <c r="BV219" s="37"/>
      <c r="BW219" s="32"/>
      <c r="BX219" s="32"/>
      <c r="BY219" s="32"/>
      <c r="BZ219" s="32"/>
      <c r="CA219" s="32"/>
    </row>
    <row r="220" spans="1:79" ht="17.2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3"/>
      <c r="AA220" s="73"/>
      <c r="AB220" s="73"/>
      <c r="AC220" s="73"/>
      <c r="AD220" s="73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3"/>
      <c r="AQ220" s="73"/>
      <c r="AR220" s="73"/>
      <c r="AS220" s="73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37"/>
      <c r="BQ220" s="69"/>
      <c r="BR220" s="69"/>
      <c r="BS220" s="37"/>
      <c r="BT220" s="32"/>
      <c r="BU220" s="32"/>
      <c r="BV220" s="37"/>
      <c r="BW220" s="32"/>
      <c r="BX220" s="32"/>
      <c r="BY220" s="32"/>
      <c r="BZ220" s="32"/>
      <c r="CA220" s="32"/>
    </row>
    <row r="221" spans="1:79" ht="17.2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3"/>
      <c r="AA221" s="73"/>
      <c r="AB221" s="73"/>
      <c r="AC221" s="73"/>
      <c r="AD221" s="73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3"/>
      <c r="AQ221" s="73"/>
      <c r="AR221" s="73"/>
      <c r="AS221" s="73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37"/>
      <c r="BQ221" s="69"/>
      <c r="BR221" s="69"/>
      <c r="BS221" s="37"/>
      <c r="BT221" s="32"/>
      <c r="BU221" s="32"/>
      <c r="BV221" s="37"/>
      <c r="BW221" s="32"/>
      <c r="BX221" s="32"/>
      <c r="BY221" s="32"/>
      <c r="BZ221" s="32"/>
      <c r="CA221" s="32"/>
    </row>
    <row r="222" spans="1:79" ht="17.2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3"/>
      <c r="AA222" s="73"/>
      <c r="AB222" s="73"/>
      <c r="AC222" s="73"/>
      <c r="AD222" s="73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3"/>
      <c r="AQ222" s="73"/>
      <c r="AR222" s="73"/>
      <c r="AS222" s="73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37"/>
      <c r="BQ222" s="69"/>
      <c r="BR222" s="69"/>
      <c r="BS222" s="37"/>
      <c r="BT222" s="32"/>
      <c r="BU222" s="32"/>
      <c r="BV222" s="37"/>
      <c r="BW222" s="32"/>
      <c r="BX222" s="32"/>
      <c r="BY222" s="32"/>
      <c r="BZ222" s="32"/>
      <c r="CA222" s="32"/>
    </row>
    <row r="223" spans="1:79" ht="17.2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3"/>
      <c r="AA223" s="73"/>
      <c r="AB223" s="73"/>
      <c r="AC223" s="73"/>
      <c r="AD223" s="73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3"/>
      <c r="AQ223" s="73"/>
      <c r="AR223" s="73"/>
      <c r="AS223" s="73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37"/>
      <c r="BQ223" s="69"/>
      <c r="BR223" s="69"/>
      <c r="BS223" s="37"/>
      <c r="BT223" s="32"/>
      <c r="BU223" s="32"/>
      <c r="BV223" s="37"/>
      <c r="BW223" s="32"/>
      <c r="BX223" s="32"/>
      <c r="BY223" s="32"/>
      <c r="BZ223" s="32"/>
      <c r="CA223" s="32"/>
    </row>
    <row r="224" spans="1:79" ht="17.2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3"/>
      <c r="AA224" s="73"/>
      <c r="AB224" s="73"/>
      <c r="AC224" s="73"/>
      <c r="AD224" s="73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3"/>
      <c r="AQ224" s="73"/>
      <c r="AR224" s="73"/>
      <c r="AS224" s="73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37"/>
      <c r="BQ224" s="69"/>
      <c r="BR224" s="69"/>
      <c r="BS224" s="37"/>
      <c r="BT224" s="32"/>
      <c r="BU224" s="32"/>
      <c r="BV224" s="37"/>
      <c r="BW224" s="32"/>
      <c r="BX224" s="32"/>
      <c r="BY224" s="32"/>
      <c r="BZ224" s="32"/>
      <c r="CA224" s="32"/>
    </row>
    <row r="225" spans="1:79" ht="17.2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3"/>
      <c r="AA225" s="73"/>
      <c r="AB225" s="73"/>
      <c r="AC225" s="73"/>
      <c r="AD225" s="73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3"/>
      <c r="AQ225" s="73"/>
      <c r="AR225" s="73"/>
      <c r="AS225" s="73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37"/>
      <c r="BQ225" s="69"/>
      <c r="BR225" s="69"/>
      <c r="BS225" s="37"/>
      <c r="BT225" s="32"/>
      <c r="BU225" s="32"/>
      <c r="BV225" s="37"/>
      <c r="BW225" s="32"/>
      <c r="BX225" s="32"/>
      <c r="BY225" s="32"/>
      <c r="BZ225" s="32"/>
      <c r="CA225" s="32"/>
    </row>
    <row r="226" spans="1:79" ht="17.2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3"/>
      <c r="AA226" s="73"/>
      <c r="AB226" s="73"/>
      <c r="AC226" s="73"/>
      <c r="AD226" s="73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3"/>
      <c r="AQ226" s="73"/>
      <c r="AR226" s="73"/>
      <c r="AS226" s="73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37"/>
      <c r="BQ226" s="69"/>
      <c r="BR226" s="69"/>
      <c r="BS226" s="37"/>
      <c r="BT226" s="32"/>
      <c r="BU226" s="32"/>
      <c r="BV226" s="37"/>
      <c r="BW226" s="32"/>
      <c r="BX226" s="32"/>
      <c r="BY226" s="32"/>
      <c r="BZ226" s="32"/>
      <c r="CA226" s="32"/>
    </row>
    <row r="227" spans="1:79" ht="17.2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3"/>
      <c r="AA227" s="73"/>
      <c r="AB227" s="73"/>
      <c r="AC227" s="73"/>
      <c r="AD227" s="73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3"/>
      <c r="AQ227" s="73"/>
      <c r="AR227" s="73"/>
      <c r="AS227" s="73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37"/>
      <c r="BQ227" s="69"/>
      <c r="BR227" s="69"/>
      <c r="BS227" s="37"/>
      <c r="BT227" s="32"/>
      <c r="BU227" s="32"/>
      <c r="BV227" s="37"/>
      <c r="BW227" s="32"/>
      <c r="BX227" s="32"/>
      <c r="BY227" s="32"/>
      <c r="BZ227" s="32"/>
      <c r="CA227" s="32"/>
    </row>
    <row r="228" spans="1:79" ht="17.2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3"/>
      <c r="AA228" s="73"/>
      <c r="AB228" s="73"/>
      <c r="AC228" s="73"/>
      <c r="AD228" s="73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3"/>
      <c r="AQ228" s="73"/>
      <c r="AR228" s="73"/>
      <c r="AS228" s="73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37"/>
      <c r="BQ228" s="69"/>
      <c r="BR228" s="69"/>
      <c r="BS228" s="37"/>
      <c r="BT228" s="32"/>
      <c r="BU228" s="32"/>
      <c r="BV228" s="37"/>
      <c r="BW228" s="32"/>
      <c r="BX228" s="32"/>
      <c r="BY228" s="32"/>
      <c r="BZ228" s="32"/>
      <c r="CA228" s="32"/>
    </row>
    <row r="229" spans="1:79" ht="17.2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3"/>
      <c r="AA229" s="73"/>
      <c r="AB229" s="73"/>
      <c r="AC229" s="73"/>
      <c r="AD229" s="73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3"/>
      <c r="AQ229" s="73"/>
      <c r="AR229" s="73"/>
      <c r="AS229" s="73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37"/>
      <c r="BQ229" s="69"/>
      <c r="BR229" s="69"/>
      <c r="BS229" s="37"/>
      <c r="BT229" s="32"/>
      <c r="BU229" s="32"/>
      <c r="BV229" s="37"/>
      <c r="BW229" s="32"/>
      <c r="BX229" s="32"/>
      <c r="BY229" s="32"/>
      <c r="BZ229" s="32"/>
      <c r="CA229" s="32"/>
    </row>
    <row r="230" spans="1:79" ht="17.2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3"/>
      <c r="AA230" s="73"/>
      <c r="AB230" s="73"/>
      <c r="AC230" s="73"/>
      <c r="AD230" s="73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3"/>
      <c r="AQ230" s="73"/>
      <c r="AR230" s="73"/>
      <c r="AS230" s="73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37"/>
      <c r="BQ230" s="69"/>
      <c r="BR230" s="69"/>
      <c r="BS230" s="37"/>
      <c r="BT230" s="32"/>
      <c r="BU230" s="32"/>
      <c r="BV230" s="37"/>
      <c r="BW230" s="32"/>
      <c r="BX230" s="32"/>
      <c r="BY230" s="32"/>
      <c r="BZ230" s="32"/>
      <c r="CA230" s="32"/>
    </row>
    <row r="231" spans="1:79" ht="17.2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3"/>
      <c r="AA231" s="73"/>
      <c r="AB231" s="73"/>
      <c r="AC231" s="73"/>
      <c r="AD231" s="73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3"/>
      <c r="AQ231" s="73"/>
      <c r="AR231" s="73"/>
      <c r="AS231" s="73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37"/>
      <c r="BQ231" s="69"/>
      <c r="BR231" s="69"/>
      <c r="BS231" s="37"/>
      <c r="BT231" s="32"/>
      <c r="BU231" s="32"/>
      <c r="BV231" s="37"/>
      <c r="BW231" s="32"/>
      <c r="BX231" s="32"/>
      <c r="BY231" s="32"/>
      <c r="BZ231" s="32"/>
      <c r="CA231" s="32"/>
    </row>
    <row r="232" spans="1:79" ht="17.2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3"/>
      <c r="AA232" s="73"/>
      <c r="AB232" s="73"/>
      <c r="AC232" s="73"/>
      <c r="AD232" s="73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3"/>
      <c r="AQ232" s="73"/>
      <c r="AR232" s="73"/>
      <c r="AS232" s="73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37"/>
      <c r="BQ232" s="69"/>
      <c r="BR232" s="69"/>
      <c r="BS232" s="37"/>
      <c r="BT232" s="32"/>
      <c r="BU232" s="32"/>
      <c r="BV232" s="37"/>
      <c r="BW232" s="32"/>
      <c r="BX232" s="32"/>
      <c r="BY232" s="32"/>
      <c r="BZ232" s="32"/>
      <c r="CA232" s="32"/>
    </row>
    <row r="233" spans="1:79" ht="17.2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3"/>
      <c r="AA233" s="73"/>
      <c r="AB233" s="73"/>
      <c r="AC233" s="73"/>
      <c r="AD233" s="73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3"/>
      <c r="AQ233" s="73"/>
      <c r="AR233" s="73"/>
      <c r="AS233" s="73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37"/>
      <c r="BQ233" s="69"/>
      <c r="BR233" s="69"/>
      <c r="BS233" s="37"/>
      <c r="BT233" s="32"/>
      <c r="BU233" s="32"/>
      <c r="BV233" s="37"/>
      <c r="BW233" s="32"/>
      <c r="BX233" s="32"/>
      <c r="BY233" s="32"/>
      <c r="BZ233" s="32"/>
      <c r="CA233" s="32"/>
    </row>
    <row r="234" spans="1:79" ht="17.2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3"/>
      <c r="AA234" s="73"/>
      <c r="AB234" s="73"/>
      <c r="AC234" s="73"/>
      <c r="AD234" s="73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3"/>
      <c r="AQ234" s="73"/>
      <c r="AR234" s="73"/>
      <c r="AS234" s="73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37"/>
      <c r="BQ234" s="69"/>
      <c r="BR234" s="69"/>
      <c r="BS234" s="37"/>
      <c r="BT234" s="32"/>
      <c r="BU234" s="32"/>
      <c r="BV234" s="37"/>
      <c r="BW234" s="32"/>
      <c r="BX234" s="32"/>
      <c r="BY234" s="32"/>
      <c r="BZ234" s="32"/>
      <c r="CA234" s="32"/>
    </row>
    <row r="235" spans="1:79" ht="17.2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3"/>
      <c r="AA235" s="73"/>
      <c r="AB235" s="73"/>
      <c r="AC235" s="73"/>
      <c r="AD235" s="73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3"/>
      <c r="AQ235" s="73"/>
      <c r="AR235" s="73"/>
      <c r="AS235" s="73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37"/>
      <c r="BQ235" s="69"/>
      <c r="BR235" s="69"/>
      <c r="BS235" s="37"/>
      <c r="BT235" s="32"/>
      <c r="BU235" s="32"/>
      <c r="BV235" s="37"/>
      <c r="BW235" s="32"/>
      <c r="BX235" s="32"/>
      <c r="BY235" s="32"/>
      <c r="BZ235" s="32"/>
      <c r="CA235" s="32"/>
    </row>
    <row r="236" spans="1:79" ht="17.2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3"/>
      <c r="AA236" s="73"/>
      <c r="AB236" s="73"/>
      <c r="AC236" s="73"/>
      <c r="AD236" s="73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3"/>
      <c r="AQ236" s="73"/>
      <c r="AR236" s="73"/>
      <c r="AS236" s="73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37"/>
      <c r="BQ236" s="69"/>
      <c r="BR236" s="69"/>
      <c r="BS236" s="37"/>
      <c r="BT236" s="32"/>
      <c r="BU236" s="32"/>
      <c r="BV236" s="37"/>
      <c r="BW236" s="32"/>
      <c r="BX236" s="32"/>
      <c r="BY236" s="32"/>
      <c r="BZ236" s="32"/>
      <c r="CA236" s="32"/>
    </row>
    <row r="237" spans="1:79" ht="17.2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3"/>
      <c r="AA237" s="73"/>
      <c r="AB237" s="73"/>
      <c r="AC237" s="73"/>
      <c r="AD237" s="73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3"/>
      <c r="AQ237" s="73"/>
      <c r="AR237" s="73"/>
      <c r="AS237" s="73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37"/>
      <c r="BQ237" s="69"/>
      <c r="BR237" s="69"/>
      <c r="BS237" s="37"/>
      <c r="BT237" s="32"/>
      <c r="BU237" s="32"/>
      <c r="BV237" s="37"/>
      <c r="BW237" s="32"/>
      <c r="BX237" s="32"/>
      <c r="BY237" s="32"/>
      <c r="BZ237" s="32"/>
      <c r="CA237" s="32"/>
    </row>
    <row r="238" spans="1:79" ht="17.2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3"/>
      <c r="AA238" s="73"/>
      <c r="AB238" s="73"/>
      <c r="AC238" s="73"/>
      <c r="AD238" s="73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3"/>
      <c r="AQ238" s="73"/>
      <c r="AR238" s="73"/>
      <c r="AS238" s="73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37"/>
      <c r="BQ238" s="69"/>
      <c r="BR238" s="69"/>
      <c r="BS238" s="37"/>
      <c r="BT238" s="32"/>
      <c r="BU238" s="32"/>
      <c r="BV238" s="37"/>
      <c r="BW238" s="32"/>
      <c r="BX238" s="32"/>
      <c r="BY238" s="32"/>
      <c r="BZ238" s="32"/>
      <c r="CA238" s="32"/>
    </row>
    <row r="239" spans="1:79" ht="17.2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3"/>
      <c r="AA239" s="73"/>
      <c r="AB239" s="73"/>
      <c r="AC239" s="73"/>
      <c r="AD239" s="73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3"/>
      <c r="AQ239" s="73"/>
      <c r="AR239" s="73"/>
      <c r="AS239" s="73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37"/>
      <c r="BQ239" s="69"/>
      <c r="BR239" s="69"/>
      <c r="BS239" s="37"/>
      <c r="BT239" s="32"/>
      <c r="BU239" s="32"/>
      <c r="BV239" s="37"/>
      <c r="BW239" s="32"/>
      <c r="BX239" s="32"/>
      <c r="BY239" s="32"/>
      <c r="BZ239" s="32"/>
      <c r="CA239" s="32"/>
    </row>
    <row r="240" spans="1:79" ht="17.2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3"/>
      <c r="AA240" s="73"/>
      <c r="AB240" s="73"/>
      <c r="AC240" s="73"/>
      <c r="AD240" s="73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3"/>
      <c r="AQ240" s="73"/>
      <c r="AR240" s="73"/>
      <c r="AS240" s="73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37"/>
      <c r="BQ240" s="69"/>
      <c r="BR240" s="69"/>
      <c r="BS240" s="37"/>
      <c r="BT240" s="32"/>
      <c r="BU240" s="32"/>
      <c r="BV240" s="37"/>
      <c r="BW240" s="32"/>
      <c r="BX240" s="32"/>
      <c r="BY240" s="32"/>
      <c r="BZ240" s="32"/>
      <c r="CA240" s="32"/>
    </row>
    <row r="241" spans="1:79" ht="17.2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3"/>
      <c r="AA241" s="73"/>
      <c r="AB241" s="73"/>
      <c r="AC241" s="73"/>
      <c r="AD241" s="73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3"/>
      <c r="AQ241" s="73"/>
      <c r="AR241" s="73"/>
      <c r="AS241" s="73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37"/>
      <c r="BQ241" s="69"/>
      <c r="BR241" s="69"/>
      <c r="BS241" s="37"/>
      <c r="BT241" s="32"/>
      <c r="BU241" s="32"/>
      <c r="BV241" s="37"/>
      <c r="BW241" s="32"/>
      <c r="BX241" s="32"/>
      <c r="BY241" s="32"/>
      <c r="BZ241" s="32"/>
      <c r="CA241" s="32"/>
    </row>
    <row r="242" spans="1:79" ht="17.2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3"/>
      <c r="AA242" s="73"/>
      <c r="AB242" s="73"/>
      <c r="AC242" s="73"/>
      <c r="AD242" s="73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3"/>
      <c r="AQ242" s="73"/>
      <c r="AR242" s="73"/>
      <c r="AS242" s="73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37"/>
      <c r="BQ242" s="69"/>
      <c r="BR242" s="69"/>
      <c r="BS242" s="37"/>
      <c r="BT242" s="32"/>
      <c r="BU242" s="32"/>
      <c r="BV242" s="37"/>
      <c r="BW242" s="32"/>
      <c r="BX242" s="32"/>
      <c r="BY242" s="32"/>
      <c r="BZ242" s="32"/>
      <c r="CA242" s="32"/>
    </row>
    <row r="243" spans="1:79" ht="17.2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3"/>
      <c r="AA243" s="73"/>
      <c r="AB243" s="73"/>
      <c r="AC243" s="73"/>
      <c r="AD243" s="73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3"/>
      <c r="AQ243" s="73"/>
      <c r="AR243" s="73"/>
      <c r="AS243" s="73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37"/>
      <c r="BQ243" s="69"/>
      <c r="BR243" s="69"/>
      <c r="BS243" s="37"/>
      <c r="BT243" s="32"/>
      <c r="BU243" s="32"/>
      <c r="BV243" s="37"/>
      <c r="BW243" s="32"/>
      <c r="BX243" s="32"/>
      <c r="BY243" s="32"/>
      <c r="BZ243" s="32"/>
      <c r="CA243" s="32"/>
    </row>
    <row r="244" spans="1:79" ht="17.2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3"/>
      <c r="AA244" s="73"/>
      <c r="AB244" s="73"/>
      <c r="AC244" s="73"/>
      <c r="AD244" s="73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3"/>
      <c r="AQ244" s="73"/>
      <c r="AR244" s="73"/>
      <c r="AS244" s="73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37"/>
      <c r="BQ244" s="69"/>
      <c r="BR244" s="69"/>
      <c r="BS244" s="37"/>
      <c r="BT244" s="32"/>
      <c r="BU244" s="32"/>
      <c r="BV244" s="37"/>
      <c r="BW244" s="32"/>
      <c r="BX244" s="32"/>
      <c r="BY244" s="32"/>
      <c r="BZ244" s="32"/>
      <c r="CA244" s="32"/>
    </row>
    <row r="245" spans="1:79" ht="17.2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3"/>
      <c r="AA245" s="73"/>
      <c r="AB245" s="73"/>
      <c r="AC245" s="73"/>
      <c r="AD245" s="73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3"/>
      <c r="AQ245" s="73"/>
      <c r="AR245" s="73"/>
      <c r="AS245" s="73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37"/>
      <c r="BQ245" s="69"/>
      <c r="BR245" s="69"/>
      <c r="BS245" s="37"/>
      <c r="BT245" s="32"/>
      <c r="BU245" s="32"/>
      <c r="BV245" s="37"/>
      <c r="BW245" s="32"/>
      <c r="BX245" s="32"/>
      <c r="BY245" s="32"/>
      <c r="BZ245" s="32"/>
      <c r="CA245" s="32"/>
    </row>
    <row r="246" spans="1:79" ht="17.2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3"/>
      <c r="AA246" s="73"/>
      <c r="AB246" s="73"/>
      <c r="AC246" s="73"/>
      <c r="AD246" s="73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3"/>
      <c r="AQ246" s="73"/>
      <c r="AR246" s="73"/>
      <c r="AS246" s="73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37"/>
      <c r="BQ246" s="69"/>
      <c r="BR246" s="69"/>
      <c r="BS246" s="37"/>
      <c r="BT246" s="32"/>
      <c r="BU246" s="32"/>
      <c r="BV246" s="37"/>
      <c r="BW246" s="32"/>
      <c r="BX246" s="32"/>
      <c r="BY246" s="32"/>
      <c r="BZ246" s="32"/>
      <c r="CA246" s="32"/>
    </row>
    <row r="247" spans="1:79" ht="17.2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3"/>
      <c r="AA247" s="73"/>
      <c r="AB247" s="73"/>
      <c r="AC247" s="73"/>
      <c r="AD247" s="73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3"/>
      <c r="AQ247" s="73"/>
      <c r="AR247" s="73"/>
      <c r="AS247" s="73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37"/>
      <c r="BQ247" s="69"/>
      <c r="BR247" s="69"/>
      <c r="BS247" s="37"/>
      <c r="BT247" s="32"/>
      <c r="BU247" s="32"/>
      <c r="BV247" s="37"/>
      <c r="BW247" s="32"/>
      <c r="BX247" s="32"/>
      <c r="BY247" s="32"/>
      <c r="BZ247" s="32"/>
      <c r="CA247" s="32"/>
    </row>
    <row r="248" spans="1:79" ht="17.2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3"/>
      <c r="AA248" s="73"/>
      <c r="AB248" s="73"/>
      <c r="AC248" s="73"/>
      <c r="AD248" s="73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3"/>
      <c r="AQ248" s="73"/>
      <c r="AR248" s="73"/>
      <c r="AS248" s="73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37"/>
      <c r="BQ248" s="69"/>
      <c r="BR248" s="69"/>
      <c r="BS248" s="37"/>
      <c r="BT248" s="32"/>
      <c r="BU248" s="32"/>
      <c r="BV248" s="37"/>
      <c r="BW248" s="32"/>
      <c r="BX248" s="32"/>
      <c r="BY248" s="32"/>
      <c r="BZ248" s="32"/>
      <c r="CA248" s="32"/>
    </row>
    <row r="249" spans="1:79" ht="17.2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3"/>
      <c r="AA249" s="73"/>
      <c r="AB249" s="73"/>
      <c r="AC249" s="73"/>
      <c r="AD249" s="73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3"/>
      <c r="AQ249" s="73"/>
      <c r="AR249" s="73"/>
      <c r="AS249" s="73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37"/>
      <c r="BQ249" s="69"/>
      <c r="BR249" s="69"/>
      <c r="BS249" s="37"/>
      <c r="BT249" s="32"/>
      <c r="BU249" s="32"/>
      <c r="BV249" s="37"/>
      <c r="BW249" s="32"/>
      <c r="BX249" s="32"/>
      <c r="BY249" s="32"/>
      <c r="BZ249" s="32"/>
      <c r="CA249" s="32"/>
    </row>
    <row r="250" spans="1:79" ht="17.2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3"/>
      <c r="AA250" s="73"/>
      <c r="AB250" s="73"/>
      <c r="AC250" s="73"/>
      <c r="AD250" s="73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3"/>
      <c r="AQ250" s="73"/>
      <c r="AR250" s="73"/>
      <c r="AS250" s="73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37"/>
      <c r="BQ250" s="69"/>
      <c r="BR250" s="69"/>
      <c r="BS250" s="37"/>
      <c r="BT250" s="32"/>
      <c r="BU250" s="32"/>
      <c r="BV250" s="37"/>
      <c r="BW250" s="32"/>
      <c r="BX250" s="32"/>
      <c r="BY250" s="32"/>
      <c r="BZ250" s="32"/>
      <c r="CA250" s="32"/>
    </row>
    <row r="251" spans="1:79" ht="17.2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3"/>
      <c r="AA251" s="73"/>
      <c r="AB251" s="73"/>
      <c r="AC251" s="73"/>
      <c r="AD251" s="73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3"/>
      <c r="AQ251" s="73"/>
      <c r="AR251" s="73"/>
      <c r="AS251" s="73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37"/>
      <c r="BQ251" s="69"/>
      <c r="BR251" s="69"/>
      <c r="BS251" s="37"/>
      <c r="BT251" s="32"/>
      <c r="BU251" s="32"/>
      <c r="BV251" s="37"/>
      <c r="BW251" s="32"/>
      <c r="BX251" s="32"/>
      <c r="BY251" s="32"/>
      <c r="BZ251" s="32"/>
      <c r="CA251" s="32"/>
    </row>
    <row r="252" spans="1:79" ht="17.2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3"/>
      <c r="AA252" s="73"/>
      <c r="AB252" s="73"/>
      <c r="AC252" s="73"/>
      <c r="AD252" s="73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3"/>
      <c r="AQ252" s="73"/>
      <c r="AR252" s="73"/>
      <c r="AS252" s="73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37"/>
      <c r="BQ252" s="69"/>
      <c r="BR252" s="69"/>
      <c r="BS252" s="37"/>
      <c r="BT252" s="32"/>
      <c r="BU252" s="32"/>
      <c r="BV252" s="37"/>
      <c r="BW252" s="32"/>
      <c r="BX252" s="32"/>
      <c r="BY252" s="32"/>
      <c r="BZ252" s="32"/>
      <c r="CA252" s="32"/>
    </row>
    <row r="253" spans="1:79" ht="17.2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3"/>
      <c r="AA253" s="73"/>
      <c r="AB253" s="73"/>
      <c r="AC253" s="73"/>
      <c r="AD253" s="73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3"/>
      <c r="AQ253" s="73"/>
      <c r="AR253" s="73"/>
      <c r="AS253" s="73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37"/>
      <c r="BQ253" s="69"/>
      <c r="BR253" s="69"/>
      <c r="BS253" s="37"/>
      <c r="BT253" s="32"/>
      <c r="BU253" s="32"/>
      <c r="BV253" s="37"/>
      <c r="BW253" s="32"/>
      <c r="BX253" s="32"/>
      <c r="BY253" s="32"/>
      <c r="BZ253" s="32"/>
      <c r="CA253" s="32"/>
    </row>
    <row r="254" spans="1:79" ht="17.2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3"/>
      <c r="AA254" s="73"/>
      <c r="AB254" s="73"/>
      <c r="AC254" s="73"/>
      <c r="AD254" s="73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3"/>
      <c r="AQ254" s="73"/>
      <c r="AR254" s="73"/>
      <c r="AS254" s="73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37"/>
      <c r="BQ254" s="69"/>
      <c r="BR254" s="69"/>
      <c r="BS254" s="37"/>
      <c r="BT254" s="32"/>
      <c r="BU254" s="32"/>
      <c r="BV254" s="37"/>
      <c r="BW254" s="32"/>
      <c r="BX254" s="32"/>
      <c r="BY254" s="32"/>
      <c r="BZ254" s="32"/>
      <c r="CA254" s="32"/>
    </row>
    <row r="255" spans="1:79" ht="17.2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3"/>
      <c r="AA255" s="73"/>
      <c r="AB255" s="73"/>
      <c r="AC255" s="73"/>
      <c r="AD255" s="73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3"/>
      <c r="AQ255" s="73"/>
      <c r="AR255" s="73"/>
      <c r="AS255" s="73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37"/>
      <c r="BQ255" s="69"/>
      <c r="BR255" s="69"/>
      <c r="BS255" s="37"/>
      <c r="BT255" s="32"/>
      <c r="BU255" s="32"/>
      <c r="BV255" s="37"/>
      <c r="BW255" s="32"/>
      <c r="BX255" s="32"/>
      <c r="BY255" s="32"/>
      <c r="BZ255" s="32"/>
      <c r="CA255" s="32"/>
    </row>
    <row r="256" spans="1:79" ht="17.2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3"/>
      <c r="AA256" s="73"/>
      <c r="AB256" s="73"/>
      <c r="AC256" s="73"/>
      <c r="AD256" s="73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3"/>
      <c r="AQ256" s="73"/>
      <c r="AR256" s="73"/>
      <c r="AS256" s="73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37"/>
      <c r="BQ256" s="69"/>
      <c r="BR256" s="69"/>
      <c r="BS256" s="37"/>
      <c r="BT256" s="32"/>
      <c r="BU256" s="32"/>
      <c r="BV256" s="37"/>
      <c r="BW256" s="32"/>
      <c r="BX256" s="32"/>
      <c r="BY256" s="32"/>
      <c r="BZ256" s="32"/>
      <c r="CA256" s="32"/>
    </row>
    <row r="257" spans="1:79" ht="17.2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3"/>
      <c r="AA257" s="73"/>
      <c r="AB257" s="73"/>
      <c r="AC257" s="73"/>
      <c r="AD257" s="73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3"/>
      <c r="AQ257" s="73"/>
      <c r="AR257" s="73"/>
      <c r="AS257" s="73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37"/>
      <c r="BQ257" s="69"/>
      <c r="BR257" s="69"/>
      <c r="BS257" s="37"/>
      <c r="BT257" s="32"/>
      <c r="BU257" s="32"/>
      <c r="BV257" s="37"/>
      <c r="BW257" s="32"/>
      <c r="BX257" s="32"/>
      <c r="BY257" s="32"/>
      <c r="BZ257" s="32"/>
      <c r="CA257" s="32"/>
    </row>
    <row r="258" spans="1:79" ht="17.2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3"/>
      <c r="AA258" s="73"/>
      <c r="AB258" s="73"/>
      <c r="AC258" s="73"/>
      <c r="AD258" s="73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3"/>
      <c r="AQ258" s="73"/>
      <c r="AR258" s="73"/>
      <c r="AS258" s="73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37"/>
      <c r="BQ258" s="69"/>
      <c r="BR258" s="69"/>
      <c r="BS258" s="37"/>
      <c r="BT258" s="32"/>
      <c r="BU258" s="32"/>
      <c r="BV258" s="37"/>
      <c r="BW258" s="32"/>
      <c r="BX258" s="32"/>
      <c r="BY258" s="32"/>
      <c r="BZ258" s="32"/>
      <c r="CA258" s="32"/>
    </row>
    <row r="259" spans="1:79" ht="17.2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3"/>
      <c r="AA259" s="73"/>
      <c r="AB259" s="73"/>
      <c r="AC259" s="73"/>
      <c r="AD259" s="73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3"/>
      <c r="AQ259" s="73"/>
      <c r="AR259" s="73"/>
      <c r="AS259" s="73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37"/>
      <c r="BQ259" s="69"/>
      <c r="BR259" s="69"/>
      <c r="BS259" s="37"/>
      <c r="BT259" s="32"/>
      <c r="BU259" s="32"/>
      <c r="BV259" s="37"/>
      <c r="BW259" s="32"/>
      <c r="BX259" s="32"/>
      <c r="BY259" s="32"/>
      <c r="BZ259" s="32"/>
      <c r="CA259" s="32"/>
    </row>
    <row r="260" spans="1:79" ht="17.2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3"/>
      <c r="AA260" s="73"/>
      <c r="AB260" s="73"/>
      <c r="AC260" s="73"/>
      <c r="AD260" s="73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3"/>
      <c r="AQ260" s="73"/>
      <c r="AR260" s="73"/>
      <c r="AS260" s="73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37"/>
      <c r="BQ260" s="69"/>
      <c r="BR260" s="69"/>
      <c r="BS260" s="37"/>
      <c r="BT260" s="32"/>
      <c r="BU260" s="32"/>
      <c r="BV260" s="37"/>
      <c r="BW260" s="32"/>
      <c r="BX260" s="32"/>
      <c r="BY260" s="32"/>
      <c r="BZ260" s="32"/>
      <c r="CA260" s="32"/>
    </row>
    <row r="261" spans="1:79" ht="17.2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3"/>
      <c r="AA261" s="73"/>
      <c r="AB261" s="73"/>
      <c r="AC261" s="73"/>
      <c r="AD261" s="73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3"/>
      <c r="AQ261" s="73"/>
      <c r="AR261" s="73"/>
      <c r="AS261" s="73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37"/>
      <c r="BQ261" s="69"/>
      <c r="BR261" s="69"/>
      <c r="BS261" s="37"/>
      <c r="BT261" s="32"/>
      <c r="BU261" s="32"/>
      <c r="BV261" s="37"/>
      <c r="BW261" s="32"/>
      <c r="BX261" s="32"/>
      <c r="BY261" s="32"/>
      <c r="BZ261" s="32"/>
      <c r="CA261" s="32"/>
    </row>
    <row r="262" spans="1:79" ht="17.2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3"/>
      <c r="AA262" s="73"/>
      <c r="AB262" s="73"/>
      <c r="AC262" s="73"/>
      <c r="AD262" s="73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3"/>
      <c r="AQ262" s="73"/>
      <c r="AR262" s="73"/>
      <c r="AS262" s="73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37"/>
      <c r="BQ262" s="69"/>
      <c r="BR262" s="69"/>
      <c r="BS262" s="37"/>
      <c r="BT262" s="32"/>
      <c r="BU262" s="32"/>
      <c r="BV262" s="37"/>
      <c r="BW262" s="32"/>
      <c r="BX262" s="32"/>
      <c r="BY262" s="32"/>
      <c r="BZ262" s="32"/>
      <c r="CA262" s="32"/>
    </row>
    <row r="263" spans="1:79" ht="17.2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3"/>
      <c r="AA263" s="73"/>
      <c r="AB263" s="73"/>
      <c r="AC263" s="73"/>
      <c r="AD263" s="73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3"/>
      <c r="AQ263" s="73"/>
      <c r="AR263" s="73"/>
      <c r="AS263" s="73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37"/>
      <c r="BQ263" s="69"/>
      <c r="BR263" s="69"/>
      <c r="BS263" s="37"/>
      <c r="BT263" s="32"/>
      <c r="BU263" s="32"/>
      <c r="BV263" s="37"/>
      <c r="BW263" s="32"/>
      <c r="BX263" s="32"/>
      <c r="BY263" s="32"/>
      <c r="BZ263" s="32"/>
      <c r="CA263" s="32"/>
    </row>
    <row r="264" spans="1:79" ht="17.2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3"/>
      <c r="AA264" s="73"/>
      <c r="AB264" s="73"/>
      <c r="AC264" s="73"/>
      <c r="AD264" s="73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3"/>
      <c r="AQ264" s="73"/>
      <c r="AR264" s="73"/>
      <c r="AS264" s="73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37"/>
      <c r="BQ264" s="69"/>
      <c r="BR264" s="69"/>
      <c r="BS264" s="37"/>
      <c r="BT264" s="32"/>
      <c r="BU264" s="32"/>
      <c r="BV264" s="37"/>
      <c r="BW264" s="32"/>
      <c r="BX264" s="32"/>
      <c r="BY264" s="32"/>
      <c r="BZ264" s="32"/>
      <c r="CA264" s="32"/>
    </row>
    <row r="265" spans="1:79" ht="17.2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3"/>
      <c r="AA265" s="73"/>
      <c r="AB265" s="73"/>
      <c r="AC265" s="73"/>
      <c r="AD265" s="73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3"/>
      <c r="AQ265" s="73"/>
      <c r="AR265" s="73"/>
      <c r="AS265" s="73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37"/>
      <c r="BQ265" s="69"/>
      <c r="BR265" s="69"/>
      <c r="BS265" s="37"/>
      <c r="BT265" s="32"/>
      <c r="BU265" s="32"/>
      <c r="BV265" s="37"/>
      <c r="BW265" s="32"/>
      <c r="BX265" s="32"/>
      <c r="BY265" s="32"/>
      <c r="BZ265" s="32"/>
      <c r="CA265" s="32"/>
    </row>
    <row r="266" spans="1:79" ht="17.2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3"/>
      <c r="AA266" s="73"/>
      <c r="AB266" s="73"/>
      <c r="AC266" s="73"/>
      <c r="AD266" s="73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3"/>
      <c r="AQ266" s="73"/>
      <c r="AR266" s="73"/>
      <c r="AS266" s="73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37"/>
      <c r="BQ266" s="69"/>
      <c r="BR266" s="69"/>
      <c r="BS266" s="37"/>
      <c r="BT266" s="32"/>
      <c r="BU266" s="32"/>
      <c r="BV266" s="37"/>
      <c r="BW266" s="32"/>
      <c r="BX266" s="32"/>
      <c r="BY266" s="32"/>
      <c r="BZ266" s="32"/>
      <c r="CA266" s="32"/>
    </row>
    <row r="267" spans="1:79" ht="17.2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3"/>
      <c r="AA267" s="73"/>
      <c r="AB267" s="73"/>
      <c r="AC267" s="73"/>
      <c r="AD267" s="73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3"/>
      <c r="AQ267" s="73"/>
      <c r="AR267" s="73"/>
      <c r="AS267" s="73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37"/>
      <c r="BQ267" s="69"/>
      <c r="BR267" s="69"/>
      <c r="BS267" s="37"/>
      <c r="BT267" s="32"/>
      <c r="BU267" s="32"/>
      <c r="BV267" s="37"/>
      <c r="BW267" s="32"/>
      <c r="BX267" s="32"/>
      <c r="BY267" s="32"/>
      <c r="BZ267" s="32"/>
      <c r="CA267" s="32"/>
    </row>
    <row r="268" spans="1:79" ht="17.2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3"/>
      <c r="AA268" s="73"/>
      <c r="AB268" s="73"/>
      <c r="AC268" s="73"/>
      <c r="AD268" s="73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3"/>
      <c r="AQ268" s="73"/>
      <c r="AR268" s="73"/>
      <c r="AS268" s="73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37"/>
      <c r="BQ268" s="69"/>
      <c r="BR268" s="69"/>
      <c r="BS268" s="37"/>
      <c r="BT268" s="32"/>
      <c r="BU268" s="32"/>
      <c r="BV268" s="37"/>
      <c r="BW268" s="32"/>
      <c r="BX268" s="32"/>
      <c r="BY268" s="32"/>
      <c r="BZ268" s="32"/>
      <c r="CA268" s="32"/>
    </row>
    <row r="269" spans="1:79" ht="17.2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3"/>
      <c r="AA269" s="73"/>
      <c r="AB269" s="73"/>
      <c r="AC269" s="73"/>
      <c r="AD269" s="73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3"/>
      <c r="AQ269" s="73"/>
      <c r="AR269" s="73"/>
      <c r="AS269" s="73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37"/>
      <c r="BQ269" s="69"/>
      <c r="BR269" s="69"/>
      <c r="BS269" s="37"/>
      <c r="BT269" s="32"/>
      <c r="BU269" s="32"/>
      <c r="BV269" s="37"/>
      <c r="BW269" s="32"/>
      <c r="BX269" s="32"/>
      <c r="BY269" s="32"/>
      <c r="BZ269" s="32"/>
      <c r="CA269" s="32"/>
    </row>
    <row r="270" spans="1:79" ht="17.2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3"/>
      <c r="AA270" s="73"/>
      <c r="AB270" s="73"/>
      <c r="AC270" s="73"/>
      <c r="AD270" s="73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3"/>
      <c r="AQ270" s="73"/>
      <c r="AR270" s="73"/>
      <c r="AS270" s="73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37"/>
      <c r="BQ270" s="69"/>
      <c r="BR270" s="69"/>
      <c r="BS270" s="37"/>
      <c r="BT270" s="32"/>
      <c r="BU270" s="32"/>
      <c r="BV270" s="37"/>
      <c r="BW270" s="32"/>
      <c r="BX270" s="32"/>
      <c r="BY270" s="32"/>
      <c r="BZ270" s="32"/>
      <c r="CA270" s="32"/>
    </row>
    <row r="271" spans="1:79" ht="17.2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3"/>
      <c r="AA271" s="73"/>
      <c r="AB271" s="73"/>
      <c r="AC271" s="73"/>
      <c r="AD271" s="73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3"/>
      <c r="AQ271" s="73"/>
      <c r="AR271" s="73"/>
      <c r="AS271" s="73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37"/>
      <c r="BQ271" s="69"/>
      <c r="BR271" s="69"/>
      <c r="BS271" s="37"/>
      <c r="BT271" s="32"/>
      <c r="BU271" s="32"/>
      <c r="BV271" s="37"/>
      <c r="BW271" s="32"/>
      <c r="BX271" s="32"/>
      <c r="BY271" s="32"/>
      <c r="BZ271" s="32"/>
      <c r="CA271" s="32"/>
    </row>
    <row r="272" spans="1:79" ht="17.2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3"/>
      <c r="AA272" s="73"/>
      <c r="AB272" s="73"/>
      <c r="AC272" s="73"/>
      <c r="AD272" s="73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3"/>
      <c r="AQ272" s="73"/>
      <c r="AR272" s="73"/>
      <c r="AS272" s="73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37"/>
      <c r="BQ272" s="69"/>
      <c r="BR272" s="69"/>
      <c r="BS272" s="37"/>
      <c r="BT272" s="32"/>
      <c r="BU272" s="32"/>
      <c r="BV272" s="37"/>
      <c r="BW272" s="32"/>
      <c r="BX272" s="32"/>
      <c r="BY272" s="32"/>
      <c r="BZ272" s="32"/>
      <c r="CA272" s="32"/>
    </row>
    <row r="273" spans="1:79" ht="17.2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3"/>
      <c r="AA273" s="73"/>
      <c r="AB273" s="73"/>
      <c r="AC273" s="73"/>
      <c r="AD273" s="73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3"/>
      <c r="AQ273" s="73"/>
      <c r="AR273" s="73"/>
      <c r="AS273" s="73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37"/>
      <c r="BQ273" s="69"/>
      <c r="BR273" s="69"/>
      <c r="BS273" s="37"/>
      <c r="BT273" s="32"/>
      <c r="BU273" s="32"/>
      <c r="BV273" s="37"/>
      <c r="BW273" s="32"/>
      <c r="BX273" s="32"/>
      <c r="BY273" s="32"/>
      <c r="BZ273" s="32"/>
      <c r="CA273" s="32"/>
    </row>
    <row r="274" spans="1:79" ht="17.2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3"/>
      <c r="AA274" s="73"/>
      <c r="AB274" s="73"/>
      <c r="AC274" s="73"/>
      <c r="AD274" s="73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3"/>
      <c r="AQ274" s="73"/>
      <c r="AR274" s="73"/>
      <c r="AS274" s="73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37"/>
      <c r="BQ274" s="69"/>
      <c r="BR274" s="69"/>
      <c r="BS274" s="37"/>
      <c r="BT274" s="32"/>
      <c r="BU274" s="32"/>
      <c r="BV274" s="37"/>
      <c r="BW274" s="32"/>
      <c r="BX274" s="32"/>
      <c r="BY274" s="32"/>
      <c r="BZ274" s="32"/>
      <c r="CA274" s="32"/>
    </row>
    <row r="275" spans="1:79" ht="17.2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3"/>
      <c r="AA275" s="73"/>
      <c r="AB275" s="73"/>
      <c r="AC275" s="73"/>
      <c r="AD275" s="73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3"/>
      <c r="AQ275" s="73"/>
      <c r="AR275" s="73"/>
      <c r="AS275" s="73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37"/>
      <c r="BQ275" s="69"/>
      <c r="BR275" s="69"/>
      <c r="BS275" s="37"/>
      <c r="BT275" s="32"/>
      <c r="BU275" s="32"/>
      <c r="BV275" s="37"/>
      <c r="BW275" s="32"/>
      <c r="BX275" s="32"/>
      <c r="BY275" s="32"/>
      <c r="BZ275" s="32"/>
      <c r="CA275" s="32"/>
    </row>
    <row r="276" spans="1:79" ht="17.2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3"/>
      <c r="AA276" s="73"/>
      <c r="AB276" s="73"/>
      <c r="AC276" s="73"/>
      <c r="AD276" s="73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3"/>
      <c r="AQ276" s="73"/>
      <c r="AR276" s="73"/>
      <c r="AS276" s="73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37"/>
      <c r="BQ276" s="69"/>
      <c r="BR276" s="69"/>
      <c r="BS276" s="37"/>
      <c r="BT276" s="32"/>
      <c r="BU276" s="32"/>
      <c r="BV276" s="37"/>
      <c r="BW276" s="32"/>
      <c r="BX276" s="32"/>
      <c r="BY276" s="32"/>
      <c r="BZ276" s="32"/>
      <c r="CA276" s="32"/>
    </row>
    <row r="277" spans="1:79" ht="17.2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3"/>
      <c r="AA277" s="73"/>
      <c r="AB277" s="73"/>
      <c r="AC277" s="73"/>
      <c r="AD277" s="73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3"/>
      <c r="AQ277" s="73"/>
      <c r="AR277" s="73"/>
      <c r="AS277" s="73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37"/>
      <c r="BQ277" s="69"/>
      <c r="BR277" s="69"/>
      <c r="BS277" s="37"/>
      <c r="BT277" s="32"/>
      <c r="BU277" s="32"/>
      <c r="BV277" s="37"/>
      <c r="BW277" s="32"/>
      <c r="BX277" s="32"/>
      <c r="BY277" s="32"/>
      <c r="BZ277" s="32"/>
      <c r="CA277" s="32"/>
    </row>
    <row r="278" spans="1:79" ht="17.2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3"/>
      <c r="AA278" s="73"/>
      <c r="AB278" s="73"/>
      <c r="AC278" s="73"/>
      <c r="AD278" s="73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3"/>
      <c r="AQ278" s="73"/>
      <c r="AR278" s="73"/>
      <c r="AS278" s="73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37"/>
      <c r="BQ278" s="69"/>
      <c r="BR278" s="69"/>
      <c r="BS278" s="37"/>
      <c r="BT278" s="32"/>
      <c r="BU278" s="32"/>
      <c r="BV278" s="37"/>
      <c r="BW278" s="32"/>
      <c r="BX278" s="32"/>
      <c r="BY278" s="32"/>
      <c r="BZ278" s="32"/>
      <c r="CA278" s="32"/>
    </row>
    <row r="279" spans="1:79" ht="17.2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3"/>
      <c r="AA279" s="73"/>
      <c r="AB279" s="73"/>
      <c r="AC279" s="73"/>
      <c r="AD279" s="73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3"/>
      <c r="AQ279" s="73"/>
      <c r="AR279" s="73"/>
      <c r="AS279" s="73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37"/>
      <c r="BQ279" s="69"/>
      <c r="BR279" s="69"/>
      <c r="BS279" s="37"/>
      <c r="BT279" s="32"/>
      <c r="BU279" s="32"/>
      <c r="BV279" s="37"/>
      <c r="BW279" s="32"/>
      <c r="BX279" s="32"/>
      <c r="BY279" s="32"/>
      <c r="BZ279" s="32"/>
      <c r="CA279" s="32"/>
    </row>
    <row r="280" spans="1:79" ht="17.2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3"/>
      <c r="AA280" s="73"/>
      <c r="AB280" s="73"/>
      <c r="AC280" s="73"/>
      <c r="AD280" s="73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3"/>
      <c r="AQ280" s="73"/>
      <c r="AR280" s="73"/>
      <c r="AS280" s="73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37"/>
      <c r="BQ280" s="69"/>
      <c r="BR280" s="69"/>
      <c r="BS280" s="37"/>
      <c r="BT280" s="32"/>
      <c r="BU280" s="32"/>
      <c r="BV280" s="37"/>
      <c r="BW280" s="32"/>
      <c r="BX280" s="32"/>
      <c r="BY280" s="32"/>
      <c r="BZ280" s="32"/>
      <c r="CA280" s="32"/>
    </row>
    <row r="281" spans="1:79" ht="17.2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3"/>
      <c r="AA281" s="73"/>
      <c r="AB281" s="73"/>
      <c r="AC281" s="73"/>
      <c r="AD281" s="73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3"/>
      <c r="AQ281" s="73"/>
      <c r="AR281" s="73"/>
      <c r="AS281" s="73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37"/>
      <c r="BQ281" s="69"/>
      <c r="BR281" s="69"/>
      <c r="BS281" s="37"/>
      <c r="BT281" s="32"/>
      <c r="BU281" s="32"/>
      <c r="BV281" s="37"/>
      <c r="BW281" s="32"/>
      <c r="BX281" s="32"/>
      <c r="BY281" s="32"/>
      <c r="BZ281" s="32"/>
      <c r="CA281" s="32"/>
    </row>
    <row r="282" spans="1:79" ht="15.7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3"/>
      <c r="AA282" s="73"/>
      <c r="AB282" s="73"/>
      <c r="AC282" s="73"/>
      <c r="AD282" s="73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3"/>
      <c r="AQ282" s="73"/>
      <c r="AR282" s="73"/>
      <c r="AS282" s="73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</row>
    <row r="283" spans="1:79" ht="15.7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3"/>
      <c r="AA283" s="73"/>
      <c r="AB283" s="73"/>
      <c r="AC283" s="73"/>
      <c r="AD283" s="73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3"/>
      <c r="AQ283" s="73"/>
      <c r="AR283" s="73"/>
      <c r="AS283" s="73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</row>
    <row r="284" spans="1:79" ht="15.7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3"/>
      <c r="AA284" s="73"/>
      <c r="AB284" s="73"/>
      <c r="AC284" s="73"/>
      <c r="AD284" s="73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3"/>
      <c r="AQ284" s="73"/>
      <c r="AR284" s="73"/>
      <c r="AS284" s="73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</row>
    <row r="285" spans="1:79" ht="15.7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3"/>
      <c r="AA285" s="73"/>
      <c r="AB285" s="73"/>
      <c r="AC285" s="73"/>
      <c r="AD285" s="73"/>
      <c r="AP285" s="73"/>
      <c r="AQ285" s="73"/>
      <c r="AR285" s="73"/>
      <c r="AS285" s="73"/>
    </row>
    <row r="286" spans="1:79" ht="15.7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3"/>
      <c r="AA286" s="73"/>
      <c r="AB286" s="73"/>
      <c r="AC286" s="73"/>
      <c r="AD286" s="73"/>
      <c r="AP286" s="73"/>
      <c r="AQ286" s="73"/>
      <c r="AR286" s="73"/>
      <c r="AS286" s="73"/>
    </row>
    <row r="287" spans="1:79" ht="15.7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3"/>
      <c r="AA287" s="73"/>
      <c r="AB287" s="73"/>
      <c r="AC287" s="73"/>
      <c r="AD287" s="73"/>
      <c r="AP287" s="73"/>
      <c r="AQ287" s="73"/>
      <c r="AR287" s="73"/>
      <c r="AS287" s="73"/>
    </row>
    <row r="288" spans="1:79" ht="15.7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3"/>
      <c r="AA288" s="73"/>
      <c r="AB288" s="73"/>
      <c r="AC288" s="73"/>
      <c r="AD288" s="73"/>
      <c r="AP288" s="73"/>
      <c r="AQ288" s="73"/>
      <c r="AR288" s="73"/>
      <c r="AS288" s="73"/>
    </row>
    <row r="289" spans="8:45" ht="15.7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3"/>
      <c r="AA289" s="73"/>
      <c r="AB289" s="73"/>
      <c r="AC289" s="73"/>
      <c r="AD289" s="73"/>
      <c r="AP289" s="73"/>
      <c r="AQ289" s="73"/>
      <c r="AR289" s="73"/>
      <c r="AS289" s="73"/>
    </row>
    <row r="290" spans="8:45" ht="15.7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3"/>
      <c r="AA290" s="73"/>
      <c r="AB290" s="73"/>
      <c r="AC290" s="73"/>
      <c r="AD290" s="73"/>
      <c r="AP290" s="73"/>
      <c r="AQ290" s="73"/>
      <c r="AR290" s="73"/>
      <c r="AS290" s="73"/>
    </row>
    <row r="291" spans="8:45" ht="15.7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3"/>
      <c r="AA291" s="73"/>
      <c r="AB291" s="73"/>
      <c r="AC291" s="73"/>
      <c r="AD291" s="73"/>
      <c r="AP291" s="73"/>
      <c r="AQ291" s="73"/>
      <c r="AR291" s="73"/>
      <c r="AS291" s="73"/>
    </row>
    <row r="292" spans="8:45" ht="15.7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3"/>
      <c r="AA292" s="73"/>
      <c r="AB292" s="73"/>
      <c r="AC292" s="73"/>
      <c r="AD292" s="73"/>
      <c r="AP292" s="73"/>
      <c r="AQ292" s="73"/>
      <c r="AR292" s="73"/>
      <c r="AS292" s="73"/>
    </row>
    <row r="293" spans="8:45" ht="15.7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3"/>
      <c r="AA293" s="73"/>
      <c r="AB293" s="73"/>
      <c r="AC293" s="73"/>
      <c r="AD293" s="73"/>
      <c r="AP293" s="73"/>
      <c r="AQ293" s="73"/>
      <c r="AR293" s="73"/>
      <c r="AS293" s="73"/>
    </row>
    <row r="294" spans="8:45" ht="15.7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3"/>
      <c r="AA294" s="73"/>
      <c r="AB294" s="73"/>
      <c r="AC294" s="73"/>
      <c r="AD294" s="73"/>
      <c r="AP294" s="73"/>
      <c r="AQ294" s="73"/>
      <c r="AR294" s="73"/>
      <c r="AS294" s="73"/>
    </row>
    <row r="295" spans="8:45" ht="15.75" thickBot="1">
      <c r="H295" s="10"/>
      <c r="I295" s="10"/>
      <c r="Z295" s="73"/>
      <c r="AA295" s="73"/>
      <c r="AB295" s="73"/>
      <c r="AC295" s="73"/>
      <c r="AD295" s="73"/>
      <c r="AP295" s="73"/>
      <c r="AQ295" s="73"/>
      <c r="AR295" s="73"/>
      <c r="AS295" s="73"/>
    </row>
    <row r="296" spans="8:45" ht="15.75" thickBot="1">
      <c r="H296" s="10"/>
      <c r="I296" s="10"/>
      <c r="Z296" s="73"/>
      <c r="AA296" s="73"/>
      <c r="AB296" s="73"/>
      <c r="AC296" s="73"/>
      <c r="AD296" s="73"/>
      <c r="AP296" s="73"/>
      <c r="AQ296" s="73"/>
      <c r="AR296" s="73"/>
      <c r="AS296" s="73"/>
    </row>
    <row r="297" spans="8:45" ht="15.75" thickBot="1">
      <c r="H297" s="10"/>
      <c r="I297" s="10"/>
      <c r="Z297" s="73"/>
      <c r="AA297" s="73"/>
      <c r="AB297" s="73"/>
      <c r="AC297" s="73"/>
      <c r="AD297" s="73"/>
      <c r="AP297" s="73"/>
      <c r="AQ297" s="73"/>
      <c r="AR297" s="73"/>
      <c r="AS297" s="73"/>
    </row>
    <row r="298" spans="8:45" ht="15.75" thickBot="1">
      <c r="H298" s="10"/>
      <c r="I298" s="10"/>
      <c r="Z298" s="73"/>
      <c r="AA298" s="73"/>
      <c r="AB298" s="73"/>
      <c r="AC298" s="73"/>
      <c r="AD298" s="73"/>
      <c r="AP298" s="73"/>
      <c r="AQ298" s="73"/>
      <c r="AR298" s="73"/>
      <c r="AS298" s="73"/>
    </row>
    <row r="299" spans="8:45" ht="15.75" thickBot="1">
      <c r="H299" s="10"/>
      <c r="I299" s="10"/>
      <c r="Z299" s="73"/>
      <c r="AA299" s="73"/>
      <c r="AB299" s="73"/>
      <c r="AC299" s="73"/>
      <c r="AD299" s="73"/>
      <c r="AP299" s="73"/>
      <c r="AQ299" s="73"/>
      <c r="AR299" s="73"/>
      <c r="AS299" s="73"/>
    </row>
    <row r="300" spans="8:45" ht="15.75" thickBot="1">
      <c r="H300" s="10"/>
      <c r="I300" s="10"/>
      <c r="Z300" s="73"/>
      <c r="AA300" s="73"/>
      <c r="AB300" s="73"/>
      <c r="AC300" s="73"/>
      <c r="AD300" s="73"/>
      <c r="AP300" s="73"/>
      <c r="AQ300" s="73"/>
      <c r="AR300" s="73"/>
      <c r="AS300" s="73"/>
    </row>
    <row r="301" spans="8:45" ht="15.75" thickBot="1">
      <c r="H301" s="10"/>
      <c r="I301" s="10"/>
      <c r="Z301" s="73"/>
      <c r="AA301" s="73"/>
      <c r="AB301" s="73"/>
      <c r="AC301" s="73"/>
      <c r="AD301" s="73"/>
      <c r="AP301" s="73"/>
      <c r="AQ301" s="73"/>
      <c r="AR301" s="73"/>
      <c r="AS301" s="73"/>
    </row>
    <row r="302" spans="8:45" ht="15.75" thickBot="1">
      <c r="H302" s="10"/>
      <c r="I302" s="10"/>
      <c r="Z302" s="73"/>
      <c r="AA302" s="73"/>
      <c r="AB302" s="73"/>
      <c r="AC302" s="73"/>
      <c r="AD302" s="73"/>
      <c r="AP302" s="73"/>
      <c r="AQ302" s="73"/>
      <c r="AR302" s="73"/>
      <c r="AS302" s="73"/>
    </row>
    <row r="303" spans="8:45" ht="15.75" thickBot="1">
      <c r="H303" s="10"/>
      <c r="I303" s="10"/>
      <c r="Z303" s="73"/>
      <c r="AA303" s="73"/>
      <c r="AB303" s="73"/>
      <c r="AC303" s="73"/>
      <c r="AD303" s="73"/>
      <c r="AP303" s="73"/>
      <c r="AQ303" s="73"/>
      <c r="AR303" s="73"/>
      <c r="AS303" s="73"/>
    </row>
    <row r="304" spans="8:45" ht="15.75" thickBot="1">
      <c r="H304" s="10"/>
      <c r="I304" s="10"/>
      <c r="Z304" s="73"/>
      <c r="AA304" s="73"/>
      <c r="AB304" s="73"/>
      <c r="AC304" s="73"/>
      <c r="AD304" s="73"/>
      <c r="AP304" s="73"/>
      <c r="AQ304" s="73"/>
      <c r="AR304" s="73"/>
      <c r="AS304" s="73"/>
    </row>
    <row r="305" spans="8:45" ht="15.75" thickBot="1">
      <c r="H305" s="10"/>
      <c r="I305" s="10"/>
      <c r="Z305" s="73"/>
      <c r="AA305" s="73"/>
      <c r="AB305" s="73"/>
      <c r="AC305" s="73"/>
      <c r="AD305" s="73"/>
      <c r="AP305" s="73"/>
      <c r="AQ305" s="73"/>
      <c r="AR305" s="73"/>
      <c r="AS305" s="73"/>
    </row>
    <row r="306" spans="8:45" ht="15.75" thickBot="1">
      <c r="H306" s="10"/>
      <c r="I306" s="10"/>
      <c r="Z306" s="73"/>
      <c r="AA306" s="73"/>
      <c r="AB306" s="73"/>
      <c r="AC306" s="73"/>
      <c r="AD306" s="73"/>
      <c r="AP306" s="73"/>
      <c r="AQ306" s="73"/>
      <c r="AR306" s="73"/>
      <c r="AS306" s="73"/>
    </row>
    <row r="307" spans="8:45" ht="15.75" thickBot="1">
      <c r="H307" s="10"/>
      <c r="I307" s="10"/>
      <c r="Z307" s="73"/>
      <c r="AA307" s="73"/>
      <c r="AB307" s="73"/>
      <c r="AC307" s="73"/>
      <c r="AD307" s="73"/>
      <c r="AP307" s="73"/>
      <c r="AQ307" s="73"/>
      <c r="AR307" s="73"/>
      <c r="AS307" s="73"/>
    </row>
    <row r="308" spans="8:45" ht="15.75" thickBot="1">
      <c r="H308" s="10"/>
      <c r="I308" s="10"/>
      <c r="Z308" s="73"/>
      <c r="AA308" s="73"/>
      <c r="AB308" s="73"/>
      <c r="AC308" s="73"/>
      <c r="AD308" s="73"/>
      <c r="AP308" s="73"/>
      <c r="AQ308" s="73"/>
      <c r="AR308" s="73"/>
      <c r="AS308" s="73"/>
    </row>
    <row r="309" spans="8:45" ht="15.75" thickBot="1">
      <c r="H309" s="10"/>
      <c r="I309" s="10"/>
      <c r="Z309" s="73"/>
      <c r="AA309" s="73"/>
      <c r="AB309" s="73"/>
      <c r="AC309" s="73"/>
      <c r="AD309" s="73"/>
      <c r="AP309" s="73"/>
      <c r="AQ309" s="73"/>
      <c r="AR309" s="73"/>
      <c r="AS309" s="73"/>
    </row>
    <row r="310" spans="8:45" ht="15.75" thickBot="1">
      <c r="H310" s="10"/>
      <c r="I310" s="10"/>
      <c r="Z310" s="73"/>
      <c r="AA310" s="73"/>
      <c r="AB310" s="73"/>
      <c r="AC310" s="73"/>
      <c r="AD310" s="73"/>
      <c r="AP310" s="73"/>
      <c r="AQ310" s="73"/>
      <c r="AR310" s="73"/>
      <c r="AS310" s="73"/>
    </row>
    <row r="311" spans="8:45" ht="15.75" thickBot="1">
      <c r="H311" s="10"/>
      <c r="I311" s="10"/>
      <c r="Z311" s="73"/>
      <c r="AA311" s="73"/>
      <c r="AB311" s="73"/>
      <c r="AC311" s="73"/>
      <c r="AD311" s="73"/>
      <c r="AP311" s="73"/>
      <c r="AQ311" s="73"/>
      <c r="AR311" s="73"/>
      <c r="AS311" s="73"/>
    </row>
    <row r="312" spans="8:45" ht="15.75" thickBot="1">
      <c r="H312" s="10"/>
      <c r="I312" s="10"/>
      <c r="Z312" s="73"/>
      <c r="AA312" s="73"/>
      <c r="AB312" s="73"/>
      <c r="AC312" s="73"/>
      <c r="AD312" s="73"/>
      <c r="AP312" s="73"/>
      <c r="AQ312" s="73"/>
      <c r="AR312" s="73"/>
      <c r="AS312" s="73"/>
    </row>
    <row r="313" spans="8:45" ht="15.75" thickBot="1">
      <c r="H313" s="10"/>
      <c r="I313" s="10"/>
      <c r="Z313" s="73"/>
      <c r="AA313" s="73"/>
      <c r="AB313" s="73"/>
      <c r="AC313" s="73"/>
      <c r="AD313" s="73"/>
      <c r="AP313" s="73"/>
      <c r="AQ313" s="73"/>
      <c r="AR313" s="73"/>
      <c r="AS313" s="73"/>
    </row>
    <row r="314" spans="8:45" ht="15.75" thickBot="1">
      <c r="H314" s="10"/>
      <c r="I314" s="10"/>
      <c r="Z314" s="73"/>
      <c r="AA314" s="73"/>
      <c r="AB314" s="73"/>
      <c r="AC314" s="73"/>
      <c r="AD314" s="73"/>
      <c r="AP314" s="73"/>
      <c r="AQ314" s="73"/>
      <c r="AR314" s="73"/>
      <c r="AS314" s="73"/>
    </row>
    <row r="315" spans="8:45" ht="15.75" thickBot="1">
      <c r="H315" s="10"/>
      <c r="I315" s="10"/>
      <c r="Z315" s="73"/>
      <c r="AA315" s="73"/>
      <c r="AB315" s="73"/>
      <c r="AC315" s="73"/>
      <c r="AD315" s="73"/>
      <c r="AP315" s="73"/>
      <c r="AQ315" s="73"/>
      <c r="AR315" s="73"/>
      <c r="AS315" s="73"/>
    </row>
    <row r="316" spans="8:45" ht="15.75" thickBot="1">
      <c r="H316" s="10"/>
      <c r="I316" s="10"/>
      <c r="Z316" s="73"/>
      <c r="AA316" s="73"/>
      <c r="AB316" s="73"/>
      <c r="AC316" s="73"/>
      <c r="AD316" s="73"/>
      <c r="AP316" s="73"/>
      <c r="AQ316" s="73"/>
      <c r="AR316" s="73"/>
      <c r="AS316" s="73"/>
    </row>
    <row r="317" spans="8:45" ht="15.75" thickBot="1">
      <c r="H317" s="10"/>
      <c r="I317" s="10"/>
      <c r="Z317" s="73"/>
      <c r="AA317" s="73"/>
      <c r="AB317" s="73"/>
      <c r="AC317" s="73"/>
      <c r="AD317" s="73"/>
      <c r="AP317" s="73"/>
      <c r="AQ317" s="73"/>
      <c r="AR317" s="73"/>
      <c r="AS317" s="73"/>
    </row>
    <row r="318" spans="8:45" ht="15.75" thickBot="1">
      <c r="H318" s="10"/>
      <c r="I318" s="10"/>
      <c r="Z318" s="73"/>
      <c r="AA318" s="73"/>
      <c r="AB318" s="73"/>
      <c r="AC318" s="73"/>
      <c r="AD318" s="73"/>
      <c r="AP318" s="73"/>
      <c r="AQ318" s="73"/>
      <c r="AR318" s="73"/>
      <c r="AS318" s="73"/>
    </row>
    <row r="319" spans="8:45" ht="15.75" thickBot="1">
      <c r="H319" s="10"/>
      <c r="I319" s="10"/>
      <c r="Z319" s="73"/>
      <c r="AA319" s="73"/>
      <c r="AB319" s="73"/>
      <c r="AC319" s="73"/>
      <c r="AD319" s="73"/>
      <c r="AP319" s="73"/>
      <c r="AQ319" s="73"/>
      <c r="AR319" s="73"/>
      <c r="AS319" s="73"/>
    </row>
    <row r="320" spans="8:45" ht="15.75" thickBot="1">
      <c r="H320" s="10"/>
      <c r="I320" s="10"/>
      <c r="Z320" s="73"/>
      <c r="AA320" s="73"/>
      <c r="AB320" s="73"/>
      <c r="AC320" s="73"/>
      <c r="AD320" s="73"/>
      <c r="AP320" s="73"/>
      <c r="AQ320" s="73"/>
      <c r="AR320" s="73"/>
      <c r="AS320" s="73"/>
    </row>
    <row r="321" spans="8:45" ht="15.75" thickBot="1">
      <c r="H321" s="10"/>
      <c r="I321" s="10"/>
      <c r="Z321" s="73"/>
      <c r="AA321" s="73"/>
      <c r="AB321" s="73"/>
      <c r="AC321" s="73"/>
      <c r="AD321" s="73"/>
      <c r="AP321" s="73"/>
      <c r="AQ321" s="73"/>
      <c r="AR321" s="73"/>
      <c r="AS321" s="73"/>
    </row>
    <row r="322" spans="8:45" ht="15.75" thickBot="1">
      <c r="H322" s="10"/>
      <c r="I322" s="10"/>
      <c r="Z322" s="73"/>
      <c r="AA322" s="73"/>
      <c r="AB322" s="73"/>
      <c r="AC322" s="73"/>
      <c r="AD322" s="73"/>
      <c r="AP322" s="73"/>
      <c r="AQ322" s="73"/>
      <c r="AR322" s="73"/>
      <c r="AS322" s="73"/>
    </row>
    <row r="323" spans="8:45" ht="15.75" thickBot="1">
      <c r="H323" s="10"/>
      <c r="I323" s="10"/>
      <c r="Z323" s="73"/>
      <c r="AA323" s="73"/>
      <c r="AB323" s="73"/>
      <c r="AC323" s="73"/>
      <c r="AD323" s="73"/>
      <c r="AP323" s="73"/>
      <c r="AQ323" s="73"/>
      <c r="AR323" s="73"/>
      <c r="AS323" s="73"/>
    </row>
    <row r="324" spans="8:45" ht="15.75" thickBot="1">
      <c r="H324" s="10"/>
      <c r="I324" s="10"/>
      <c r="Z324" s="73"/>
      <c r="AA324" s="73"/>
      <c r="AB324" s="73"/>
      <c r="AC324" s="73"/>
      <c r="AD324" s="73"/>
      <c r="AP324" s="73"/>
      <c r="AQ324" s="73"/>
      <c r="AR324" s="73"/>
      <c r="AS324" s="73"/>
    </row>
    <row r="325" spans="8:45" ht="15.75" thickBot="1">
      <c r="H325" s="10"/>
      <c r="I325" s="10"/>
      <c r="Z325" s="73"/>
      <c r="AA325" s="73"/>
      <c r="AB325" s="73"/>
      <c r="AC325" s="73"/>
      <c r="AD325" s="73"/>
      <c r="AP325" s="73"/>
      <c r="AQ325" s="73"/>
      <c r="AR325" s="73"/>
      <c r="AS325" s="73"/>
    </row>
    <row r="326" spans="8:45" ht="15.75" thickBot="1">
      <c r="H326" s="10"/>
      <c r="I326" s="10"/>
      <c r="Z326" s="73"/>
      <c r="AA326" s="73"/>
      <c r="AB326" s="73"/>
      <c r="AC326" s="73"/>
      <c r="AD326" s="73"/>
      <c r="AP326" s="73"/>
      <c r="AQ326" s="73"/>
      <c r="AR326" s="73"/>
      <c r="AS326" s="73"/>
    </row>
    <row r="327" spans="8:45" ht="15.75" thickBot="1">
      <c r="H327" s="10"/>
      <c r="I327" s="10"/>
      <c r="Z327" s="73"/>
      <c r="AA327" s="73"/>
      <c r="AB327" s="73"/>
      <c r="AC327" s="73"/>
      <c r="AD327" s="73"/>
      <c r="AP327" s="73"/>
      <c r="AQ327" s="73"/>
      <c r="AR327" s="73"/>
      <c r="AS327" s="73"/>
    </row>
    <row r="328" spans="8:45" ht="15.75" thickBot="1">
      <c r="H328" s="10"/>
      <c r="I328" s="10"/>
      <c r="Z328" s="73"/>
      <c r="AA328" s="73"/>
      <c r="AB328" s="73"/>
      <c r="AC328" s="73"/>
      <c r="AD328" s="73"/>
      <c r="AP328" s="73"/>
      <c r="AQ328" s="73"/>
      <c r="AR328" s="73"/>
      <c r="AS328" s="73"/>
    </row>
    <row r="329" spans="8:45" ht="15.75" thickBot="1">
      <c r="H329" s="10"/>
      <c r="I329" s="10"/>
      <c r="Z329" s="73"/>
      <c r="AA329" s="73"/>
      <c r="AB329" s="73"/>
      <c r="AC329" s="73"/>
      <c r="AD329" s="73"/>
      <c r="AP329" s="73"/>
      <c r="AQ329" s="73"/>
      <c r="AR329" s="73"/>
      <c r="AS329" s="73"/>
    </row>
    <row r="330" spans="8:45" ht="15.75" thickBot="1">
      <c r="H330" s="10"/>
      <c r="I330" s="10"/>
      <c r="Z330" s="73"/>
      <c r="AA330" s="73"/>
      <c r="AB330" s="73"/>
      <c r="AC330" s="73"/>
      <c r="AD330" s="73"/>
      <c r="AP330" s="73"/>
      <c r="AQ330" s="73"/>
      <c r="AR330" s="73"/>
      <c r="AS330" s="73"/>
    </row>
    <row r="331" spans="8:45" ht="15.75" thickBot="1">
      <c r="H331" s="10"/>
      <c r="I331" s="10"/>
      <c r="Z331" s="73"/>
      <c r="AA331" s="73"/>
      <c r="AB331" s="73"/>
      <c r="AC331" s="73"/>
      <c r="AD331" s="73"/>
      <c r="AP331" s="73"/>
      <c r="AQ331" s="73"/>
      <c r="AR331" s="73"/>
      <c r="AS331" s="73"/>
    </row>
    <row r="332" spans="8:45" ht="15.75" thickBot="1">
      <c r="H332" s="10"/>
      <c r="I332" s="10"/>
      <c r="Z332" s="73"/>
      <c r="AA332" s="73"/>
      <c r="AB332" s="73"/>
      <c r="AC332" s="73"/>
      <c r="AD332" s="73"/>
      <c r="AP332" s="73"/>
      <c r="AQ332" s="73"/>
      <c r="AR332" s="73"/>
      <c r="AS332" s="73"/>
    </row>
    <row r="333" spans="8:45" ht="15.75" thickBot="1">
      <c r="H333" s="10"/>
      <c r="I333" s="10"/>
      <c r="Z333" s="73"/>
      <c r="AA333" s="73"/>
      <c r="AB333" s="73"/>
      <c r="AC333" s="73"/>
      <c r="AD333" s="73"/>
      <c r="AP333" s="73"/>
      <c r="AQ333" s="73"/>
      <c r="AR333" s="73"/>
      <c r="AS333" s="73"/>
    </row>
    <row r="334" spans="8:45" ht="15.75" thickBot="1">
      <c r="H334" s="10"/>
      <c r="I334" s="10"/>
      <c r="Z334" s="73"/>
      <c r="AA334" s="73"/>
      <c r="AB334" s="73"/>
      <c r="AC334" s="73"/>
      <c r="AD334" s="73"/>
      <c r="AP334" s="73"/>
      <c r="AQ334" s="73"/>
      <c r="AR334" s="73"/>
      <c r="AS334" s="73"/>
    </row>
    <row r="335" spans="8:45" ht="15.75" thickBot="1">
      <c r="H335" s="10"/>
      <c r="I335" s="10"/>
      <c r="Z335" s="73"/>
      <c r="AA335" s="73"/>
      <c r="AB335" s="73"/>
      <c r="AC335" s="73"/>
      <c r="AD335" s="73"/>
      <c r="AP335" s="73"/>
      <c r="AQ335" s="73"/>
      <c r="AR335" s="73"/>
      <c r="AS335" s="73"/>
    </row>
    <row r="336" spans="8:45" ht="15.75" thickBot="1">
      <c r="H336" s="10"/>
      <c r="I336" s="10"/>
      <c r="Z336" s="73"/>
      <c r="AA336" s="73"/>
      <c r="AB336" s="73"/>
      <c r="AC336" s="73"/>
      <c r="AD336" s="73"/>
      <c r="AP336" s="73"/>
      <c r="AQ336" s="73"/>
      <c r="AR336" s="73"/>
      <c r="AS336" s="73"/>
    </row>
    <row r="337" spans="8:45" ht="15.75" thickBot="1">
      <c r="H337" s="10"/>
      <c r="I337" s="10"/>
      <c r="Z337" s="73"/>
      <c r="AA337" s="73"/>
      <c r="AB337" s="73"/>
      <c r="AC337" s="73"/>
      <c r="AD337" s="73"/>
      <c r="AP337" s="73"/>
      <c r="AQ337" s="73"/>
      <c r="AR337" s="73"/>
      <c r="AS337" s="73"/>
    </row>
    <row r="338" spans="8:45" ht="15.75" thickBot="1">
      <c r="H338" s="10"/>
      <c r="I338" s="10"/>
      <c r="Z338" s="73"/>
      <c r="AA338" s="73"/>
      <c r="AB338" s="73"/>
      <c r="AC338" s="73"/>
      <c r="AD338" s="73"/>
      <c r="AP338" s="73"/>
      <c r="AQ338" s="73"/>
      <c r="AR338" s="73"/>
      <c r="AS338" s="73"/>
    </row>
    <row r="339" spans="8:45" ht="15.75" thickBot="1">
      <c r="H339" s="10"/>
      <c r="I339" s="10"/>
      <c r="Z339" s="73"/>
      <c r="AA339" s="73"/>
      <c r="AB339" s="73"/>
      <c r="AC339" s="73"/>
      <c r="AD339" s="73"/>
      <c r="AP339" s="73"/>
      <c r="AQ339" s="73"/>
      <c r="AR339" s="73"/>
      <c r="AS339" s="73"/>
    </row>
    <row r="340" spans="8:45" ht="15.75" thickBot="1">
      <c r="H340" s="10"/>
      <c r="I340" s="10"/>
      <c r="Z340" s="73"/>
      <c r="AA340" s="73"/>
      <c r="AB340" s="73"/>
      <c r="AC340" s="73"/>
      <c r="AD340" s="73"/>
      <c r="AP340" s="73"/>
      <c r="AQ340" s="73"/>
      <c r="AR340" s="73"/>
      <c r="AS340" s="73"/>
    </row>
    <row r="341" spans="8:45" ht="15.75" thickBot="1">
      <c r="H341" s="10"/>
      <c r="I341" s="10"/>
      <c r="Z341" s="73"/>
      <c r="AA341" s="73"/>
      <c r="AB341" s="73"/>
      <c r="AC341" s="73"/>
      <c r="AD341" s="73"/>
      <c r="AP341" s="73"/>
      <c r="AQ341" s="73"/>
      <c r="AR341" s="73"/>
      <c r="AS341" s="73"/>
    </row>
    <row r="342" spans="8:45" ht="15.75" thickBot="1">
      <c r="H342" s="10"/>
      <c r="I342" s="10"/>
      <c r="Z342" s="73"/>
      <c r="AA342" s="73"/>
      <c r="AB342" s="73"/>
      <c r="AC342" s="73"/>
      <c r="AD342" s="73"/>
      <c r="AP342" s="73"/>
      <c r="AQ342" s="73"/>
      <c r="AR342" s="73"/>
      <c r="AS342" s="73"/>
    </row>
    <row r="343" spans="8:45" ht="15.75" thickBot="1">
      <c r="H343" s="10"/>
      <c r="I343" s="10"/>
      <c r="Z343" s="73"/>
      <c r="AA343" s="73"/>
      <c r="AB343" s="73"/>
      <c r="AC343" s="73"/>
      <c r="AD343" s="73"/>
      <c r="AP343" s="73"/>
      <c r="AQ343" s="73"/>
      <c r="AR343" s="73"/>
      <c r="AS343" s="73"/>
    </row>
    <row r="344" spans="8:45" ht="15.75" thickBot="1">
      <c r="H344" s="10"/>
      <c r="I344" s="10"/>
      <c r="Z344" s="73"/>
      <c r="AA344" s="73"/>
      <c r="AB344" s="73"/>
      <c r="AC344" s="73"/>
      <c r="AD344" s="73"/>
      <c r="AP344" s="73"/>
      <c r="AQ344" s="73"/>
      <c r="AR344" s="73"/>
      <c r="AS344" s="73"/>
    </row>
    <row r="345" spans="8:45" ht="15.75" thickBot="1">
      <c r="H345" s="10"/>
      <c r="I345" s="10"/>
      <c r="Z345" s="73"/>
      <c r="AA345" s="73"/>
      <c r="AB345" s="73"/>
      <c r="AC345" s="73"/>
      <c r="AD345" s="73"/>
      <c r="AP345" s="73"/>
      <c r="AQ345" s="73"/>
      <c r="AR345" s="73"/>
      <c r="AS345" s="73"/>
    </row>
    <row r="346" spans="8:45" ht="15.75" thickBot="1">
      <c r="H346" s="10"/>
      <c r="I346" s="10"/>
      <c r="Z346" s="73"/>
      <c r="AA346" s="73"/>
      <c r="AB346" s="73"/>
      <c r="AC346" s="73"/>
      <c r="AD346" s="73"/>
      <c r="AP346" s="73"/>
      <c r="AQ346" s="73"/>
      <c r="AR346" s="73"/>
      <c r="AS346" s="73"/>
    </row>
    <row r="347" spans="8:45" ht="15.75" thickBot="1">
      <c r="H347" s="10"/>
      <c r="I347" s="10"/>
      <c r="Z347" s="73"/>
      <c r="AA347" s="73"/>
      <c r="AB347" s="73"/>
      <c r="AC347" s="73"/>
      <c r="AD347" s="73"/>
      <c r="AP347" s="73"/>
      <c r="AQ347" s="73"/>
      <c r="AR347" s="73"/>
      <c r="AS347" s="73"/>
    </row>
    <row r="348" spans="8:45" ht="15.75" thickBot="1">
      <c r="H348" s="10"/>
      <c r="I348" s="10"/>
      <c r="Z348" s="73"/>
      <c r="AA348" s="73"/>
      <c r="AB348" s="73"/>
      <c r="AC348" s="73"/>
      <c r="AD348" s="73"/>
      <c r="AP348" s="73"/>
      <c r="AQ348" s="73"/>
      <c r="AR348" s="73"/>
      <c r="AS348" s="73"/>
    </row>
    <row r="349" spans="8:45" ht="15.75" thickBot="1">
      <c r="H349" s="10"/>
      <c r="I349" s="10"/>
      <c r="Z349" s="73"/>
      <c r="AA349" s="73"/>
      <c r="AB349" s="73"/>
      <c r="AC349" s="73"/>
      <c r="AD349" s="73"/>
      <c r="AP349" s="73"/>
      <c r="AQ349" s="73"/>
      <c r="AR349" s="73"/>
      <c r="AS349" s="73"/>
    </row>
    <row r="350" spans="8:45" ht="15.75" thickBot="1">
      <c r="H350" s="10"/>
      <c r="I350" s="10"/>
      <c r="Z350" s="73"/>
      <c r="AA350" s="73"/>
      <c r="AB350" s="73"/>
      <c r="AC350" s="73"/>
      <c r="AD350" s="73"/>
      <c r="AP350" s="73"/>
      <c r="AQ350" s="73"/>
      <c r="AR350" s="73"/>
      <c r="AS350" s="73"/>
    </row>
    <row r="351" spans="8:45" ht="15.75" thickBot="1">
      <c r="H351" s="10"/>
      <c r="I351" s="10"/>
      <c r="Z351" s="73"/>
      <c r="AA351" s="73"/>
      <c r="AB351" s="73"/>
      <c r="AC351" s="73"/>
      <c r="AD351" s="73"/>
      <c r="AP351" s="73"/>
      <c r="AQ351" s="73"/>
      <c r="AR351" s="73"/>
      <c r="AS351" s="73"/>
    </row>
    <row r="352" spans="8:45" ht="15.75" thickBot="1">
      <c r="H352" s="10"/>
      <c r="I352" s="10"/>
      <c r="Z352" s="73"/>
      <c r="AA352" s="73"/>
      <c r="AB352" s="73"/>
      <c r="AC352" s="73"/>
      <c r="AD352" s="73"/>
      <c r="AP352" s="73"/>
      <c r="AQ352" s="73"/>
      <c r="AR352" s="73"/>
      <c r="AS352" s="73"/>
    </row>
    <row r="353" spans="8:45" ht="15.75" thickBot="1">
      <c r="H353" s="10"/>
      <c r="I353" s="10"/>
      <c r="Z353" s="73"/>
      <c r="AA353" s="73"/>
      <c r="AB353" s="73"/>
      <c r="AC353" s="73"/>
      <c r="AD353" s="73"/>
      <c r="AP353" s="73"/>
      <c r="AQ353" s="73"/>
      <c r="AR353" s="73"/>
      <c r="AS353" s="73"/>
    </row>
    <row r="354" spans="8:45" ht="15.75" thickBot="1">
      <c r="H354" s="10"/>
      <c r="I354" s="10"/>
      <c r="Z354" s="73"/>
      <c r="AA354" s="73"/>
      <c r="AB354" s="73"/>
      <c r="AC354" s="73"/>
      <c r="AD354" s="73"/>
      <c r="AP354" s="73"/>
      <c r="AQ354" s="73"/>
      <c r="AR354" s="73"/>
      <c r="AS354" s="73"/>
    </row>
    <row r="355" spans="8:45" ht="15.75" thickBot="1">
      <c r="H355" s="10"/>
      <c r="I355" s="10"/>
      <c r="Z355" s="73"/>
      <c r="AA355" s="73"/>
      <c r="AB355" s="73"/>
      <c r="AC355" s="73"/>
      <c r="AD355" s="73"/>
      <c r="AP355" s="73"/>
      <c r="AQ355" s="73"/>
      <c r="AR355" s="73"/>
      <c r="AS355" s="73"/>
    </row>
    <row r="356" spans="8:45" ht="15.75" thickBot="1">
      <c r="H356" s="10"/>
      <c r="I356" s="10"/>
      <c r="Z356" s="73"/>
      <c r="AA356" s="73"/>
      <c r="AB356" s="73"/>
      <c r="AC356" s="73"/>
      <c r="AD356" s="73"/>
      <c r="AP356" s="73"/>
      <c r="AQ356" s="73"/>
      <c r="AR356" s="73"/>
      <c r="AS356" s="73"/>
    </row>
    <row r="357" spans="8:45" ht="15.75" thickBot="1">
      <c r="H357" s="10"/>
      <c r="I357" s="10"/>
      <c r="Z357" s="73"/>
      <c r="AA357" s="73"/>
      <c r="AB357" s="73"/>
      <c r="AC357" s="73"/>
      <c r="AD357" s="73"/>
      <c r="AP357" s="73"/>
      <c r="AQ357" s="73"/>
      <c r="AR357" s="73"/>
      <c r="AS357" s="73"/>
    </row>
    <row r="358" spans="8:45" ht="15.75" thickBot="1">
      <c r="H358" s="10"/>
      <c r="I358" s="10"/>
      <c r="Z358" s="73"/>
      <c r="AA358" s="73"/>
      <c r="AB358" s="73"/>
      <c r="AC358" s="73"/>
      <c r="AD358" s="73"/>
      <c r="AP358" s="73"/>
      <c r="AQ358" s="73"/>
      <c r="AR358" s="73"/>
      <c r="AS358" s="73"/>
    </row>
    <row r="359" spans="8:45" ht="15.75" thickBot="1">
      <c r="H359" s="10"/>
      <c r="I359" s="10"/>
      <c r="Z359" s="73"/>
      <c r="AA359" s="73"/>
      <c r="AB359" s="73"/>
      <c r="AC359" s="73"/>
      <c r="AD359" s="73"/>
      <c r="AP359" s="73"/>
      <c r="AQ359" s="73"/>
      <c r="AR359" s="73"/>
      <c r="AS359" s="73"/>
    </row>
    <row r="360" spans="8:45" ht="15.75" thickBot="1">
      <c r="H360" s="10"/>
      <c r="I360" s="10"/>
      <c r="Z360" s="73"/>
      <c r="AA360" s="73"/>
      <c r="AB360" s="73"/>
      <c r="AC360" s="73"/>
      <c r="AD360" s="73"/>
      <c r="AP360" s="73"/>
      <c r="AQ360" s="73"/>
      <c r="AR360" s="73"/>
      <c r="AS360" s="73"/>
    </row>
    <row r="361" spans="8:45" ht="15.75" thickBot="1">
      <c r="H361" s="10"/>
      <c r="I361" s="10"/>
      <c r="Z361" s="73"/>
      <c r="AA361" s="73"/>
      <c r="AB361" s="73"/>
      <c r="AC361" s="73"/>
      <c r="AD361" s="73"/>
      <c r="AP361" s="73"/>
      <c r="AQ361" s="73"/>
      <c r="AR361" s="73"/>
      <c r="AS361" s="73"/>
    </row>
    <row r="362" spans="8:45" ht="15.75" thickBot="1">
      <c r="H362" s="10"/>
      <c r="I362" s="10"/>
      <c r="Z362" s="73"/>
      <c r="AA362" s="73"/>
      <c r="AB362" s="73"/>
      <c r="AC362" s="73"/>
      <c r="AD362" s="73"/>
      <c r="AP362" s="73"/>
      <c r="AQ362" s="73"/>
      <c r="AR362" s="73"/>
      <c r="AS362" s="73"/>
    </row>
    <row r="363" spans="8:45" ht="15.75" thickBot="1">
      <c r="H363" s="10"/>
      <c r="I363" s="10"/>
      <c r="Z363" s="73"/>
      <c r="AA363" s="73"/>
      <c r="AB363" s="73"/>
      <c r="AC363" s="73"/>
      <c r="AD363" s="73"/>
      <c r="AP363" s="73"/>
      <c r="AQ363" s="73"/>
      <c r="AR363" s="73"/>
      <c r="AS363" s="73"/>
    </row>
    <row r="364" spans="8:45" ht="15.75" thickBot="1">
      <c r="H364" s="10"/>
      <c r="I364" s="10"/>
      <c r="Z364" s="73"/>
      <c r="AA364" s="73"/>
      <c r="AB364" s="73"/>
      <c r="AC364" s="73"/>
      <c r="AD364" s="73"/>
      <c r="AP364" s="73"/>
      <c r="AQ364" s="73"/>
      <c r="AR364" s="73"/>
      <c r="AS364" s="73"/>
    </row>
    <row r="365" spans="8:45" ht="15.75" thickBot="1">
      <c r="H365" s="10"/>
      <c r="I365" s="10"/>
      <c r="Z365" s="73"/>
      <c r="AA365" s="73"/>
      <c r="AB365" s="73"/>
      <c r="AC365" s="73"/>
      <c r="AD365" s="73"/>
      <c r="AP365" s="73"/>
      <c r="AQ365" s="73"/>
      <c r="AR365" s="73"/>
      <c r="AS365" s="73"/>
    </row>
    <row r="366" spans="8:45" ht="15.75" thickBot="1">
      <c r="H366" s="10"/>
      <c r="I366" s="10"/>
      <c r="Z366" s="73"/>
      <c r="AA366" s="73"/>
      <c r="AB366" s="73"/>
      <c r="AC366" s="73"/>
      <c r="AD366" s="73"/>
      <c r="AP366" s="73"/>
      <c r="AQ366" s="73"/>
      <c r="AR366" s="73"/>
      <c r="AS366" s="73"/>
    </row>
    <row r="367" spans="8:45" ht="15.75" thickBot="1">
      <c r="H367" s="10"/>
      <c r="I367" s="10"/>
      <c r="Z367" s="73"/>
      <c r="AA367" s="73"/>
      <c r="AB367" s="73"/>
      <c r="AC367" s="73"/>
      <c r="AD367" s="73"/>
      <c r="AP367" s="73"/>
      <c r="AQ367" s="73"/>
      <c r="AR367" s="73"/>
      <c r="AS367" s="73"/>
    </row>
    <row r="368" spans="8:45" ht="15.75" thickBot="1">
      <c r="H368" s="10"/>
      <c r="I368" s="10"/>
      <c r="Z368" s="73"/>
      <c r="AA368" s="73"/>
      <c r="AB368" s="73"/>
      <c r="AC368" s="73"/>
      <c r="AD368" s="73"/>
      <c r="AP368" s="73"/>
      <c r="AQ368" s="73"/>
      <c r="AR368" s="73"/>
      <c r="AS368" s="73"/>
    </row>
    <row r="369" spans="8:45" ht="15.75" thickBot="1">
      <c r="H369" s="10"/>
      <c r="I369" s="10"/>
      <c r="Z369" s="73"/>
      <c r="AA369" s="73"/>
      <c r="AB369" s="73"/>
      <c r="AC369" s="73"/>
      <c r="AD369" s="73"/>
      <c r="AP369" s="73"/>
      <c r="AQ369" s="73"/>
      <c r="AR369" s="73"/>
      <c r="AS369" s="73"/>
    </row>
    <row r="370" spans="8:45" ht="15.75" thickBot="1">
      <c r="H370" s="10"/>
      <c r="I370" s="10"/>
      <c r="Z370" s="73"/>
      <c r="AA370" s="73"/>
      <c r="AB370" s="73"/>
      <c r="AC370" s="73"/>
      <c r="AD370" s="73"/>
      <c r="AP370" s="73"/>
      <c r="AQ370" s="73"/>
      <c r="AR370" s="73"/>
      <c r="AS370" s="73"/>
    </row>
    <row r="371" spans="8:45" ht="15.75" thickBot="1">
      <c r="H371" s="10"/>
      <c r="I371" s="10"/>
      <c r="Z371" s="73"/>
      <c r="AA371" s="73"/>
      <c r="AB371" s="73"/>
      <c r="AC371" s="73"/>
      <c r="AD371" s="73"/>
      <c r="AP371" s="73"/>
      <c r="AQ371" s="73"/>
      <c r="AR371" s="73"/>
      <c r="AS371" s="73"/>
    </row>
    <row r="372" spans="8:45" ht="15.75" thickBot="1">
      <c r="H372" s="10"/>
      <c r="I372" s="10"/>
      <c r="Z372" s="73"/>
      <c r="AA372" s="73"/>
      <c r="AB372" s="73"/>
      <c r="AC372" s="73"/>
      <c r="AD372" s="73"/>
      <c r="AP372" s="73"/>
      <c r="AQ372" s="73"/>
      <c r="AR372" s="73"/>
      <c r="AS372" s="73"/>
    </row>
    <row r="373" spans="8:45" ht="15.75" thickBot="1">
      <c r="H373" s="10"/>
      <c r="I373" s="10"/>
      <c r="Z373" s="73"/>
      <c r="AA373" s="73"/>
      <c r="AB373" s="73"/>
      <c r="AC373" s="73"/>
      <c r="AD373" s="73"/>
      <c r="AP373" s="73"/>
      <c r="AQ373" s="73"/>
      <c r="AR373" s="73"/>
      <c r="AS373" s="73"/>
    </row>
    <row r="374" spans="8:45" ht="15.75" thickBot="1">
      <c r="H374" s="10"/>
      <c r="I374" s="10"/>
      <c r="Z374" s="73"/>
      <c r="AA374" s="73"/>
      <c r="AB374" s="73"/>
      <c r="AC374" s="73"/>
      <c r="AD374" s="73"/>
      <c r="AP374" s="73"/>
      <c r="AQ374" s="73"/>
      <c r="AR374" s="73"/>
      <c r="AS374" s="73"/>
    </row>
    <row r="375" spans="8:45" ht="15.75" thickBot="1">
      <c r="H375" s="10"/>
      <c r="I375" s="10"/>
      <c r="Z375" s="73"/>
      <c r="AA375" s="73"/>
      <c r="AB375" s="73"/>
      <c r="AC375" s="73"/>
      <c r="AD375" s="73"/>
      <c r="AP375" s="73"/>
      <c r="AQ375" s="73"/>
      <c r="AR375" s="73"/>
      <c r="AS375" s="73"/>
    </row>
    <row r="376" spans="8:45" ht="15.75" thickBot="1">
      <c r="H376" s="10"/>
      <c r="I376" s="10"/>
      <c r="Z376" s="73"/>
      <c r="AA376" s="73"/>
      <c r="AB376" s="73"/>
      <c r="AC376" s="73"/>
      <c r="AD376" s="73"/>
      <c r="AP376" s="73"/>
      <c r="AQ376" s="73"/>
      <c r="AR376" s="73"/>
      <c r="AS376" s="73"/>
    </row>
    <row r="377" spans="8:45" ht="15.75" thickBot="1">
      <c r="H377" s="10"/>
      <c r="I377" s="10"/>
      <c r="Z377" s="73"/>
      <c r="AA377" s="73"/>
      <c r="AB377" s="73"/>
      <c r="AC377" s="73"/>
      <c r="AD377" s="73"/>
      <c r="AP377" s="73"/>
      <c r="AQ377" s="73"/>
      <c r="AR377" s="73"/>
      <c r="AS377" s="73"/>
    </row>
    <row r="378" spans="8:45" ht="15.75" thickBot="1">
      <c r="H378" s="10"/>
      <c r="I378" s="10"/>
      <c r="Z378" s="73"/>
      <c r="AA378" s="73"/>
      <c r="AB378" s="73"/>
      <c r="AC378" s="73"/>
      <c r="AD378" s="73"/>
      <c r="AP378" s="73"/>
      <c r="AQ378" s="73"/>
      <c r="AR378" s="73"/>
      <c r="AS378" s="73"/>
    </row>
    <row r="379" spans="8:45" ht="15.75" thickBot="1">
      <c r="H379" s="10"/>
      <c r="I379" s="10"/>
      <c r="Z379" s="73"/>
      <c r="AA379" s="73"/>
      <c r="AB379" s="73"/>
      <c r="AC379" s="73"/>
      <c r="AD379" s="73"/>
      <c r="AP379" s="73"/>
      <c r="AQ379" s="73"/>
      <c r="AR379" s="73"/>
      <c r="AS379" s="73"/>
    </row>
    <row r="380" spans="8:45" ht="15.75" thickBot="1">
      <c r="H380" s="10"/>
      <c r="I380" s="10"/>
      <c r="Z380" s="73"/>
      <c r="AA380" s="73"/>
      <c r="AB380" s="73"/>
      <c r="AC380" s="73"/>
      <c r="AD380" s="73"/>
      <c r="AP380" s="73"/>
      <c r="AQ380" s="73"/>
      <c r="AR380" s="73"/>
      <c r="AS380" s="73"/>
    </row>
    <row r="381" spans="8:45" ht="15.75" thickBot="1">
      <c r="H381" s="10"/>
      <c r="I381" s="10"/>
      <c r="Z381" s="73"/>
      <c r="AA381" s="73"/>
      <c r="AB381" s="73"/>
      <c r="AC381" s="73"/>
      <c r="AD381" s="73"/>
      <c r="AP381" s="73"/>
      <c r="AQ381" s="73"/>
      <c r="AR381" s="73"/>
      <c r="AS381" s="73"/>
    </row>
    <row r="382" spans="8:45" ht="15.75" thickBot="1">
      <c r="H382" s="10"/>
      <c r="I382" s="10"/>
      <c r="Z382" s="73"/>
      <c r="AA382" s="73"/>
      <c r="AB382" s="73"/>
      <c r="AC382" s="73"/>
      <c r="AD382" s="73"/>
      <c r="AP382" s="73"/>
      <c r="AQ382" s="73"/>
      <c r="AR382" s="73"/>
      <c r="AS382" s="73"/>
    </row>
    <row r="383" spans="8:45" ht="15.75" thickBot="1">
      <c r="H383" s="10"/>
      <c r="I383" s="10"/>
      <c r="Z383" s="73"/>
      <c r="AA383" s="73"/>
      <c r="AB383" s="73"/>
      <c r="AC383" s="73"/>
      <c r="AD383" s="73"/>
      <c r="AP383" s="73"/>
      <c r="AQ383" s="73"/>
      <c r="AR383" s="73"/>
      <c r="AS383" s="73"/>
    </row>
    <row r="384" spans="8:45" ht="15.75" thickBot="1">
      <c r="H384" s="10"/>
      <c r="I384" s="10"/>
      <c r="Z384" s="73"/>
      <c r="AA384" s="73"/>
      <c r="AB384" s="73"/>
      <c r="AC384" s="73"/>
      <c r="AD384" s="73"/>
      <c r="AP384" s="73"/>
      <c r="AQ384" s="73"/>
      <c r="AR384" s="73"/>
      <c r="AS384" s="73"/>
    </row>
    <row r="385" spans="8:45" ht="15.75" thickBot="1">
      <c r="H385" s="10"/>
      <c r="I385" s="10"/>
      <c r="Z385" s="73"/>
      <c r="AA385" s="73"/>
      <c r="AB385" s="73"/>
      <c r="AC385" s="73"/>
      <c r="AD385" s="73"/>
      <c r="AP385" s="73"/>
      <c r="AQ385" s="73"/>
      <c r="AR385" s="73"/>
      <c r="AS385" s="73"/>
    </row>
    <row r="386" spans="8:45" ht="15.75" thickBot="1">
      <c r="H386" s="10"/>
      <c r="I386" s="10"/>
      <c r="Z386" s="73"/>
      <c r="AA386" s="73"/>
      <c r="AB386" s="73"/>
      <c r="AC386" s="73"/>
      <c r="AD386" s="73"/>
      <c r="AP386" s="73"/>
      <c r="AQ386" s="73"/>
      <c r="AR386" s="73"/>
      <c r="AS386" s="73"/>
    </row>
    <row r="387" spans="8:45" ht="15.75" thickBot="1">
      <c r="H387" s="10"/>
      <c r="I387" s="10"/>
      <c r="Z387" s="73"/>
      <c r="AA387" s="73"/>
      <c r="AB387" s="73"/>
      <c r="AC387" s="73"/>
      <c r="AD387" s="73"/>
      <c r="AP387" s="73"/>
      <c r="AQ387" s="73"/>
      <c r="AR387" s="73"/>
      <c r="AS387" s="73"/>
    </row>
    <row r="388" spans="8:45" ht="15.75" thickBot="1">
      <c r="H388" s="10"/>
      <c r="I388" s="10"/>
      <c r="Z388" s="73"/>
      <c r="AA388" s="73"/>
      <c r="AB388" s="73"/>
      <c r="AC388" s="73"/>
      <c r="AD388" s="73"/>
      <c r="AP388" s="73"/>
      <c r="AQ388" s="73"/>
      <c r="AR388" s="73"/>
      <c r="AS388" s="73"/>
    </row>
    <row r="389" spans="8:45" ht="15.75" thickBot="1">
      <c r="H389" s="10"/>
      <c r="I389" s="10"/>
      <c r="Z389" s="73"/>
      <c r="AA389" s="73"/>
      <c r="AB389" s="73"/>
      <c r="AC389" s="73"/>
      <c r="AD389" s="73"/>
      <c r="AP389" s="73"/>
      <c r="AQ389" s="73"/>
      <c r="AR389" s="73"/>
      <c r="AS389" s="73"/>
    </row>
    <row r="390" spans="8:45" ht="15.75" thickBot="1">
      <c r="H390" s="10"/>
      <c r="I390" s="10"/>
      <c r="Z390" s="73"/>
      <c r="AA390" s="73"/>
      <c r="AB390" s="73"/>
      <c r="AC390" s="73"/>
      <c r="AD390" s="73"/>
      <c r="AP390" s="73"/>
      <c r="AQ390" s="73"/>
      <c r="AR390" s="73"/>
      <c r="AS390" s="73"/>
    </row>
    <row r="391" spans="8:45" ht="15.75" thickBot="1">
      <c r="H391" s="10"/>
      <c r="I391" s="10"/>
      <c r="Z391" s="73"/>
      <c r="AA391" s="73"/>
      <c r="AB391" s="73"/>
      <c r="AC391" s="73"/>
      <c r="AD391" s="73"/>
      <c r="AP391" s="73"/>
      <c r="AQ391" s="73"/>
      <c r="AR391" s="73"/>
      <c r="AS391" s="73"/>
    </row>
    <row r="392" spans="8:45" ht="15.75" thickBot="1">
      <c r="H392" s="10"/>
      <c r="I392" s="10"/>
      <c r="Z392" s="73"/>
      <c r="AA392" s="73"/>
      <c r="AB392" s="73"/>
      <c r="AC392" s="73"/>
      <c r="AD392" s="73"/>
      <c r="AP392" s="73"/>
      <c r="AQ392" s="73"/>
      <c r="AR392" s="73"/>
      <c r="AS392" s="73"/>
    </row>
    <row r="393" spans="8:45" ht="15.75" thickBot="1">
      <c r="H393" s="10"/>
      <c r="I393" s="10"/>
      <c r="Z393" s="73"/>
      <c r="AA393" s="73"/>
      <c r="AB393" s="73"/>
      <c r="AC393" s="73"/>
      <c r="AD393" s="73"/>
      <c r="AP393" s="73"/>
      <c r="AQ393" s="73"/>
      <c r="AR393" s="73"/>
      <c r="AS393" s="73"/>
    </row>
    <row r="394" spans="8:45" ht="15.75" thickBot="1">
      <c r="H394" s="10"/>
      <c r="I394" s="10"/>
      <c r="Z394" s="73"/>
      <c r="AA394" s="73"/>
      <c r="AB394" s="73"/>
      <c r="AC394" s="73"/>
      <c r="AD394" s="73"/>
      <c r="AP394" s="73"/>
      <c r="AQ394" s="73"/>
      <c r="AR394" s="73"/>
      <c r="AS394" s="73"/>
    </row>
    <row r="395" spans="8:45" ht="15.75" thickBot="1">
      <c r="H395" s="10"/>
      <c r="I395" s="10"/>
      <c r="Z395" s="73"/>
      <c r="AA395" s="73"/>
      <c r="AB395" s="73"/>
      <c r="AC395" s="73"/>
      <c r="AD395" s="73"/>
      <c r="AP395" s="73"/>
      <c r="AQ395" s="73"/>
      <c r="AR395" s="73"/>
      <c r="AS395" s="73"/>
    </row>
    <row r="396" spans="8:45" ht="15.75" thickBot="1">
      <c r="H396" s="10"/>
      <c r="I396" s="10"/>
      <c r="Z396" s="73"/>
      <c r="AA396" s="73"/>
      <c r="AB396" s="73"/>
      <c r="AC396" s="73"/>
      <c r="AD396" s="73"/>
      <c r="AP396" s="73"/>
      <c r="AQ396" s="73"/>
      <c r="AR396" s="73"/>
      <c r="AS396" s="73"/>
    </row>
    <row r="397" spans="8:45" ht="15.75" thickBot="1">
      <c r="H397" s="10"/>
      <c r="I397" s="10"/>
      <c r="Z397" s="73"/>
      <c r="AA397" s="73"/>
      <c r="AB397" s="73"/>
      <c r="AC397" s="73"/>
      <c r="AD397" s="73"/>
      <c r="AP397" s="73"/>
      <c r="AQ397" s="73"/>
      <c r="AR397" s="73"/>
      <c r="AS397" s="73"/>
    </row>
    <row r="398" spans="8:45" ht="15.75" thickBot="1">
      <c r="H398" s="10"/>
      <c r="I398" s="10"/>
      <c r="Z398" s="73"/>
      <c r="AA398" s="73"/>
      <c r="AB398" s="73"/>
      <c r="AC398" s="73"/>
      <c r="AD398" s="73"/>
      <c r="AP398" s="73"/>
      <c r="AQ398" s="73"/>
      <c r="AR398" s="73"/>
      <c r="AS398" s="73"/>
    </row>
    <row r="399" spans="8:45" ht="15.75" thickBot="1">
      <c r="H399" s="10"/>
      <c r="I399" s="10"/>
      <c r="Z399" s="73"/>
      <c r="AA399" s="73"/>
      <c r="AB399" s="73"/>
      <c r="AC399" s="73"/>
      <c r="AD399" s="73"/>
      <c r="AP399" s="73"/>
      <c r="AQ399" s="73"/>
      <c r="AR399" s="73"/>
      <c r="AS399" s="73"/>
    </row>
    <row r="400" spans="8:45" ht="15.75" thickBot="1">
      <c r="H400" s="10"/>
      <c r="I400" s="10"/>
      <c r="Z400" s="73"/>
      <c r="AA400" s="73"/>
      <c r="AB400" s="73"/>
      <c r="AC400" s="73"/>
      <c r="AD400" s="73"/>
      <c r="AP400" s="73"/>
      <c r="AQ400" s="73"/>
      <c r="AR400" s="73"/>
      <c r="AS400" s="73"/>
    </row>
    <row r="401" spans="8:45" ht="15.75" thickBot="1">
      <c r="H401" s="10"/>
      <c r="I401" s="10"/>
      <c r="Z401" s="73"/>
      <c r="AA401" s="73"/>
      <c r="AB401" s="73"/>
      <c r="AC401" s="73"/>
      <c r="AD401" s="73"/>
      <c r="AP401" s="73"/>
      <c r="AQ401" s="73"/>
      <c r="AR401" s="73"/>
      <c r="AS401" s="73"/>
    </row>
    <row r="402" spans="8:45" ht="15.75" thickBot="1">
      <c r="H402" s="10"/>
      <c r="I402" s="10"/>
      <c r="Z402" s="73"/>
      <c r="AA402" s="73"/>
      <c r="AB402" s="73"/>
      <c r="AC402" s="73"/>
      <c r="AD402" s="73"/>
      <c r="AP402" s="73"/>
      <c r="AQ402" s="73"/>
      <c r="AR402" s="73"/>
      <c r="AS402" s="73"/>
    </row>
    <row r="403" spans="8:45" ht="15.75" thickBot="1">
      <c r="H403" s="10"/>
      <c r="I403" s="10"/>
      <c r="Z403" s="73"/>
      <c r="AA403" s="73"/>
      <c r="AB403" s="73"/>
      <c r="AC403" s="73"/>
      <c r="AD403" s="73"/>
      <c r="AP403" s="73"/>
      <c r="AQ403" s="73"/>
      <c r="AR403" s="73"/>
      <c r="AS403" s="73"/>
    </row>
    <row r="404" spans="8:45" ht="15.75" thickBot="1">
      <c r="H404" s="10"/>
      <c r="I404" s="10"/>
      <c r="Z404" s="73"/>
      <c r="AA404" s="73"/>
      <c r="AB404" s="73"/>
      <c r="AC404" s="73"/>
      <c r="AD404" s="73"/>
      <c r="AP404" s="73"/>
      <c r="AQ404" s="73"/>
      <c r="AR404" s="73"/>
      <c r="AS404" s="73"/>
    </row>
    <row r="405" spans="8:45" ht="15.75" thickBot="1">
      <c r="H405" s="10"/>
      <c r="I405" s="10"/>
      <c r="Z405" s="73"/>
      <c r="AA405" s="73"/>
      <c r="AB405" s="73"/>
      <c r="AC405" s="73"/>
      <c r="AD405" s="73"/>
      <c r="AP405" s="73"/>
      <c r="AQ405" s="73"/>
      <c r="AR405" s="73"/>
      <c r="AS405" s="73"/>
    </row>
    <row r="406" spans="8:45" ht="15.75" thickBot="1">
      <c r="H406" s="10"/>
      <c r="I406" s="10"/>
      <c r="Z406" s="73"/>
      <c r="AA406" s="73"/>
      <c r="AB406" s="73"/>
      <c r="AC406" s="73"/>
      <c r="AD406" s="73"/>
      <c r="AP406" s="73"/>
      <c r="AQ406" s="73"/>
      <c r="AR406" s="73"/>
      <c r="AS406" s="73"/>
    </row>
    <row r="407" spans="8:45" ht="15.75" thickBot="1">
      <c r="H407" s="10"/>
      <c r="I407" s="10"/>
      <c r="Z407" s="73"/>
      <c r="AA407" s="73"/>
      <c r="AB407" s="73"/>
      <c r="AC407" s="73"/>
      <c r="AD407" s="73"/>
      <c r="AP407" s="73"/>
      <c r="AQ407" s="73"/>
      <c r="AR407" s="73"/>
      <c r="AS407" s="73"/>
    </row>
    <row r="408" spans="8:45" ht="15.75" thickBot="1">
      <c r="H408" s="10"/>
      <c r="I408" s="10"/>
      <c r="Z408" s="73"/>
      <c r="AA408" s="73"/>
      <c r="AB408" s="73"/>
      <c r="AC408" s="73"/>
      <c r="AD408" s="73"/>
      <c r="AP408" s="73"/>
      <c r="AQ408" s="73"/>
      <c r="AR408" s="73"/>
      <c r="AS408" s="73"/>
    </row>
    <row r="409" spans="8:45" ht="15.75" thickBot="1">
      <c r="H409" s="10"/>
      <c r="I409" s="10"/>
      <c r="Z409" s="73"/>
      <c r="AA409" s="73"/>
      <c r="AB409" s="73"/>
      <c r="AC409" s="73"/>
      <c r="AD409" s="73"/>
      <c r="AP409" s="73"/>
      <c r="AQ409" s="73"/>
      <c r="AR409" s="73"/>
      <c r="AS409" s="73"/>
    </row>
    <row r="410" spans="8:45" ht="15.75" thickBot="1">
      <c r="H410" s="10"/>
      <c r="I410" s="10"/>
      <c r="Z410" s="73"/>
      <c r="AA410" s="73"/>
      <c r="AB410" s="73"/>
      <c r="AC410" s="73"/>
      <c r="AD410" s="73"/>
      <c r="AP410" s="73"/>
      <c r="AQ410" s="73"/>
      <c r="AR410" s="73"/>
      <c r="AS410" s="73"/>
    </row>
    <row r="411" spans="8:45" ht="15.75" thickBot="1">
      <c r="H411" s="10"/>
      <c r="I411" s="10"/>
      <c r="Z411" s="73"/>
      <c r="AA411" s="73"/>
      <c r="AB411" s="73"/>
      <c r="AC411" s="73"/>
      <c r="AD411" s="73"/>
      <c r="AP411" s="73"/>
      <c r="AQ411" s="73"/>
      <c r="AR411" s="73"/>
      <c r="AS411" s="73"/>
    </row>
    <row r="412" spans="8:45" ht="15.75" thickBot="1">
      <c r="H412" s="10"/>
      <c r="I412" s="10"/>
      <c r="Z412" s="73"/>
      <c r="AA412" s="73"/>
      <c r="AB412" s="73"/>
      <c r="AC412" s="73"/>
      <c r="AD412" s="73"/>
      <c r="AP412" s="73"/>
      <c r="AQ412" s="73"/>
      <c r="AR412" s="73"/>
      <c r="AS412" s="73"/>
    </row>
    <row r="413" spans="8:45" ht="15.75" thickBot="1">
      <c r="H413" s="10"/>
      <c r="I413" s="10"/>
      <c r="Z413" s="73"/>
      <c r="AA413" s="73"/>
      <c r="AB413" s="73"/>
      <c r="AC413" s="73"/>
      <c r="AD413" s="73"/>
      <c r="AP413" s="73"/>
      <c r="AQ413" s="73"/>
      <c r="AR413" s="73"/>
      <c r="AS413" s="73"/>
    </row>
    <row r="414" spans="8:45" ht="15.75" thickBot="1">
      <c r="H414" s="10"/>
      <c r="I414" s="10"/>
      <c r="Z414" s="73"/>
      <c r="AA414" s="73"/>
      <c r="AB414" s="73"/>
      <c r="AC414" s="73"/>
      <c r="AD414" s="73"/>
      <c r="AP414" s="73"/>
      <c r="AQ414" s="73"/>
      <c r="AR414" s="73"/>
      <c r="AS414" s="73"/>
    </row>
    <row r="415" spans="8:45" ht="15.75" thickBot="1">
      <c r="H415" s="10"/>
      <c r="I415" s="10"/>
      <c r="Z415" s="73"/>
      <c r="AA415" s="73"/>
      <c r="AB415" s="73"/>
      <c r="AC415" s="73"/>
      <c r="AD415" s="73"/>
      <c r="AP415" s="73"/>
      <c r="AQ415" s="73"/>
      <c r="AR415" s="73"/>
      <c r="AS415" s="73"/>
    </row>
    <row r="416" spans="8:45" ht="15.75" thickBot="1">
      <c r="H416" s="10"/>
      <c r="I416" s="10"/>
      <c r="Z416" s="73"/>
      <c r="AA416" s="73"/>
      <c r="AB416" s="73"/>
      <c r="AC416" s="73"/>
      <c r="AD416" s="73"/>
      <c r="AP416" s="73"/>
      <c r="AQ416" s="73"/>
      <c r="AR416" s="73"/>
      <c r="AS416" s="73"/>
    </row>
    <row r="417" spans="8:45" ht="15.75" thickBot="1">
      <c r="H417" s="10"/>
      <c r="I417" s="10"/>
      <c r="Z417" s="73"/>
      <c r="AA417" s="73"/>
      <c r="AB417" s="73"/>
      <c r="AC417" s="73"/>
      <c r="AD417" s="73"/>
      <c r="AP417" s="73"/>
      <c r="AQ417" s="73"/>
      <c r="AR417" s="73"/>
      <c r="AS417" s="73"/>
    </row>
    <row r="418" spans="8:45" ht="15.75" thickBot="1">
      <c r="H418" s="10"/>
      <c r="I418" s="10"/>
      <c r="Z418" s="73"/>
      <c r="AA418" s="73"/>
      <c r="AB418" s="73"/>
      <c r="AC418" s="73"/>
      <c r="AD418" s="73"/>
      <c r="AP418" s="73"/>
      <c r="AQ418" s="73"/>
      <c r="AR418" s="73"/>
      <c r="AS418" s="73"/>
    </row>
    <row r="419" spans="8:45" ht="15.75" thickBot="1">
      <c r="H419" s="10"/>
      <c r="I419" s="10"/>
      <c r="Z419" s="73"/>
      <c r="AA419" s="73"/>
      <c r="AB419" s="73"/>
      <c r="AC419" s="73"/>
      <c r="AD419" s="73"/>
      <c r="AP419" s="73"/>
      <c r="AQ419" s="73"/>
      <c r="AR419" s="73"/>
      <c r="AS419" s="73"/>
    </row>
    <row r="420" spans="8:45" ht="15.75" thickBot="1">
      <c r="H420" s="10"/>
      <c r="I420" s="10"/>
      <c r="Z420" s="73"/>
      <c r="AA420" s="73"/>
      <c r="AB420" s="73"/>
      <c r="AC420" s="73"/>
      <c r="AD420" s="73"/>
      <c r="AP420" s="73"/>
      <c r="AQ420" s="73"/>
      <c r="AR420" s="73"/>
      <c r="AS420" s="73"/>
    </row>
    <row r="421" spans="8:45" ht="15.75" thickBot="1">
      <c r="H421" s="10"/>
      <c r="I421" s="10"/>
      <c r="Z421" s="73"/>
      <c r="AA421" s="73"/>
      <c r="AB421" s="73"/>
      <c r="AC421" s="73"/>
      <c r="AD421" s="73"/>
      <c r="AP421" s="73"/>
      <c r="AQ421" s="73"/>
      <c r="AR421" s="73"/>
      <c r="AS421" s="73"/>
    </row>
    <row r="422" spans="8:45" ht="15.75" thickBot="1">
      <c r="H422" s="10"/>
      <c r="I422" s="10"/>
      <c r="Z422" s="73"/>
      <c r="AA422" s="73"/>
      <c r="AB422" s="73"/>
      <c r="AC422" s="73"/>
      <c r="AD422" s="73"/>
      <c r="AP422" s="73"/>
      <c r="AQ422" s="73"/>
      <c r="AR422" s="73"/>
      <c r="AS422" s="73"/>
    </row>
    <row r="423" spans="8:45" ht="15.75" thickBot="1">
      <c r="H423" s="10"/>
      <c r="I423" s="10"/>
      <c r="Z423" s="73"/>
      <c r="AA423" s="73"/>
      <c r="AB423" s="73"/>
      <c r="AC423" s="73"/>
      <c r="AD423" s="73"/>
      <c r="AP423" s="73"/>
      <c r="AQ423" s="73"/>
      <c r="AR423" s="73"/>
      <c r="AS423" s="73"/>
    </row>
    <row r="424" spans="8:45" ht="15.75" thickBot="1">
      <c r="H424" s="10"/>
      <c r="I424" s="10"/>
      <c r="Z424" s="73"/>
      <c r="AA424" s="73"/>
      <c r="AB424" s="73"/>
      <c r="AC424" s="73"/>
      <c r="AD424" s="73"/>
      <c r="AP424" s="73"/>
      <c r="AQ424" s="73"/>
      <c r="AR424" s="73"/>
      <c r="AS424" s="73"/>
    </row>
    <row r="425" spans="8:45" ht="15.75" thickBot="1">
      <c r="H425" s="10"/>
      <c r="I425" s="10"/>
      <c r="Z425" s="73"/>
      <c r="AA425" s="73"/>
      <c r="AB425" s="73"/>
      <c r="AC425" s="73"/>
      <c r="AD425" s="73"/>
      <c r="AP425" s="73"/>
      <c r="AQ425" s="73"/>
      <c r="AR425" s="73"/>
      <c r="AS425" s="73"/>
    </row>
    <row r="426" spans="8:45" ht="15.75" thickBot="1">
      <c r="H426" s="10"/>
      <c r="I426" s="10"/>
      <c r="Z426" s="73"/>
      <c r="AA426" s="73"/>
      <c r="AB426" s="73"/>
      <c r="AC426" s="73"/>
      <c r="AD426" s="73"/>
      <c r="AP426" s="73"/>
      <c r="AQ426" s="73"/>
      <c r="AR426" s="73"/>
      <c r="AS426" s="73"/>
    </row>
    <row r="427" spans="8:45" ht="15.75" thickBot="1">
      <c r="H427" s="10"/>
      <c r="I427" s="10"/>
      <c r="Z427" s="73"/>
      <c r="AA427" s="73"/>
      <c r="AB427" s="73"/>
      <c r="AC427" s="73"/>
      <c r="AD427" s="73"/>
      <c r="AP427" s="73"/>
      <c r="AQ427" s="73"/>
      <c r="AR427" s="73"/>
      <c r="AS427" s="73"/>
    </row>
    <row r="428" spans="8:45" ht="15.75" thickBot="1">
      <c r="H428" s="10"/>
      <c r="I428" s="10"/>
      <c r="Z428" s="73"/>
      <c r="AA428" s="73"/>
      <c r="AB428" s="73"/>
      <c r="AC428" s="73"/>
      <c r="AD428" s="73"/>
      <c r="AP428" s="73"/>
      <c r="AQ428" s="73"/>
      <c r="AR428" s="73"/>
      <c r="AS428" s="73"/>
    </row>
    <row r="429" spans="8:45" ht="15.75" thickBot="1">
      <c r="H429" s="10"/>
      <c r="I429" s="10"/>
      <c r="Z429" s="73"/>
      <c r="AA429" s="73"/>
      <c r="AB429" s="73"/>
      <c r="AC429" s="73"/>
      <c r="AD429" s="73"/>
      <c r="AP429" s="73"/>
      <c r="AQ429" s="73"/>
      <c r="AR429" s="73"/>
      <c r="AS429" s="73"/>
    </row>
    <row r="430" spans="8:45" ht="15.75" thickBot="1">
      <c r="H430" s="10"/>
      <c r="I430" s="10"/>
      <c r="Z430" s="73"/>
      <c r="AA430" s="73"/>
      <c r="AB430" s="73"/>
      <c r="AC430" s="73"/>
      <c r="AD430" s="73"/>
      <c r="AP430" s="73"/>
      <c r="AQ430" s="73"/>
      <c r="AR430" s="73"/>
      <c r="AS430" s="73"/>
    </row>
    <row r="431" spans="8:45" ht="15.75" thickBot="1">
      <c r="H431" s="10"/>
      <c r="I431" s="10"/>
      <c r="Z431" s="73"/>
      <c r="AA431" s="73"/>
      <c r="AB431" s="73"/>
      <c r="AC431" s="73"/>
      <c r="AD431" s="73"/>
      <c r="AP431" s="73"/>
      <c r="AQ431" s="73"/>
      <c r="AR431" s="73"/>
      <c r="AS431" s="73"/>
    </row>
    <row r="432" spans="8:45" ht="15.75" thickBot="1">
      <c r="H432" s="10"/>
      <c r="I432" s="10"/>
      <c r="Z432" s="73"/>
      <c r="AA432" s="73"/>
      <c r="AB432" s="73"/>
      <c r="AC432" s="73"/>
      <c r="AD432" s="73"/>
      <c r="AP432" s="73"/>
      <c r="AQ432" s="73"/>
      <c r="AR432" s="73"/>
      <c r="AS432" s="73"/>
    </row>
    <row r="433" spans="8:45" ht="15.75" thickBot="1">
      <c r="H433" s="10"/>
      <c r="I433" s="10"/>
      <c r="Z433" s="73"/>
      <c r="AA433" s="73"/>
      <c r="AB433" s="73"/>
      <c r="AC433" s="73"/>
      <c r="AD433" s="73"/>
      <c r="AP433" s="73"/>
      <c r="AQ433" s="73"/>
      <c r="AR433" s="73"/>
      <c r="AS433" s="73"/>
    </row>
    <row r="434" spans="8:45" ht="15.75" thickBot="1">
      <c r="H434" s="10"/>
      <c r="I434" s="10"/>
      <c r="Z434" s="73"/>
      <c r="AA434" s="73"/>
      <c r="AB434" s="73"/>
      <c r="AC434" s="73"/>
      <c r="AD434" s="73"/>
      <c r="AP434" s="73"/>
      <c r="AQ434" s="73"/>
      <c r="AR434" s="73"/>
      <c r="AS434" s="73"/>
    </row>
    <row r="435" spans="8:45" ht="15.75" thickBot="1">
      <c r="H435" s="10"/>
      <c r="I435" s="10"/>
      <c r="Z435" s="73"/>
      <c r="AA435" s="73"/>
      <c r="AB435" s="73"/>
      <c r="AC435" s="73"/>
      <c r="AD435" s="73"/>
      <c r="AP435" s="73"/>
      <c r="AQ435" s="73"/>
      <c r="AR435" s="73"/>
      <c r="AS435" s="73"/>
    </row>
    <row r="436" spans="8:45" ht="15.75" thickBot="1">
      <c r="H436" s="10"/>
      <c r="I436" s="10"/>
      <c r="Z436" s="73"/>
      <c r="AA436" s="73"/>
      <c r="AB436" s="73"/>
      <c r="AC436" s="73"/>
      <c r="AD436" s="73"/>
      <c r="AP436" s="73"/>
      <c r="AQ436" s="73"/>
      <c r="AR436" s="73"/>
      <c r="AS436" s="73"/>
    </row>
    <row r="437" spans="8:45" ht="15.75" thickBot="1">
      <c r="H437" s="10"/>
      <c r="I437" s="10"/>
      <c r="Z437" s="73"/>
      <c r="AA437" s="73"/>
      <c r="AB437" s="73"/>
      <c r="AC437" s="73"/>
      <c r="AD437" s="73"/>
      <c r="AP437" s="73"/>
      <c r="AQ437" s="73"/>
      <c r="AR437" s="73"/>
      <c r="AS437" s="73"/>
    </row>
    <row r="438" spans="8:45" ht="15.75" thickBot="1">
      <c r="H438" s="10"/>
      <c r="I438" s="10"/>
      <c r="Z438" s="73"/>
      <c r="AA438" s="73"/>
      <c r="AB438" s="73"/>
      <c r="AC438" s="73"/>
      <c r="AD438" s="73"/>
      <c r="AP438" s="73"/>
      <c r="AQ438" s="73"/>
      <c r="AR438" s="73"/>
      <c r="AS438" s="73"/>
    </row>
    <row r="439" spans="8:45" ht="15.75" thickBot="1">
      <c r="H439" s="10"/>
      <c r="I439" s="10"/>
      <c r="Z439" s="73"/>
      <c r="AA439" s="73"/>
      <c r="AB439" s="73"/>
      <c r="AC439" s="73"/>
      <c r="AD439" s="73"/>
      <c r="AP439" s="73"/>
      <c r="AQ439" s="73"/>
      <c r="AR439" s="73"/>
      <c r="AS439" s="73"/>
    </row>
    <row r="440" spans="8:45" ht="15.75" thickBot="1">
      <c r="H440" s="10"/>
      <c r="I440" s="10"/>
      <c r="Z440" s="73"/>
      <c r="AA440" s="73"/>
      <c r="AB440" s="73"/>
      <c r="AC440" s="73"/>
      <c r="AD440" s="73"/>
      <c r="AP440" s="73"/>
      <c r="AQ440" s="73"/>
      <c r="AR440" s="73"/>
      <c r="AS440" s="73"/>
    </row>
    <row r="441" spans="8:45" ht="15.75" thickBot="1">
      <c r="H441" s="10"/>
      <c r="I441" s="10"/>
      <c r="Z441" s="73"/>
      <c r="AA441" s="73"/>
      <c r="AB441" s="73"/>
      <c r="AC441" s="73"/>
      <c r="AD441" s="73"/>
      <c r="AP441" s="73"/>
      <c r="AQ441" s="73"/>
      <c r="AR441" s="73"/>
      <c r="AS441" s="73"/>
    </row>
    <row r="442" spans="8:45" ht="15.75" thickBot="1">
      <c r="H442" s="10"/>
      <c r="I442" s="10"/>
      <c r="Z442" s="73"/>
      <c r="AA442" s="73"/>
      <c r="AB442" s="73"/>
      <c r="AC442" s="73"/>
      <c r="AD442" s="73"/>
      <c r="AP442" s="73"/>
      <c r="AQ442" s="73"/>
      <c r="AR442" s="73"/>
      <c r="AS442" s="73"/>
    </row>
    <row r="443" spans="8:45" ht="15.75" thickBot="1">
      <c r="H443" s="10"/>
      <c r="I443" s="10"/>
      <c r="Z443" s="73"/>
      <c r="AA443" s="73"/>
      <c r="AB443" s="73"/>
      <c r="AC443" s="73"/>
      <c r="AD443" s="73"/>
      <c r="AP443" s="73"/>
      <c r="AQ443" s="73"/>
      <c r="AR443" s="73"/>
      <c r="AS443" s="73"/>
    </row>
    <row r="444" spans="8:45" ht="15.75" thickBot="1">
      <c r="H444" s="10"/>
      <c r="I444" s="10"/>
      <c r="Z444" s="73"/>
      <c r="AA444" s="73"/>
      <c r="AB444" s="73"/>
      <c r="AC444" s="73"/>
      <c r="AD444" s="73"/>
      <c r="AP444" s="73"/>
      <c r="AQ444" s="73"/>
      <c r="AR444" s="73"/>
      <c r="AS444" s="73"/>
    </row>
    <row r="445" spans="8:45" ht="15.75" thickBot="1">
      <c r="H445" s="10"/>
      <c r="I445" s="10"/>
      <c r="Z445" s="73"/>
      <c r="AA445" s="73"/>
      <c r="AB445" s="73"/>
      <c r="AC445" s="73"/>
      <c r="AD445" s="73"/>
      <c r="AP445" s="73"/>
      <c r="AQ445" s="73"/>
      <c r="AR445" s="73"/>
      <c r="AS445" s="73"/>
    </row>
    <row r="446" spans="8:45" ht="15.75" thickBot="1">
      <c r="H446" s="10"/>
      <c r="I446" s="10"/>
      <c r="Z446" s="73"/>
      <c r="AA446" s="73"/>
      <c r="AB446" s="73"/>
      <c r="AC446" s="73"/>
      <c r="AD446" s="73"/>
      <c r="AP446" s="73"/>
      <c r="AQ446" s="73"/>
      <c r="AR446" s="73"/>
      <c r="AS446" s="73"/>
    </row>
    <row r="447" spans="8:45" ht="15.75" thickBot="1">
      <c r="H447" s="10"/>
      <c r="I447" s="10"/>
      <c r="Z447" s="73"/>
      <c r="AA447" s="73"/>
      <c r="AB447" s="73"/>
      <c r="AC447" s="73"/>
      <c r="AD447" s="73"/>
      <c r="AP447" s="73"/>
      <c r="AQ447" s="73"/>
      <c r="AR447" s="73"/>
      <c r="AS447" s="73"/>
    </row>
    <row r="448" spans="8:45" ht="15.75" thickBot="1">
      <c r="H448" s="10"/>
      <c r="I448" s="10"/>
      <c r="Z448" s="73"/>
      <c r="AA448" s="73"/>
      <c r="AB448" s="73"/>
      <c r="AC448" s="73"/>
      <c r="AD448" s="73"/>
      <c r="AP448" s="73"/>
      <c r="AQ448" s="73"/>
      <c r="AR448" s="73"/>
      <c r="AS448" s="73"/>
    </row>
    <row r="449" spans="8:45" ht="15.75" thickBot="1">
      <c r="H449" s="10"/>
      <c r="I449" s="10"/>
      <c r="Z449" s="73"/>
      <c r="AA449" s="73"/>
      <c r="AB449" s="73"/>
      <c r="AC449" s="73"/>
      <c r="AD449" s="73"/>
      <c r="AP449" s="73"/>
      <c r="AQ449" s="73"/>
      <c r="AR449" s="73"/>
      <c r="AS449" s="73"/>
    </row>
    <row r="450" spans="8:45" ht="15.75" thickBot="1">
      <c r="H450" s="10"/>
      <c r="I450" s="10"/>
      <c r="Z450" s="73"/>
      <c r="AA450" s="73"/>
      <c r="AB450" s="73"/>
      <c r="AC450" s="73"/>
      <c r="AD450" s="73"/>
      <c r="AP450" s="73"/>
      <c r="AQ450" s="73"/>
      <c r="AR450" s="73"/>
      <c r="AS450" s="73"/>
    </row>
    <row r="451" spans="8:45" ht="15.75" thickBot="1">
      <c r="H451" s="10"/>
      <c r="I451" s="10"/>
      <c r="Z451" s="73"/>
      <c r="AA451" s="73"/>
      <c r="AB451" s="73"/>
      <c r="AC451" s="73"/>
      <c r="AD451" s="73"/>
      <c r="AP451" s="73"/>
      <c r="AQ451" s="73"/>
      <c r="AR451" s="73"/>
      <c r="AS451" s="73"/>
    </row>
    <row r="452" spans="8:45" ht="15.75" thickBot="1">
      <c r="H452" s="10"/>
      <c r="I452" s="10"/>
      <c r="Z452" s="73"/>
      <c r="AA452" s="73"/>
      <c r="AB452" s="73"/>
      <c r="AC452" s="73"/>
      <c r="AD452" s="73"/>
      <c r="AP452" s="73"/>
      <c r="AQ452" s="73"/>
      <c r="AR452" s="73"/>
      <c r="AS452" s="73"/>
    </row>
    <row r="453" spans="8:45" ht="15.75" thickBot="1">
      <c r="H453" s="10"/>
      <c r="I453" s="10"/>
      <c r="Z453" s="73"/>
      <c r="AA453" s="73"/>
      <c r="AB453" s="73"/>
      <c r="AC453" s="73"/>
      <c r="AD453" s="73"/>
      <c r="AP453" s="73"/>
      <c r="AQ453" s="73"/>
      <c r="AR453" s="73"/>
      <c r="AS453" s="73"/>
    </row>
    <row r="454" spans="8:45" ht="15.75" thickBot="1">
      <c r="H454" s="10"/>
      <c r="I454" s="10"/>
      <c r="Z454" s="73"/>
      <c r="AA454" s="73"/>
      <c r="AB454" s="73"/>
      <c r="AC454" s="73"/>
      <c r="AD454" s="73"/>
      <c r="AP454" s="73"/>
      <c r="AQ454" s="73"/>
      <c r="AR454" s="73"/>
      <c r="AS454" s="73"/>
    </row>
    <row r="455" spans="8:45" ht="15.75" thickBot="1">
      <c r="H455" s="10"/>
      <c r="I455" s="10"/>
      <c r="Z455" s="73"/>
      <c r="AA455" s="73"/>
      <c r="AB455" s="73"/>
      <c r="AC455" s="73"/>
      <c r="AD455" s="73"/>
      <c r="AP455" s="73"/>
      <c r="AQ455" s="73"/>
      <c r="AR455" s="73"/>
      <c r="AS455" s="73"/>
    </row>
    <row r="456" spans="8:45" ht="15.75" thickBot="1">
      <c r="H456" s="10"/>
      <c r="I456" s="10"/>
      <c r="Z456" s="73"/>
      <c r="AA456" s="73"/>
      <c r="AB456" s="73"/>
      <c r="AC456" s="73"/>
      <c r="AD456" s="73"/>
      <c r="AP456" s="73"/>
      <c r="AQ456" s="73"/>
      <c r="AR456" s="73"/>
      <c r="AS456" s="73"/>
    </row>
    <row r="457" spans="8:45" ht="15.75" thickBot="1">
      <c r="H457" s="10"/>
      <c r="I457" s="10"/>
      <c r="Z457" s="73"/>
      <c r="AA457" s="73"/>
      <c r="AB457" s="73"/>
      <c r="AC457" s="73"/>
      <c r="AD457" s="73"/>
      <c r="AP457" s="73"/>
      <c r="AQ457" s="73"/>
      <c r="AR457" s="73"/>
      <c r="AS457" s="73"/>
    </row>
    <row r="458" spans="8:45" ht="15.75" thickBot="1">
      <c r="H458" s="10"/>
      <c r="I458" s="10"/>
      <c r="Z458" s="73"/>
      <c r="AA458" s="73"/>
      <c r="AB458" s="73"/>
      <c r="AC458" s="73"/>
      <c r="AD458" s="73"/>
      <c r="AP458" s="73"/>
      <c r="AQ458" s="73"/>
      <c r="AR458" s="73"/>
      <c r="AS458" s="73"/>
    </row>
    <row r="459" spans="8:45" ht="15.75" thickBot="1">
      <c r="H459" s="10"/>
      <c r="I459" s="10"/>
      <c r="Z459" s="73"/>
      <c r="AA459" s="73"/>
      <c r="AB459" s="73"/>
      <c r="AC459" s="73"/>
      <c r="AD459" s="73"/>
      <c r="AP459" s="73"/>
      <c r="AQ459" s="73"/>
      <c r="AR459" s="73"/>
      <c r="AS459" s="73"/>
    </row>
    <row r="460" spans="8:45" ht="15.75" thickBot="1">
      <c r="H460" s="10"/>
      <c r="I460" s="10"/>
      <c r="Z460" s="73"/>
      <c r="AA460" s="73"/>
      <c r="AB460" s="73"/>
      <c r="AC460" s="73"/>
      <c r="AD460" s="73"/>
      <c r="AP460" s="73"/>
      <c r="AQ460" s="73"/>
      <c r="AR460" s="73"/>
      <c r="AS460" s="73"/>
    </row>
    <row r="461" spans="8:45" ht="15.75" thickBot="1">
      <c r="H461" s="10"/>
      <c r="I461" s="10"/>
      <c r="Z461" s="73"/>
      <c r="AA461" s="73"/>
      <c r="AB461" s="73"/>
      <c r="AC461" s="73"/>
      <c r="AD461" s="73"/>
      <c r="AP461" s="73"/>
      <c r="AQ461" s="73"/>
      <c r="AR461" s="73"/>
      <c r="AS461" s="73"/>
    </row>
    <row r="462" spans="8:45" ht="15.75" thickBot="1">
      <c r="H462" s="10"/>
      <c r="I462" s="10"/>
      <c r="Z462" s="73"/>
      <c r="AA462" s="73"/>
      <c r="AB462" s="73"/>
      <c r="AC462" s="73"/>
      <c r="AD462" s="73"/>
      <c r="AP462" s="73"/>
      <c r="AQ462" s="73"/>
      <c r="AR462" s="73"/>
      <c r="AS462" s="73"/>
    </row>
    <row r="463" spans="8:45" ht="15.75" thickBot="1">
      <c r="H463" s="10"/>
      <c r="I463" s="10"/>
      <c r="Z463" s="73"/>
      <c r="AA463" s="73"/>
      <c r="AB463" s="73"/>
      <c r="AC463" s="73"/>
      <c r="AD463" s="73"/>
      <c r="AP463" s="73"/>
      <c r="AQ463" s="73"/>
      <c r="AR463" s="73"/>
      <c r="AS463" s="73"/>
    </row>
    <row r="464" spans="8:45" ht="15.75" thickBot="1">
      <c r="H464" s="10"/>
      <c r="I464" s="10"/>
      <c r="Z464" s="73"/>
      <c r="AA464" s="73"/>
      <c r="AB464" s="73"/>
      <c r="AC464" s="73"/>
      <c r="AD464" s="73"/>
      <c r="AP464" s="73"/>
      <c r="AQ464" s="73"/>
      <c r="AR464" s="73"/>
      <c r="AS464" s="73"/>
    </row>
    <row r="465" spans="8:45" ht="15.75" thickBot="1">
      <c r="H465" s="10"/>
      <c r="I465" s="10"/>
      <c r="Z465" s="73"/>
      <c r="AA465" s="73"/>
      <c r="AB465" s="73"/>
      <c r="AC465" s="73"/>
      <c r="AD465" s="73"/>
      <c r="AP465" s="73"/>
      <c r="AQ465" s="73"/>
      <c r="AR465" s="73"/>
      <c r="AS465" s="73"/>
    </row>
    <row r="466" spans="8:45" ht="15.75" thickBot="1">
      <c r="H466" s="10"/>
      <c r="I466" s="10"/>
      <c r="Z466" s="73"/>
      <c r="AA466" s="73"/>
      <c r="AB466" s="73"/>
      <c r="AC466" s="73"/>
      <c r="AD466" s="73"/>
      <c r="AP466" s="73"/>
      <c r="AQ466" s="73"/>
      <c r="AR466" s="73"/>
      <c r="AS466" s="73"/>
    </row>
    <row r="467" spans="8:45" ht="15.75" thickBot="1">
      <c r="H467" s="10"/>
      <c r="I467" s="10"/>
      <c r="Z467" s="73"/>
      <c r="AA467" s="73"/>
      <c r="AB467" s="73"/>
      <c r="AC467" s="73"/>
      <c r="AD467" s="73"/>
      <c r="AP467" s="73"/>
      <c r="AQ467" s="73"/>
      <c r="AR467" s="73"/>
      <c r="AS467" s="73"/>
    </row>
    <row r="468" spans="8:45" ht="15.75" thickBot="1">
      <c r="H468" s="10"/>
      <c r="I468" s="10"/>
      <c r="Z468" s="73"/>
      <c r="AA468" s="73"/>
      <c r="AB468" s="73"/>
      <c r="AC468" s="73"/>
      <c r="AD468" s="73"/>
      <c r="AP468" s="73"/>
      <c r="AQ468" s="73"/>
      <c r="AR468" s="73"/>
      <c r="AS468" s="73"/>
    </row>
    <row r="469" spans="8:45" ht="15.75" thickBot="1">
      <c r="H469" s="10"/>
      <c r="I469" s="10"/>
      <c r="Z469" s="73"/>
      <c r="AA469" s="73"/>
      <c r="AB469" s="73"/>
      <c r="AC469" s="73"/>
      <c r="AD469" s="73"/>
      <c r="AP469" s="73"/>
      <c r="AQ469" s="73"/>
      <c r="AR469" s="73"/>
      <c r="AS469" s="73"/>
    </row>
    <row r="470" spans="8:45" ht="15.75" thickBot="1">
      <c r="H470" s="10"/>
      <c r="I470" s="10"/>
      <c r="Z470" s="73"/>
      <c r="AA470" s="73"/>
      <c r="AB470" s="73"/>
      <c r="AC470" s="73"/>
      <c r="AD470" s="73"/>
      <c r="AP470" s="73"/>
      <c r="AQ470" s="73"/>
      <c r="AR470" s="73"/>
      <c r="AS470" s="73"/>
    </row>
    <row r="471" spans="8:45" ht="15.75" thickBot="1">
      <c r="H471" s="10"/>
      <c r="I471" s="10"/>
      <c r="Z471" s="73"/>
      <c r="AA471" s="73"/>
      <c r="AB471" s="73"/>
      <c r="AC471" s="73"/>
      <c r="AD471" s="73"/>
      <c r="AP471" s="73"/>
      <c r="AQ471" s="73"/>
      <c r="AR471" s="73"/>
      <c r="AS471" s="73"/>
    </row>
    <row r="472" spans="8:45" ht="15.75" thickBot="1">
      <c r="H472" s="10"/>
      <c r="I472" s="10"/>
      <c r="Z472" s="73"/>
      <c r="AA472" s="73"/>
      <c r="AB472" s="73"/>
      <c r="AC472" s="73"/>
      <c r="AD472" s="73"/>
      <c r="AP472" s="73"/>
      <c r="AQ472" s="73"/>
      <c r="AR472" s="73"/>
      <c r="AS472" s="73"/>
    </row>
    <row r="473" spans="8:45" ht="15.75" thickBot="1">
      <c r="H473" s="10"/>
      <c r="I473" s="10"/>
      <c r="Z473" s="73"/>
      <c r="AA473" s="73"/>
      <c r="AB473" s="73"/>
      <c r="AC473" s="73"/>
      <c r="AD473" s="73"/>
      <c r="AP473" s="73"/>
      <c r="AQ473" s="73"/>
      <c r="AR473" s="73"/>
      <c r="AS473" s="73"/>
    </row>
    <row r="474" spans="8:45" ht="15.75" thickBot="1">
      <c r="H474" s="10"/>
      <c r="I474" s="10"/>
      <c r="Z474" s="73"/>
      <c r="AA474" s="73"/>
      <c r="AB474" s="73"/>
      <c r="AC474" s="73"/>
      <c r="AD474" s="73"/>
      <c r="AP474" s="73"/>
      <c r="AQ474" s="73"/>
      <c r="AR474" s="73"/>
      <c r="AS474" s="73"/>
    </row>
    <row r="475" spans="8:45" ht="15.75" thickBot="1">
      <c r="H475" s="10"/>
      <c r="I475" s="10"/>
      <c r="Z475" s="73"/>
      <c r="AA475" s="73"/>
      <c r="AB475" s="73"/>
      <c r="AC475" s="73"/>
      <c r="AD475" s="73"/>
      <c r="AP475" s="73"/>
      <c r="AQ475" s="73"/>
      <c r="AR475" s="73"/>
      <c r="AS475" s="73"/>
    </row>
    <row r="476" spans="8:45" ht="15.75" thickBot="1">
      <c r="Z476" s="73"/>
      <c r="AA476" s="73"/>
      <c r="AB476" s="73"/>
      <c r="AC476" s="73"/>
      <c r="AD476" s="73"/>
      <c r="AP476" s="73"/>
      <c r="AQ476" s="73"/>
      <c r="AR476" s="73"/>
      <c r="AS476" s="73"/>
    </row>
    <row r="477" spans="8:45" ht="15.75" thickBot="1">
      <c r="Z477" s="73"/>
      <c r="AA477" s="73"/>
      <c r="AB477" s="73"/>
      <c r="AC477" s="73"/>
      <c r="AD477" s="73"/>
      <c r="AP477" s="73"/>
      <c r="AQ477" s="73"/>
      <c r="AR477" s="73"/>
      <c r="AS477" s="73"/>
    </row>
    <row r="478" spans="8:45" ht="15.75" thickBot="1">
      <c r="Z478" s="73"/>
      <c r="AA478" s="73"/>
      <c r="AB478" s="73"/>
      <c r="AC478" s="73"/>
      <c r="AD478" s="73"/>
      <c r="AP478" s="73"/>
      <c r="AQ478" s="73"/>
      <c r="AR478" s="73"/>
      <c r="AS478" s="73"/>
    </row>
    <row r="479" spans="8:45" ht="15.75" thickBot="1">
      <c r="Z479" s="73"/>
      <c r="AA479" s="73"/>
      <c r="AB479" s="73"/>
      <c r="AC479" s="73"/>
      <c r="AD479" s="73"/>
      <c r="AP479" s="73"/>
      <c r="AQ479" s="73"/>
      <c r="AR479" s="73"/>
      <c r="AS479" s="73"/>
    </row>
    <row r="480" spans="8:45" ht="15.75" thickBot="1">
      <c r="Z480" s="73"/>
      <c r="AA480" s="73"/>
      <c r="AB480" s="73"/>
      <c r="AC480" s="73"/>
      <c r="AD480" s="73"/>
      <c r="AP480" s="73"/>
      <c r="AQ480" s="73"/>
      <c r="AR480" s="73"/>
      <c r="AS480" s="73"/>
    </row>
    <row r="481" spans="26:45" ht="15.75" thickBot="1">
      <c r="Z481" s="73"/>
      <c r="AA481" s="73"/>
      <c r="AB481" s="73"/>
      <c r="AC481" s="73"/>
      <c r="AD481" s="73"/>
      <c r="AP481" s="73"/>
      <c r="AQ481" s="73"/>
      <c r="AR481" s="73"/>
      <c r="AS481" s="73"/>
    </row>
    <row r="482" spans="26:45" ht="15.75" thickBot="1">
      <c r="Z482" s="73"/>
      <c r="AA482" s="73"/>
      <c r="AB482" s="73"/>
      <c r="AC482" s="73"/>
      <c r="AD482" s="73"/>
      <c r="AP482" s="73"/>
      <c r="AQ482" s="73"/>
      <c r="AR482" s="73"/>
      <c r="AS482" s="73"/>
    </row>
    <row r="483" spans="26:45" ht="15.75" thickBot="1">
      <c r="Z483" s="73"/>
      <c r="AA483" s="73"/>
      <c r="AB483" s="73"/>
      <c r="AC483" s="73"/>
      <c r="AD483" s="73"/>
      <c r="AP483" s="73"/>
      <c r="AQ483" s="73"/>
      <c r="AR483" s="73"/>
      <c r="AS483" s="73"/>
    </row>
    <row r="484" spans="26:45" ht="15.75" thickBot="1">
      <c r="Z484" s="73"/>
      <c r="AA484" s="73"/>
      <c r="AB484" s="73"/>
      <c r="AC484" s="73"/>
      <c r="AD484" s="73"/>
      <c r="AP484" s="73"/>
      <c r="AQ484" s="73"/>
      <c r="AR484" s="73"/>
      <c r="AS484" s="73"/>
    </row>
    <row r="485" spans="26:45" ht="15.75" thickBot="1">
      <c r="Z485" s="73"/>
      <c r="AA485" s="73"/>
      <c r="AB485" s="73"/>
      <c r="AC485" s="73"/>
      <c r="AD485" s="73"/>
      <c r="AP485" s="73"/>
      <c r="AQ485" s="73"/>
      <c r="AR485" s="73"/>
      <c r="AS485" s="73"/>
    </row>
    <row r="486" spans="26:45" ht="15.75" thickBot="1">
      <c r="Z486" s="73"/>
      <c r="AA486" s="73"/>
      <c r="AB486" s="73"/>
      <c r="AC486" s="73"/>
      <c r="AD486" s="73"/>
      <c r="AP486" s="73"/>
      <c r="AQ486" s="73"/>
      <c r="AR486" s="73"/>
      <c r="AS486" s="73"/>
    </row>
    <row r="487" spans="26:45" ht="15.75" thickBot="1">
      <c r="Z487" s="73"/>
      <c r="AA487" s="73"/>
      <c r="AB487" s="73"/>
      <c r="AC487" s="73"/>
      <c r="AD487" s="73"/>
      <c r="AP487" s="73"/>
      <c r="AQ487" s="73"/>
      <c r="AR487" s="73"/>
      <c r="AS487" s="73"/>
    </row>
    <row r="488" spans="26:45" ht="15.75" thickBot="1">
      <c r="Z488" s="73"/>
      <c r="AA488" s="73"/>
      <c r="AB488" s="73"/>
      <c r="AC488" s="73"/>
      <c r="AD488" s="73"/>
      <c r="AP488" s="73"/>
      <c r="AQ488" s="73"/>
      <c r="AR488" s="73"/>
      <c r="AS488" s="73"/>
    </row>
    <row r="489" spans="26:45" ht="15.75" thickBot="1">
      <c r="Z489" s="73"/>
      <c r="AA489" s="73"/>
      <c r="AB489" s="73"/>
      <c r="AC489" s="73"/>
      <c r="AD489" s="73"/>
      <c r="AP489" s="73"/>
      <c r="AQ489" s="73"/>
      <c r="AR489" s="73"/>
      <c r="AS489" s="73"/>
    </row>
    <row r="490" spans="26:45" ht="15.75" thickBot="1">
      <c r="Z490" s="73"/>
      <c r="AA490" s="73"/>
      <c r="AB490" s="73"/>
      <c r="AC490" s="73"/>
      <c r="AD490" s="73"/>
      <c r="AP490" s="73"/>
      <c r="AQ490" s="73"/>
      <c r="AR490" s="73"/>
      <c r="AS490" s="73"/>
    </row>
    <row r="491" spans="26:45" ht="15.75" thickBot="1">
      <c r="Z491" s="73"/>
      <c r="AA491" s="73"/>
      <c r="AB491" s="73"/>
      <c r="AC491" s="73"/>
      <c r="AD491" s="73"/>
      <c r="AP491" s="73"/>
      <c r="AQ491" s="73"/>
      <c r="AR491" s="73"/>
      <c r="AS491" s="73"/>
    </row>
    <row r="492" spans="26:45" ht="15.75" thickBot="1">
      <c r="Z492" s="73"/>
      <c r="AA492" s="73"/>
      <c r="AB492" s="73"/>
      <c r="AC492" s="73"/>
      <c r="AD492" s="73"/>
      <c r="AP492" s="73"/>
      <c r="AQ492" s="73"/>
      <c r="AR492" s="73"/>
      <c r="AS492" s="73"/>
    </row>
    <row r="493" spans="26:45" ht="15.75" thickBot="1">
      <c r="Z493" s="73"/>
      <c r="AA493" s="73"/>
      <c r="AB493" s="73"/>
      <c r="AC493" s="73"/>
      <c r="AD493" s="73"/>
      <c r="AP493" s="73"/>
      <c r="AQ493" s="73"/>
      <c r="AR493" s="73"/>
      <c r="AS493" s="73"/>
    </row>
    <row r="494" spans="26:45" ht="15.75" thickBot="1">
      <c r="Z494" s="73"/>
      <c r="AA494" s="73"/>
      <c r="AB494" s="73"/>
      <c r="AC494" s="73"/>
      <c r="AD494" s="73"/>
      <c r="AP494" s="73"/>
      <c r="AQ494" s="73"/>
      <c r="AR494" s="73"/>
      <c r="AS494" s="73"/>
    </row>
    <row r="495" spans="26:45" ht="15.75" thickBot="1">
      <c r="Z495" s="73"/>
      <c r="AA495" s="73"/>
      <c r="AB495" s="73"/>
      <c r="AC495" s="73"/>
      <c r="AD495" s="73"/>
      <c r="AP495" s="73"/>
      <c r="AQ495" s="73"/>
      <c r="AR495" s="73"/>
      <c r="AS495" s="73"/>
    </row>
    <row r="496" spans="26:45" ht="15.75" thickBot="1">
      <c r="Z496" s="73"/>
      <c r="AA496" s="73"/>
      <c r="AB496" s="73"/>
      <c r="AC496" s="73"/>
      <c r="AD496" s="73"/>
      <c r="AP496" s="73"/>
      <c r="AQ496" s="73"/>
      <c r="AR496" s="73"/>
      <c r="AS496" s="73"/>
    </row>
    <row r="497" spans="26:45" ht="15.75" thickBot="1">
      <c r="Z497" s="73"/>
      <c r="AA497" s="73"/>
      <c r="AB497" s="73"/>
      <c r="AC497" s="73"/>
      <c r="AD497" s="73"/>
      <c r="AP497" s="73"/>
      <c r="AQ497" s="73"/>
      <c r="AR497" s="73"/>
      <c r="AS497" s="73"/>
    </row>
    <row r="498" spans="26:45" ht="15.75" thickBot="1">
      <c r="Z498" s="73"/>
      <c r="AA498" s="73"/>
      <c r="AB498" s="73"/>
      <c r="AC498" s="73"/>
      <c r="AD498" s="73"/>
      <c r="AP498" s="73"/>
      <c r="AQ498" s="73"/>
      <c r="AR498" s="73"/>
      <c r="AS498" s="73"/>
    </row>
    <row r="499" spans="26:45" ht="15.75" thickBot="1">
      <c r="Z499" s="73"/>
      <c r="AA499" s="73"/>
      <c r="AB499" s="73"/>
      <c r="AC499" s="73"/>
      <c r="AD499" s="73"/>
      <c r="AP499" s="73"/>
      <c r="AQ499" s="73"/>
      <c r="AR499" s="73"/>
      <c r="AS499" s="73"/>
    </row>
    <row r="500" spans="26:45" ht="15.75" thickBot="1">
      <c r="Z500" s="73"/>
      <c r="AA500" s="73"/>
      <c r="AB500" s="73"/>
      <c r="AC500" s="73"/>
      <c r="AD500" s="73"/>
      <c r="AP500" s="73"/>
      <c r="AQ500" s="73"/>
      <c r="AR500" s="73"/>
      <c r="AS500" s="73"/>
    </row>
    <row r="501" spans="26:45" ht="15.75" thickBot="1">
      <c r="Z501" s="73"/>
      <c r="AA501" s="73"/>
      <c r="AB501" s="73"/>
      <c r="AC501" s="73"/>
      <c r="AD501" s="73"/>
      <c r="AP501" s="73"/>
      <c r="AQ501" s="73"/>
      <c r="AR501" s="73"/>
      <c r="AS501" s="73"/>
    </row>
    <row r="502" spans="26:45" ht="15.75" thickBot="1">
      <c r="Z502" s="73"/>
      <c r="AA502" s="73"/>
      <c r="AB502" s="73"/>
      <c r="AC502" s="73"/>
      <c r="AD502" s="73"/>
      <c r="AP502" s="73"/>
      <c r="AQ502" s="73"/>
      <c r="AR502" s="73"/>
      <c r="AS502" s="73"/>
    </row>
    <row r="503" spans="26:45" ht="15.75" thickBot="1">
      <c r="Z503" s="73"/>
      <c r="AA503" s="73"/>
      <c r="AB503" s="73"/>
      <c r="AC503" s="73"/>
      <c r="AD503" s="73"/>
      <c r="AP503" s="73"/>
      <c r="AQ503" s="73"/>
      <c r="AR503" s="73"/>
      <c r="AS503" s="73"/>
    </row>
    <row r="504" spans="26:45" ht="15.75" thickBot="1">
      <c r="Z504" s="73"/>
      <c r="AA504" s="73"/>
      <c r="AB504" s="73"/>
      <c r="AC504" s="73"/>
      <c r="AD504" s="73"/>
      <c r="AP504" s="73"/>
      <c r="AQ504" s="73"/>
      <c r="AR504" s="73"/>
      <c r="AS504" s="73"/>
    </row>
    <row r="505" spans="26:45" ht="15.75" thickBot="1">
      <c r="Z505" s="73"/>
      <c r="AA505" s="73"/>
      <c r="AB505" s="73"/>
      <c r="AC505" s="73"/>
      <c r="AD505" s="73"/>
      <c r="AP505" s="73"/>
      <c r="AQ505" s="73"/>
      <c r="AR505" s="73"/>
      <c r="AS505" s="73"/>
    </row>
    <row r="506" spans="26:45" ht="15.75" thickBot="1">
      <c r="Z506" s="73"/>
      <c r="AA506" s="73"/>
      <c r="AB506" s="73"/>
      <c r="AC506" s="73"/>
      <c r="AD506" s="73"/>
      <c r="AP506" s="73"/>
      <c r="AQ506" s="73"/>
      <c r="AR506" s="73"/>
      <c r="AS506" s="73"/>
    </row>
    <row r="507" spans="26:45" ht="15.75" thickBot="1">
      <c r="Z507" s="73"/>
      <c r="AA507" s="73"/>
      <c r="AB507" s="73"/>
      <c r="AC507" s="73"/>
      <c r="AD507" s="73"/>
      <c r="AP507" s="73"/>
      <c r="AQ507" s="73"/>
      <c r="AR507" s="73"/>
      <c r="AS507" s="73"/>
    </row>
    <row r="508" spans="26:45" ht="15.75" thickBot="1">
      <c r="Z508" s="73"/>
      <c r="AA508" s="73"/>
      <c r="AB508" s="73"/>
      <c r="AC508" s="73"/>
      <c r="AD508" s="73"/>
      <c r="AP508" s="73"/>
      <c r="AQ508" s="73"/>
      <c r="AR508" s="73"/>
      <c r="AS508" s="73"/>
    </row>
    <row r="509" spans="26:45" ht="15.75" thickBot="1">
      <c r="Z509" s="73"/>
      <c r="AA509" s="73"/>
      <c r="AB509" s="73"/>
      <c r="AC509" s="73"/>
      <c r="AD509" s="73"/>
      <c r="AP509" s="73"/>
      <c r="AQ509" s="73"/>
      <c r="AR509" s="73"/>
      <c r="AS509" s="73"/>
    </row>
    <row r="510" spans="26:45" ht="15.75" thickBot="1">
      <c r="Z510" s="73"/>
      <c r="AA510" s="73"/>
      <c r="AB510" s="73"/>
      <c r="AC510" s="73"/>
      <c r="AD510" s="73"/>
      <c r="AP510" s="73"/>
      <c r="AQ510" s="73"/>
      <c r="AR510" s="73"/>
      <c r="AS510" s="73"/>
    </row>
    <row r="511" spans="26:45" ht="15.75" thickBot="1">
      <c r="Z511" s="73"/>
      <c r="AA511" s="73"/>
      <c r="AB511" s="73"/>
      <c r="AC511" s="73"/>
      <c r="AD511" s="73"/>
      <c r="AP511" s="73"/>
      <c r="AQ511" s="73"/>
      <c r="AR511" s="73"/>
      <c r="AS511" s="73"/>
    </row>
    <row r="512" spans="26:45" ht="15.75" thickBot="1">
      <c r="Z512" s="73"/>
      <c r="AA512" s="73"/>
      <c r="AB512" s="73"/>
      <c r="AC512" s="73"/>
      <c r="AD512" s="73"/>
      <c r="AP512" s="73"/>
      <c r="AQ512" s="73"/>
      <c r="AR512" s="73"/>
      <c r="AS512" s="73"/>
    </row>
    <row r="513" spans="26:45" ht="15.75" thickBot="1">
      <c r="Z513" s="73"/>
      <c r="AA513" s="73"/>
      <c r="AB513" s="73"/>
      <c r="AC513" s="73"/>
      <c r="AD513" s="73"/>
      <c r="AP513" s="73"/>
      <c r="AQ513" s="73"/>
      <c r="AR513" s="73"/>
      <c r="AS513" s="73"/>
    </row>
    <row r="514" spans="26:45" ht="15.75" thickBot="1">
      <c r="Z514" s="73"/>
      <c r="AA514" s="73"/>
      <c r="AB514" s="73"/>
      <c r="AC514" s="73"/>
      <c r="AD514" s="73"/>
      <c r="AP514" s="73"/>
      <c r="AQ514" s="73"/>
      <c r="AR514" s="73"/>
      <c r="AS514" s="73"/>
    </row>
    <row r="515" spans="26:45" ht="15.75" thickBot="1">
      <c r="Z515" s="73"/>
      <c r="AA515" s="73"/>
      <c r="AB515" s="73"/>
      <c r="AC515" s="73"/>
      <c r="AD515" s="73"/>
      <c r="AP515" s="73"/>
      <c r="AQ515" s="73"/>
      <c r="AR515" s="73"/>
      <c r="AS515" s="73"/>
    </row>
    <row r="516" spans="26:45" ht="15.75" thickBot="1">
      <c r="Z516" s="73"/>
      <c r="AA516" s="73"/>
      <c r="AB516" s="73"/>
      <c r="AC516" s="73"/>
      <c r="AD516" s="73"/>
      <c r="AP516" s="73"/>
      <c r="AQ516" s="73"/>
      <c r="AR516" s="73"/>
      <c r="AS516" s="73"/>
    </row>
    <row r="517" spans="26:45" ht="15.75" thickBot="1">
      <c r="Z517" s="73"/>
      <c r="AA517" s="73"/>
      <c r="AB517" s="73"/>
      <c r="AC517" s="73"/>
      <c r="AD517" s="73"/>
      <c r="AP517" s="73"/>
      <c r="AQ517" s="73"/>
      <c r="AR517" s="73"/>
      <c r="AS517" s="73"/>
    </row>
    <row r="518" spans="26:45" ht="15.75" thickBot="1">
      <c r="Z518" s="73"/>
      <c r="AA518" s="73"/>
      <c r="AB518" s="73"/>
      <c r="AC518" s="73"/>
      <c r="AD518" s="73"/>
      <c r="AP518" s="73"/>
      <c r="AQ518" s="73"/>
      <c r="AR518" s="73"/>
      <c r="AS518" s="73"/>
    </row>
    <row r="519" spans="26:45" ht="15.75" thickBot="1">
      <c r="Z519" s="73"/>
      <c r="AA519" s="73"/>
      <c r="AB519" s="73"/>
      <c r="AC519" s="73"/>
      <c r="AD519" s="73"/>
      <c r="AP519" s="73"/>
      <c r="AQ519" s="73"/>
      <c r="AR519" s="73"/>
      <c r="AS519" s="73"/>
    </row>
    <row r="520" spans="26:45" ht="15.75" thickBot="1">
      <c r="Z520" s="73"/>
      <c r="AA520" s="73"/>
      <c r="AB520" s="73"/>
      <c r="AC520" s="73"/>
      <c r="AD520" s="73"/>
      <c r="AP520" s="73"/>
      <c r="AQ520" s="73"/>
      <c r="AR520" s="73"/>
      <c r="AS520" s="73"/>
    </row>
    <row r="521" spans="26:45" ht="15.75" thickBot="1">
      <c r="Z521" s="73"/>
      <c r="AA521" s="73"/>
      <c r="AB521" s="73"/>
      <c r="AC521" s="73"/>
      <c r="AD521" s="73"/>
      <c r="AP521" s="73"/>
      <c r="AQ521" s="73"/>
      <c r="AR521" s="73"/>
      <c r="AS521" s="73"/>
    </row>
    <row r="522" spans="26:45" ht="15.75" thickBot="1">
      <c r="Z522" s="73"/>
      <c r="AA522" s="73"/>
      <c r="AB522" s="73"/>
      <c r="AC522" s="73"/>
      <c r="AD522" s="73"/>
      <c r="AP522" s="73"/>
      <c r="AQ522" s="73"/>
      <c r="AR522" s="73"/>
      <c r="AS522" s="73"/>
    </row>
    <row r="523" spans="26:45" ht="15.75" thickBot="1">
      <c r="Z523" s="73"/>
      <c r="AA523" s="73"/>
      <c r="AB523" s="73"/>
      <c r="AC523" s="73"/>
      <c r="AD523" s="73"/>
      <c r="AP523" s="73"/>
      <c r="AQ523" s="73"/>
      <c r="AR523" s="73"/>
      <c r="AS523" s="73"/>
    </row>
    <row r="524" spans="26:45" ht="15.75" thickBot="1">
      <c r="Z524" s="73"/>
      <c r="AA524" s="73"/>
      <c r="AB524" s="73"/>
      <c r="AC524" s="73"/>
      <c r="AD524" s="73"/>
      <c r="AP524" s="73"/>
      <c r="AQ524" s="73"/>
      <c r="AR524" s="73"/>
      <c r="AS524" s="73"/>
    </row>
    <row r="525" spans="26:45" ht="15.75" thickBot="1">
      <c r="Z525" s="73"/>
      <c r="AA525" s="73"/>
      <c r="AB525" s="73"/>
      <c r="AC525" s="73"/>
      <c r="AD525" s="73"/>
      <c r="AP525" s="73"/>
      <c r="AQ525" s="73"/>
      <c r="AR525" s="73"/>
      <c r="AS525" s="73"/>
    </row>
    <row r="526" spans="26:45" ht="15.75" thickBot="1">
      <c r="Z526" s="73"/>
      <c r="AA526" s="73"/>
      <c r="AB526" s="73"/>
      <c r="AC526" s="73"/>
      <c r="AD526" s="73"/>
      <c r="AP526" s="73"/>
      <c r="AQ526" s="73"/>
      <c r="AR526" s="73"/>
      <c r="AS526" s="73"/>
    </row>
    <row r="527" spans="26:45" ht="15.75" thickBot="1">
      <c r="Z527" s="73"/>
      <c r="AA527" s="73"/>
      <c r="AB527" s="73"/>
      <c r="AC527" s="73"/>
      <c r="AD527" s="73"/>
      <c r="AP527" s="73"/>
      <c r="AQ527" s="73"/>
      <c r="AR527" s="73"/>
      <c r="AS527" s="73"/>
    </row>
    <row r="528" spans="26:45" ht="15.75" thickBot="1">
      <c r="Z528" s="73"/>
      <c r="AA528" s="73"/>
      <c r="AB528" s="73"/>
      <c r="AC528" s="73"/>
      <c r="AD528" s="73"/>
      <c r="AP528" s="73"/>
      <c r="AQ528" s="73"/>
      <c r="AR528" s="73"/>
      <c r="AS528" s="73"/>
    </row>
    <row r="529" spans="26:45" ht="15.75" thickBot="1">
      <c r="Z529" s="73"/>
      <c r="AA529" s="73"/>
      <c r="AB529" s="73"/>
      <c r="AC529" s="73"/>
      <c r="AD529" s="73"/>
      <c r="AP529" s="73"/>
      <c r="AQ529" s="73"/>
      <c r="AR529" s="73"/>
      <c r="AS529" s="73"/>
    </row>
    <row r="530" spans="26:45" ht="15.75" thickBot="1">
      <c r="Z530" s="73"/>
      <c r="AA530" s="73"/>
      <c r="AB530" s="73"/>
      <c r="AC530" s="73"/>
      <c r="AD530" s="73"/>
      <c r="AP530" s="73"/>
      <c r="AQ530" s="73"/>
      <c r="AR530" s="73"/>
      <c r="AS530" s="73"/>
    </row>
    <row r="531" spans="26:45" ht="15.75" thickBot="1">
      <c r="Z531" s="73"/>
      <c r="AA531" s="73"/>
      <c r="AB531" s="73"/>
      <c r="AC531" s="73"/>
      <c r="AD531" s="73"/>
      <c r="AP531" s="73"/>
      <c r="AQ531" s="73"/>
      <c r="AR531" s="73"/>
      <c r="AS531" s="73"/>
    </row>
    <row r="532" spans="26:45" ht="15.75" thickBot="1">
      <c r="Z532" s="73"/>
      <c r="AA532" s="73"/>
      <c r="AB532" s="73"/>
      <c r="AC532" s="73"/>
      <c r="AD532" s="73"/>
      <c r="AP532" s="73"/>
      <c r="AQ532" s="73"/>
      <c r="AR532" s="73"/>
      <c r="AS532" s="73"/>
    </row>
    <row r="533" spans="26:45" ht="15.75" thickBot="1">
      <c r="Z533" s="73"/>
      <c r="AA533" s="73"/>
      <c r="AB533" s="73"/>
      <c r="AC533" s="73"/>
      <c r="AD533" s="73"/>
      <c r="AP533" s="73"/>
      <c r="AQ533" s="73"/>
      <c r="AR533" s="73"/>
      <c r="AS533" s="73"/>
    </row>
    <row r="534" spans="26:45" ht="15.75" thickBot="1">
      <c r="Z534" s="73"/>
      <c r="AA534" s="73"/>
      <c r="AB534" s="73"/>
      <c r="AC534" s="73"/>
      <c r="AD534" s="73"/>
      <c r="AP534" s="73"/>
      <c r="AQ534" s="73"/>
      <c r="AR534" s="73"/>
      <c r="AS534" s="73"/>
    </row>
    <row r="535" spans="26:45" ht="15.75" thickBot="1">
      <c r="Z535" s="73"/>
      <c r="AA535" s="73"/>
      <c r="AB535" s="73"/>
      <c r="AC535" s="73"/>
      <c r="AD535" s="73"/>
      <c r="AP535" s="73"/>
      <c r="AQ535" s="73"/>
      <c r="AR535" s="73"/>
      <c r="AS535" s="73"/>
    </row>
    <row r="536" spans="26:45" ht="15.75" thickBot="1">
      <c r="Z536" s="73"/>
      <c r="AA536" s="73"/>
      <c r="AB536" s="73"/>
      <c r="AC536" s="73"/>
      <c r="AD536" s="73"/>
      <c r="AP536" s="73"/>
      <c r="AQ536" s="73"/>
      <c r="AR536" s="73"/>
      <c r="AS536" s="73"/>
    </row>
    <row r="537" spans="26:45" ht="15.75" thickBot="1">
      <c r="Z537" s="73"/>
      <c r="AA537" s="73"/>
      <c r="AB537" s="73"/>
      <c r="AC537" s="73"/>
      <c r="AD537" s="73"/>
      <c r="AP537" s="73"/>
      <c r="AQ537" s="73"/>
      <c r="AR537" s="73"/>
      <c r="AS537" s="73"/>
    </row>
    <row r="538" spans="26:45" ht="15.75" thickBot="1">
      <c r="Z538" s="73"/>
      <c r="AA538" s="73"/>
      <c r="AB538" s="73"/>
      <c r="AC538" s="73"/>
      <c r="AD538" s="73"/>
      <c r="AP538" s="73"/>
      <c r="AQ538" s="73"/>
      <c r="AR538" s="73"/>
      <c r="AS538" s="73"/>
    </row>
    <row r="539" spans="26:45" ht="15.75" thickBot="1">
      <c r="Z539" s="73"/>
      <c r="AA539" s="73"/>
      <c r="AB539" s="73"/>
      <c r="AC539" s="73"/>
      <c r="AD539" s="73"/>
      <c r="AP539" s="73"/>
      <c r="AQ539" s="73"/>
      <c r="AR539" s="73"/>
      <c r="AS539" s="73"/>
    </row>
    <row r="540" spans="26:45" ht="15.75" thickBot="1">
      <c r="Z540" s="73"/>
      <c r="AA540" s="73"/>
      <c r="AB540" s="73"/>
      <c r="AC540" s="73"/>
      <c r="AD540" s="73"/>
      <c r="AP540" s="73"/>
      <c r="AQ540" s="73"/>
      <c r="AR540" s="73"/>
      <c r="AS540" s="73"/>
    </row>
    <row r="541" spans="26:45" ht="15.75" thickBot="1">
      <c r="Z541" s="73"/>
      <c r="AA541" s="73"/>
      <c r="AB541" s="73"/>
      <c r="AC541" s="73"/>
      <c r="AD541" s="73"/>
      <c r="AP541" s="73"/>
      <c r="AQ541" s="73"/>
      <c r="AR541" s="73"/>
      <c r="AS541" s="73"/>
    </row>
    <row r="542" spans="26:45" ht="15.75" thickBot="1">
      <c r="Z542" s="73"/>
      <c r="AA542" s="73"/>
      <c r="AB542" s="73"/>
      <c r="AC542" s="73"/>
      <c r="AD542" s="73"/>
      <c r="AP542" s="73"/>
      <c r="AQ542" s="73"/>
      <c r="AR542" s="73"/>
      <c r="AS542" s="73"/>
    </row>
    <row r="543" spans="26:45" ht="15.75" thickBot="1">
      <c r="Z543" s="73"/>
      <c r="AA543" s="73"/>
      <c r="AB543" s="73"/>
      <c r="AC543" s="73"/>
      <c r="AD543" s="73"/>
      <c r="AP543" s="73"/>
      <c r="AQ543" s="73"/>
      <c r="AR543" s="73"/>
      <c r="AS543" s="73"/>
    </row>
    <row r="544" spans="26:45" ht="15.75" thickBot="1">
      <c r="Z544" s="73"/>
      <c r="AA544" s="73"/>
      <c r="AB544" s="73"/>
      <c r="AC544" s="73"/>
      <c r="AD544" s="73"/>
      <c r="AP544" s="73"/>
      <c r="AQ544" s="73"/>
      <c r="AR544" s="73"/>
      <c r="AS544" s="73"/>
    </row>
    <row r="545" spans="26:45" ht="15.75" thickBot="1">
      <c r="Z545" s="73"/>
      <c r="AA545" s="73"/>
      <c r="AB545" s="73"/>
      <c r="AC545" s="73"/>
      <c r="AD545" s="73"/>
      <c r="AP545" s="73"/>
      <c r="AQ545" s="73"/>
      <c r="AR545" s="73"/>
      <c r="AS545" s="73"/>
    </row>
    <row r="546" spans="26:45" ht="15.75" thickBot="1">
      <c r="Z546" s="73"/>
      <c r="AA546" s="73"/>
      <c r="AB546" s="73"/>
      <c r="AC546" s="73"/>
      <c r="AD546" s="73"/>
      <c r="AP546" s="73"/>
      <c r="AQ546" s="73"/>
      <c r="AR546" s="73"/>
      <c r="AS546" s="73"/>
    </row>
    <row r="547" spans="26:45" ht="15.75" thickBot="1">
      <c r="Z547" s="73"/>
      <c r="AA547" s="73"/>
      <c r="AB547" s="73"/>
      <c r="AC547" s="73"/>
      <c r="AD547" s="73"/>
      <c r="AP547" s="73"/>
      <c r="AQ547" s="73"/>
      <c r="AR547" s="73"/>
      <c r="AS547" s="73"/>
    </row>
    <row r="548" spans="26:45" ht="15.75" thickBot="1">
      <c r="Z548" s="73"/>
      <c r="AA548" s="73"/>
      <c r="AB548" s="73"/>
      <c r="AC548" s="73"/>
      <c r="AD548" s="73"/>
      <c r="AP548" s="73"/>
      <c r="AQ548" s="73"/>
      <c r="AR548" s="73"/>
      <c r="AS548" s="73"/>
    </row>
    <row r="549" spans="26:45" ht="15.75" thickBot="1">
      <c r="Z549" s="73"/>
      <c r="AA549" s="73"/>
      <c r="AB549" s="73"/>
      <c r="AC549" s="73"/>
      <c r="AD549" s="73"/>
      <c r="AP549" s="73"/>
      <c r="AQ549" s="73"/>
      <c r="AR549" s="73"/>
      <c r="AS549" s="73"/>
    </row>
    <row r="550" spans="26:45" ht="15.75" thickBot="1">
      <c r="Z550" s="73"/>
      <c r="AA550" s="73"/>
      <c r="AB550" s="73"/>
      <c r="AC550" s="73"/>
      <c r="AD550" s="73"/>
      <c r="AP550" s="73"/>
      <c r="AQ550" s="73"/>
      <c r="AR550" s="73"/>
      <c r="AS550" s="73"/>
    </row>
    <row r="551" spans="26:45" ht="15.75" thickBot="1">
      <c r="Z551" s="73"/>
      <c r="AA551" s="73"/>
      <c r="AB551" s="73"/>
      <c r="AC551" s="73"/>
      <c r="AD551" s="73"/>
      <c r="AP551" s="73"/>
      <c r="AQ551" s="73"/>
      <c r="AR551" s="73"/>
      <c r="AS551" s="73"/>
    </row>
    <row r="552" spans="26:45" ht="15.75" thickBot="1">
      <c r="Z552" s="73"/>
      <c r="AA552" s="73"/>
      <c r="AB552" s="73"/>
      <c r="AC552" s="73"/>
      <c r="AD552" s="73"/>
      <c r="AP552" s="73"/>
      <c r="AQ552" s="73"/>
      <c r="AR552" s="73"/>
      <c r="AS552" s="73"/>
    </row>
    <row r="553" spans="26:45" ht="15.75" thickBot="1">
      <c r="Z553" s="73"/>
      <c r="AA553" s="73"/>
      <c r="AB553" s="73"/>
      <c r="AC553" s="73"/>
      <c r="AD553" s="73"/>
      <c r="AP553" s="73"/>
      <c r="AQ553" s="73"/>
      <c r="AR553" s="73"/>
      <c r="AS553" s="73"/>
    </row>
    <row r="554" spans="26:45" ht="15.75" thickBot="1">
      <c r="Z554" s="73"/>
      <c r="AA554" s="73"/>
      <c r="AB554" s="73"/>
      <c r="AC554" s="73"/>
      <c r="AD554" s="73"/>
      <c r="AP554" s="73"/>
      <c r="AQ554" s="73"/>
      <c r="AR554" s="73"/>
      <c r="AS554" s="73"/>
    </row>
    <row r="555" spans="26:45" ht="15.75" thickBot="1">
      <c r="Z555" s="73"/>
      <c r="AA555" s="73"/>
      <c r="AB555" s="73"/>
      <c r="AC555" s="73"/>
      <c r="AD555" s="73"/>
      <c r="AP555" s="73"/>
      <c r="AQ555" s="73"/>
      <c r="AR555" s="73"/>
      <c r="AS555" s="73"/>
    </row>
    <row r="556" spans="26:45" ht="15.75" thickBot="1">
      <c r="Z556" s="73"/>
      <c r="AA556" s="73"/>
      <c r="AB556" s="73"/>
      <c r="AC556" s="73"/>
      <c r="AD556" s="73"/>
      <c r="AP556" s="73"/>
      <c r="AQ556" s="73"/>
      <c r="AR556" s="73"/>
      <c r="AS556" s="73"/>
    </row>
    <row r="557" spans="26:45" ht="15.75" thickBot="1">
      <c r="Z557" s="73"/>
      <c r="AA557" s="73"/>
      <c r="AB557" s="73"/>
      <c r="AC557" s="73"/>
      <c r="AD557" s="73"/>
      <c r="AP557" s="73"/>
      <c r="AQ557" s="73"/>
      <c r="AR557" s="73"/>
      <c r="AS557" s="73"/>
    </row>
    <row r="558" spans="26:45" ht="15.75" thickBot="1">
      <c r="Z558" s="73"/>
      <c r="AA558" s="73"/>
      <c r="AB558" s="73"/>
      <c r="AC558" s="73"/>
      <c r="AD558" s="73"/>
      <c r="AP558" s="73"/>
      <c r="AQ558" s="73"/>
      <c r="AR558" s="73"/>
      <c r="AS558" s="73"/>
    </row>
    <row r="559" spans="26:45" ht="15.75" thickBot="1">
      <c r="Z559" s="73"/>
      <c r="AA559" s="73"/>
      <c r="AB559" s="73"/>
      <c r="AC559" s="73"/>
      <c r="AD559" s="73"/>
      <c r="AP559" s="73"/>
      <c r="AQ559" s="73"/>
      <c r="AR559" s="73"/>
      <c r="AS559" s="73"/>
    </row>
    <row r="560" spans="26:45" ht="15.75" thickBot="1">
      <c r="Z560" s="73"/>
      <c r="AA560" s="73"/>
      <c r="AB560" s="73"/>
      <c r="AC560" s="73"/>
      <c r="AD560" s="73"/>
      <c r="AP560" s="73"/>
      <c r="AQ560" s="73"/>
      <c r="AR560" s="73"/>
      <c r="AS560" s="73"/>
    </row>
    <row r="561" spans="26:45" ht="15.75" thickBot="1">
      <c r="Z561" s="73"/>
      <c r="AA561" s="73"/>
      <c r="AB561" s="73"/>
      <c r="AC561" s="73"/>
      <c r="AD561" s="73"/>
      <c r="AP561" s="73"/>
      <c r="AQ561" s="73"/>
      <c r="AR561" s="73"/>
      <c r="AS561" s="73"/>
    </row>
    <row r="562" spans="26:45" ht="15.75" thickBot="1">
      <c r="Z562" s="73"/>
      <c r="AA562" s="73"/>
      <c r="AB562" s="73"/>
      <c r="AC562" s="73"/>
      <c r="AD562" s="73"/>
      <c r="AP562" s="73"/>
      <c r="AQ562" s="73"/>
      <c r="AR562" s="73"/>
      <c r="AS562" s="73"/>
    </row>
    <row r="563" spans="26:45" ht="15.75" thickBot="1">
      <c r="Z563" s="73"/>
      <c r="AA563" s="73"/>
      <c r="AB563" s="73"/>
      <c r="AC563" s="73"/>
      <c r="AD563" s="73"/>
      <c r="AP563" s="73"/>
      <c r="AQ563" s="73"/>
      <c r="AR563" s="73"/>
      <c r="AS563" s="73"/>
    </row>
    <row r="564" spans="26:45" ht="15.75" thickBot="1">
      <c r="Z564" s="73"/>
      <c r="AA564" s="73"/>
      <c r="AB564" s="73"/>
      <c r="AC564" s="73"/>
      <c r="AD564" s="73"/>
      <c r="AP564" s="73"/>
      <c r="AQ564" s="73"/>
      <c r="AR564" s="73"/>
      <c r="AS564" s="73"/>
    </row>
    <row r="565" spans="26:45" ht="15.75" thickBot="1">
      <c r="Z565" s="73"/>
      <c r="AA565" s="73"/>
      <c r="AB565" s="73"/>
      <c r="AC565" s="73"/>
      <c r="AD565" s="73"/>
      <c r="AP565" s="73"/>
      <c r="AQ565" s="73"/>
      <c r="AR565" s="73"/>
      <c r="AS565" s="73"/>
    </row>
    <row r="566" spans="26:45" ht="15.75" thickBot="1">
      <c r="Z566" s="73"/>
      <c r="AA566" s="73"/>
      <c r="AB566" s="73"/>
      <c r="AC566" s="73"/>
      <c r="AD566" s="73"/>
      <c r="AP566" s="73"/>
      <c r="AQ566" s="73"/>
      <c r="AR566" s="73"/>
      <c r="AS566" s="73"/>
    </row>
    <row r="567" spans="26:45" ht="15.75" thickBot="1">
      <c r="Z567" s="73"/>
      <c r="AA567" s="73"/>
      <c r="AB567" s="73"/>
      <c r="AC567" s="73"/>
      <c r="AD567" s="73"/>
      <c r="AP567" s="73"/>
      <c r="AQ567" s="73"/>
      <c r="AR567" s="73"/>
      <c r="AS567" s="73"/>
    </row>
    <row r="568" spans="26:45" ht="15.75" thickBot="1">
      <c r="Z568" s="73"/>
      <c r="AA568" s="73"/>
      <c r="AB568" s="73"/>
      <c r="AC568" s="73"/>
      <c r="AD568" s="73"/>
      <c r="AP568" s="73"/>
      <c r="AQ568" s="73"/>
      <c r="AR568" s="73"/>
      <c r="AS568" s="73"/>
    </row>
    <row r="569" spans="26:45" ht="15.75" thickBot="1">
      <c r="Z569" s="73"/>
      <c r="AA569" s="73"/>
      <c r="AB569" s="73"/>
      <c r="AC569" s="73"/>
      <c r="AD569" s="73"/>
      <c r="AP569" s="73"/>
      <c r="AQ569" s="73"/>
      <c r="AR569" s="73"/>
      <c r="AS569" s="73"/>
    </row>
    <row r="570" spans="26:45" ht="15.75" thickBot="1">
      <c r="Z570" s="73"/>
      <c r="AA570" s="73"/>
      <c r="AB570" s="73"/>
      <c r="AC570" s="73"/>
      <c r="AD570" s="73"/>
      <c r="AP570" s="73"/>
      <c r="AQ570" s="73"/>
      <c r="AR570" s="73"/>
      <c r="AS570" s="73"/>
    </row>
    <row r="571" spans="26:45" ht="15.75" thickBot="1">
      <c r="Z571" s="73"/>
      <c r="AA571" s="73"/>
      <c r="AB571" s="73"/>
      <c r="AC571" s="73"/>
      <c r="AD571" s="73"/>
      <c r="AP571" s="73"/>
      <c r="AQ571" s="73"/>
      <c r="AR571" s="73"/>
      <c r="AS571" s="73"/>
    </row>
    <row r="572" spans="26:45" ht="15.75" thickBot="1">
      <c r="Z572" s="73"/>
      <c r="AA572" s="73"/>
      <c r="AB572" s="73"/>
      <c r="AC572" s="73"/>
      <c r="AD572" s="73"/>
      <c r="AP572" s="73"/>
      <c r="AQ572" s="73"/>
      <c r="AR572" s="73"/>
      <c r="AS572" s="73"/>
    </row>
    <row r="573" spans="26:45" ht="15.75" thickBot="1">
      <c r="Z573" s="73"/>
      <c r="AA573" s="73"/>
      <c r="AB573" s="73"/>
      <c r="AC573" s="73"/>
      <c r="AD573" s="73"/>
      <c r="AP573" s="73"/>
      <c r="AQ573" s="73"/>
      <c r="AR573" s="73"/>
      <c r="AS573" s="73"/>
    </row>
    <row r="574" spans="26:45" ht="15.75" thickBot="1">
      <c r="Z574" s="73"/>
      <c r="AA574" s="73"/>
      <c r="AB574" s="73"/>
      <c r="AC574" s="73"/>
      <c r="AD574" s="73"/>
      <c r="AP574" s="73"/>
      <c r="AQ574" s="73"/>
      <c r="AR574" s="73"/>
      <c r="AS574" s="73"/>
    </row>
    <row r="575" spans="26:45" ht="15.75" thickBot="1">
      <c r="Z575" s="73"/>
      <c r="AA575" s="73"/>
      <c r="AB575" s="73"/>
      <c r="AC575" s="73"/>
      <c r="AD575" s="73"/>
      <c r="AP575" s="73"/>
      <c r="AQ575" s="73"/>
      <c r="AR575" s="73"/>
      <c r="AS575" s="73"/>
    </row>
    <row r="576" spans="26:45" ht="15.75" thickBot="1">
      <c r="Z576" s="73"/>
      <c r="AA576" s="73"/>
      <c r="AB576" s="73"/>
      <c r="AC576" s="73"/>
      <c r="AD576" s="73"/>
      <c r="AP576" s="73"/>
      <c r="AQ576" s="73"/>
      <c r="AR576" s="73"/>
      <c r="AS576" s="73"/>
    </row>
    <row r="577" spans="26:45" ht="15.75" thickBot="1">
      <c r="Z577" s="73"/>
      <c r="AA577" s="73"/>
      <c r="AB577" s="73"/>
      <c r="AC577" s="73"/>
      <c r="AD577" s="73"/>
      <c r="AP577" s="73"/>
      <c r="AQ577" s="73"/>
      <c r="AR577" s="73"/>
      <c r="AS577" s="73"/>
    </row>
    <row r="578" spans="26:45" ht="15.75" thickBot="1">
      <c r="Z578" s="73"/>
      <c r="AA578" s="73"/>
      <c r="AB578" s="73"/>
      <c r="AC578" s="73"/>
      <c r="AD578" s="73"/>
      <c r="AP578" s="73"/>
      <c r="AQ578" s="73"/>
      <c r="AR578" s="73"/>
      <c r="AS578" s="73"/>
    </row>
    <row r="579" spans="26:45" ht="15.75" thickBot="1">
      <c r="Z579" s="73"/>
      <c r="AA579" s="73"/>
      <c r="AB579" s="73"/>
      <c r="AC579" s="73"/>
      <c r="AD579" s="73"/>
      <c r="AP579" s="73"/>
      <c r="AQ579" s="73"/>
      <c r="AR579" s="73"/>
      <c r="AS579" s="73"/>
    </row>
    <row r="580" spans="26:45" ht="15.75" thickBot="1">
      <c r="Z580" s="73"/>
      <c r="AA580" s="73"/>
      <c r="AB580" s="73"/>
      <c r="AC580" s="73"/>
      <c r="AD580" s="73"/>
      <c r="AP580" s="73"/>
      <c r="AQ580" s="73"/>
      <c r="AR580" s="73"/>
      <c r="AS580" s="73"/>
    </row>
    <row r="581" spans="26:45" ht="15.75" thickBot="1">
      <c r="Z581" s="73"/>
      <c r="AA581" s="73"/>
      <c r="AB581" s="73"/>
      <c r="AC581" s="73"/>
      <c r="AD581" s="73"/>
      <c r="AP581" s="73"/>
      <c r="AQ581" s="73"/>
      <c r="AR581" s="73"/>
      <c r="AS581" s="73"/>
    </row>
    <row r="582" spans="26:45" ht="15.75" thickBot="1">
      <c r="Z582" s="73"/>
      <c r="AA582" s="73"/>
      <c r="AB582" s="73"/>
      <c r="AC582" s="73"/>
      <c r="AD582" s="73"/>
      <c r="AP582" s="73"/>
      <c r="AQ582" s="73"/>
      <c r="AR582" s="73"/>
      <c r="AS582" s="73"/>
    </row>
    <row r="583" spans="26:45" ht="15.75" thickBot="1">
      <c r="Z583" s="73"/>
      <c r="AA583" s="73"/>
      <c r="AB583" s="73"/>
      <c r="AC583" s="73"/>
      <c r="AD583" s="73"/>
      <c r="AP583" s="73"/>
      <c r="AQ583" s="73"/>
      <c r="AR583" s="73"/>
      <c r="AS583" s="73"/>
    </row>
    <row r="584" spans="26:45" ht="15.75" thickBot="1">
      <c r="Z584" s="73"/>
      <c r="AA584" s="73"/>
      <c r="AB584" s="73"/>
      <c r="AC584" s="73"/>
      <c r="AD584" s="73"/>
      <c r="AP584" s="73"/>
      <c r="AQ584" s="73"/>
      <c r="AR584" s="73"/>
      <c r="AS584" s="73"/>
    </row>
    <row r="585" spans="26:45" ht="15.75" thickBot="1">
      <c r="Z585" s="73"/>
      <c r="AA585" s="73"/>
      <c r="AB585" s="73"/>
      <c r="AC585" s="73"/>
      <c r="AD585" s="73"/>
      <c r="AP585" s="73"/>
      <c r="AQ585" s="73"/>
      <c r="AR585" s="73"/>
      <c r="AS585" s="73"/>
    </row>
    <row r="586" spans="26:45" ht="15.75" thickBot="1">
      <c r="Z586" s="73"/>
      <c r="AA586" s="73"/>
      <c r="AB586" s="73"/>
      <c r="AC586" s="73"/>
      <c r="AD586" s="73"/>
      <c r="AP586" s="73"/>
      <c r="AQ586" s="73"/>
      <c r="AR586" s="73"/>
      <c r="AS586" s="73"/>
    </row>
    <row r="587" spans="26:45" ht="15.75" thickBot="1">
      <c r="Z587" s="73"/>
      <c r="AA587" s="73"/>
      <c r="AB587" s="73"/>
      <c r="AC587" s="73"/>
      <c r="AD587" s="73"/>
      <c r="AP587" s="73"/>
      <c r="AQ587" s="73"/>
      <c r="AR587" s="73"/>
      <c r="AS587" s="73"/>
    </row>
    <row r="588" spans="26:45" ht="15.75" thickBot="1">
      <c r="Z588" s="73"/>
      <c r="AA588" s="73"/>
      <c r="AB588" s="73"/>
      <c r="AC588" s="73"/>
      <c r="AD588" s="73"/>
      <c r="AP588" s="73"/>
      <c r="AQ588" s="73"/>
      <c r="AR588" s="73"/>
      <c r="AS588" s="73"/>
    </row>
    <row r="589" spans="26:45" ht="15.75" thickBot="1">
      <c r="Z589" s="73"/>
      <c r="AA589" s="73"/>
      <c r="AB589" s="73"/>
      <c r="AC589" s="73"/>
      <c r="AD589" s="73"/>
      <c r="AP589" s="73"/>
      <c r="AQ589" s="73"/>
      <c r="AR589" s="73"/>
      <c r="AS589" s="73"/>
    </row>
    <row r="590" spans="26:45" ht="15.75" thickBot="1">
      <c r="Z590" s="73"/>
      <c r="AA590" s="73"/>
      <c r="AB590" s="73"/>
      <c r="AC590" s="73"/>
      <c r="AD590" s="73"/>
      <c r="AP590" s="73"/>
      <c r="AQ590" s="73"/>
      <c r="AR590" s="73"/>
      <c r="AS590" s="73"/>
    </row>
    <row r="591" spans="26:45" ht="15.75" thickBot="1">
      <c r="Z591" s="73"/>
      <c r="AA591" s="73"/>
      <c r="AB591" s="73"/>
      <c r="AC591" s="73"/>
      <c r="AD591" s="73"/>
      <c r="AP591" s="73"/>
      <c r="AQ591" s="73"/>
      <c r="AR591" s="73"/>
      <c r="AS591" s="73"/>
    </row>
    <row r="592" spans="26:45" ht="15.75" thickBot="1">
      <c r="Z592" s="73"/>
      <c r="AA592" s="73"/>
      <c r="AB592" s="73"/>
      <c r="AC592" s="73"/>
      <c r="AD592" s="73"/>
      <c r="AP592" s="73"/>
      <c r="AQ592" s="73"/>
      <c r="AR592" s="73"/>
      <c r="AS592" s="73"/>
    </row>
    <row r="593" spans="26:45" ht="15.75" thickBot="1">
      <c r="Z593" s="73"/>
      <c r="AA593" s="73"/>
      <c r="AB593" s="73"/>
      <c r="AC593" s="73"/>
      <c r="AD593" s="73"/>
      <c r="AP593" s="73"/>
      <c r="AQ593" s="73"/>
      <c r="AR593" s="73"/>
      <c r="AS593" s="73"/>
    </row>
    <row r="594" spans="26:45" ht="15.75" thickBot="1">
      <c r="Z594" s="73"/>
      <c r="AA594" s="73"/>
      <c r="AB594" s="73"/>
      <c r="AC594" s="73"/>
      <c r="AD594" s="73"/>
      <c r="AP594" s="73"/>
      <c r="AQ594" s="73"/>
      <c r="AR594" s="73"/>
      <c r="AS594" s="73"/>
    </row>
    <row r="595" spans="26:45" ht="15.75" thickBot="1">
      <c r="Z595" s="73"/>
      <c r="AA595" s="73"/>
      <c r="AB595" s="73"/>
      <c r="AC595" s="73"/>
      <c r="AD595" s="73"/>
      <c r="AP595" s="73"/>
      <c r="AQ595" s="73"/>
      <c r="AR595" s="73"/>
      <c r="AS595" s="73"/>
    </row>
    <row r="596" spans="26:45" ht="15.75" thickBot="1">
      <c r="Z596" s="73"/>
      <c r="AA596" s="73"/>
      <c r="AB596" s="73"/>
      <c r="AC596" s="73"/>
      <c r="AD596" s="73"/>
      <c r="AP596" s="73"/>
      <c r="AQ596" s="73"/>
      <c r="AR596" s="73"/>
      <c r="AS596" s="73"/>
    </row>
    <row r="597" spans="26:45" ht="15.75" thickBot="1">
      <c r="Z597" s="73"/>
      <c r="AA597" s="73"/>
      <c r="AB597" s="73"/>
      <c r="AC597" s="73"/>
      <c r="AD597" s="73"/>
      <c r="AP597" s="73"/>
      <c r="AQ597" s="73"/>
      <c r="AR597" s="73"/>
      <c r="AS597" s="73"/>
    </row>
    <row r="598" spans="26:45" ht="15.75" thickBot="1">
      <c r="Z598" s="73"/>
      <c r="AA598" s="73"/>
      <c r="AB598" s="73"/>
      <c r="AC598" s="73"/>
      <c r="AD598" s="73"/>
      <c r="AP598" s="73"/>
      <c r="AQ598" s="73"/>
      <c r="AR598" s="73"/>
      <c r="AS598" s="73"/>
    </row>
    <row r="599" spans="26:45" ht="15.75" thickBot="1">
      <c r="Z599" s="73"/>
      <c r="AA599" s="73"/>
      <c r="AB599" s="73"/>
      <c r="AC599" s="73"/>
      <c r="AD599" s="73"/>
      <c r="AP599" s="73"/>
      <c r="AQ599" s="73"/>
      <c r="AR599" s="73"/>
      <c r="AS599" s="73"/>
    </row>
    <row r="600" spans="26:45" ht="15.75" thickBot="1">
      <c r="Z600" s="73"/>
      <c r="AA600" s="73"/>
      <c r="AB600" s="73"/>
      <c r="AC600" s="73"/>
      <c r="AD600" s="73"/>
      <c r="AP600" s="73"/>
      <c r="AQ600" s="73"/>
      <c r="AR600" s="73"/>
      <c r="AS600" s="73"/>
    </row>
    <row r="601" spans="26:45" ht="15.75" thickBot="1">
      <c r="Z601" s="73"/>
      <c r="AA601" s="73"/>
      <c r="AB601" s="73"/>
      <c r="AC601" s="73"/>
      <c r="AD601" s="73"/>
      <c r="AP601" s="73"/>
      <c r="AQ601" s="73"/>
      <c r="AR601" s="73"/>
      <c r="AS601" s="73"/>
    </row>
    <row r="602" spans="26:45" ht="15.75" thickBot="1">
      <c r="Z602" s="73"/>
      <c r="AA602" s="73"/>
      <c r="AB602" s="73"/>
      <c r="AC602" s="73"/>
      <c r="AD602" s="73"/>
      <c r="AP602" s="73"/>
      <c r="AQ602" s="73"/>
      <c r="AR602" s="73"/>
      <c r="AS602" s="73"/>
    </row>
    <row r="603" spans="26:45" ht="15.75" thickBot="1">
      <c r="Z603" s="73"/>
      <c r="AA603" s="73"/>
      <c r="AB603" s="73"/>
      <c r="AC603" s="73"/>
      <c r="AD603" s="73"/>
      <c r="AP603" s="73"/>
      <c r="AQ603" s="73"/>
      <c r="AR603" s="73"/>
      <c r="AS603" s="73"/>
    </row>
    <row r="604" spans="26:45" ht="15.75" thickBot="1">
      <c r="Z604" s="73"/>
      <c r="AA604" s="73"/>
      <c r="AB604" s="73"/>
      <c r="AC604" s="73"/>
      <c r="AD604" s="73"/>
      <c r="AP604" s="73"/>
      <c r="AQ604" s="73"/>
      <c r="AR604" s="73"/>
      <c r="AS604" s="73"/>
    </row>
    <row r="605" spans="26:45" ht="15.75" thickBot="1">
      <c r="Z605" s="73"/>
      <c r="AA605" s="73"/>
      <c r="AB605" s="73"/>
      <c r="AC605" s="73"/>
      <c r="AD605" s="73"/>
      <c r="AP605" s="73"/>
      <c r="AQ605" s="73"/>
      <c r="AR605" s="73"/>
      <c r="AS605" s="73"/>
    </row>
    <row r="606" spans="26:45" ht="15.75" thickBot="1">
      <c r="Z606" s="73"/>
      <c r="AA606" s="73"/>
      <c r="AB606" s="73"/>
      <c r="AC606" s="73"/>
      <c r="AD606" s="73"/>
      <c r="AP606" s="73"/>
      <c r="AQ606" s="73"/>
      <c r="AR606" s="73"/>
      <c r="AS606" s="73"/>
    </row>
    <row r="607" spans="26:45" ht="15.75" thickBot="1">
      <c r="Z607" s="73"/>
      <c r="AA607" s="73"/>
      <c r="AB607" s="73"/>
      <c r="AC607" s="73"/>
      <c r="AD607" s="73"/>
      <c r="AP607" s="73"/>
      <c r="AQ607" s="73"/>
      <c r="AR607" s="73"/>
      <c r="AS607" s="73"/>
    </row>
    <row r="608" spans="26:45" ht="15.75" thickBot="1">
      <c r="Z608" s="73"/>
      <c r="AA608" s="73"/>
      <c r="AB608" s="73"/>
      <c r="AC608" s="73"/>
      <c r="AD608" s="73"/>
      <c r="AP608" s="73"/>
      <c r="AQ608" s="73"/>
      <c r="AR608" s="73"/>
      <c r="AS608" s="73"/>
    </row>
    <row r="609" spans="26:45" ht="15.75" thickBot="1">
      <c r="Z609" s="73"/>
      <c r="AA609" s="73"/>
      <c r="AB609" s="73"/>
      <c r="AC609" s="73"/>
      <c r="AD609" s="73"/>
      <c r="AP609" s="73"/>
      <c r="AQ609" s="73"/>
      <c r="AR609" s="73"/>
      <c r="AS609" s="73"/>
    </row>
    <row r="610" spans="26:45" ht="15.75" thickBot="1">
      <c r="Z610" s="73"/>
      <c r="AA610" s="73"/>
      <c r="AB610" s="73"/>
      <c r="AC610" s="73"/>
      <c r="AD610" s="73"/>
      <c r="AP610" s="73"/>
      <c r="AQ610" s="73"/>
      <c r="AR610" s="73"/>
      <c r="AS610" s="73"/>
    </row>
    <row r="611" spans="26:45" ht="15.75" thickBot="1">
      <c r="Z611" s="73"/>
      <c r="AA611" s="73"/>
      <c r="AB611" s="73"/>
      <c r="AC611" s="73"/>
      <c r="AD611" s="73"/>
      <c r="AP611" s="73"/>
      <c r="AQ611" s="73"/>
      <c r="AR611" s="73"/>
      <c r="AS611" s="73"/>
    </row>
    <row r="612" spans="26:45" ht="15.75" thickBot="1">
      <c r="Z612" s="73"/>
      <c r="AA612" s="73"/>
      <c r="AB612" s="73"/>
      <c r="AC612" s="73"/>
      <c r="AD612" s="73"/>
      <c r="AP612" s="73"/>
      <c r="AQ612" s="73"/>
      <c r="AR612" s="73"/>
      <c r="AS612" s="73"/>
    </row>
    <row r="613" spans="26:45" ht="15.75" thickBot="1">
      <c r="Z613" s="73"/>
      <c r="AA613" s="73"/>
      <c r="AB613" s="73"/>
      <c r="AC613" s="73"/>
      <c r="AD613" s="73"/>
      <c r="AP613" s="73"/>
      <c r="AQ613" s="73"/>
      <c r="AR613" s="73"/>
      <c r="AS613" s="73"/>
    </row>
    <row r="614" spans="26:45" ht="15.75" thickBot="1">
      <c r="Z614" s="73"/>
      <c r="AA614" s="73"/>
      <c r="AB614" s="73"/>
      <c r="AC614" s="73"/>
      <c r="AD614" s="73"/>
      <c r="AP614" s="73"/>
      <c r="AQ614" s="73"/>
      <c r="AR614" s="73"/>
      <c r="AS614" s="73"/>
    </row>
    <row r="615" spans="26:45" ht="15.75" thickBot="1">
      <c r="Z615" s="73"/>
      <c r="AA615" s="73"/>
      <c r="AB615" s="73"/>
      <c r="AC615" s="73"/>
      <c r="AD615" s="73"/>
      <c r="AP615" s="73"/>
      <c r="AQ615" s="73"/>
      <c r="AR615" s="73"/>
      <c r="AS615" s="73"/>
    </row>
    <row r="616" spans="26:45" ht="15.75" thickBot="1">
      <c r="Z616" s="73"/>
      <c r="AA616" s="73"/>
      <c r="AB616" s="73"/>
      <c r="AC616" s="73"/>
      <c r="AD616" s="73"/>
      <c r="AP616" s="73"/>
      <c r="AQ616" s="73"/>
      <c r="AR616" s="73"/>
      <c r="AS616" s="73"/>
    </row>
    <row r="617" spans="26:45" ht="15.75" thickBot="1">
      <c r="Z617" s="73"/>
      <c r="AA617" s="73"/>
      <c r="AB617" s="73"/>
      <c r="AC617" s="73"/>
      <c r="AD617" s="73"/>
      <c r="AP617" s="73"/>
      <c r="AQ617" s="73"/>
      <c r="AR617" s="73"/>
      <c r="AS617" s="73"/>
    </row>
    <row r="618" spans="26:45" ht="15.75" thickBot="1">
      <c r="Z618" s="73"/>
      <c r="AA618" s="73"/>
      <c r="AB618" s="73"/>
      <c r="AC618" s="73"/>
      <c r="AD618" s="73"/>
      <c r="AP618" s="73"/>
      <c r="AQ618" s="73"/>
      <c r="AR618" s="73"/>
      <c r="AS618" s="73"/>
    </row>
    <row r="619" spans="26:45" ht="15.75" thickBot="1">
      <c r="Z619" s="73"/>
      <c r="AA619" s="73"/>
      <c r="AB619" s="73"/>
      <c r="AC619" s="73"/>
      <c r="AD619" s="73"/>
      <c r="AP619" s="73"/>
      <c r="AQ619" s="73"/>
      <c r="AR619" s="73"/>
      <c r="AS619" s="73"/>
    </row>
    <row r="620" spans="26:45" ht="15.75" thickBot="1">
      <c r="Z620" s="73"/>
      <c r="AA620" s="73"/>
      <c r="AB620" s="73"/>
      <c r="AC620" s="73"/>
      <c r="AD620" s="73"/>
      <c r="AP620" s="73"/>
      <c r="AQ620" s="73"/>
      <c r="AR620" s="73"/>
      <c r="AS620" s="73"/>
    </row>
    <row r="621" spans="26:45" ht="15.75" thickBot="1">
      <c r="Z621" s="73"/>
      <c r="AA621" s="73"/>
      <c r="AB621" s="73"/>
      <c r="AC621" s="73"/>
      <c r="AD621" s="73"/>
      <c r="AP621" s="73"/>
      <c r="AQ621" s="73"/>
      <c r="AR621" s="73"/>
      <c r="AS621" s="73"/>
    </row>
    <row r="622" spans="26:45" ht="15.75" thickBot="1">
      <c r="Z622" s="73"/>
      <c r="AA622" s="73"/>
      <c r="AB622" s="73"/>
      <c r="AC622" s="73"/>
      <c r="AD622" s="73"/>
      <c r="AP622" s="73"/>
      <c r="AQ622" s="73"/>
      <c r="AR622" s="73"/>
      <c r="AS622" s="73"/>
    </row>
    <row r="623" spans="26:45" ht="15.75" thickBot="1">
      <c r="Z623" s="73"/>
      <c r="AA623" s="73"/>
      <c r="AB623" s="73"/>
      <c r="AC623" s="73"/>
      <c r="AD623" s="73"/>
      <c r="AP623" s="73"/>
      <c r="AQ623" s="73"/>
      <c r="AR623" s="73"/>
      <c r="AS623" s="73"/>
    </row>
    <row r="624" spans="26:45" ht="15.75" thickBot="1">
      <c r="Z624" s="73"/>
      <c r="AA624" s="73"/>
      <c r="AB624" s="73"/>
      <c r="AC624" s="73"/>
      <c r="AD624" s="73"/>
      <c r="AP624" s="73"/>
      <c r="AQ624" s="73"/>
      <c r="AR624" s="73"/>
      <c r="AS624" s="73"/>
    </row>
    <row r="625" spans="26:45" ht="15.75" thickBot="1">
      <c r="Z625" s="73"/>
      <c r="AA625" s="73"/>
      <c r="AB625" s="73"/>
      <c r="AC625" s="73"/>
      <c r="AD625" s="73"/>
      <c r="AP625" s="73"/>
      <c r="AQ625" s="73"/>
      <c r="AR625" s="73"/>
      <c r="AS625" s="73"/>
    </row>
    <row r="626" spans="26:45" ht="15.75" thickBot="1">
      <c r="Z626" s="73"/>
      <c r="AA626" s="73"/>
      <c r="AB626" s="73"/>
      <c r="AC626" s="73"/>
      <c r="AD626" s="73"/>
      <c r="AP626" s="73"/>
      <c r="AQ626" s="73"/>
      <c r="AR626" s="73"/>
      <c r="AS626" s="73"/>
    </row>
    <row r="627" spans="26:45" ht="15.75" thickBot="1">
      <c r="Z627" s="73"/>
      <c r="AA627" s="73"/>
      <c r="AB627" s="73"/>
      <c r="AC627" s="73"/>
      <c r="AD627" s="73"/>
      <c r="AP627" s="73"/>
      <c r="AQ627" s="73"/>
      <c r="AR627" s="73"/>
      <c r="AS627" s="73"/>
    </row>
    <row r="628" spans="26:45" ht="15.75" thickBot="1">
      <c r="Z628" s="73"/>
      <c r="AA628" s="73"/>
      <c r="AB628" s="73"/>
      <c r="AC628" s="73"/>
      <c r="AD628" s="73"/>
      <c r="AP628" s="73"/>
      <c r="AQ628" s="73"/>
      <c r="AR628" s="73"/>
      <c r="AS628" s="73"/>
    </row>
    <row r="629" spans="26:45" ht="15.75" thickBot="1">
      <c r="Z629" s="73"/>
      <c r="AA629" s="73"/>
      <c r="AB629" s="73"/>
      <c r="AC629" s="73"/>
      <c r="AD629" s="73"/>
      <c r="AP629" s="73"/>
      <c r="AQ629" s="73"/>
      <c r="AR629" s="73"/>
      <c r="AS629" s="73"/>
    </row>
    <row r="630" spans="26:45" ht="15.75" thickBot="1">
      <c r="Z630" s="73"/>
      <c r="AA630" s="73"/>
      <c r="AB630" s="73"/>
      <c r="AC630" s="73"/>
      <c r="AD630" s="73"/>
      <c r="AP630" s="73"/>
      <c r="AQ630" s="73"/>
      <c r="AR630" s="73"/>
      <c r="AS630" s="73"/>
    </row>
    <row r="631" spans="26:45" ht="15.75" thickBot="1">
      <c r="Z631" s="73"/>
      <c r="AA631" s="73"/>
      <c r="AB631" s="73"/>
      <c r="AC631" s="73"/>
      <c r="AD631" s="73"/>
      <c r="AP631" s="73"/>
      <c r="AQ631" s="73"/>
      <c r="AR631" s="73"/>
      <c r="AS631" s="73"/>
    </row>
    <row r="632" spans="26:45" ht="15.75" thickBot="1">
      <c r="Z632" s="73"/>
      <c r="AA632" s="73"/>
      <c r="AB632" s="73"/>
      <c r="AC632" s="73"/>
      <c r="AD632" s="73"/>
      <c r="AP632" s="73"/>
      <c r="AQ632" s="73"/>
      <c r="AR632" s="73"/>
      <c r="AS632" s="73"/>
    </row>
    <row r="633" spans="26:45" ht="15.75" thickBot="1">
      <c r="Z633" s="73"/>
      <c r="AA633" s="73"/>
      <c r="AB633" s="73"/>
      <c r="AC633" s="73"/>
      <c r="AD633" s="73"/>
      <c r="AP633" s="73"/>
      <c r="AQ633" s="73"/>
      <c r="AR633" s="73"/>
      <c r="AS633" s="73"/>
    </row>
    <row r="634" spans="26:45" ht="15.75" thickBot="1">
      <c r="Z634" s="73"/>
      <c r="AA634" s="73"/>
      <c r="AB634" s="73"/>
      <c r="AC634" s="73"/>
      <c r="AD634" s="73"/>
      <c r="AP634" s="73"/>
      <c r="AQ634" s="73"/>
      <c r="AR634" s="73"/>
      <c r="AS634" s="73"/>
    </row>
    <row r="635" spans="26:45" ht="15.75" thickBot="1">
      <c r="Z635" s="73"/>
      <c r="AA635" s="73"/>
      <c r="AB635" s="73"/>
      <c r="AC635" s="73"/>
      <c r="AD635" s="73"/>
      <c r="AP635" s="73"/>
      <c r="AQ635" s="73"/>
      <c r="AR635" s="73"/>
      <c r="AS635" s="73"/>
    </row>
    <row r="636" spans="26:45" ht="15.75" thickBot="1">
      <c r="Z636" s="73"/>
      <c r="AA636" s="73"/>
      <c r="AB636" s="73"/>
      <c r="AC636" s="73"/>
      <c r="AD636" s="73"/>
      <c r="AP636" s="73"/>
      <c r="AQ636" s="73"/>
      <c r="AR636" s="73"/>
      <c r="AS636" s="73"/>
    </row>
    <row r="637" spans="26:45" ht="15.75" thickBot="1">
      <c r="Z637" s="73"/>
      <c r="AA637" s="73"/>
      <c r="AB637" s="73"/>
      <c r="AC637" s="73"/>
      <c r="AD637" s="73"/>
      <c r="AP637" s="73"/>
      <c r="AQ637" s="73"/>
      <c r="AR637" s="73"/>
      <c r="AS637" s="73"/>
    </row>
    <row r="638" spans="26:45" ht="15.75" thickBot="1">
      <c r="Z638" s="73"/>
      <c r="AA638" s="73"/>
      <c r="AB638" s="73"/>
      <c r="AC638" s="73"/>
      <c r="AD638" s="73"/>
      <c r="AP638" s="73"/>
      <c r="AQ638" s="73"/>
      <c r="AR638" s="73"/>
      <c r="AS638" s="73"/>
    </row>
    <row r="639" spans="26:45" ht="15.75" thickBot="1">
      <c r="Z639" s="73"/>
      <c r="AA639" s="73"/>
      <c r="AB639" s="73"/>
      <c r="AC639" s="73"/>
      <c r="AD639" s="73"/>
      <c r="AP639" s="73"/>
      <c r="AQ639" s="73"/>
      <c r="AR639" s="73"/>
      <c r="AS639" s="73"/>
    </row>
    <row r="640" spans="26:45" ht="15.75" thickBot="1">
      <c r="Z640" s="73"/>
      <c r="AA640" s="73"/>
      <c r="AB640" s="73"/>
      <c r="AC640" s="73"/>
      <c r="AD640" s="73"/>
      <c r="AP640" s="73"/>
      <c r="AQ640" s="73"/>
      <c r="AR640" s="73"/>
      <c r="AS640" s="73"/>
    </row>
    <row r="641" spans="26:45" ht="15.75" thickBot="1">
      <c r="Z641" s="73"/>
      <c r="AA641" s="73"/>
      <c r="AB641" s="73"/>
      <c r="AC641" s="73"/>
      <c r="AD641" s="73"/>
      <c r="AP641" s="73"/>
      <c r="AQ641" s="73"/>
      <c r="AR641" s="73"/>
      <c r="AS641" s="73"/>
    </row>
    <row r="642" spans="26:45" ht="15.75" thickBot="1">
      <c r="Z642" s="73"/>
      <c r="AA642" s="73"/>
      <c r="AB642" s="73"/>
      <c r="AC642" s="73"/>
      <c r="AD642" s="73"/>
      <c r="AP642" s="73"/>
      <c r="AQ642" s="73"/>
      <c r="AR642" s="73"/>
      <c r="AS642" s="73"/>
    </row>
    <row r="643" spans="26:45" ht="15.75" thickBot="1">
      <c r="Z643" s="73"/>
      <c r="AA643" s="73"/>
      <c r="AB643" s="73"/>
      <c r="AC643" s="73"/>
      <c r="AD643" s="73"/>
      <c r="AP643" s="73"/>
      <c r="AQ643" s="73"/>
      <c r="AR643" s="73"/>
      <c r="AS643" s="73"/>
    </row>
    <row r="644" spans="26:45" ht="15.75" thickBot="1">
      <c r="Z644" s="73"/>
      <c r="AA644" s="73"/>
      <c r="AB644" s="73"/>
      <c r="AC644" s="73"/>
      <c r="AD644" s="73"/>
      <c r="AP644" s="73"/>
      <c r="AQ644" s="73"/>
      <c r="AR644" s="73"/>
      <c r="AS644" s="73"/>
    </row>
    <row r="645" spans="26:45" ht="15.75" thickBot="1">
      <c r="Z645" s="73"/>
      <c r="AA645" s="73"/>
      <c r="AB645" s="73"/>
      <c r="AC645" s="73"/>
      <c r="AD645" s="73"/>
      <c r="AP645" s="73"/>
      <c r="AQ645" s="73"/>
      <c r="AR645" s="73"/>
      <c r="AS645" s="73"/>
    </row>
    <row r="646" spans="26:45" ht="15.75" thickBot="1">
      <c r="Z646" s="73"/>
      <c r="AA646" s="73"/>
      <c r="AB646" s="73"/>
      <c r="AC646" s="73"/>
      <c r="AD646" s="73"/>
      <c r="AP646" s="73"/>
      <c r="AQ646" s="73"/>
      <c r="AR646" s="73"/>
      <c r="AS646" s="73"/>
    </row>
    <row r="647" spans="26:45" ht="15.75" thickBot="1">
      <c r="Z647" s="73"/>
      <c r="AA647" s="73"/>
      <c r="AB647" s="73"/>
      <c r="AC647" s="73"/>
      <c r="AD647" s="73"/>
      <c r="AP647" s="73"/>
      <c r="AQ647" s="73"/>
      <c r="AR647" s="73"/>
      <c r="AS647" s="73"/>
    </row>
    <row r="648" spans="26:45" ht="15.75" thickBot="1">
      <c r="Z648" s="73"/>
      <c r="AA648" s="73"/>
      <c r="AB648" s="73"/>
      <c r="AC648" s="73"/>
      <c r="AD648" s="73"/>
      <c r="AP648" s="73"/>
      <c r="AQ648" s="73"/>
      <c r="AR648" s="73"/>
      <c r="AS648" s="73"/>
    </row>
    <row r="649" spans="26:45" ht="15.75" thickBot="1">
      <c r="Z649" s="73"/>
      <c r="AA649" s="73"/>
      <c r="AB649" s="73"/>
      <c r="AC649" s="73"/>
      <c r="AD649" s="73"/>
      <c r="AP649" s="73"/>
      <c r="AQ649" s="73"/>
      <c r="AR649" s="73"/>
      <c r="AS649" s="73"/>
    </row>
    <row r="650" spans="26:45" ht="15.75" thickBot="1">
      <c r="Z650" s="73"/>
      <c r="AA650" s="73"/>
      <c r="AB650" s="73"/>
      <c r="AC650" s="73"/>
      <c r="AD650" s="73"/>
      <c r="AP650" s="73"/>
      <c r="AQ650" s="73"/>
      <c r="AR650" s="73"/>
      <c r="AS650" s="73"/>
    </row>
    <row r="651" spans="26:45" ht="15.75" thickBot="1">
      <c r="Z651" s="73"/>
      <c r="AA651" s="73"/>
      <c r="AB651" s="73"/>
      <c r="AC651" s="73"/>
      <c r="AD651" s="73"/>
      <c r="AP651" s="73"/>
      <c r="AQ651" s="73"/>
      <c r="AR651" s="73"/>
      <c r="AS651" s="73"/>
    </row>
    <row r="652" spans="26:45" ht="15.75" thickBot="1">
      <c r="Z652" s="73"/>
      <c r="AA652" s="73"/>
      <c r="AB652" s="73"/>
      <c r="AC652" s="73"/>
      <c r="AD652" s="73"/>
      <c r="AP652" s="73"/>
      <c r="AQ652" s="73"/>
      <c r="AR652" s="73"/>
      <c r="AS652" s="73"/>
    </row>
    <row r="653" spans="26:45" ht="15.75" thickBot="1">
      <c r="Z653" s="73"/>
      <c r="AA653" s="73"/>
      <c r="AB653" s="73"/>
      <c r="AC653" s="73"/>
      <c r="AD653" s="73"/>
      <c r="AP653" s="73"/>
      <c r="AQ653" s="73"/>
      <c r="AR653" s="73"/>
      <c r="AS653" s="73"/>
    </row>
    <row r="654" spans="26:45" ht="15.75" thickBot="1">
      <c r="Z654" s="73"/>
      <c r="AA654" s="73"/>
      <c r="AB654" s="73"/>
      <c r="AC654" s="73"/>
      <c r="AD654" s="73"/>
      <c r="AP654" s="73"/>
      <c r="AQ654" s="73"/>
      <c r="AR654" s="73"/>
      <c r="AS654" s="73"/>
    </row>
    <row r="655" spans="26:45" ht="15.75" thickBot="1">
      <c r="Z655" s="73"/>
      <c r="AA655" s="73"/>
      <c r="AB655" s="73"/>
      <c r="AC655" s="73"/>
      <c r="AD655" s="73"/>
      <c r="AP655" s="73"/>
      <c r="AQ655" s="73"/>
      <c r="AR655" s="73"/>
      <c r="AS655" s="73"/>
    </row>
    <row r="656" spans="26:45" ht="15.75" thickBot="1">
      <c r="Z656" s="73"/>
      <c r="AA656" s="73"/>
      <c r="AB656" s="73"/>
      <c r="AC656" s="73"/>
      <c r="AD656" s="73"/>
      <c r="AP656" s="73"/>
      <c r="AQ656" s="73"/>
      <c r="AR656" s="73"/>
      <c r="AS656" s="73"/>
    </row>
    <row r="657" spans="26:45" ht="15.75" thickBot="1">
      <c r="Z657" s="73"/>
      <c r="AA657" s="73"/>
      <c r="AB657" s="73"/>
      <c r="AC657" s="73"/>
      <c r="AD657" s="73"/>
      <c r="AP657" s="73"/>
      <c r="AQ657" s="73"/>
      <c r="AR657" s="73"/>
      <c r="AS657" s="73"/>
    </row>
    <row r="658" spans="26:45" ht="15.75" thickBot="1">
      <c r="Z658" s="73"/>
      <c r="AA658" s="73"/>
      <c r="AB658" s="73"/>
      <c r="AC658" s="73"/>
      <c r="AD658" s="73"/>
      <c r="AP658" s="73"/>
      <c r="AQ658" s="73"/>
      <c r="AR658" s="73"/>
      <c r="AS658" s="73"/>
    </row>
    <row r="659" spans="26:45" ht="15.75" thickBot="1">
      <c r="Z659" s="73"/>
      <c r="AA659" s="73"/>
      <c r="AB659" s="73"/>
      <c r="AC659" s="73"/>
      <c r="AD659" s="73"/>
      <c r="AP659" s="73"/>
      <c r="AQ659" s="73"/>
      <c r="AR659" s="73"/>
      <c r="AS659" s="73"/>
    </row>
    <row r="660" spans="26:45" ht="15.75" thickBot="1">
      <c r="Z660" s="73"/>
      <c r="AA660" s="73"/>
      <c r="AB660" s="73"/>
      <c r="AC660" s="73"/>
      <c r="AD660" s="73"/>
      <c r="AP660" s="73"/>
      <c r="AQ660" s="73"/>
      <c r="AR660" s="73"/>
      <c r="AS660" s="73"/>
    </row>
    <row r="661" spans="26:45" ht="15.75" thickBot="1">
      <c r="Z661" s="73"/>
      <c r="AA661" s="73"/>
      <c r="AB661" s="73"/>
      <c r="AC661" s="73"/>
      <c r="AD661" s="73"/>
      <c r="AP661" s="73"/>
      <c r="AQ661" s="73"/>
      <c r="AR661" s="73"/>
      <c r="AS661" s="73"/>
    </row>
    <row r="662" spans="26:45" ht="15.75" thickBot="1">
      <c r="Z662" s="73"/>
      <c r="AA662" s="73"/>
      <c r="AB662" s="73"/>
      <c r="AC662" s="73"/>
      <c r="AD662" s="73"/>
      <c r="AP662" s="73"/>
      <c r="AQ662" s="73"/>
      <c r="AR662" s="73"/>
      <c r="AS662" s="73"/>
    </row>
    <row r="663" spans="26:45" ht="15.75" thickBot="1">
      <c r="Z663" s="73"/>
      <c r="AA663" s="73"/>
      <c r="AB663" s="73"/>
      <c r="AC663" s="73"/>
      <c r="AD663" s="73"/>
      <c r="AP663" s="73"/>
      <c r="AQ663" s="73"/>
      <c r="AR663" s="73"/>
      <c r="AS663" s="73"/>
    </row>
    <row r="664" spans="26:45" ht="15.75" thickBot="1">
      <c r="Z664" s="73"/>
      <c r="AA664" s="73"/>
      <c r="AB664" s="73"/>
      <c r="AC664" s="73"/>
      <c r="AD664" s="73"/>
      <c r="AP664" s="73"/>
      <c r="AQ664" s="73"/>
      <c r="AR664" s="73"/>
      <c r="AS664" s="73"/>
    </row>
    <row r="665" spans="26:45" ht="15.75" thickBot="1">
      <c r="Z665" s="73"/>
      <c r="AA665" s="73"/>
      <c r="AB665" s="73"/>
      <c r="AC665" s="73"/>
      <c r="AD665" s="73"/>
      <c r="AP665" s="73"/>
      <c r="AQ665" s="73"/>
      <c r="AR665" s="73"/>
      <c r="AS665" s="73"/>
    </row>
    <row r="666" spans="26:45" ht="15.75" thickBot="1">
      <c r="Z666" s="73"/>
      <c r="AA666" s="73"/>
      <c r="AB666" s="73"/>
      <c r="AC666" s="73"/>
      <c r="AD666" s="73"/>
      <c r="AP666" s="73"/>
      <c r="AQ666" s="73"/>
      <c r="AR666" s="73"/>
      <c r="AS666" s="73"/>
    </row>
    <row r="667" spans="26:45" ht="15.75" thickBot="1">
      <c r="Z667" s="73"/>
      <c r="AA667" s="73"/>
      <c r="AB667" s="73"/>
      <c r="AC667" s="73"/>
      <c r="AD667" s="73"/>
      <c r="AP667" s="73"/>
      <c r="AQ667" s="73"/>
      <c r="AR667" s="73"/>
      <c r="AS667" s="73"/>
    </row>
    <row r="668" spans="26:45" ht="15.75" thickBot="1">
      <c r="Z668" s="73"/>
      <c r="AA668" s="73"/>
      <c r="AB668" s="73"/>
      <c r="AC668" s="73"/>
      <c r="AD668" s="73"/>
      <c r="AP668" s="73"/>
      <c r="AQ668" s="73"/>
      <c r="AR668" s="73"/>
      <c r="AS668" s="73"/>
    </row>
    <row r="669" spans="26:45" ht="15.75" thickBot="1">
      <c r="Z669" s="73"/>
      <c r="AA669" s="73"/>
      <c r="AB669" s="73"/>
      <c r="AC669" s="73"/>
      <c r="AD669" s="73"/>
      <c r="AP669" s="73"/>
      <c r="AQ669" s="73"/>
      <c r="AR669" s="73"/>
      <c r="AS669" s="73"/>
    </row>
    <row r="670" spans="26:45" ht="15.75" thickBot="1">
      <c r="Z670" s="73"/>
      <c r="AA670" s="73"/>
      <c r="AB670" s="73"/>
      <c r="AC670" s="73"/>
      <c r="AD670" s="73"/>
      <c r="AP670" s="73"/>
      <c r="AQ670" s="73"/>
      <c r="AR670" s="73"/>
      <c r="AS670" s="73"/>
    </row>
    <row r="671" spans="26:45" ht="15.75" thickBot="1">
      <c r="Z671" s="73"/>
      <c r="AA671" s="73"/>
      <c r="AB671" s="73"/>
      <c r="AC671" s="73"/>
      <c r="AD671" s="73"/>
      <c r="AP671" s="73"/>
      <c r="AQ671" s="73"/>
      <c r="AR671" s="73"/>
      <c r="AS671" s="73"/>
    </row>
    <row r="672" spans="26:45" ht="15.75" thickBot="1">
      <c r="Z672" s="73"/>
      <c r="AA672" s="73"/>
      <c r="AB672" s="73"/>
      <c r="AC672" s="73"/>
      <c r="AD672" s="73"/>
      <c r="AP672" s="73"/>
      <c r="AQ672" s="73"/>
      <c r="AR672" s="73"/>
      <c r="AS672" s="73"/>
    </row>
    <row r="673" spans="26:45" ht="15.75" thickBot="1">
      <c r="Z673" s="73"/>
      <c r="AA673" s="73"/>
      <c r="AB673" s="73"/>
      <c r="AC673" s="73"/>
      <c r="AD673" s="73"/>
      <c r="AP673" s="73"/>
      <c r="AQ673" s="73"/>
      <c r="AR673" s="73"/>
      <c r="AS673" s="73"/>
    </row>
    <row r="674" spans="26:45" ht="15.75" thickBot="1">
      <c r="Z674" s="73"/>
      <c r="AA674" s="73"/>
      <c r="AB674" s="73"/>
      <c r="AC674" s="73"/>
      <c r="AD674" s="73"/>
      <c r="AP674" s="73"/>
      <c r="AQ674" s="73"/>
      <c r="AR674" s="73"/>
      <c r="AS674" s="73"/>
    </row>
    <row r="675" spans="26:45" ht="15.75" thickBot="1">
      <c r="Z675" s="73"/>
      <c r="AA675" s="73"/>
      <c r="AB675" s="73"/>
      <c r="AC675" s="73"/>
      <c r="AD675" s="73"/>
      <c r="AP675" s="73"/>
      <c r="AQ675" s="73"/>
      <c r="AR675" s="73"/>
      <c r="AS675" s="73"/>
    </row>
    <row r="676" spans="26:45" ht="15.75" thickBot="1">
      <c r="Z676" s="73"/>
      <c r="AA676" s="73"/>
      <c r="AB676" s="73"/>
      <c r="AC676" s="73"/>
      <c r="AD676" s="73"/>
      <c r="AP676" s="73"/>
      <c r="AQ676" s="73"/>
      <c r="AR676" s="73"/>
      <c r="AS676" s="73"/>
    </row>
    <row r="677" spans="26:45" ht="15.75" thickBot="1">
      <c r="Z677" s="73"/>
      <c r="AA677" s="73"/>
      <c r="AB677" s="73"/>
      <c r="AC677" s="73"/>
      <c r="AD677" s="73"/>
      <c r="AP677" s="73"/>
      <c r="AQ677" s="73"/>
      <c r="AR677" s="73"/>
      <c r="AS677" s="73"/>
    </row>
    <row r="678" spans="26:45" ht="15.75" thickBot="1">
      <c r="Z678" s="73"/>
      <c r="AA678" s="73"/>
      <c r="AB678" s="73"/>
      <c r="AC678" s="73"/>
      <c r="AD678" s="73"/>
      <c r="AP678" s="73"/>
      <c r="AQ678" s="73"/>
      <c r="AR678" s="73"/>
      <c r="AS678" s="73"/>
    </row>
    <row r="679" spans="26:45" ht="15.75" thickBot="1">
      <c r="Z679" s="73"/>
      <c r="AA679" s="73"/>
      <c r="AB679" s="73"/>
      <c r="AC679" s="73"/>
      <c r="AD679" s="73"/>
      <c r="AP679" s="73"/>
      <c r="AQ679" s="73"/>
      <c r="AR679" s="73"/>
      <c r="AS679" s="73"/>
    </row>
    <row r="680" spans="26:45" ht="15.75" thickBot="1">
      <c r="Z680" s="73"/>
      <c r="AA680" s="73"/>
      <c r="AB680" s="73"/>
      <c r="AC680" s="73"/>
      <c r="AD680" s="73"/>
      <c r="AP680" s="73"/>
      <c r="AQ680" s="73"/>
      <c r="AR680" s="73"/>
      <c r="AS680" s="73"/>
    </row>
    <row r="681" spans="26:45" ht="15.75" thickBot="1">
      <c r="Z681" s="73"/>
      <c r="AA681" s="73"/>
      <c r="AB681" s="73"/>
      <c r="AC681" s="73"/>
      <c r="AD681" s="73"/>
      <c r="AP681" s="73"/>
      <c r="AQ681" s="73"/>
      <c r="AR681" s="73"/>
      <c r="AS681" s="73"/>
    </row>
    <row r="682" spans="26:45" ht="15.75" thickBot="1">
      <c r="Z682" s="73"/>
      <c r="AA682" s="73"/>
      <c r="AB682" s="73"/>
      <c r="AC682" s="73"/>
      <c r="AD682" s="73"/>
      <c r="AP682" s="73"/>
      <c r="AQ682" s="73"/>
      <c r="AR682" s="73"/>
      <c r="AS682" s="73"/>
    </row>
    <row r="683" spans="26:45" ht="15.75" thickBot="1">
      <c r="Z683" s="73"/>
      <c r="AA683" s="73"/>
      <c r="AB683" s="73"/>
      <c r="AC683" s="73"/>
      <c r="AD683" s="73"/>
      <c r="AP683" s="73"/>
      <c r="AQ683" s="73"/>
      <c r="AR683" s="73"/>
      <c r="AS683" s="73"/>
    </row>
    <row r="684" spans="26:45" ht="15.75" thickBot="1">
      <c r="Z684" s="73"/>
      <c r="AA684" s="73"/>
      <c r="AB684" s="73"/>
      <c r="AC684" s="73"/>
      <c r="AD684" s="73"/>
      <c r="AP684" s="73"/>
      <c r="AQ684" s="73"/>
      <c r="AR684" s="73"/>
      <c r="AS684" s="73"/>
    </row>
    <row r="685" spans="26:45" ht="15.75" thickBot="1">
      <c r="Z685" s="73"/>
      <c r="AA685" s="73"/>
      <c r="AB685" s="73"/>
      <c r="AC685" s="73"/>
      <c r="AD685" s="73"/>
      <c r="AP685" s="73"/>
      <c r="AQ685" s="73"/>
      <c r="AR685" s="73"/>
      <c r="AS685" s="73"/>
    </row>
    <row r="686" spans="26:45" ht="15.75" thickBot="1">
      <c r="Z686" s="73"/>
      <c r="AA686" s="73"/>
      <c r="AB686" s="73"/>
      <c r="AC686" s="73"/>
      <c r="AD686" s="73"/>
      <c r="AP686" s="73"/>
      <c r="AQ686" s="73"/>
      <c r="AR686" s="73"/>
      <c r="AS686" s="73"/>
    </row>
    <row r="687" spans="26:45" ht="15.75" thickBot="1">
      <c r="Z687" s="73"/>
      <c r="AA687" s="73"/>
      <c r="AB687" s="73"/>
      <c r="AC687" s="73"/>
      <c r="AD687" s="73"/>
      <c r="AP687" s="73"/>
      <c r="AQ687" s="73"/>
      <c r="AR687" s="73"/>
      <c r="AS687" s="73"/>
    </row>
    <row r="688" spans="26:45" ht="15.75" thickBot="1">
      <c r="Z688" s="73"/>
      <c r="AA688" s="73"/>
      <c r="AB688" s="73"/>
      <c r="AC688" s="73"/>
      <c r="AD688" s="73"/>
      <c r="AP688" s="73"/>
      <c r="AQ688" s="73"/>
      <c r="AR688" s="73"/>
      <c r="AS688" s="73"/>
    </row>
    <row r="689" spans="26:45" ht="15.75" thickBot="1">
      <c r="Z689" s="73"/>
      <c r="AA689" s="73"/>
      <c r="AB689" s="73"/>
      <c r="AC689" s="73"/>
      <c r="AD689" s="73"/>
      <c r="AP689" s="73"/>
      <c r="AQ689" s="73"/>
      <c r="AR689" s="73"/>
      <c r="AS689" s="73"/>
    </row>
    <row r="690" spans="26:45" ht="15.75" thickBot="1">
      <c r="Z690" s="73"/>
      <c r="AA690" s="73"/>
      <c r="AB690" s="73"/>
      <c r="AC690" s="73"/>
      <c r="AD690" s="73"/>
      <c r="AP690" s="73"/>
      <c r="AQ690" s="73"/>
      <c r="AR690" s="73"/>
      <c r="AS690" s="73"/>
    </row>
    <row r="691" spans="26:45" ht="15.75" thickBot="1">
      <c r="Z691" s="73"/>
      <c r="AA691" s="73"/>
      <c r="AB691" s="73"/>
      <c r="AC691" s="73"/>
      <c r="AD691" s="73"/>
      <c r="AP691" s="73"/>
      <c r="AQ691" s="73"/>
      <c r="AR691" s="73"/>
      <c r="AS691" s="73"/>
    </row>
    <row r="692" spans="26:45" ht="15.75" thickBot="1">
      <c r="Z692" s="73"/>
      <c r="AA692" s="73"/>
      <c r="AB692" s="73"/>
      <c r="AC692" s="73"/>
      <c r="AD692" s="73"/>
      <c r="AP692" s="73"/>
      <c r="AQ692" s="73"/>
      <c r="AR692" s="73"/>
      <c r="AS692" s="73"/>
    </row>
    <row r="693" spans="26:45" ht="15.75" thickBot="1">
      <c r="Z693" s="73"/>
      <c r="AA693" s="73"/>
      <c r="AB693" s="73"/>
      <c r="AC693" s="73"/>
      <c r="AD693" s="73"/>
      <c r="AP693" s="73"/>
      <c r="AQ693" s="73"/>
      <c r="AR693" s="73"/>
      <c r="AS693" s="73"/>
    </row>
    <row r="694" spans="26:45" ht="15.75" thickBot="1">
      <c r="Z694" s="73"/>
      <c r="AA694" s="73"/>
      <c r="AB694" s="73"/>
      <c r="AC694" s="73"/>
      <c r="AD694" s="73"/>
      <c r="AP694" s="73"/>
      <c r="AQ694" s="73"/>
      <c r="AR694" s="73"/>
      <c r="AS694" s="73"/>
    </row>
    <row r="695" spans="26:45" ht="15.75" thickBot="1">
      <c r="Z695" s="73"/>
      <c r="AA695" s="73"/>
      <c r="AB695" s="73"/>
      <c r="AC695" s="73"/>
      <c r="AD695" s="73"/>
      <c r="AP695" s="73"/>
      <c r="AQ695" s="73"/>
      <c r="AR695" s="73"/>
      <c r="AS695" s="73"/>
    </row>
    <row r="696" spans="26:45" ht="15.75" thickBot="1">
      <c r="Z696" s="73"/>
      <c r="AA696" s="73"/>
      <c r="AB696" s="73"/>
      <c r="AC696" s="73"/>
      <c r="AD696" s="73"/>
      <c r="AP696" s="73"/>
      <c r="AQ696" s="73"/>
      <c r="AR696" s="73"/>
      <c r="AS696" s="73"/>
    </row>
    <row r="697" spans="26:45" ht="15.75" thickBot="1">
      <c r="Z697" s="73"/>
      <c r="AA697" s="73"/>
      <c r="AB697" s="73"/>
      <c r="AC697" s="73"/>
      <c r="AD697" s="73"/>
      <c r="AP697" s="73"/>
      <c r="AQ697" s="73"/>
      <c r="AR697" s="73"/>
      <c r="AS697" s="73"/>
    </row>
    <row r="698" spans="26:45" ht="15.75" thickBot="1">
      <c r="Z698" s="73"/>
      <c r="AA698" s="73"/>
      <c r="AB698" s="73"/>
      <c r="AC698" s="73"/>
      <c r="AD698" s="73"/>
      <c r="AP698" s="73"/>
      <c r="AQ698" s="73"/>
      <c r="AR698" s="73"/>
      <c r="AS698" s="73"/>
    </row>
    <row r="699" spans="26:45" ht="15.75" thickBot="1">
      <c r="Z699" s="73"/>
      <c r="AA699" s="73"/>
      <c r="AB699" s="73"/>
      <c r="AC699" s="73"/>
      <c r="AD699" s="73"/>
      <c r="AP699" s="73"/>
      <c r="AQ699" s="73"/>
      <c r="AR699" s="73"/>
      <c r="AS699" s="73"/>
    </row>
    <row r="700" spans="26:45" ht="15.75" thickBot="1">
      <c r="Z700" s="73"/>
      <c r="AA700" s="73"/>
      <c r="AB700" s="73"/>
      <c r="AC700" s="73"/>
      <c r="AD700" s="73"/>
      <c r="AP700" s="73"/>
      <c r="AQ700" s="73"/>
      <c r="AR700" s="73"/>
      <c r="AS700" s="73"/>
    </row>
    <row r="701" spans="26:45" ht="15.75" thickBot="1">
      <c r="Z701" s="73"/>
      <c r="AA701" s="73"/>
      <c r="AB701" s="73"/>
      <c r="AC701" s="73"/>
      <c r="AD701" s="73"/>
      <c r="AP701" s="73"/>
      <c r="AQ701" s="73"/>
      <c r="AR701" s="73"/>
      <c r="AS701" s="73"/>
    </row>
    <row r="702" spans="26:45" ht="15.75" thickBot="1">
      <c r="Z702" s="73"/>
      <c r="AA702" s="73"/>
      <c r="AB702" s="73"/>
      <c r="AC702" s="73"/>
      <c r="AD702" s="73"/>
      <c r="AP702" s="73"/>
      <c r="AQ702" s="73"/>
      <c r="AR702" s="73"/>
      <c r="AS702" s="73"/>
    </row>
    <row r="703" spans="26:45" ht="15.75" thickBot="1">
      <c r="Z703" s="73"/>
      <c r="AA703" s="73"/>
      <c r="AB703" s="73"/>
      <c r="AC703" s="73"/>
      <c r="AD703" s="73"/>
      <c r="AP703" s="73"/>
      <c r="AQ703" s="73"/>
      <c r="AR703" s="73"/>
      <c r="AS703" s="73"/>
    </row>
    <row r="704" spans="26:45" ht="15.75" thickBot="1">
      <c r="Z704" s="73"/>
      <c r="AA704" s="73"/>
      <c r="AB704" s="73"/>
      <c r="AC704" s="73"/>
      <c r="AD704" s="73"/>
      <c r="AP704" s="73"/>
      <c r="AQ704" s="73"/>
      <c r="AR704" s="73"/>
      <c r="AS704" s="73"/>
    </row>
    <row r="705" spans="26:45" ht="15.75" thickBot="1">
      <c r="Z705" s="73"/>
      <c r="AA705" s="73"/>
      <c r="AB705" s="73"/>
      <c r="AC705" s="73"/>
      <c r="AD705" s="73"/>
      <c r="AP705" s="73"/>
      <c r="AQ705" s="73"/>
      <c r="AR705" s="73"/>
      <c r="AS705" s="73"/>
    </row>
    <row r="706" spans="26:45" ht="15.75" thickBot="1">
      <c r="Z706" s="73"/>
      <c r="AA706" s="73"/>
      <c r="AB706" s="73"/>
      <c r="AC706" s="73"/>
      <c r="AD706" s="73"/>
      <c r="AP706" s="73"/>
      <c r="AQ706" s="73"/>
      <c r="AR706" s="73"/>
      <c r="AS706" s="73"/>
    </row>
    <row r="707" spans="26:45" ht="15.75" thickBot="1">
      <c r="Z707" s="73"/>
      <c r="AA707" s="73"/>
      <c r="AB707" s="73"/>
      <c r="AC707" s="73"/>
      <c r="AD707" s="73"/>
      <c r="AP707" s="73"/>
      <c r="AQ707" s="73"/>
      <c r="AR707" s="73"/>
      <c r="AS707" s="73"/>
    </row>
    <row r="708" spans="26:45" ht="15.75" thickBot="1">
      <c r="Z708" s="73"/>
      <c r="AA708" s="73"/>
      <c r="AB708" s="73"/>
      <c r="AC708" s="73"/>
      <c r="AD708" s="73"/>
      <c r="AP708" s="73"/>
      <c r="AQ708" s="73"/>
      <c r="AR708" s="73"/>
      <c r="AS708" s="73"/>
    </row>
    <row r="709" spans="26:45" ht="15.75" thickBot="1">
      <c r="Z709" s="73"/>
      <c r="AA709" s="73"/>
      <c r="AB709" s="73"/>
      <c r="AC709" s="73"/>
      <c r="AD709" s="73"/>
      <c r="AP709" s="73"/>
      <c r="AQ709" s="73"/>
      <c r="AR709" s="73"/>
      <c r="AS709" s="73"/>
    </row>
    <row r="710" spans="26:45" ht="15.75" thickBot="1">
      <c r="Z710" s="73"/>
      <c r="AA710" s="73"/>
      <c r="AB710" s="73"/>
      <c r="AC710" s="73"/>
      <c r="AD710" s="73"/>
      <c r="AP710" s="73"/>
      <c r="AQ710" s="73"/>
      <c r="AR710" s="73"/>
      <c r="AS710" s="73"/>
    </row>
    <row r="711" spans="26:45" ht="15.75" thickBot="1">
      <c r="Z711" s="73"/>
      <c r="AA711" s="73"/>
      <c r="AB711" s="73"/>
      <c r="AC711" s="73"/>
      <c r="AD711" s="73"/>
      <c r="AP711" s="73"/>
      <c r="AQ711" s="73"/>
      <c r="AR711" s="73"/>
      <c r="AS711" s="73"/>
    </row>
    <row r="712" spans="26:45" ht="15.75" thickBot="1">
      <c r="Z712" s="73"/>
      <c r="AA712" s="73"/>
      <c r="AB712" s="73"/>
      <c r="AC712" s="73"/>
      <c r="AD712" s="73"/>
      <c r="AP712" s="73"/>
      <c r="AQ712" s="73"/>
      <c r="AR712" s="73"/>
      <c r="AS712" s="73"/>
    </row>
    <row r="713" spans="26:45" ht="15.75" thickBot="1">
      <c r="Z713" s="73"/>
      <c r="AA713" s="73"/>
      <c r="AB713" s="73"/>
      <c r="AC713" s="73"/>
      <c r="AD713" s="73"/>
      <c r="AP713" s="73"/>
      <c r="AQ713" s="73"/>
      <c r="AR713" s="73"/>
      <c r="AS713" s="73"/>
    </row>
    <row r="714" spans="26:45" ht="15.75" thickBot="1">
      <c r="Z714" s="73"/>
      <c r="AA714" s="73"/>
      <c r="AB714" s="73"/>
      <c r="AC714" s="73"/>
      <c r="AD714" s="73"/>
      <c r="AP714" s="73"/>
      <c r="AQ714" s="73"/>
      <c r="AR714" s="73"/>
      <c r="AS714" s="73"/>
    </row>
    <row r="715" spans="26:45" ht="15.75" thickBot="1">
      <c r="Z715" s="73"/>
      <c r="AA715" s="73"/>
      <c r="AB715" s="73"/>
      <c r="AC715" s="73"/>
      <c r="AD715" s="73"/>
      <c r="AP715" s="73"/>
      <c r="AQ715" s="73"/>
      <c r="AR715" s="73"/>
      <c r="AS715" s="73"/>
    </row>
    <row r="716" spans="26:45" ht="15.75" thickBot="1">
      <c r="Z716" s="73"/>
      <c r="AA716" s="73"/>
      <c r="AB716" s="73"/>
      <c r="AC716" s="73"/>
      <c r="AD716" s="73"/>
      <c r="AP716" s="73"/>
      <c r="AQ716" s="73"/>
      <c r="AR716" s="73"/>
      <c r="AS716" s="73"/>
    </row>
    <row r="717" spans="26:45" ht="15.75" thickBot="1">
      <c r="Z717" s="73"/>
      <c r="AA717" s="73"/>
      <c r="AB717" s="73"/>
      <c r="AC717" s="73"/>
      <c r="AD717" s="73"/>
      <c r="AP717" s="73"/>
      <c r="AQ717" s="73"/>
      <c r="AR717" s="73"/>
      <c r="AS717" s="73"/>
    </row>
    <row r="718" spans="26:45" ht="15.75" thickBot="1">
      <c r="Z718" s="73"/>
      <c r="AA718" s="73"/>
      <c r="AB718" s="73"/>
      <c r="AC718" s="73"/>
      <c r="AD718" s="73"/>
      <c r="AP718" s="73"/>
      <c r="AQ718" s="73"/>
      <c r="AR718" s="73"/>
      <c r="AS718" s="73"/>
    </row>
    <row r="719" spans="26:45" ht="15.75" thickBot="1">
      <c r="Z719" s="73"/>
      <c r="AA719" s="73"/>
      <c r="AB719" s="73"/>
      <c r="AC719" s="73"/>
      <c r="AD719" s="73"/>
      <c r="AP719" s="73"/>
      <c r="AQ719" s="73"/>
      <c r="AR719" s="73"/>
      <c r="AS719" s="73"/>
    </row>
    <row r="720" spans="26:45" ht="15.75" thickBot="1">
      <c r="Z720" s="73"/>
      <c r="AA720" s="73"/>
      <c r="AB720" s="73"/>
      <c r="AC720" s="73"/>
      <c r="AD720" s="73"/>
      <c r="AP720" s="73"/>
      <c r="AQ720" s="73"/>
      <c r="AR720" s="73"/>
      <c r="AS720" s="73"/>
    </row>
    <row r="721" spans="26:45" ht="15.75" thickBot="1">
      <c r="Z721" s="73"/>
      <c r="AA721" s="73"/>
      <c r="AB721" s="73"/>
      <c r="AC721" s="73"/>
      <c r="AD721" s="73"/>
      <c r="AP721" s="73"/>
      <c r="AQ721" s="73"/>
      <c r="AR721" s="73"/>
      <c r="AS721" s="73"/>
    </row>
    <row r="722" spans="26:45" ht="15.75" thickBot="1">
      <c r="Z722" s="73"/>
      <c r="AA722" s="73"/>
      <c r="AB722" s="73"/>
      <c r="AC722" s="73"/>
      <c r="AD722" s="73"/>
      <c r="AP722" s="73"/>
      <c r="AQ722" s="73"/>
      <c r="AR722" s="73"/>
      <c r="AS722" s="73"/>
    </row>
    <row r="723" spans="26:45" ht="15.75" thickBot="1">
      <c r="Z723" s="73"/>
      <c r="AA723" s="73"/>
      <c r="AB723" s="73"/>
      <c r="AC723" s="73"/>
      <c r="AD723" s="73"/>
      <c r="AP723" s="73"/>
      <c r="AQ723" s="73"/>
      <c r="AR723" s="73"/>
      <c r="AS723" s="73"/>
    </row>
    <row r="724" spans="26:45" ht="15.75" thickBot="1">
      <c r="Z724" s="73"/>
      <c r="AA724" s="73"/>
      <c r="AB724" s="73"/>
      <c r="AC724" s="73"/>
      <c r="AD724" s="73"/>
      <c r="AP724" s="73"/>
      <c r="AQ724" s="73"/>
      <c r="AR724" s="73"/>
      <c r="AS724" s="73"/>
    </row>
    <row r="725" spans="26:45" ht="15.75" thickBot="1">
      <c r="Z725" s="73"/>
      <c r="AA725" s="73"/>
      <c r="AB725" s="73"/>
      <c r="AC725" s="73"/>
      <c r="AD725" s="73"/>
      <c r="AP725" s="73"/>
      <c r="AQ725" s="73"/>
      <c r="AR725" s="73"/>
      <c r="AS725" s="73"/>
    </row>
    <row r="726" spans="26:45" ht="15.75" thickBot="1">
      <c r="Z726" s="73"/>
      <c r="AA726" s="73"/>
      <c r="AB726" s="73"/>
      <c r="AC726" s="73"/>
      <c r="AD726" s="73"/>
      <c r="AP726" s="73"/>
      <c r="AQ726" s="73"/>
      <c r="AR726" s="73"/>
      <c r="AS726" s="73"/>
    </row>
    <row r="727" spans="26:45" ht="15.75" thickBot="1">
      <c r="Z727" s="73"/>
      <c r="AA727" s="73"/>
      <c r="AB727" s="73"/>
      <c r="AC727" s="73"/>
      <c r="AD727" s="73"/>
      <c r="AP727" s="73"/>
      <c r="AQ727" s="73"/>
      <c r="AR727" s="73"/>
      <c r="AS727" s="73"/>
    </row>
    <row r="728" spans="26:45" ht="15.75" thickBot="1">
      <c r="Z728" s="73"/>
      <c r="AA728" s="73"/>
      <c r="AB728" s="73"/>
      <c r="AC728" s="73"/>
      <c r="AD728" s="73"/>
      <c r="AP728" s="73"/>
      <c r="AQ728" s="73"/>
      <c r="AR728" s="73"/>
      <c r="AS728" s="73"/>
    </row>
    <row r="729" spans="26:45" ht="15.75" thickBot="1">
      <c r="Z729" s="73"/>
      <c r="AA729" s="73"/>
      <c r="AB729" s="73"/>
      <c r="AC729" s="73"/>
      <c r="AD729" s="73"/>
      <c r="AP729" s="73"/>
      <c r="AQ729" s="73"/>
      <c r="AR729" s="73"/>
      <c r="AS729" s="73"/>
    </row>
    <row r="730" spans="26:45" ht="15.75" thickBot="1">
      <c r="Z730" s="73"/>
      <c r="AA730" s="73"/>
      <c r="AB730" s="73"/>
      <c r="AC730" s="73"/>
      <c r="AD730" s="73"/>
      <c r="AP730" s="73"/>
      <c r="AQ730" s="73"/>
      <c r="AR730" s="73"/>
      <c r="AS730" s="73"/>
    </row>
    <row r="731" spans="26:45" ht="15.75" thickBot="1">
      <c r="Z731" s="73"/>
      <c r="AA731" s="73"/>
      <c r="AB731" s="73"/>
      <c r="AC731" s="73"/>
      <c r="AD731" s="73"/>
      <c r="AP731" s="73"/>
      <c r="AQ731" s="73"/>
      <c r="AR731" s="73"/>
      <c r="AS731" s="73"/>
    </row>
    <row r="732" spans="26:45" ht="15.75" thickBot="1">
      <c r="Z732" s="73"/>
      <c r="AA732" s="73"/>
      <c r="AB732" s="73"/>
      <c r="AC732" s="73"/>
      <c r="AD732" s="73"/>
      <c r="AP732" s="73"/>
      <c r="AQ732" s="73"/>
      <c r="AR732" s="73"/>
      <c r="AS732" s="73"/>
    </row>
    <row r="733" spans="26:45" ht="15.75" thickBot="1">
      <c r="Z733" s="73"/>
      <c r="AA733" s="73"/>
      <c r="AB733" s="73"/>
      <c r="AC733" s="73"/>
      <c r="AD733" s="73"/>
      <c r="AP733" s="73"/>
      <c r="AQ733" s="73"/>
      <c r="AR733" s="73"/>
      <c r="AS733" s="73"/>
    </row>
    <row r="734" spans="26:45" ht="15.75" thickBot="1">
      <c r="Z734" s="73"/>
      <c r="AA734" s="73"/>
      <c r="AB734" s="73"/>
      <c r="AC734" s="73"/>
      <c r="AD734" s="73"/>
      <c r="AP734" s="73"/>
      <c r="AQ734" s="73"/>
      <c r="AR734" s="73"/>
      <c r="AS734" s="73"/>
    </row>
    <row r="735" spans="26:45" ht="15.75" thickBot="1">
      <c r="Z735" s="73"/>
      <c r="AA735" s="73"/>
      <c r="AB735" s="73"/>
      <c r="AC735" s="73"/>
      <c r="AD735" s="73"/>
      <c r="AP735" s="73"/>
      <c r="AQ735" s="73"/>
      <c r="AR735" s="73"/>
      <c r="AS735" s="73"/>
    </row>
    <row r="736" spans="26:45" ht="15.75" thickBot="1">
      <c r="Z736" s="73"/>
      <c r="AA736" s="73"/>
      <c r="AB736" s="73"/>
      <c r="AC736" s="73"/>
      <c r="AD736" s="73"/>
      <c r="AP736" s="73"/>
      <c r="AQ736" s="73"/>
      <c r="AR736" s="73"/>
      <c r="AS736" s="73"/>
    </row>
    <row r="737" spans="26:45" ht="15.75" thickBot="1">
      <c r="Z737" s="73"/>
      <c r="AA737" s="73"/>
      <c r="AB737" s="73"/>
      <c r="AC737" s="73"/>
      <c r="AD737" s="73"/>
      <c r="AP737" s="73"/>
      <c r="AQ737" s="73"/>
      <c r="AR737" s="73"/>
      <c r="AS737" s="73"/>
    </row>
    <row r="738" spans="26:45" ht="15.75" thickBot="1">
      <c r="Z738" s="73"/>
      <c r="AA738" s="73"/>
      <c r="AB738" s="73"/>
      <c r="AC738" s="73"/>
      <c r="AD738" s="73"/>
      <c r="AP738" s="73"/>
      <c r="AQ738" s="73"/>
      <c r="AR738" s="73"/>
      <c r="AS738" s="73"/>
    </row>
    <row r="739" spans="26:45" ht="15.75" thickBot="1">
      <c r="Z739" s="73"/>
      <c r="AA739" s="73"/>
      <c r="AB739" s="73"/>
      <c r="AC739" s="73"/>
      <c r="AD739" s="73"/>
      <c r="AP739" s="73"/>
      <c r="AQ739" s="73"/>
      <c r="AR739" s="73"/>
      <c r="AS739" s="73"/>
    </row>
    <row r="740" spans="26:45" ht="15.75" thickBot="1">
      <c r="Z740" s="73"/>
      <c r="AA740" s="73"/>
      <c r="AB740" s="73"/>
      <c r="AC740" s="73"/>
      <c r="AD740" s="73"/>
      <c r="AP740" s="73"/>
      <c r="AQ740" s="73"/>
      <c r="AR740" s="73"/>
      <c r="AS740" s="73"/>
    </row>
    <row r="741" spans="26:45" ht="15.75" thickBot="1">
      <c r="Z741" s="73"/>
      <c r="AA741" s="73"/>
      <c r="AB741" s="73"/>
      <c r="AC741" s="73"/>
      <c r="AD741" s="73"/>
      <c r="AP741" s="73"/>
      <c r="AQ741" s="73"/>
      <c r="AR741" s="73"/>
      <c r="AS741" s="73"/>
    </row>
    <row r="742" spans="26:45" ht="15.75" thickBot="1">
      <c r="Z742" s="73"/>
      <c r="AA742" s="73"/>
      <c r="AB742" s="73"/>
      <c r="AC742" s="73"/>
      <c r="AD742" s="73"/>
      <c r="AP742" s="73"/>
      <c r="AQ742" s="73"/>
      <c r="AR742" s="73"/>
      <c r="AS742" s="73"/>
    </row>
    <row r="743" spans="26:45" ht="15.75" thickBot="1">
      <c r="Z743" s="73"/>
      <c r="AA743" s="73"/>
      <c r="AB743" s="73"/>
      <c r="AC743" s="73"/>
      <c r="AD743" s="73"/>
      <c r="AP743" s="73"/>
      <c r="AQ743" s="73"/>
      <c r="AR743" s="73"/>
      <c r="AS743" s="73"/>
    </row>
    <row r="744" spans="26:45" ht="15.75" thickBot="1">
      <c r="Z744" s="73"/>
      <c r="AA744" s="73"/>
      <c r="AB744" s="73"/>
      <c r="AC744" s="73"/>
      <c r="AD744" s="73"/>
      <c r="AP744" s="73"/>
      <c r="AQ744" s="73"/>
      <c r="AR744" s="73"/>
      <c r="AS744" s="73"/>
    </row>
    <row r="745" spans="26:45" ht="15.75" thickBot="1">
      <c r="Z745" s="73"/>
      <c r="AA745" s="73"/>
      <c r="AB745" s="73"/>
      <c r="AC745" s="73"/>
      <c r="AD745" s="73"/>
      <c r="AP745" s="73"/>
      <c r="AQ745" s="73"/>
      <c r="AR745" s="73"/>
      <c r="AS745" s="73"/>
    </row>
    <row r="746" spans="26:45" ht="15.75" thickBot="1">
      <c r="Z746" s="73"/>
      <c r="AA746" s="73"/>
      <c r="AB746" s="73"/>
      <c r="AC746" s="73"/>
      <c r="AD746" s="73"/>
      <c r="AP746" s="73"/>
      <c r="AQ746" s="73"/>
      <c r="AR746" s="73"/>
      <c r="AS746" s="73"/>
    </row>
    <row r="747" spans="26:45" ht="15.75" thickBot="1">
      <c r="Z747" s="73"/>
      <c r="AA747" s="73"/>
      <c r="AB747" s="73"/>
      <c r="AC747" s="73"/>
      <c r="AD747" s="73"/>
      <c r="AP747" s="73"/>
      <c r="AQ747" s="73"/>
      <c r="AR747" s="73"/>
      <c r="AS747" s="73"/>
    </row>
    <row r="748" spans="26:45" ht="15.75" thickBot="1">
      <c r="Z748" s="73"/>
      <c r="AA748" s="73"/>
      <c r="AB748" s="73"/>
      <c r="AC748" s="73"/>
      <c r="AD748" s="73"/>
      <c r="AP748" s="73"/>
      <c r="AQ748" s="73"/>
      <c r="AR748" s="73"/>
      <c r="AS748" s="73"/>
    </row>
    <row r="749" spans="26:45" ht="15.75" thickBot="1">
      <c r="Z749" s="73"/>
      <c r="AA749" s="73"/>
      <c r="AB749" s="73"/>
      <c r="AC749" s="73"/>
      <c r="AD749" s="73"/>
      <c r="AP749" s="73"/>
      <c r="AQ749" s="73"/>
      <c r="AR749" s="73"/>
      <c r="AS749" s="73"/>
    </row>
    <row r="750" spans="26:45" ht="15.75" thickBot="1">
      <c r="Z750" s="73"/>
      <c r="AA750" s="73"/>
      <c r="AB750" s="73"/>
      <c r="AC750" s="73"/>
      <c r="AD750" s="73"/>
      <c r="AP750" s="73"/>
      <c r="AQ750" s="73"/>
      <c r="AR750" s="73"/>
      <c r="AS750" s="73"/>
    </row>
    <row r="751" spans="26:45" ht="15.75" thickBot="1">
      <c r="Z751" s="73"/>
      <c r="AA751" s="73"/>
      <c r="AB751" s="73"/>
      <c r="AC751" s="73"/>
      <c r="AD751" s="73"/>
      <c r="AP751" s="73"/>
      <c r="AQ751" s="73"/>
      <c r="AR751" s="73"/>
      <c r="AS751" s="73"/>
    </row>
    <row r="752" spans="26:45" ht="15.75" thickBot="1">
      <c r="Z752" s="73"/>
      <c r="AA752" s="73"/>
      <c r="AB752" s="73"/>
      <c r="AC752" s="73"/>
      <c r="AD752" s="73"/>
      <c r="AP752" s="73"/>
      <c r="AQ752" s="73"/>
      <c r="AR752" s="73"/>
      <c r="AS752" s="73"/>
    </row>
    <row r="753" spans="26:45" ht="15.75" thickBot="1">
      <c r="Z753" s="73"/>
      <c r="AA753" s="73"/>
      <c r="AB753" s="73"/>
      <c r="AC753" s="73"/>
      <c r="AD753" s="73"/>
      <c r="AP753" s="73"/>
      <c r="AQ753" s="73"/>
      <c r="AR753" s="73"/>
      <c r="AS753" s="73"/>
    </row>
    <row r="754" spans="26:45" ht="15.75" thickBot="1">
      <c r="Z754" s="73"/>
      <c r="AA754" s="73"/>
      <c r="AB754" s="73"/>
      <c r="AC754" s="73"/>
      <c r="AD754" s="73"/>
      <c r="AP754" s="73"/>
      <c r="AQ754" s="73"/>
      <c r="AR754" s="73"/>
      <c r="AS754" s="73"/>
    </row>
    <row r="755" spans="26:45" ht="15.75" thickBot="1">
      <c r="Z755" s="73"/>
      <c r="AA755" s="73"/>
      <c r="AB755" s="73"/>
      <c r="AC755" s="73"/>
      <c r="AD755" s="73"/>
      <c r="AP755" s="73"/>
      <c r="AQ755" s="73"/>
      <c r="AR755" s="73"/>
      <c r="AS755" s="73"/>
    </row>
    <row r="756" spans="26:45" ht="15.75" thickBot="1">
      <c r="Z756" s="73"/>
      <c r="AA756" s="73"/>
      <c r="AB756" s="73"/>
      <c r="AC756" s="73"/>
      <c r="AD756" s="73"/>
      <c r="AP756" s="73"/>
      <c r="AQ756" s="73"/>
      <c r="AR756" s="73"/>
      <c r="AS756" s="73"/>
    </row>
    <row r="757" spans="26:45" ht="15.75" thickBot="1">
      <c r="Z757" s="73"/>
      <c r="AA757" s="73"/>
      <c r="AB757" s="73"/>
      <c r="AC757" s="73"/>
      <c r="AD757" s="73"/>
      <c r="AP757" s="73"/>
      <c r="AQ757" s="73"/>
      <c r="AR757" s="73"/>
      <c r="AS757" s="73"/>
    </row>
    <row r="758" spans="26:45" ht="15.75" thickBot="1">
      <c r="Z758" s="73"/>
      <c r="AA758" s="73"/>
      <c r="AB758" s="73"/>
      <c r="AC758" s="73"/>
      <c r="AD758" s="73"/>
      <c r="AP758" s="73"/>
      <c r="AQ758" s="73"/>
      <c r="AR758" s="73"/>
      <c r="AS758" s="73"/>
    </row>
    <row r="759" spans="26:45" ht="15.75" thickBot="1">
      <c r="Z759" s="73"/>
      <c r="AA759" s="73"/>
      <c r="AB759" s="73"/>
      <c r="AC759" s="73"/>
      <c r="AD759" s="73"/>
      <c r="AP759" s="73"/>
      <c r="AQ759" s="73"/>
      <c r="AR759" s="73"/>
      <c r="AS759" s="73"/>
    </row>
    <row r="760" spans="26:45" ht="15.75" thickBot="1">
      <c r="Z760" s="73"/>
      <c r="AA760" s="73"/>
      <c r="AB760" s="73"/>
      <c r="AC760" s="73"/>
      <c r="AD760" s="73"/>
      <c r="AP760" s="73"/>
      <c r="AQ760" s="73"/>
      <c r="AR760" s="73"/>
      <c r="AS760" s="73"/>
    </row>
    <row r="761" spans="26:45" ht="15.75" thickBot="1">
      <c r="Z761" s="73"/>
      <c r="AA761" s="73"/>
      <c r="AB761" s="73"/>
      <c r="AC761" s="73"/>
      <c r="AD761" s="73"/>
      <c r="AP761" s="73"/>
      <c r="AQ761" s="73"/>
      <c r="AR761" s="73"/>
      <c r="AS761" s="73"/>
    </row>
    <row r="762" spans="26:45" ht="15.75" thickBot="1">
      <c r="Z762" s="73"/>
      <c r="AA762" s="73"/>
      <c r="AB762" s="73"/>
      <c r="AC762" s="73"/>
      <c r="AD762" s="73"/>
      <c r="AP762" s="73"/>
      <c r="AQ762" s="73"/>
      <c r="AR762" s="73"/>
      <c r="AS762" s="73"/>
    </row>
    <row r="763" spans="26:45" ht="15.75" thickBot="1">
      <c r="Z763" s="73"/>
      <c r="AA763" s="73"/>
      <c r="AB763" s="73"/>
      <c r="AC763" s="73"/>
      <c r="AD763" s="73"/>
      <c r="AP763" s="73"/>
      <c r="AQ763" s="73"/>
      <c r="AR763" s="73"/>
      <c r="AS763" s="73"/>
    </row>
    <row r="764" spans="26:45" ht="15.75" thickBot="1">
      <c r="Z764" s="73"/>
      <c r="AA764" s="73"/>
      <c r="AB764" s="73"/>
      <c r="AC764" s="73"/>
      <c r="AD764" s="73"/>
      <c r="AP764" s="73"/>
      <c r="AQ764" s="73"/>
      <c r="AR764" s="73"/>
      <c r="AS764" s="73"/>
    </row>
    <row r="765" spans="26:45" ht="15.75" thickBot="1">
      <c r="Z765" s="73"/>
      <c r="AA765" s="73"/>
      <c r="AB765" s="73"/>
      <c r="AC765" s="73"/>
      <c r="AD765" s="73"/>
      <c r="AP765" s="73"/>
      <c r="AQ765" s="73"/>
      <c r="AR765" s="73"/>
      <c r="AS765" s="73"/>
    </row>
    <row r="766" spans="26:45" ht="15.75" thickBot="1">
      <c r="Z766" s="73"/>
      <c r="AA766" s="73"/>
      <c r="AB766" s="73"/>
      <c r="AC766" s="73"/>
      <c r="AD766" s="73"/>
      <c r="AP766" s="73"/>
      <c r="AQ766" s="73"/>
      <c r="AR766" s="73"/>
      <c r="AS766" s="73"/>
    </row>
    <row r="767" spans="26:45" ht="15.75" thickBot="1">
      <c r="Z767" s="73"/>
      <c r="AA767" s="73"/>
      <c r="AB767" s="73"/>
      <c r="AC767" s="73"/>
      <c r="AD767" s="73"/>
      <c r="AP767" s="73"/>
      <c r="AQ767" s="73"/>
      <c r="AR767" s="73"/>
      <c r="AS767" s="73"/>
    </row>
    <row r="768" spans="26:45" ht="15.75" thickBot="1">
      <c r="Z768" s="73"/>
      <c r="AA768" s="73"/>
      <c r="AB768" s="73"/>
      <c r="AC768" s="73"/>
      <c r="AD768" s="73"/>
      <c r="AP768" s="73"/>
      <c r="AQ768" s="73"/>
      <c r="AR768" s="73"/>
      <c r="AS768" s="73"/>
    </row>
    <row r="769" spans="26:45" ht="15.75" thickBot="1">
      <c r="Z769" s="73"/>
      <c r="AA769" s="73"/>
      <c r="AB769" s="73"/>
      <c r="AC769" s="73"/>
      <c r="AD769" s="73"/>
      <c r="AP769" s="73"/>
      <c r="AQ769" s="73"/>
      <c r="AR769" s="73"/>
      <c r="AS769" s="73"/>
    </row>
    <row r="770" spans="26:45" ht="15.75" thickBot="1">
      <c r="Z770" s="73"/>
      <c r="AA770" s="73"/>
      <c r="AB770" s="73"/>
      <c r="AC770" s="73"/>
      <c r="AD770" s="73"/>
      <c r="AP770" s="73"/>
      <c r="AQ770" s="73"/>
      <c r="AR770" s="73"/>
      <c r="AS770" s="73"/>
    </row>
    <row r="771" spans="26:45" ht="15.75" thickBot="1">
      <c r="Z771" s="73"/>
      <c r="AA771" s="73"/>
      <c r="AB771" s="73"/>
      <c r="AC771" s="73"/>
      <c r="AD771" s="73"/>
      <c r="AP771" s="73"/>
      <c r="AQ771" s="73"/>
      <c r="AR771" s="73"/>
      <c r="AS771" s="73"/>
    </row>
    <row r="772" spans="26:45" ht="15.75" thickBot="1">
      <c r="Z772" s="73"/>
      <c r="AA772" s="73"/>
      <c r="AB772" s="73"/>
      <c r="AC772" s="73"/>
      <c r="AD772" s="73"/>
      <c r="AP772" s="73"/>
      <c r="AQ772" s="73"/>
      <c r="AR772" s="73"/>
      <c r="AS772" s="73"/>
    </row>
    <row r="773" spans="26:45" ht="15.75" thickBot="1">
      <c r="Z773" s="73"/>
      <c r="AA773" s="73"/>
      <c r="AB773" s="73"/>
      <c r="AC773" s="73"/>
      <c r="AD773" s="73"/>
      <c r="AP773" s="73"/>
      <c r="AQ773" s="73"/>
      <c r="AR773" s="73"/>
      <c r="AS773" s="73"/>
    </row>
    <row r="774" spans="26:45" ht="15.75" thickBot="1">
      <c r="Z774" s="73"/>
      <c r="AA774" s="73"/>
      <c r="AB774" s="73"/>
      <c r="AC774" s="73"/>
      <c r="AD774" s="73"/>
      <c r="AP774" s="73"/>
      <c r="AQ774" s="73"/>
      <c r="AR774" s="73"/>
      <c r="AS774" s="73"/>
    </row>
    <row r="775" spans="26:45" ht="15.75" thickBot="1">
      <c r="Z775" s="73"/>
      <c r="AA775" s="73"/>
      <c r="AB775" s="73"/>
      <c r="AC775" s="73"/>
      <c r="AD775" s="73"/>
      <c r="AP775" s="73"/>
      <c r="AQ775" s="73"/>
      <c r="AR775" s="73"/>
      <c r="AS775" s="73"/>
    </row>
    <row r="776" spans="26:45" ht="15.75" thickBot="1">
      <c r="Z776" s="73"/>
      <c r="AA776" s="73"/>
      <c r="AB776" s="73"/>
      <c r="AC776" s="73"/>
      <c r="AD776" s="73"/>
      <c r="AP776" s="73"/>
      <c r="AQ776" s="73"/>
      <c r="AR776" s="73"/>
      <c r="AS776" s="73"/>
    </row>
    <row r="777" spans="26:45" ht="15.75" thickBot="1">
      <c r="Z777" s="73"/>
      <c r="AA777" s="73"/>
      <c r="AB777" s="73"/>
      <c r="AC777" s="73"/>
      <c r="AD777" s="73"/>
      <c r="AP777" s="73"/>
      <c r="AQ777" s="73"/>
      <c r="AR777" s="73"/>
      <c r="AS777" s="73"/>
    </row>
    <row r="778" spans="26:45" ht="15.75" thickBot="1">
      <c r="Z778" s="73"/>
      <c r="AA778" s="73"/>
      <c r="AB778" s="73"/>
      <c r="AC778" s="73"/>
      <c r="AD778" s="73"/>
      <c r="AP778" s="73"/>
      <c r="AQ778" s="73"/>
      <c r="AR778" s="73"/>
      <c r="AS778" s="73"/>
    </row>
    <row r="779" spans="26:45" ht="15.75" thickBot="1">
      <c r="Z779" s="73"/>
      <c r="AA779" s="73"/>
      <c r="AB779" s="73"/>
      <c r="AC779" s="73"/>
      <c r="AD779" s="73"/>
      <c r="AP779" s="73"/>
      <c r="AQ779" s="73"/>
      <c r="AR779" s="73"/>
      <c r="AS779" s="73"/>
    </row>
    <row r="780" spans="26:45" ht="15.75" thickBot="1">
      <c r="Z780" s="73"/>
      <c r="AA780" s="73"/>
      <c r="AB780" s="73"/>
      <c r="AC780" s="73"/>
      <c r="AD780" s="73"/>
      <c r="AP780" s="73"/>
      <c r="AQ780" s="73"/>
      <c r="AR780" s="73"/>
      <c r="AS780" s="73"/>
    </row>
    <row r="781" spans="26:45" ht="15.75" thickBot="1">
      <c r="Z781" s="73"/>
      <c r="AA781" s="73"/>
      <c r="AB781" s="73"/>
      <c r="AC781" s="73"/>
      <c r="AD781" s="73"/>
      <c r="AP781" s="73"/>
      <c r="AQ781" s="73"/>
      <c r="AR781" s="73"/>
      <c r="AS781" s="73"/>
    </row>
    <row r="782" spans="26:45" ht="15.75" thickBot="1">
      <c r="Z782" s="73"/>
      <c r="AA782" s="73"/>
      <c r="AB782" s="73"/>
      <c r="AC782" s="73"/>
      <c r="AD782" s="73"/>
      <c r="AP782" s="73"/>
      <c r="AQ782" s="73"/>
      <c r="AR782" s="73"/>
      <c r="AS782" s="73"/>
    </row>
    <row r="783" spans="26:45" ht="15.75" thickBot="1">
      <c r="Z783" s="73"/>
      <c r="AA783" s="73"/>
      <c r="AB783" s="73"/>
      <c r="AC783" s="73"/>
      <c r="AD783" s="73"/>
      <c r="AP783" s="73"/>
      <c r="AQ783" s="73"/>
      <c r="AR783" s="73"/>
      <c r="AS783" s="73"/>
    </row>
    <row r="784" spans="26:45" ht="15.75" thickBot="1">
      <c r="Z784" s="73"/>
      <c r="AA784" s="73"/>
      <c r="AB784" s="73"/>
      <c r="AC784" s="73"/>
      <c r="AD784" s="73"/>
      <c r="AP784" s="73"/>
      <c r="AQ784" s="73"/>
      <c r="AR784" s="73"/>
      <c r="AS784" s="73"/>
    </row>
    <row r="785" spans="26:45" ht="15.75" thickBot="1">
      <c r="Z785" s="73"/>
      <c r="AA785" s="73"/>
      <c r="AB785" s="73"/>
      <c r="AC785" s="73"/>
      <c r="AD785" s="73"/>
      <c r="AP785" s="73"/>
      <c r="AQ785" s="73"/>
      <c r="AR785" s="73"/>
      <c r="AS785" s="73"/>
    </row>
    <row r="786" spans="26:45" ht="15.75" thickBot="1">
      <c r="Z786" s="73"/>
      <c r="AA786" s="73"/>
      <c r="AB786" s="73"/>
      <c r="AC786" s="73"/>
      <c r="AD786" s="73"/>
      <c r="AP786" s="73"/>
      <c r="AQ786" s="73"/>
      <c r="AR786" s="73"/>
      <c r="AS786" s="73"/>
    </row>
    <row r="787" spans="26:45" ht="15.75" thickBot="1">
      <c r="Z787" s="73"/>
      <c r="AA787" s="73"/>
      <c r="AB787" s="73"/>
      <c r="AC787" s="73"/>
      <c r="AD787" s="73"/>
      <c r="AP787" s="73"/>
      <c r="AQ787" s="73"/>
      <c r="AR787" s="73"/>
      <c r="AS787" s="73"/>
    </row>
    <row r="788" spans="26:45" ht="15.75" thickBot="1">
      <c r="Z788" s="73"/>
      <c r="AA788" s="73"/>
      <c r="AB788" s="73"/>
      <c r="AC788" s="73"/>
      <c r="AD788" s="73"/>
      <c r="AP788" s="73"/>
      <c r="AQ788" s="73"/>
      <c r="AR788" s="73"/>
      <c r="AS788" s="73"/>
    </row>
    <row r="789" spans="26:45" ht="15.75" thickBot="1">
      <c r="Z789" s="73"/>
      <c r="AA789" s="73"/>
      <c r="AB789" s="73"/>
      <c r="AC789" s="73"/>
      <c r="AD789" s="73"/>
      <c r="AP789" s="73"/>
      <c r="AQ789" s="73"/>
      <c r="AR789" s="73"/>
      <c r="AS789" s="73"/>
    </row>
    <row r="790" spans="26:45" ht="15.75" thickBot="1">
      <c r="Z790" s="73"/>
      <c r="AA790" s="73"/>
      <c r="AB790" s="73"/>
      <c r="AC790" s="73"/>
      <c r="AD790" s="73"/>
      <c r="AP790" s="73"/>
      <c r="AQ790" s="73"/>
      <c r="AR790" s="73"/>
      <c r="AS790" s="73"/>
    </row>
    <row r="791" spans="26:45" ht="15.75" thickBot="1">
      <c r="Z791" s="73"/>
      <c r="AA791" s="73"/>
      <c r="AB791" s="73"/>
      <c r="AC791" s="73"/>
      <c r="AD791" s="73"/>
      <c r="AP791" s="73"/>
      <c r="AQ791" s="73"/>
      <c r="AR791" s="73"/>
      <c r="AS791" s="73"/>
    </row>
    <row r="792" spans="26:45" ht="15.75" thickBot="1">
      <c r="Z792" s="73"/>
      <c r="AA792" s="73"/>
      <c r="AB792" s="73"/>
      <c r="AC792" s="73"/>
      <c r="AD792" s="73"/>
      <c r="AP792" s="73"/>
      <c r="AQ792" s="73"/>
      <c r="AR792" s="73"/>
      <c r="AS792" s="73"/>
    </row>
    <row r="793" spans="26:45" ht="15.75" thickBot="1">
      <c r="Z793" s="73"/>
      <c r="AA793" s="73"/>
      <c r="AB793" s="73"/>
      <c r="AC793" s="73"/>
      <c r="AD793" s="73"/>
      <c r="AP793" s="73"/>
      <c r="AQ793" s="73"/>
      <c r="AR793" s="73"/>
      <c r="AS793" s="73"/>
    </row>
    <row r="794" spans="26:45" ht="15.75" thickBot="1">
      <c r="Z794" s="73"/>
      <c r="AA794" s="73"/>
      <c r="AB794" s="73"/>
      <c r="AC794" s="73"/>
      <c r="AD794" s="73"/>
      <c r="AP794" s="73"/>
      <c r="AQ794" s="73"/>
      <c r="AR794" s="73"/>
      <c r="AS794" s="73"/>
    </row>
    <row r="795" spans="26:45" ht="15.75" thickBot="1">
      <c r="Z795" s="73"/>
      <c r="AA795" s="73"/>
      <c r="AB795" s="73"/>
      <c r="AC795" s="73"/>
      <c r="AD795" s="73"/>
      <c r="AP795" s="73"/>
      <c r="AQ795" s="73"/>
      <c r="AR795" s="73"/>
      <c r="AS795" s="73"/>
    </row>
    <row r="796" spans="26:45" ht="15.75" thickBot="1">
      <c r="Z796" s="73"/>
      <c r="AA796" s="73"/>
      <c r="AB796" s="73"/>
      <c r="AC796" s="73"/>
      <c r="AD796" s="73"/>
      <c r="AP796" s="73"/>
      <c r="AQ796" s="73"/>
      <c r="AR796" s="73"/>
      <c r="AS796" s="73"/>
    </row>
    <row r="797" spans="26:45" ht="15.75" thickBot="1">
      <c r="Z797" s="73"/>
      <c r="AA797" s="73"/>
      <c r="AB797" s="73"/>
      <c r="AC797" s="73"/>
      <c r="AD797" s="73"/>
      <c r="AP797" s="73"/>
      <c r="AQ797" s="73"/>
      <c r="AR797" s="73"/>
      <c r="AS797" s="73"/>
    </row>
    <row r="798" spans="26:45" ht="15.75" thickBot="1">
      <c r="Z798" s="73"/>
      <c r="AA798" s="73"/>
      <c r="AB798" s="73"/>
      <c r="AC798" s="73"/>
      <c r="AD798" s="73"/>
      <c r="AP798" s="73"/>
      <c r="AQ798" s="73"/>
      <c r="AR798" s="73"/>
      <c r="AS798" s="73"/>
    </row>
    <row r="799" spans="26:45" ht="15.75" thickBot="1">
      <c r="Z799" s="73"/>
      <c r="AA799" s="73"/>
      <c r="AB799" s="73"/>
      <c r="AC799" s="73"/>
      <c r="AD799" s="73"/>
      <c r="AP799" s="73"/>
      <c r="AQ799" s="73"/>
      <c r="AR799" s="73"/>
      <c r="AS799" s="73"/>
    </row>
    <row r="800" spans="26:45" ht="15.75" thickBot="1">
      <c r="Z800" s="73"/>
      <c r="AA800" s="73"/>
      <c r="AB800" s="73"/>
      <c r="AC800" s="73"/>
      <c r="AD800" s="73"/>
      <c r="AP800" s="73"/>
      <c r="AQ800" s="73"/>
      <c r="AR800" s="73"/>
      <c r="AS800" s="73"/>
    </row>
    <row r="801" spans="26:45" ht="15.75" thickBot="1">
      <c r="Z801" s="73"/>
      <c r="AA801" s="73"/>
      <c r="AB801" s="73"/>
      <c r="AC801" s="73"/>
      <c r="AD801" s="73"/>
      <c r="AP801" s="73"/>
      <c r="AQ801" s="73"/>
      <c r="AR801" s="73"/>
      <c r="AS801" s="73"/>
    </row>
    <row r="802" spans="26:45" ht="15.75" thickBot="1">
      <c r="Z802" s="73"/>
      <c r="AA802" s="73"/>
      <c r="AB802" s="73"/>
      <c r="AC802" s="73"/>
      <c r="AD802" s="73"/>
      <c r="AP802" s="73"/>
      <c r="AQ802" s="73"/>
      <c r="AR802" s="73"/>
      <c r="AS802" s="73"/>
    </row>
    <row r="803" spans="26:45" ht="15.75" thickBot="1">
      <c r="Z803" s="73"/>
      <c r="AA803" s="73"/>
      <c r="AB803" s="73"/>
      <c r="AC803" s="73"/>
      <c r="AD803" s="73"/>
      <c r="AP803" s="73"/>
      <c r="AQ803" s="73"/>
      <c r="AR803" s="73"/>
      <c r="AS803" s="73"/>
    </row>
    <row r="804" spans="26:45" ht="15.75" thickBot="1">
      <c r="Z804" s="73"/>
      <c r="AA804" s="73"/>
      <c r="AB804" s="73"/>
      <c r="AC804" s="73"/>
      <c r="AD804" s="73"/>
      <c r="AP804" s="73"/>
      <c r="AQ804" s="73"/>
      <c r="AR804" s="73"/>
      <c r="AS804" s="73"/>
    </row>
    <row r="805" spans="26:45" ht="15.75" thickBot="1">
      <c r="Z805" s="73"/>
      <c r="AA805" s="73"/>
      <c r="AB805" s="73"/>
      <c r="AC805" s="73"/>
      <c r="AD805" s="73"/>
      <c r="AP805" s="73"/>
      <c r="AQ805" s="73"/>
      <c r="AR805" s="73"/>
      <c r="AS805" s="73"/>
    </row>
    <row r="806" spans="26:45" ht="15.75" thickBot="1">
      <c r="Z806" s="73"/>
      <c r="AA806" s="73"/>
      <c r="AB806" s="73"/>
      <c r="AC806" s="73"/>
      <c r="AD806" s="73"/>
      <c r="AP806" s="73"/>
      <c r="AQ806" s="73"/>
      <c r="AR806" s="73"/>
      <c r="AS806" s="73"/>
    </row>
    <row r="807" spans="26:45" ht="15.75" thickBot="1">
      <c r="Z807" s="73"/>
      <c r="AA807" s="73"/>
      <c r="AB807" s="73"/>
      <c r="AC807" s="73"/>
      <c r="AD807" s="73"/>
      <c r="AP807" s="73"/>
      <c r="AQ807" s="73"/>
      <c r="AR807" s="73"/>
      <c r="AS807" s="73"/>
    </row>
    <row r="808" spans="26:45" ht="15.75" thickBot="1">
      <c r="Z808" s="73"/>
      <c r="AA808" s="73"/>
      <c r="AB808" s="73"/>
      <c r="AC808" s="73"/>
      <c r="AD808" s="73"/>
      <c r="AP808" s="73"/>
      <c r="AQ808" s="73"/>
      <c r="AR808" s="73"/>
      <c r="AS808" s="73"/>
    </row>
    <row r="809" spans="26:45" ht="15.75" thickBot="1">
      <c r="Z809" s="73"/>
      <c r="AA809" s="73"/>
      <c r="AB809" s="73"/>
      <c r="AC809" s="73"/>
      <c r="AD809" s="73"/>
      <c r="AP809" s="73"/>
      <c r="AQ809" s="73"/>
      <c r="AR809" s="73"/>
      <c r="AS809" s="73"/>
    </row>
    <row r="810" spans="26:45" ht="15.75" thickBot="1">
      <c r="Z810" s="73"/>
      <c r="AA810" s="73"/>
      <c r="AB810" s="73"/>
      <c r="AC810" s="73"/>
      <c r="AD810" s="73"/>
      <c r="AP810" s="73"/>
      <c r="AQ810" s="73"/>
      <c r="AR810" s="73"/>
      <c r="AS810" s="73"/>
    </row>
    <row r="811" spans="26:45" ht="15.75" thickBot="1">
      <c r="Z811" s="73"/>
      <c r="AA811" s="73"/>
      <c r="AB811" s="73"/>
      <c r="AC811" s="73"/>
      <c r="AD811" s="73"/>
      <c r="AP811" s="73"/>
      <c r="AQ811" s="73"/>
      <c r="AR811" s="73"/>
      <c r="AS811" s="73"/>
    </row>
    <row r="812" spans="26:45" ht="15.75" thickBot="1">
      <c r="Z812" s="73"/>
      <c r="AA812" s="73"/>
      <c r="AB812" s="73"/>
      <c r="AC812" s="73"/>
      <c r="AD812" s="73"/>
      <c r="AP812" s="73"/>
      <c r="AQ812" s="73"/>
      <c r="AR812" s="73"/>
      <c r="AS812" s="73"/>
    </row>
    <row r="813" spans="26:45" ht="15.75" thickBot="1">
      <c r="Z813" s="73"/>
      <c r="AA813" s="73"/>
      <c r="AB813" s="73"/>
      <c r="AC813" s="73"/>
      <c r="AD813" s="73"/>
      <c r="AP813" s="73"/>
      <c r="AQ813" s="73"/>
      <c r="AR813" s="73"/>
      <c r="AS813" s="73"/>
    </row>
    <row r="814" spans="26:45" ht="15.75" thickBot="1">
      <c r="Z814" s="73"/>
      <c r="AA814" s="73"/>
      <c r="AB814" s="73"/>
      <c r="AC814" s="73"/>
      <c r="AD814" s="73"/>
      <c r="AP814" s="73"/>
      <c r="AQ814" s="73"/>
      <c r="AR814" s="73"/>
      <c r="AS814" s="73"/>
    </row>
    <row r="815" spans="26:45" ht="15.75" thickBot="1">
      <c r="Z815" s="73"/>
      <c r="AA815" s="73"/>
      <c r="AB815" s="73"/>
      <c r="AC815" s="73"/>
      <c r="AD815" s="73"/>
      <c r="AP815" s="73"/>
      <c r="AQ815" s="73"/>
      <c r="AR815" s="73"/>
      <c r="AS815" s="73"/>
    </row>
    <row r="816" spans="26:45" ht="15.75" thickBot="1">
      <c r="Z816" s="73"/>
      <c r="AA816" s="73"/>
      <c r="AB816" s="73"/>
      <c r="AC816" s="73"/>
      <c r="AD816" s="73"/>
      <c r="AP816" s="73"/>
      <c r="AQ816" s="73"/>
      <c r="AR816" s="73"/>
      <c r="AS816" s="73"/>
    </row>
    <row r="817" spans="26:45" ht="15.75" thickBot="1">
      <c r="Z817" s="73"/>
      <c r="AA817" s="73"/>
      <c r="AB817" s="73"/>
      <c r="AC817" s="73"/>
      <c r="AD817" s="73"/>
      <c r="AP817" s="73"/>
      <c r="AQ817" s="73"/>
      <c r="AR817" s="73"/>
      <c r="AS817" s="73"/>
    </row>
    <row r="818" spans="26:45" ht="15.75" thickBot="1">
      <c r="Z818" s="73"/>
      <c r="AA818" s="73"/>
      <c r="AB818" s="73"/>
      <c r="AC818" s="73"/>
      <c r="AD818" s="73"/>
      <c r="AP818" s="73"/>
      <c r="AQ818" s="73"/>
      <c r="AR818" s="73"/>
      <c r="AS818" s="73"/>
    </row>
    <row r="819" spans="26:45" ht="15.75" thickBot="1">
      <c r="Z819" s="73"/>
      <c r="AA819" s="73"/>
      <c r="AB819" s="73"/>
      <c r="AC819" s="73"/>
      <c r="AD819" s="73"/>
      <c r="AP819" s="73"/>
      <c r="AQ819" s="73"/>
      <c r="AR819" s="73"/>
      <c r="AS819" s="73"/>
    </row>
    <row r="820" spans="26:45" ht="15.75" thickBot="1">
      <c r="Z820" s="73"/>
      <c r="AA820" s="73"/>
      <c r="AB820" s="73"/>
      <c r="AC820" s="73"/>
      <c r="AD820" s="73"/>
      <c r="AP820" s="73"/>
      <c r="AQ820" s="73"/>
      <c r="AR820" s="73"/>
      <c r="AS820" s="73"/>
    </row>
    <row r="821" spans="26:45" ht="15.75" thickBot="1">
      <c r="Z821" s="73"/>
      <c r="AA821" s="73"/>
      <c r="AB821" s="73"/>
      <c r="AC821" s="73"/>
      <c r="AD821" s="73"/>
      <c r="AP821" s="73"/>
      <c r="AQ821" s="73"/>
      <c r="AR821" s="73"/>
      <c r="AS821" s="73"/>
    </row>
    <row r="822" spans="26:45" ht="15.75" thickBot="1">
      <c r="Z822" s="73"/>
      <c r="AA822" s="73"/>
      <c r="AB822" s="73"/>
      <c r="AC822" s="73"/>
      <c r="AD822" s="73"/>
      <c r="AP822" s="73"/>
      <c r="AQ822" s="73"/>
      <c r="AR822" s="73"/>
      <c r="AS822" s="73"/>
    </row>
    <row r="823" spans="26:45" ht="15.75" thickBot="1">
      <c r="Z823" s="73"/>
      <c r="AA823" s="73"/>
      <c r="AB823" s="73"/>
      <c r="AC823" s="73"/>
      <c r="AD823" s="73"/>
      <c r="AP823" s="73"/>
      <c r="AQ823" s="73"/>
      <c r="AR823" s="73"/>
      <c r="AS823" s="73"/>
    </row>
    <row r="824" spans="26:45" ht="15.75" thickBot="1">
      <c r="Z824" s="73"/>
      <c r="AA824" s="73"/>
      <c r="AB824" s="73"/>
      <c r="AC824" s="73"/>
      <c r="AD824" s="73"/>
      <c r="AP824" s="73"/>
      <c r="AQ824" s="73"/>
      <c r="AR824" s="73"/>
      <c r="AS824" s="73"/>
    </row>
    <row r="825" spans="26:45" ht="15.75" thickBot="1">
      <c r="Z825" s="73"/>
      <c r="AA825" s="73"/>
      <c r="AB825" s="73"/>
      <c r="AC825" s="73"/>
      <c r="AD825" s="73"/>
      <c r="AP825" s="73"/>
      <c r="AQ825" s="73"/>
      <c r="AR825" s="73"/>
      <c r="AS825" s="73"/>
    </row>
    <row r="826" spans="26:45" ht="15.75" thickBot="1">
      <c r="Z826" s="73"/>
      <c r="AA826" s="73"/>
      <c r="AB826" s="73"/>
      <c r="AC826" s="73"/>
      <c r="AD826" s="73"/>
      <c r="AP826" s="73"/>
      <c r="AQ826" s="73"/>
      <c r="AR826" s="73"/>
      <c r="AS826" s="73"/>
    </row>
    <row r="827" spans="26:45" ht="15.75" thickBot="1">
      <c r="Z827" s="73"/>
      <c r="AA827" s="73"/>
      <c r="AB827" s="73"/>
      <c r="AC827" s="73"/>
      <c r="AD827" s="73"/>
      <c r="AP827" s="73"/>
      <c r="AQ827" s="73"/>
      <c r="AR827" s="73"/>
      <c r="AS827" s="73"/>
    </row>
    <row r="828" spans="26:45" ht="15.75" thickBot="1">
      <c r="Z828" s="73"/>
      <c r="AA828" s="73"/>
      <c r="AB828" s="73"/>
      <c r="AC828" s="73"/>
      <c r="AD828" s="73"/>
      <c r="AP828" s="73"/>
      <c r="AQ828" s="73"/>
      <c r="AR828" s="73"/>
      <c r="AS828" s="73"/>
    </row>
    <row r="829" spans="26:45" ht="15.75" thickBot="1">
      <c r="Z829" s="73"/>
      <c r="AA829" s="73"/>
      <c r="AB829" s="73"/>
      <c r="AC829" s="73"/>
      <c r="AD829" s="73"/>
      <c r="AP829" s="73"/>
      <c r="AQ829" s="73"/>
      <c r="AR829" s="73"/>
      <c r="AS829" s="73"/>
    </row>
    <row r="830" spans="26:45" ht="15.75" thickBot="1">
      <c r="Z830" s="73"/>
      <c r="AA830" s="73"/>
      <c r="AB830" s="73"/>
      <c r="AC830" s="73"/>
      <c r="AD830" s="73"/>
      <c r="AP830" s="73"/>
      <c r="AQ830" s="73"/>
      <c r="AR830" s="73"/>
      <c r="AS830" s="73"/>
    </row>
    <row r="831" spans="26:45" ht="15.75" thickBot="1">
      <c r="Z831" s="73"/>
      <c r="AA831" s="73"/>
      <c r="AB831" s="73"/>
      <c r="AC831" s="73"/>
      <c r="AD831" s="73"/>
      <c r="AP831" s="73"/>
      <c r="AQ831" s="73"/>
      <c r="AR831" s="73"/>
      <c r="AS831" s="73"/>
    </row>
    <row r="832" spans="26:45" ht="15.75" thickBot="1">
      <c r="Z832" s="73"/>
      <c r="AA832" s="73"/>
      <c r="AB832" s="73"/>
      <c r="AC832" s="73"/>
      <c r="AD832" s="73"/>
      <c r="AP832" s="73"/>
      <c r="AQ832" s="73"/>
      <c r="AR832" s="73"/>
      <c r="AS832" s="73"/>
    </row>
    <row r="833" spans="26:45" ht="15.75" thickBot="1">
      <c r="Z833" s="73"/>
      <c r="AA833" s="73"/>
      <c r="AB833" s="73"/>
      <c r="AC833" s="73"/>
      <c r="AD833" s="73"/>
      <c r="AP833" s="73"/>
      <c r="AQ833" s="73"/>
      <c r="AR833" s="73"/>
      <c r="AS833" s="73"/>
    </row>
    <row r="834" spans="26:45" ht="15.75" thickBot="1">
      <c r="Z834" s="73"/>
      <c r="AA834" s="73"/>
      <c r="AB834" s="73"/>
      <c r="AC834" s="73"/>
      <c r="AD834" s="73"/>
      <c r="AP834" s="73"/>
      <c r="AQ834" s="73"/>
      <c r="AR834" s="73"/>
      <c r="AS834" s="73"/>
    </row>
    <row r="835" spans="26:45" ht="15.75" thickBot="1">
      <c r="Z835" s="73"/>
      <c r="AA835" s="73"/>
      <c r="AB835" s="73"/>
      <c r="AC835" s="73"/>
      <c r="AD835" s="73"/>
      <c r="AP835" s="73"/>
      <c r="AQ835" s="73"/>
      <c r="AR835" s="73"/>
      <c r="AS835" s="73"/>
    </row>
    <row r="836" spans="26:45" ht="15.75" thickBot="1">
      <c r="Z836" s="73"/>
      <c r="AA836" s="73"/>
      <c r="AB836" s="73"/>
      <c r="AC836" s="73"/>
      <c r="AD836" s="73"/>
      <c r="AP836" s="73"/>
      <c r="AQ836" s="73"/>
      <c r="AR836" s="73"/>
      <c r="AS836" s="73"/>
    </row>
    <row r="837" spans="26:45" ht="15.75" thickBot="1">
      <c r="Z837" s="73"/>
      <c r="AA837" s="73"/>
      <c r="AB837" s="73"/>
      <c r="AC837" s="73"/>
      <c r="AD837" s="73"/>
      <c r="AP837" s="73"/>
      <c r="AQ837" s="73"/>
      <c r="AR837" s="73"/>
      <c r="AS837" s="73"/>
    </row>
    <row r="838" spans="26:45" ht="15.75" thickBot="1">
      <c r="Z838" s="73"/>
      <c r="AA838" s="73"/>
      <c r="AB838" s="73"/>
      <c r="AC838" s="73"/>
      <c r="AD838" s="73"/>
      <c r="AP838" s="73"/>
      <c r="AQ838" s="73"/>
      <c r="AR838" s="73"/>
      <c r="AS838" s="73"/>
    </row>
    <row r="839" spans="26:45" ht="15.75" thickBot="1">
      <c r="Z839" s="73"/>
      <c r="AA839" s="73"/>
      <c r="AB839" s="73"/>
      <c r="AC839" s="73"/>
      <c r="AD839" s="73"/>
      <c r="AP839" s="73"/>
      <c r="AQ839" s="73"/>
      <c r="AR839" s="73"/>
      <c r="AS839" s="73"/>
    </row>
    <row r="840" spans="26:45" ht="15.75" thickBot="1">
      <c r="Z840" s="73"/>
      <c r="AA840" s="73"/>
      <c r="AB840" s="73"/>
      <c r="AC840" s="73"/>
      <c r="AD840" s="73"/>
      <c r="AP840" s="73"/>
      <c r="AQ840" s="73"/>
      <c r="AR840" s="73"/>
      <c r="AS840" s="73"/>
    </row>
    <row r="841" spans="26:45" ht="15.75" thickBot="1">
      <c r="Z841" s="73"/>
      <c r="AA841" s="73"/>
      <c r="AB841" s="73"/>
      <c r="AC841" s="73"/>
      <c r="AD841" s="73"/>
      <c r="AP841" s="73"/>
      <c r="AQ841" s="73"/>
      <c r="AR841" s="73"/>
      <c r="AS841" s="73"/>
    </row>
    <row r="842" spans="26:45" ht="15.75" thickBot="1">
      <c r="Z842" s="73"/>
      <c r="AA842" s="73"/>
      <c r="AB842" s="73"/>
      <c r="AC842" s="73"/>
      <c r="AD842" s="73"/>
      <c r="AP842" s="73"/>
      <c r="AQ842" s="73"/>
      <c r="AR842" s="73"/>
      <c r="AS842" s="73"/>
    </row>
    <row r="843" spans="26:45" ht="15.75" thickBot="1">
      <c r="Z843" s="73"/>
      <c r="AA843" s="73"/>
      <c r="AB843" s="73"/>
      <c r="AC843" s="73"/>
      <c r="AD843" s="73"/>
      <c r="AP843" s="73"/>
      <c r="AQ843" s="73"/>
      <c r="AR843" s="73"/>
      <c r="AS843" s="73"/>
    </row>
    <row r="844" spans="26:45" ht="15.75" thickBot="1">
      <c r="Z844" s="73"/>
      <c r="AA844" s="73"/>
      <c r="AB844" s="73"/>
      <c r="AC844" s="73"/>
      <c r="AD844" s="73"/>
      <c r="AP844" s="73"/>
      <c r="AQ844" s="73"/>
      <c r="AR844" s="73"/>
      <c r="AS844" s="73"/>
    </row>
    <row r="845" spans="26:45" ht="15.75" thickBot="1">
      <c r="Z845" s="73"/>
      <c r="AA845" s="73"/>
      <c r="AB845" s="73"/>
      <c r="AC845" s="73"/>
      <c r="AD845" s="73"/>
      <c r="AP845" s="73"/>
      <c r="AQ845" s="73"/>
      <c r="AR845" s="73"/>
      <c r="AS845" s="73"/>
    </row>
    <row r="846" spans="26:45" ht="15.75" thickBot="1">
      <c r="Z846" s="73"/>
      <c r="AA846" s="73"/>
      <c r="AB846" s="73"/>
      <c r="AC846" s="73"/>
      <c r="AD846" s="73"/>
      <c r="AP846" s="73"/>
      <c r="AQ846" s="73"/>
      <c r="AR846" s="73"/>
      <c r="AS846" s="73"/>
    </row>
    <row r="847" spans="26:45" ht="15.75" thickBot="1">
      <c r="Z847" s="73"/>
      <c r="AA847" s="73"/>
      <c r="AB847" s="73"/>
      <c r="AC847" s="73"/>
      <c r="AD847" s="73"/>
      <c r="AP847" s="73"/>
      <c r="AQ847" s="73"/>
      <c r="AR847" s="73"/>
      <c r="AS847" s="73"/>
    </row>
    <row r="848" spans="26:45" ht="15.75" thickBot="1">
      <c r="Z848" s="73"/>
      <c r="AA848" s="73"/>
      <c r="AB848" s="73"/>
      <c r="AC848" s="73"/>
      <c r="AD848" s="73"/>
      <c r="AP848" s="73"/>
      <c r="AQ848" s="73"/>
      <c r="AR848" s="73"/>
      <c r="AS848" s="73"/>
    </row>
    <row r="849" spans="26:45" ht="15.75" thickBot="1">
      <c r="Z849" s="73"/>
      <c r="AA849" s="73"/>
      <c r="AB849" s="73"/>
      <c r="AC849" s="73"/>
      <c r="AD849" s="73"/>
      <c r="AP849" s="73"/>
      <c r="AQ849" s="73"/>
      <c r="AR849" s="73"/>
      <c r="AS849" s="73"/>
    </row>
    <row r="850" spans="26:45" ht="15.75" thickBot="1">
      <c r="Z850" s="73"/>
      <c r="AA850" s="73"/>
      <c r="AB850" s="73"/>
      <c r="AC850" s="73"/>
      <c r="AD850" s="73"/>
      <c r="AP850" s="73"/>
      <c r="AQ850" s="73"/>
      <c r="AR850" s="73"/>
      <c r="AS850" s="73"/>
    </row>
    <row r="851" spans="26:45" ht="15.75" thickBot="1">
      <c r="Z851" s="73"/>
      <c r="AA851" s="73"/>
      <c r="AB851" s="73"/>
      <c r="AC851" s="73"/>
      <c r="AD851" s="73"/>
      <c r="AP851" s="73"/>
      <c r="AQ851" s="73"/>
      <c r="AR851" s="73"/>
      <c r="AS851" s="73"/>
    </row>
    <row r="852" spans="26:45" ht="15.75" thickBot="1">
      <c r="Z852" s="73"/>
      <c r="AA852" s="73"/>
      <c r="AB852" s="73"/>
      <c r="AC852" s="73"/>
      <c r="AD852" s="73"/>
      <c r="AP852" s="73"/>
      <c r="AQ852" s="73"/>
      <c r="AR852" s="73"/>
      <c r="AS852" s="73"/>
    </row>
    <row r="853" spans="26:45" ht="15.75" thickBot="1">
      <c r="Z853" s="73"/>
      <c r="AA853" s="73"/>
      <c r="AB853" s="73"/>
      <c r="AC853" s="73"/>
      <c r="AD853" s="73"/>
      <c r="AP853" s="73"/>
      <c r="AQ853" s="73"/>
      <c r="AR853" s="73"/>
      <c r="AS853" s="73"/>
    </row>
    <row r="854" spans="26:45" ht="15.75" thickBot="1">
      <c r="Z854" s="73"/>
      <c r="AA854" s="73"/>
      <c r="AB854" s="73"/>
      <c r="AC854" s="73"/>
      <c r="AD854" s="73"/>
      <c r="AP854" s="73"/>
      <c r="AQ854" s="73"/>
      <c r="AR854" s="73"/>
      <c r="AS854" s="73"/>
    </row>
    <row r="855" spans="26:45" ht="15.75" thickBot="1">
      <c r="Z855" s="73"/>
      <c r="AA855" s="73"/>
      <c r="AB855" s="73"/>
      <c r="AC855" s="73"/>
      <c r="AD855" s="73"/>
      <c r="AP855" s="73"/>
      <c r="AQ855" s="73"/>
      <c r="AR855" s="73"/>
      <c r="AS855" s="73"/>
    </row>
    <row r="856" spans="26:45" ht="15.75" thickBot="1">
      <c r="Z856" s="73"/>
      <c r="AA856" s="73"/>
      <c r="AB856" s="73"/>
      <c r="AC856" s="73"/>
      <c r="AD856" s="73"/>
      <c r="AP856" s="73"/>
      <c r="AQ856" s="73"/>
      <c r="AR856" s="73"/>
      <c r="AS856" s="73"/>
    </row>
    <row r="857" spans="26:45" ht="15.75" thickBot="1">
      <c r="Z857" s="73"/>
      <c r="AA857" s="73"/>
      <c r="AB857" s="73"/>
      <c r="AC857" s="73"/>
      <c r="AD857" s="73"/>
      <c r="AP857" s="73"/>
      <c r="AQ857" s="73"/>
      <c r="AR857" s="73"/>
      <c r="AS857" s="73"/>
    </row>
    <row r="858" spans="26:45" ht="15.75" thickBot="1">
      <c r="Z858" s="73"/>
      <c r="AA858" s="73"/>
      <c r="AB858" s="73"/>
      <c r="AC858" s="73"/>
      <c r="AD858" s="73"/>
      <c r="AP858" s="73"/>
      <c r="AQ858" s="73"/>
      <c r="AR858" s="73"/>
      <c r="AS858" s="73"/>
    </row>
    <row r="859" spans="26:45" ht="15.75" thickBot="1">
      <c r="Z859" s="73"/>
      <c r="AA859" s="73"/>
      <c r="AB859" s="73"/>
      <c r="AC859" s="73"/>
      <c r="AD859" s="73"/>
      <c r="AP859" s="73"/>
      <c r="AQ859" s="73"/>
      <c r="AR859" s="73"/>
      <c r="AS859" s="73"/>
    </row>
    <row r="860" spans="26:45" ht="15.75" thickBot="1">
      <c r="Z860" s="73"/>
      <c r="AA860" s="73"/>
      <c r="AB860" s="73"/>
      <c r="AC860" s="73"/>
      <c r="AD860" s="73"/>
      <c r="AP860" s="73"/>
      <c r="AQ860" s="73"/>
      <c r="AR860" s="73"/>
      <c r="AS860" s="73"/>
    </row>
    <row r="861" spans="26:45" ht="15.75" thickBot="1">
      <c r="Z861" s="73"/>
      <c r="AA861" s="73"/>
      <c r="AB861" s="73"/>
      <c r="AC861" s="73"/>
      <c r="AD861" s="73"/>
      <c r="AP861" s="73"/>
      <c r="AQ861" s="73"/>
      <c r="AR861" s="73"/>
      <c r="AS861" s="73"/>
    </row>
    <row r="862" spans="26:45" ht="15.75" thickBot="1">
      <c r="Z862" s="73"/>
      <c r="AA862" s="73"/>
      <c r="AB862" s="73"/>
      <c r="AC862" s="73"/>
      <c r="AD862" s="73"/>
      <c r="AP862" s="73"/>
      <c r="AQ862" s="73"/>
      <c r="AR862" s="73"/>
      <c r="AS862" s="73"/>
    </row>
    <row r="863" spans="26:45" ht="15.75" thickBot="1">
      <c r="Z863" s="73"/>
      <c r="AA863" s="73"/>
      <c r="AB863" s="73"/>
      <c r="AC863" s="73"/>
      <c r="AD863" s="73"/>
      <c r="AP863" s="73"/>
      <c r="AQ863" s="73"/>
      <c r="AR863" s="73"/>
      <c r="AS863" s="73"/>
    </row>
    <row r="864" spans="26:45" ht="15.75" thickBot="1">
      <c r="Z864" s="73"/>
      <c r="AA864" s="73"/>
      <c r="AB864" s="73"/>
      <c r="AC864" s="73"/>
      <c r="AD864" s="73"/>
      <c r="AP864" s="73"/>
      <c r="AQ864" s="73"/>
      <c r="AR864" s="73"/>
      <c r="AS864" s="73"/>
    </row>
    <row r="865" spans="26:45" ht="15.75" thickBot="1">
      <c r="Z865" s="73"/>
      <c r="AA865" s="73"/>
      <c r="AB865" s="73"/>
      <c r="AC865" s="73"/>
      <c r="AD865" s="73"/>
      <c r="AP865" s="73"/>
      <c r="AQ865" s="73"/>
      <c r="AR865" s="73"/>
      <c r="AS865" s="73"/>
    </row>
    <row r="866" spans="26:45" ht="15.75" thickBot="1">
      <c r="Z866" s="73"/>
      <c r="AA866" s="73"/>
      <c r="AB866" s="73"/>
      <c r="AC866" s="73"/>
      <c r="AD866" s="73"/>
      <c r="AP866" s="73"/>
      <c r="AQ866" s="73"/>
      <c r="AR866" s="73"/>
      <c r="AS866" s="73"/>
    </row>
    <row r="867" spans="26:45" ht="15.75" thickBot="1">
      <c r="Z867" s="73"/>
      <c r="AA867" s="73"/>
      <c r="AB867" s="73"/>
      <c r="AC867" s="73"/>
      <c r="AD867" s="73"/>
      <c r="AP867" s="73"/>
      <c r="AQ867" s="73"/>
      <c r="AR867" s="73"/>
      <c r="AS867" s="73"/>
    </row>
    <row r="868" spans="26:45" ht="15.75" thickBot="1">
      <c r="Z868" s="73"/>
      <c r="AA868" s="73"/>
      <c r="AB868" s="73"/>
      <c r="AC868" s="73"/>
      <c r="AD868" s="73"/>
      <c r="AP868" s="73"/>
      <c r="AQ868" s="73"/>
      <c r="AR868" s="73"/>
      <c r="AS868" s="73"/>
    </row>
    <row r="869" spans="26:45" ht="15.75" thickBot="1">
      <c r="Z869" s="73"/>
      <c r="AA869" s="73"/>
      <c r="AB869" s="73"/>
      <c r="AC869" s="73"/>
      <c r="AD869" s="73"/>
      <c r="AP869" s="73"/>
      <c r="AQ869" s="73"/>
      <c r="AR869" s="73"/>
      <c r="AS869" s="73"/>
    </row>
    <row r="870" spans="26:45" ht="15.75" thickBot="1">
      <c r="Z870" s="73"/>
      <c r="AA870" s="73"/>
      <c r="AB870" s="73"/>
      <c r="AC870" s="73"/>
      <c r="AD870" s="73"/>
      <c r="AP870" s="73"/>
      <c r="AQ870" s="73"/>
      <c r="AR870" s="73"/>
      <c r="AS870" s="73"/>
    </row>
    <row r="871" spans="26:45" ht="15.75" thickBot="1">
      <c r="Z871" s="73"/>
      <c r="AA871" s="73"/>
      <c r="AB871" s="73"/>
      <c r="AC871" s="73"/>
      <c r="AD871" s="73"/>
      <c r="AP871" s="73"/>
      <c r="AQ871" s="73"/>
      <c r="AR871" s="73"/>
      <c r="AS871" s="73"/>
    </row>
    <row r="872" spans="26:45" ht="15.75" thickBot="1">
      <c r="Z872" s="73"/>
      <c r="AA872" s="73"/>
      <c r="AB872" s="73"/>
      <c r="AC872" s="73"/>
      <c r="AD872" s="73"/>
      <c r="AP872" s="73"/>
      <c r="AQ872" s="73"/>
      <c r="AR872" s="73"/>
      <c r="AS872" s="73"/>
    </row>
    <row r="873" spans="26:45" ht="15.75" thickBot="1">
      <c r="Z873" s="73"/>
      <c r="AA873" s="73"/>
      <c r="AB873" s="73"/>
      <c r="AC873" s="73"/>
      <c r="AD873" s="73"/>
      <c r="AP873" s="73"/>
      <c r="AQ873" s="73"/>
      <c r="AR873" s="73"/>
      <c r="AS873" s="73"/>
    </row>
    <row r="874" spans="26:45" ht="15.75" thickBot="1">
      <c r="Z874" s="73"/>
      <c r="AA874" s="73"/>
      <c r="AB874" s="73"/>
      <c r="AC874" s="73"/>
      <c r="AD874" s="73"/>
      <c r="AP874" s="73"/>
      <c r="AQ874" s="73"/>
      <c r="AR874" s="73"/>
      <c r="AS874" s="73"/>
    </row>
    <row r="875" spans="26:45" ht="15.75" thickBot="1">
      <c r="Z875" s="73"/>
      <c r="AA875" s="73"/>
      <c r="AB875" s="73"/>
      <c r="AC875" s="73"/>
      <c r="AD875" s="73"/>
      <c r="AP875" s="73"/>
      <c r="AQ875" s="73"/>
      <c r="AR875" s="73"/>
      <c r="AS875" s="73"/>
    </row>
    <row r="876" spans="26:45" ht="15.75" thickBot="1">
      <c r="Z876" s="73"/>
      <c r="AA876" s="73"/>
      <c r="AB876" s="73"/>
      <c r="AC876" s="73"/>
      <c r="AD876" s="73"/>
      <c r="AP876" s="73"/>
      <c r="AQ876" s="73"/>
      <c r="AR876" s="73"/>
      <c r="AS876" s="73"/>
    </row>
    <row r="877" spans="26:45" ht="15.75" thickBot="1">
      <c r="Z877" s="73"/>
      <c r="AA877" s="73"/>
      <c r="AB877" s="73"/>
      <c r="AC877" s="73"/>
      <c r="AD877" s="73"/>
      <c r="AP877" s="73"/>
      <c r="AQ877" s="73"/>
      <c r="AR877" s="73"/>
      <c r="AS877" s="73"/>
    </row>
    <row r="878" spans="26:45" ht="15.75" thickBot="1">
      <c r="Z878" s="73"/>
      <c r="AA878" s="73"/>
      <c r="AB878" s="73"/>
      <c r="AC878" s="73"/>
      <c r="AD878" s="73"/>
      <c r="AP878" s="73"/>
      <c r="AQ878" s="73"/>
      <c r="AR878" s="73"/>
      <c r="AS878" s="73"/>
    </row>
    <row r="879" spans="26:45" ht="15.75" thickBot="1">
      <c r="Z879" s="73"/>
      <c r="AA879" s="73"/>
      <c r="AB879" s="73"/>
      <c r="AC879" s="73"/>
      <c r="AD879" s="73"/>
      <c r="AP879" s="73"/>
      <c r="AQ879" s="73"/>
      <c r="AR879" s="73"/>
      <c r="AS879" s="73"/>
    </row>
    <row r="880" spans="26:45" ht="15.75" thickBot="1">
      <c r="Z880" s="73"/>
      <c r="AA880" s="73"/>
      <c r="AB880" s="73"/>
      <c r="AC880" s="73"/>
      <c r="AD880" s="73"/>
      <c r="AP880" s="73"/>
      <c r="AQ880" s="73"/>
      <c r="AR880" s="73"/>
      <c r="AS880" s="73"/>
    </row>
    <row r="881" spans="26:45" ht="15.75" thickBot="1">
      <c r="Z881" s="73"/>
      <c r="AA881" s="73"/>
      <c r="AB881" s="73"/>
      <c r="AC881" s="73"/>
      <c r="AD881" s="73"/>
      <c r="AP881" s="73"/>
      <c r="AQ881" s="73"/>
      <c r="AR881" s="73"/>
      <c r="AS881" s="73"/>
    </row>
    <row r="882" spans="26:45" ht="15.75" thickBot="1">
      <c r="Z882" s="73"/>
      <c r="AA882" s="73"/>
      <c r="AB882" s="73"/>
      <c r="AC882" s="73"/>
      <c r="AD882" s="73"/>
      <c r="AP882" s="73"/>
      <c r="AQ882" s="73"/>
      <c r="AR882" s="73"/>
      <c r="AS882" s="73"/>
    </row>
    <row r="883" spans="26:45" ht="15.75" thickBot="1">
      <c r="Z883" s="73"/>
      <c r="AA883" s="73"/>
      <c r="AB883" s="73"/>
      <c r="AC883" s="73"/>
      <c r="AD883" s="73"/>
      <c r="AP883" s="73"/>
      <c r="AQ883" s="73"/>
      <c r="AR883" s="73"/>
      <c r="AS883" s="73"/>
    </row>
    <row r="884" spans="26:45" ht="15.75" thickBot="1">
      <c r="Z884" s="73"/>
      <c r="AA884" s="73"/>
      <c r="AB884" s="73"/>
      <c r="AC884" s="73"/>
      <c r="AD884" s="73"/>
      <c r="AP884" s="73"/>
      <c r="AQ884" s="73"/>
      <c r="AR884" s="73"/>
      <c r="AS884" s="73"/>
    </row>
    <row r="885" spans="26:45" ht="15.75" thickBot="1">
      <c r="Z885" s="73"/>
      <c r="AA885" s="73"/>
      <c r="AB885" s="73"/>
      <c r="AC885" s="73"/>
      <c r="AD885" s="73"/>
      <c r="AP885" s="73"/>
      <c r="AQ885" s="73"/>
      <c r="AR885" s="73"/>
      <c r="AS885" s="73"/>
    </row>
    <row r="886" spans="26:45" ht="15.75" thickBot="1">
      <c r="Z886" s="73"/>
      <c r="AA886" s="73"/>
      <c r="AB886" s="73"/>
      <c r="AC886" s="73"/>
      <c r="AD886" s="73"/>
      <c r="AP886" s="73"/>
      <c r="AQ886" s="73"/>
      <c r="AR886" s="73"/>
      <c r="AS886" s="73"/>
    </row>
    <row r="887" spans="26:45" ht="15.75" thickBot="1">
      <c r="Z887" s="73"/>
      <c r="AA887" s="73"/>
      <c r="AB887" s="73"/>
      <c r="AC887" s="73"/>
      <c r="AD887" s="73"/>
      <c r="AP887" s="73"/>
      <c r="AQ887" s="73"/>
      <c r="AR887" s="73"/>
      <c r="AS887" s="73"/>
    </row>
    <row r="888" spans="26:45" ht="15.75" thickBot="1">
      <c r="Z888" s="73"/>
      <c r="AA888" s="73"/>
      <c r="AB888" s="73"/>
      <c r="AC888" s="73"/>
      <c r="AD888" s="73"/>
      <c r="AP888" s="73"/>
      <c r="AQ888" s="73"/>
      <c r="AR888" s="73"/>
      <c r="AS888" s="73"/>
    </row>
    <row r="889" spans="26:45" ht="15.75" thickBot="1">
      <c r="Z889" s="73"/>
      <c r="AA889" s="73"/>
      <c r="AB889" s="73"/>
      <c r="AC889" s="73"/>
      <c r="AD889" s="73"/>
      <c r="AP889" s="73"/>
      <c r="AQ889" s="73"/>
      <c r="AR889" s="73"/>
      <c r="AS889" s="73"/>
    </row>
    <row r="890" spans="26:45" ht="15.75" thickBot="1">
      <c r="Z890" s="73"/>
      <c r="AA890" s="73"/>
      <c r="AB890" s="73"/>
      <c r="AC890" s="73"/>
      <c r="AD890" s="73"/>
      <c r="AP890" s="73"/>
      <c r="AQ890" s="73"/>
      <c r="AR890" s="73"/>
      <c r="AS890" s="73"/>
    </row>
    <row r="891" spans="26:45" ht="15.75" thickBot="1">
      <c r="Z891" s="73"/>
      <c r="AA891" s="73"/>
      <c r="AB891" s="73"/>
      <c r="AC891" s="73"/>
      <c r="AD891" s="73"/>
      <c r="AP891" s="73"/>
      <c r="AQ891" s="73"/>
      <c r="AR891" s="73"/>
      <c r="AS891" s="73"/>
    </row>
    <row r="892" spans="26:45" ht="15.75" thickBot="1">
      <c r="Z892" s="73"/>
      <c r="AA892" s="73"/>
      <c r="AB892" s="73"/>
      <c r="AC892" s="73"/>
      <c r="AD892" s="73"/>
      <c r="AP892" s="73"/>
      <c r="AQ892" s="73"/>
      <c r="AR892" s="73"/>
      <c r="AS892" s="73"/>
    </row>
    <row r="893" spans="26:45" ht="15.75" thickBot="1">
      <c r="Z893" s="73"/>
      <c r="AA893" s="73"/>
      <c r="AB893" s="73"/>
      <c r="AC893" s="73"/>
      <c r="AD893" s="73"/>
      <c r="AP893" s="73"/>
      <c r="AQ893" s="73"/>
      <c r="AR893" s="73"/>
      <c r="AS893" s="73"/>
    </row>
    <row r="894" spans="26:45" ht="15.75" thickBot="1">
      <c r="Z894" s="73"/>
      <c r="AA894" s="73"/>
      <c r="AB894" s="73"/>
      <c r="AC894" s="73"/>
      <c r="AD894" s="73"/>
      <c r="AP894" s="73"/>
      <c r="AQ894" s="73"/>
      <c r="AR894" s="73"/>
      <c r="AS894" s="73"/>
    </row>
    <row r="895" spans="26:45" ht="15.75" thickBot="1">
      <c r="Z895" s="73"/>
      <c r="AA895" s="73"/>
      <c r="AB895" s="73"/>
      <c r="AC895" s="73"/>
      <c r="AD895" s="73"/>
      <c r="AP895" s="73"/>
      <c r="AQ895" s="73"/>
      <c r="AR895" s="73"/>
      <c r="AS895" s="73"/>
    </row>
    <row r="896" spans="26:45" ht="15.75" thickBot="1">
      <c r="Z896" s="73"/>
      <c r="AA896" s="73"/>
      <c r="AB896" s="73"/>
      <c r="AC896" s="73"/>
      <c r="AD896" s="73"/>
      <c r="AP896" s="73"/>
      <c r="AQ896" s="73"/>
      <c r="AR896" s="73"/>
      <c r="AS896" s="73"/>
    </row>
    <row r="897" spans="26:45" ht="15.75" thickBot="1">
      <c r="Z897" s="73"/>
      <c r="AA897" s="73"/>
      <c r="AB897" s="73"/>
      <c r="AC897" s="73"/>
      <c r="AD897" s="73"/>
      <c r="AP897" s="73"/>
      <c r="AQ897" s="73"/>
      <c r="AR897" s="73"/>
      <c r="AS897" s="73"/>
    </row>
    <row r="898" spans="26:45" ht="15.75" thickBot="1">
      <c r="Z898" s="73"/>
      <c r="AA898" s="73"/>
      <c r="AB898" s="73"/>
      <c r="AC898" s="73"/>
      <c r="AD898" s="73"/>
      <c r="AP898" s="73"/>
      <c r="AQ898" s="73"/>
      <c r="AR898" s="73"/>
      <c r="AS898" s="73"/>
    </row>
    <row r="899" spans="26:45" ht="15.75" thickBot="1">
      <c r="Z899" s="73"/>
      <c r="AA899" s="73"/>
      <c r="AB899" s="73"/>
      <c r="AC899" s="73"/>
      <c r="AD899" s="73"/>
      <c r="AP899" s="73"/>
      <c r="AQ899" s="73"/>
      <c r="AR899" s="73"/>
      <c r="AS899" s="73"/>
    </row>
    <row r="900" spans="26:45" ht="15.75" thickBot="1">
      <c r="Z900" s="73"/>
      <c r="AA900" s="73"/>
      <c r="AB900" s="73"/>
      <c r="AC900" s="73"/>
      <c r="AD900" s="73"/>
      <c r="AP900" s="73"/>
      <c r="AQ900" s="73"/>
      <c r="AR900" s="73"/>
      <c r="AS900" s="73"/>
    </row>
    <row r="901" spans="26:45" ht="15.75" thickBot="1">
      <c r="Z901" s="73"/>
      <c r="AA901" s="73"/>
      <c r="AB901" s="73"/>
      <c r="AC901" s="73"/>
      <c r="AD901" s="73"/>
      <c r="AP901" s="73"/>
      <c r="AQ901" s="73"/>
      <c r="AR901" s="73"/>
      <c r="AS901" s="73"/>
    </row>
    <row r="902" spans="26:45" ht="15.75" thickBot="1">
      <c r="Z902" s="73"/>
      <c r="AA902" s="73"/>
      <c r="AB902" s="73"/>
      <c r="AC902" s="73"/>
      <c r="AD902" s="73"/>
      <c r="AP902" s="73"/>
      <c r="AQ902" s="73"/>
      <c r="AR902" s="73"/>
      <c r="AS902" s="73"/>
    </row>
    <row r="903" spans="26:45" ht="15.75" thickBot="1">
      <c r="Z903" s="73"/>
      <c r="AA903" s="73"/>
      <c r="AB903" s="73"/>
      <c r="AC903" s="73"/>
      <c r="AD903" s="73"/>
      <c r="AP903" s="73"/>
      <c r="AQ903" s="73"/>
      <c r="AR903" s="73"/>
      <c r="AS903" s="73"/>
    </row>
    <row r="904" spans="26:45" ht="15.75" thickBot="1">
      <c r="Z904" s="73"/>
      <c r="AA904" s="73"/>
      <c r="AB904" s="73"/>
      <c r="AC904" s="73"/>
      <c r="AD904" s="73"/>
      <c r="AP904" s="73"/>
      <c r="AQ904" s="73"/>
      <c r="AR904" s="73"/>
      <c r="AS904" s="73"/>
    </row>
    <row r="905" spans="26:45" ht="15.75" thickBot="1">
      <c r="Z905" s="73"/>
      <c r="AA905" s="73"/>
      <c r="AB905" s="73"/>
      <c r="AC905" s="73"/>
      <c r="AD905" s="73"/>
      <c r="AP905" s="73"/>
      <c r="AQ905" s="73"/>
      <c r="AR905" s="73"/>
      <c r="AS905" s="73"/>
    </row>
    <row r="906" spans="26:45" ht="15.75" thickBot="1">
      <c r="Z906" s="73"/>
      <c r="AA906" s="73"/>
      <c r="AB906" s="73"/>
      <c r="AC906" s="73"/>
      <c r="AD906" s="73"/>
      <c r="AP906" s="73"/>
      <c r="AQ906" s="73"/>
      <c r="AR906" s="73"/>
      <c r="AS906" s="73"/>
    </row>
    <row r="907" spans="26:45" ht="15.75" thickBot="1">
      <c r="Z907" s="73"/>
      <c r="AA907" s="73"/>
      <c r="AB907" s="73"/>
      <c r="AC907" s="73"/>
      <c r="AD907" s="73"/>
      <c r="AP907" s="73"/>
      <c r="AQ907" s="73"/>
      <c r="AR907" s="73"/>
      <c r="AS907" s="73"/>
    </row>
    <row r="908" spans="26:45" ht="15.75" thickBot="1">
      <c r="Z908" s="73"/>
      <c r="AA908" s="73"/>
      <c r="AB908" s="73"/>
      <c r="AC908" s="73"/>
      <c r="AD908" s="73"/>
      <c r="AP908" s="73"/>
      <c r="AQ908" s="73"/>
      <c r="AR908" s="73"/>
      <c r="AS908" s="73"/>
    </row>
    <row r="909" spans="26:45" ht="15.75" thickBot="1">
      <c r="Z909" s="73"/>
      <c r="AA909" s="73"/>
      <c r="AB909" s="73"/>
      <c r="AC909" s="73"/>
      <c r="AD909" s="73"/>
      <c r="AP909" s="73"/>
      <c r="AQ909" s="73"/>
      <c r="AR909" s="73"/>
      <c r="AS909" s="73"/>
    </row>
    <row r="910" spans="26:45" ht="15.75" thickBot="1">
      <c r="Z910" s="73"/>
      <c r="AA910" s="73"/>
      <c r="AB910" s="73"/>
      <c r="AC910" s="73"/>
      <c r="AD910" s="73"/>
      <c r="AP910" s="73"/>
      <c r="AQ910" s="73"/>
      <c r="AR910" s="73"/>
      <c r="AS910" s="73"/>
    </row>
    <row r="911" spans="26:45" ht="15.75" thickBot="1">
      <c r="Z911" s="73"/>
      <c r="AA911" s="73"/>
      <c r="AB911" s="73"/>
      <c r="AC911" s="73"/>
      <c r="AD911" s="73"/>
      <c r="AP911" s="73"/>
      <c r="AQ911" s="73"/>
      <c r="AR911" s="73"/>
      <c r="AS911" s="73"/>
    </row>
    <row r="912" spans="26:45" ht="15.75" thickBot="1">
      <c r="Z912" s="73"/>
      <c r="AA912" s="73"/>
      <c r="AB912" s="73"/>
      <c r="AC912" s="73"/>
      <c r="AD912" s="73"/>
      <c r="AP912" s="73"/>
      <c r="AQ912" s="73"/>
      <c r="AR912" s="73"/>
      <c r="AS912" s="73"/>
    </row>
    <row r="913" spans="26:45" ht="15.75" thickBot="1">
      <c r="Z913" s="73"/>
      <c r="AA913" s="73"/>
      <c r="AB913" s="73"/>
      <c r="AC913" s="73"/>
      <c r="AD913" s="73"/>
      <c r="AP913" s="73"/>
      <c r="AQ913" s="73"/>
      <c r="AR913" s="73"/>
      <c r="AS913" s="73"/>
    </row>
    <row r="914" spans="26:45" ht="15.75" thickBot="1">
      <c r="Z914" s="73"/>
      <c r="AA914" s="73"/>
      <c r="AB914" s="73"/>
      <c r="AC914" s="73"/>
      <c r="AD914" s="73"/>
      <c r="AP914" s="73"/>
      <c r="AQ914" s="73"/>
      <c r="AR914" s="73"/>
      <c r="AS914" s="73"/>
    </row>
    <row r="915" spans="26:45" ht="15.75" thickBot="1">
      <c r="Z915" s="73"/>
      <c r="AA915" s="73"/>
      <c r="AB915" s="73"/>
      <c r="AC915" s="73"/>
      <c r="AD915" s="73"/>
      <c r="AP915" s="73"/>
      <c r="AQ915" s="73"/>
      <c r="AR915" s="73"/>
      <c r="AS915" s="73"/>
    </row>
    <row r="916" spans="26:45" ht="15.75" thickBot="1">
      <c r="Z916" s="73"/>
      <c r="AA916" s="73"/>
      <c r="AB916" s="73"/>
      <c r="AC916" s="73"/>
      <c r="AD916" s="73"/>
      <c r="AP916" s="73"/>
      <c r="AQ916" s="73"/>
      <c r="AR916" s="73"/>
      <c r="AS916" s="73"/>
    </row>
    <row r="917" spans="26:45" ht="15.75" thickBot="1">
      <c r="Z917" s="73"/>
      <c r="AA917" s="73"/>
      <c r="AB917" s="73"/>
      <c r="AC917" s="73"/>
      <c r="AD917" s="73"/>
      <c r="AP917" s="73"/>
      <c r="AQ917" s="73"/>
      <c r="AR917" s="73"/>
      <c r="AS917" s="73"/>
    </row>
    <row r="918" spans="26:45" ht="15.75" thickBot="1">
      <c r="Z918" s="73"/>
      <c r="AA918" s="73"/>
      <c r="AB918" s="73"/>
      <c r="AC918" s="73"/>
      <c r="AD918" s="73"/>
      <c r="AP918" s="73"/>
      <c r="AQ918" s="73"/>
      <c r="AR918" s="73"/>
      <c r="AS918" s="73"/>
    </row>
    <row r="919" spans="26:45" ht="15.75" thickBot="1">
      <c r="Z919" s="73"/>
      <c r="AA919" s="73"/>
      <c r="AB919" s="73"/>
      <c r="AC919" s="73"/>
      <c r="AD919" s="73"/>
      <c r="AP919" s="73"/>
      <c r="AQ919" s="73"/>
      <c r="AR919" s="73"/>
      <c r="AS919" s="73"/>
    </row>
    <row r="920" spans="26:45" ht="15.75" thickBot="1">
      <c r="Z920" s="73"/>
      <c r="AA920" s="73"/>
      <c r="AB920" s="73"/>
      <c r="AC920" s="73"/>
      <c r="AD920" s="73"/>
      <c r="AP920" s="73"/>
      <c r="AQ920" s="73"/>
      <c r="AR920" s="73"/>
      <c r="AS920" s="73"/>
    </row>
    <row r="921" spans="26:45" ht="15.75" thickBot="1">
      <c r="Z921" s="73"/>
      <c r="AA921" s="73"/>
      <c r="AB921" s="73"/>
      <c r="AC921" s="73"/>
      <c r="AD921" s="73"/>
      <c r="AP921" s="73"/>
      <c r="AQ921" s="73"/>
      <c r="AR921" s="73"/>
      <c r="AS921" s="73"/>
    </row>
    <row r="922" spans="26:45" ht="15.75" thickBot="1">
      <c r="Z922" s="73"/>
      <c r="AA922" s="73"/>
      <c r="AB922" s="73"/>
      <c r="AC922" s="73"/>
      <c r="AD922" s="73"/>
      <c r="AP922" s="73"/>
      <c r="AQ922" s="73"/>
      <c r="AR922" s="73"/>
      <c r="AS922" s="73"/>
    </row>
    <row r="923" spans="26:45" ht="15.75" thickBot="1">
      <c r="Z923" s="73"/>
      <c r="AA923" s="73"/>
      <c r="AB923" s="73"/>
      <c r="AC923" s="73"/>
      <c r="AD923" s="73"/>
      <c r="AP923" s="73"/>
      <c r="AQ923" s="73"/>
      <c r="AR923" s="73"/>
      <c r="AS923" s="73"/>
    </row>
    <row r="924" spans="26:45" ht="15.75" thickBot="1">
      <c r="Z924" s="73"/>
      <c r="AA924" s="73"/>
      <c r="AB924" s="73"/>
      <c r="AC924" s="73"/>
      <c r="AD924" s="73"/>
      <c r="AP924" s="73"/>
      <c r="AQ924" s="73"/>
      <c r="AR924" s="73"/>
      <c r="AS924" s="73"/>
    </row>
    <row r="925" spans="26:45" ht="15.75" thickBot="1">
      <c r="Z925" s="73"/>
      <c r="AA925" s="73"/>
      <c r="AB925" s="73"/>
      <c r="AC925" s="73"/>
      <c r="AD925" s="73"/>
      <c r="AP925" s="73"/>
      <c r="AQ925" s="73"/>
      <c r="AR925" s="73"/>
      <c r="AS925" s="73"/>
    </row>
    <row r="926" spans="26:45" ht="15.75" thickBot="1">
      <c r="Z926" s="73"/>
      <c r="AA926" s="73"/>
      <c r="AB926" s="73"/>
      <c r="AC926" s="73"/>
      <c r="AD926" s="73"/>
      <c r="AP926" s="73"/>
      <c r="AQ926" s="73"/>
      <c r="AR926" s="73"/>
      <c r="AS926" s="73"/>
    </row>
    <row r="927" spans="26:45" ht="15.75" thickBot="1">
      <c r="Z927" s="73"/>
      <c r="AA927" s="73"/>
      <c r="AB927" s="73"/>
      <c r="AC927" s="73"/>
      <c r="AD927" s="73"/>
      <c r="AP927" s="73"/>
      <c r="AQ927" s="73"/>
      <c r="AR927" s="73"/>
      <c r="AS927" s="73"/>
    </row>
    <row r="928" spans="26:45" ht="15.75" thickBot="1">
      <c r="Z928" s="73"/>
      <c r="AA928" s="73"/>
      <c r="AB928" s="73"/>
      <c r="AC928" s="73"/>
      <c r="AD928" s="73"/>
      <c r="AP928" s="73"/>
      <c r="AQ928" s="73"/>
      <c r="AR928" s="73"/>
      <c r="AS928" s="73"/>
    </row>
    <row r="929" spans="26:45" ht="15.75" thickBot="1">
      <c r="Z929" s="73"/>
      <c r="AA929" s="73"/>
      <c r="AB929" s="73"/>
      <c r="AC929" s="73"/>
      <c r="AD929" s="73"/>
      <c r="AP929" s="73"/>
      <c r="AQ929" s="73"/>
      <c r="AR929" s="73"/>
      <c r="AS929" s="73"/>
    </row>
    <row r="930" spans="26:45" ht="15.75" thickBot="1">
      <c r="Z930" s="73"/>
      <c r="AA930" s="73"/>
      <c r="AB930" s="73"/>
      <c r="AC930" s="73"/>
      <c r="AD930" s="73"/>
      <c r="AP930" s="73"/>
      <c r="AQ930" s="73"/>
      <c r="AR930" s="73"/>
      <c r="AS930" s="73"/>
    </row>
    <row r="931" spans="26:45" ht="15.75" thickBot="1">
      <c r="Z931" s="73"/>
      <c r="AA931" s="73"/>
      <c r="AB931" s="73"/>
      <c r="AC931" s="73"/>
      <c r="AD931" s="73"/>
      <c r="AP931" s="73"/>
      <c r="AQ931" s="73"/>
      <c r="AR931" s="73"/>
      <c r="AS931" s="73"/>
    </row>
    <row r="932" spans="26:45" ht="15.75" thickBot="1">
      <c r="Z932" s="73"/>
      <c r="AA932" s="73"/>
      <c r="AB932" s="73"/>
      <c r="AC932" s="73"/>
      <c r="AD932" s="73"/>
      <c r="AP932" s="73"/>
      <c r="AQ932" s="73"/>
      <c r="AR932" s="73"/>
      <c r="AS932" s="73"/>
    </row>
    <row r="933" spans="26:45" ht="15.75" thickBot="1">
      <c r="Z933" s="73"/>
      <c r="AA933" s="73"/>
      <c r="AB933" s="73"/>
      <c r="AC933" s="73"/>
      <c r="AD933" s="73"/>
      <c r="AP933" s="73"/>
      <c r="AQ933" s="73"/>
      <c r="AR933" s="73"/>
      <c r="AS933" s="73"/>
    </row>
    <row r="934" spans="26:45" ht="15.75" thickBot="1">
      <c r="Z934" s="73"/>
      <c r="AA934" s="73"/>
      <c r="AB934" s="73"/>
      <c r="AC934" s="73"/>
      <c r="AD934" s="73"/>
      <c r="AP934" s="73"/>
      <c r="AQ934" s="73"/>
      <c r="AR934" s="73"/>
      <c r="AS934" s="73"/>
    </row>
    <row r="935" spans="26:45" ht="15.75" thickBot="1">
      <c r="Z935" s="73"/>
      <c r="AA935" s="73"/>
      <c r="AB935" s="73"/>
      <c r="AC935" s="73"/>
      <c r="AD935" s="73"/>
      <c r="AP935" s="73"/>
      <c r="AQ935" s="73"/>
      <c r="AR935" s="73"/>
      <c r="AS935" s="73"/>
    </row>
    <row r="936" spans="26:45" ht="15.75" thickBot="1">
      <c r="Z936" s="73"/>
      <c r="AA936" s="73"/>
      <c r="AB936" s="73"/>
      <c r="AC936" s="73"/>
      <c r="AD936" s="73"/>
      <c r="AP936" s="73"/>
      <c r="AQ936" s="73"/>
      <c r="AR936" s="73"/>
      <c r="AS936" s="73"/>
    </row>
    <row r="937" spans="26:45" ht="15.75" thickBot="1">
      <c r="Z937" s="73"/>
      <c r="AA937" s="73"/>
      <c r="AB937" s="73"/>
      <c r="AC937" s="73"/>
      <c r="AD937" s="73"/>
      <c r="AP937" s="73"/>
      <c r="AQ937" s="73"/>
      <c r="AR937" s="73"/>
      <c r="AS937" s="73"/>
    </row>
    <row r="938" spans="26:45" ht="15.75" thickBot="1">
      <c r="Z938" s="73"/>
      <c r="AA938" s="73"/>
      <c r="AB938" s="73"/>
      <c r="AC938" s="73"/>
      <c r="AD938" s="73"/>
      <c r="AP938" s="73"/>
      <c r="AQ938" s="73"/>
      <c r="AR938" s="73"/>
      <c r="AS938" s="73"/>
    </row>
    <row r="939" spans="26:45" ht="15.75" thickBot="1">
      <c r="Z939" s="73"/>
      <c r="AA939" s="73"/>
      <c r="AB939" s="73"/>
      <c r="AC939" s="73"/>
      <c r="AD939" s="73"/>
      <c r="AP939" s="73"/>
      <c r="AQ939" s="73"/>
      <c r="AR939" s="73"/>
      <c r="AS939" s="73"/>
    </row>
    <row r="940" spans="26:45" ht="15.75" thickBot="1">
      <c r="Z940" s="73"/>
      <c r="AA940" s="73"/>
      <c r="AB940" s="73"/>
      <c r="AC940" s="73"/>
      <c r="AD940" s="73"/>
      <c r="AP940" s="73"/>
      <c r="AQ940" s="73"/>
      <c r="AR940" s="73"/>
      <c r="AS940" s="73"/>
    </row>
    <row r="941" spans="26:45" ht="15.75" thickBot="1">
      <c r="Z941" s="73"/>
      <c r="AA941" s="73"/>
      <c r="AB941" s="73"/>
      <c r="AC941" s="73"/>
      <c r="AD941" s="73"/>
      <c r="AP941" s="73"/>
      <c r="AQ941" s="73"/>
      <c r="AR941" s="73"/>
      <c r="AS941" s="73"/>
    </row>
    <row r="942" spans="26:45" ht="15.75" thickBot="1">
      <c r="Z942" s="73"/>
      <c r="AA942" s="73"/>
      <c r="AB942" s="73"/>
      <c r="AC942" s="73"/>
      <c r="AD942" s="73"/>
      <c r="AP942" s="73"/>
      <c r="AQ942" s="73"/>
      <c r="AR942" s="73"/>
      <c r="AS942" s="73"/>
    </row>
    <row r="943" spans="26:45" ht="15.75" thickBot="1">
      <c r="Z943" s="73"/>
      <c r="AA943" s="73"/>
      <c r="AB943" s="73"/>
      <c r="AC943" s="73"/>
      <c r="AD943" s="73"/>
      <c r="AP943" s="73"/>
      <c r="AQ943" s="73"/>
      <c r="AR943" s="73"/>
      <c r="AS943" s="73"/>
    </row>
    <row r="944" spans="26:45" ht="15.75" thickBot="1">
      <c r="Z944" s="73"/>
      <c r="AA944" s="73"/>
      <c r="AB944" s="73"/>
      <c r="AC944" s="73"/>
      <c r="AD944" s="73"/>
      <c r="AP944" s="73"/>
      <c r="AQ944" s="73"/>
      <c r="AR944" s="73"/>
      <c r="AS944" s="73"/>
    </row>
    <row r="945" spans="26:45" ht="15.75" thickBot="1">
      <c r="Z945" s="73"/>
      <c r="AA945" s="73"/>
      <c r="AB945" s="73"/>
      <c r="AC945" s="73"/>
      <c r="AD945" s="73"/>
      <c r="AP945" s="73"/>
      <c r="AQ945" s="73"/>
      <c r="AR945" s="73"/>
      <c r="AS945" s="73"/>
    </row>
    <row r="946" spans="26:45" ht="15.75" thickBot="1">
      <c r="Z946" s="73"/>
      <c r="AA946" s="73"/>
      <c r="AB946" s="73"/>
      <c r="AC946" s="73"/>
      <c r="AD946" s="73"/>
      <c r="AP946" s="73"/>
      <c r="AQ946" s="73"/>
      <c r="AR946" s="73"/>
      <c r="AS946" s="73"/>
    </row>
    <row r="947" spans="26:45" ht="15.75" thickBot="1">
      <c r="Z947" s="73"/>
      <c r="AA947" s="73"/>
      <c r="AB947" s="73"/>
      <c r="AC947" s="73"/>
      <c r="AD947" s="73"/>
      <c r="AP947" s="73"/>
      <c r="AQ947" s="73"/>
      <c r="AR947" s="73"/>
      <c r="AS947" s="73"/>
    </row>
    <row r="948" spans="26:45" ht="15.75" thickBot="1">
      <c r="Z948" s="73"/>
      <c r="AA948" s="73"/>
      <c r="AB948" s="73"/>
      <c r="AC948" s="73"/>
      <c r="AD948" s="73"/>
      <c r="AP948" s="73"/>
      <c r="AQ948" s="73"/>
      <c r="AR948" s="73"/>
      <c r="AS948" s="73"/>
    </row>
    <row r="949" spans="26:45" ht="15.75" thickBot="1">
      <c r="Z949" s="73"/>
      <c r="AA949" s="73"/>
      <c r="AB949" s="73"/>
      <c r="AC949" s="73"/>
      <c r="AD949" s="73"/>
      <c r="AP949" s="73"/>
      <c r="AQ949" s="73"/>
      <c r="AR949" s="73"/>
      <c r="AS949" s="73"/>
    </row>
    <row r="950" spans="26:45" ht="15.75" thickBot="1">
      <c r="Z950" s="73"/>
      <c r="AA950" s="73"/>
      <c r="AB950" s="73"/>
      <c r="AC950" s="73"/>
      <c r="AD950" s="73"/>
      <c r="AP950" s="73"/>
      <c r="AQ950" s="73"/>
      <c r="AR950" s="73"/>
      <c r="AS950" s="73"/>
    </row>
    <row r="951" spans="26:45" ht="15.75" thickBot="1">
      <c r="Z951" s="73"/>
      <c r="AA951" s="73"/>
      <c r="AB951" s="73"/>
      <c r="AC951" s="73"/>
      <c r="AD951" s="73"/>
      <c r="AP951" s="73"/>
      <c r="AQ951" s="73"/>
      <c r="AR951" s="73"/>
      <c r="AS951" s="73"/>
    </row>
    <row r="952" spans="26:45" ht="15.75" thickBot="1">
      <c r="Z952" s="73"/>
      <c r="AA952" s="73"/>
      <c r="AB952" s="73"/>
      <c r="AC952" s="73"/>
      <c r="AD952" s="73"/>
      <c r="AP952" s="73"/>
      <c r="AQ952" s="73"/>
      <c r="AR952" s="73"/>
      <c r="AS952" s="73"/>
    </row>
    <row r="953" spans="26:45" ht="15.75" thickBot="1">
      <c r="Z953" s="73"/>
      <c r="AA953" s="73"/>
      <c r="AB953" s="73"/>
      <c r="AC953" s="73"/>
      <c r="AD953" s="73"/>
      <c r="AP953" s="73"/>
      <c r="AQ953" s="73"/>
      <c r="AR953" s="73"/>
      <c r="AS953" s="73"/>
    </row>
    <row r="954" spans="26:45" ht="15.75" thickBot="1">
      <c r="Z954" s="73"/>
      <c r="AA954" s="73"/>
      <c r="AB954" s="73"/>
      <c r="AC954" s="73"/>
      <c r="AD954" s="73"/>
      <c r="AP954" s="73"/>
      <c r="AQ954" s="73"/>
      <c r="AR954" s="73"/>
      <c r="AS954" s="73"/>
    </row>
    <row r="955" spans="26:45" ht="15.75" thickBot="1">
      <c r="Z955" s="73"/>
      <c r="AA955" s="73"/>
      <c r="AB955" s="73"/>
      <c r="AC955" s="73"/>
      <c r="AD955" s="73"/>
      <c r="AP955" s="73"/>
      <c r="AQ955" s="73"/>
      <c r="AR955" s="73"/>
      <c r="AS955" s="73"/>
    </row>
    <row r="956" spans="26:45" ht="15.75" thickBot="1">
      <c r="Z956" s="73"/>
      <c r="AA956" s="73"/>
      <c r="AB956" s="73"/>
      <c r="AC956" s="73"/>
      <c r="AD956" s="73"/>
      <c r="AP956" s="73"/>
      <c r="AQ956" s="73"/>
      <c r="AR956" s="73"/>
      <c r="AS956" s="73"/>
    </row>
    <row r="957" spans="26:45" ht="15.75" thickBot="1">
      <c r="Z957" s="73"/>
      <c r="AA957" s="73"/>
      <c r="AB957" s="73"/>
      <c r="AC957" s="73"/>
      <c r="AD957" s="73"/>
      <c r="AP957" s="73"/>
      <c r="AQ957" s="73"/>
      <c r="AR957" s="73"/>
      <c r="AS957" s="73"/>
    </row>
    <row r="958" spans="26:45" ht="15.75" thickBot="1">
      <c r="Z958" s="73"/>
      <c r="AA958" s="73"/>
      <c r="AB958" s="73"/>
      <c r="AC958" s="73"/>
      <c r="AD958" s="73"/>
      <c r="AP958" s="73"/>
      <c r="AQ958" s="73"/>
      <c r="AR958" s="73"/>
      <c r="AS958" s="73"/>
    </row>
    <row r="959" spans="26:45" ht="15.75" thickBot="1">
      <c r="Z959" s="73"/>
      <c r="AA959" s="73"/>
      <c r="AB959" s="73"/>
      <c r="AC959" s="73"/>
      <c r="AD959" s="73"/>
      <c r="AP959" s="73"/>
      <c r="AQ959" s="73"/>
      <c r="AR959" s="73"/>
      <c r="AS959" s="73"/>
    </row>
    <row r="960" spans="26:45" ht="15.75" thickBot="1">
      <c r="Z960" s="73"/>
      <c r="AA960" s="73"/>
      <c r="AB960" s="73"/>
      <c r="AC960" s="73"/>
      <c r="AD960" s="73"/>
      <c r="AP960" s="73"/>
      <c r="AQ960" s="73"/>
      <c r="AR960" s="73"/>
      <c r="AS960" s="73"/>
    </row>
    <row r="961" spans="26:45" ht="15.75" thickBot="1">
      <c r="Z961" s="73"/>
      <c r="AA961" s="73"/>
      <c r="AB961" s="73"/>
      <c r="AC961" s="73"/>
      <c r="AD961" s="73"/>
      <c r="AP961" s="73"/>
      <c r="AQ961" s="73"/>
      <c r="AR961" s="73"/>
      <c r="AS961" s="73"/>
    </row>
    <row r="962" spans="26:45" ht="15.75" thickBot="1">
      <c r="Z962" s="73"/>
      <c r="AA962" s="73"/>
      <c r="AB962" s="73"/>
      <c r="AC962" s="73"/>
      <c r="AD962" s="73"/>
      <c r="AP962" s="73"/>
      <c r="AQ962" s="73"/>
      <c r="AR962" s="73"/>
      <c r="AS962" s="73"/>
    </row>
    <row r="963" spans="26:45" ht="15.75" thickBot="1">
      <c r="Z963" s="73"/>
      <c r="AA963" s="73"/>
      <c r="AB963" s="73"/>
      <c r="AC963" s="73"/>
      <c r="AD963" s="73"/>
      <c r="AP963" s="73"/>
      <c r="AQ963" s="73"/>
      <c r="AR963" s="73"/>
      <c r="AS963" s="73"/>
    </row>
    <row r="964" spans="26:45" ht="15.75" thickBot="1">
      <c r="Z964" s="73"/>
      <c r="AA964" s="73"/>
      <c r="AB964" s="73"/>
      <c r="AC964" s="73"/>
      <c r="AD964" s="73"/>
      <c r="AP964" s="73"/>
      <c r="AQ964" s="73"/>
      <c r="AR964" s="73"/>
      <c r="AS964" s="73"/>
    </row>
    <row r="965" spans="26:45" ht="15.75" thickBot="1">
      <c r="Z965" s="73"/>
      <c r="AA965" s="73"/>
      <c r="AB965" s="73"/>
      <c r="AC965" s="73"/>
      <c r="AD965" s="73"/>
      <c r="AP965" s="73"/>
      <c r="AQ965" s="73"/>
      <c r="AR965" s="73"/>
      <c r="AS965" s="73"/>
    </row>
    <row r="966" spans="26:45" ht="15.75" thickBot="1">
      <c r="Z966" s="73"/>
      <c r="AA966" s="73"/>
      <c r="AB966" s="73"/>
      <c r="AC966" s="73"/>
      <c r="AD966" s="73"/>
      <c r="AP966" s="73"/>
      <c r="AQ966" s="73"/>
      <c r="AR966" s="73"/>
      <c r="AS966" s="73"/>
    </row>
    <row r="967" spans="26:45" ht="15.75" thickBot="1">
      <c r="Z967" s="73"/>
      <c r="AA967" s="73"/>
      <c r="AB967" s="73"/>
      <c r="AC967" s="73"/>
      <c r="AD967" s="73"/>
      <c r="AP967" s="73"/>
      <c r="AQ967" s="73"/>
      <c r="AR967" s="73"/>
      <c r="AS967" s="73"/>
    </row>
    <row r="968" spans="26:45" ht="15.75" thickBot="1">
      <c r="Z968" s="73"/>
      <c r="AA968" s="73"/>
      <c r="AB968" s="73"/>
      <c r="AC968" s="73"/>
      <c r="AD968" s="73"/>
      <c r="AP968" s="73"/>
      <c r="AQ968" s="73"/>
      <c r="AR968" s="73"/>
      <c r="AS968" s="73"/>
    </row>
    <row r="969" spans="26:45" ht="15.75" thickBot="1">
      <c r="Z969" s="73"/>
      <c r="AA969" s="73"/>
      <c r="AB969" s="73"/>
      <c r="AC969" s="73"/>
      <c r="AD969" s="73"/>
      <c r="AP969" s="73"/>
      <c r="AQ969" s="73"/>
      <c r="AR969" s="73"/>
      <c r="AS969" s="73"/>
    </row>
    <row r="970" spans="26:45" ht="15.75" thickBot="1">
      <c r="Z970" s="73"/>
      <c r="AA970" s="73"/>
      <c r="AB970" s="73"/>
      <c r="AC970" s="73"/>
      <c r="AD970" s="73"/>
      <c r="AP970" s="73"/>
      <c r="AQ970" s="73"/>
      <c r="AR970" s="73"/>
      <c r="AS970" s="73"/>
    </row>
    <row r="971" spans="26:45" ht="15.75" thickBot="1">
      <c r="Z971" s="73"/>
      <c r="AA971" s="73"/>
      <c r="AB971" s="73"/>
      <c r="AC971" s="73"/>
      <c r="AD971" s="73"/>
      <c r="AP971" s="73"/>
      <c r="AQ971" s="73"/>
      <c r="AR971" s="73"/>
      <c r="AS971" s="73"/>
    </row>
    <row r="972" spans="26:45" ht="15.75" thickBot="1">
      <c r="Z972" s="73"/>
      <c r="AA972" s="73"/>
      <c r="AB972" s="73"/>
      <c r="AC972" s="73"/>
      <c r="AD972" s="73"/>
      <c r="AP972" s="73"/>
      <c r="AQ972" s="73"/>
      <c r="AR972" s="73"/>
      <c r="AS972" s="73"/>
    </row>
    <row r="973" spans="26:45" ht="15.75" thickBot="1">
      <c r="Z973" s="73"/>
      <c r="AA973" s="73"/>
      <c r="AB973" s="73"/>
      <c r="AC973" s="73"/>
      <c r="AD973" s="73"/>
      <c r="AP973" s="73"/>
      <c r="AQ973" s="73"/>
      <c r="AR973" s="73"/>
      <c r="AS973" s="73"/>
    </row>
    <row r="974" spans="26:45" ht="15.75" thickBot="1">
      <c r="Z974" s="73"/>
      <c r="AA974" s="73"/>
      <c r="AB974" s="73"/>
      <c r="AC974" s="73"/>
      <c r="AD974" s="73"/>
      <c r="AP974" s="73"/>
      <c r="AQ974" s="73"/>
      <c r="AR974" s="73"/>
      <c r="AS974" s="73"/>
    </row>
    <row r="975" spans="26:45" ht="15.75" thickBot="1">
      <c r="Z975" s="73"/>
      <c r="AA975" s="73"/>
      <c r="AB975" s="73"/>
      <c r="AC975" s="73"/>
      <c r="AD975" s="73"/>
      <c r="AP975" s="73"/>
      <c r="AQ975" s="73"/>
      <c r="AR975" s="73"/>
      <c r="AS975" s="73"/>
    </row>
    <row r="976" spans="26:45" ht="15.75" thickBot="1">
      <c r="Z976" s="73"/>
      <c r="AA976" s="73"/>
      <c r="AB976" s="73"/>
      <c r="AC976" s="73"/>
      <c r="AD976" s="73"/>
      <c r="AP976" s="73"/>
      <c r="AQ976" s="73"/>
      <c r="AR976" s="73"/>
      <c r="AS976" s="73"/>
    </row>
    <row r="977" spans="26:45" ht="15.75" thickBot="1">
      <c r="Z977" s="73"/>
      <c r="AA977" s="73"/>
      <c r="AB977" s="73"/>
      <c r="AC977" s="73"/>
      <c r="AD977" s="73"/>
      <c r="AP977" s="73"/>
      <c r="AQ977" s="73"/>
      <c r="AR977" s="73"/>
      <c r="AS977" s="73"/>
    </row>
    <row r="978" spans="26:45" ht="15.75" thickBot="1">
      <c r="Z978" s="73"/>
      <c r="AA978" s="73"/>
      <c r="AB978" s="73"/>
      <c r="AC978" s="73"/>
      <c r="AD978" s="73"/>
      <c r="AP978" s="73"/>
      <c r="AQ978" s="73"/>
      <c r="AR978" s="73"/>
      <c r="AS978" s="73"/>
    </row>
    <row r="979" spans="26:45" ht="15.75" thickBot="1">
      <c r="Z979" s="73"/>
      <c r="AA979" s="73"/>
      <c r="AB979" s="73"/>
      <c r="AC979" s="73"/>
      <c r="AD979" s="73"/>
      <c r="AP979" s="73"/>
      <c r="AQ979" s="73"/>
      <c r="AR979" s="73"/>
      <c r="AS979" s="73"/>
    </row>
    <row r="980" spans="26:45" ht="15.75" thickBot="1">
      <c r="Z980" s="73"/>
      <c r="AA980" s="73"/>
      <c r="AB980" s="73"/>
      <c r="AC980" s="73"/>
      <c r="AD980" s="73"/>
      <c r="AP980" s="73"/>
      <c r="AQ980" s="73"/>
      <c r="AR980" s="73"/>
      <c r="AS980" s="73"/>
    </row>
    <row r="981" spans="26:45" ht="15.75" thickBot="1">
      <c r="Z981" s="73"/>
      <c r="AA981" s="73"/>
      <c r="AB981" s="73"/>
      <c r="AC981" s="73"/>
      <c r="AD981" s="73"/>
      <c r="AP981" s="73"/>
      <c r="AQ981" s="73"/>
      <c r="AR981" s="73"/>
      <c r="AS981" s="73"/>
    </row>
    <row r="982" spans="26:45" ht="15.75" thickBot="1">
      <c r="Z982" s="73"/>
      <c r="AA982" s="73"/>
      <c r="AB982" s="73"/>
      <c r="AC982" s="73"/>
      <c r="AD982" s="73"/>
      <c r="AP982" s="73"/>
      <c r="AQ982" s="73"/>
      <c r="AR982" s="73"/>
      <c r="AS982" s="73"/>
    </row>
    <row r="983" spans="26:45" ht="15.75" thickBot="1">
      <c r="Z983" s="73"/>
      <c r="AA983" s="73"/>
      <c r="AB983" s="73"/>
      <c r="AC983" s="73"/>
      <c r="AD983" s="73"/>
      <c r="AP983" s="73"/>
      <c r="AQ983" s="73"/>
      <c r="AR983" s="73"/>
      <c r="AS983" s="73"/>
    </row>
    <row r="984" spans="26:45" ht="15.75" thickBot="1">
      <c r="Z984" s="73"/>
      <c r="AA984" s="73"/>
      <c r="AB984" s="73"/>
      <c r="AC984" s="73"/>
      <c r="AD984" s="73"/>
      <c r="AP984" s="73"/>
      <c r="AQ984" s="73"/>
      <c r="AR984" s="73"/>
      <c r="AS984" s="73"/>
    </row>
    <row r="985" spans="26:45" ht="15.75" thickBot="1">
      <c r="Z985" s="73"/>
      <c r="AA985" s="73"/>
      <c r="AB985" s="73"/>
      <c r="AC985" s="73"/>
      <c r="AD985" s="73"/>
      <c r="AP985" s="73"/>
      <c r="AQ985" s="73"/>
      <c r="AR985" s="73"/>
      <c r="AS985" s="73"/>
    </row>
    <row r="986" spans="26:45" ht="15.75" thickBot="1">
      <c r="Z986" s="73"/>
      <c r="AA986" s="73"/>
      <c r="AB986" s="73"/>
      <c r="AC986" s="73"/>
      <c r="AD986" s="73"/>
      <c r="AP986" s="73"/>
      <c r="AQ986" s="73"/>
      <c r="AR986" s="73"/>
      <c r="AS986" s="73"/>
    </row>
    <row r="987" spans="26:45" ht="15.75" thickBot="1">
      <c r="Z987" s="73"/>
      <c r="AA987" s="73"/>
      <c r="AB987" s="73"/>
      <c r="AC987" s="73"/>
      <c r="AD987" s="73"/>
      <c r="AP987" s="73"/>
      <c r="AQ987" s="73"/>
      <c r="AR987" s="73"/>
      <c r="AS987" s="73"/>
    </row>
    <row r="988" spans="26:45" ht="15.75" thickBot="1">
      <c r="Z988" s="73"/>
      <c r="AA988" s="73"/>
      <c r="AB988" s="73"/>
      <c r="AC988" s="73"/>
      <c r="AD988" s="73"/>
      <c r="AP988" s="73"/>
      <c r="AQ988" s="73"/>
      <c r="AR988" s="73"/>
      <c r="AS988" s="73"/>
    </row>
    <row r="989" spans="26:45" ht="15.75" thickBot="1">
      <c r="Z989" s="73"/>
      <c r="AA989" s="73"/>
      <c r="AB989" s="73"/>
      <c r="AC989" s="73"/>
      <c r="AD989" s="73"/>
      <c r="AP989" s="73"/>
      <c r="AQ989" s="73"/>
      <c r="AR989" s="73"/>
      <c r="AS989" s="73"/>
    </row>
    <row r="990" spans="26:45" ht="15.75" thickBot="1">
      <c r="Z990" s="73"/>
      <c r="AA990" s="73"/>
      <c r="AB990" s="73"/>
      <c r="AC990" s="73"/>
      <c r="AD990" s="73"/>
      <c r="AP990" s="73"/>
      <c r="AQ990" s="73"/>
      <c r="AR990" s="73"/>
      <c r="AS990" s="73"/>
    </row>
    <row r="991" spans="26:45" ht="15.75" thickBot="1">
      <c r="Z991" s="73"/>
      <c r="AA991" s="73"/>
      <c r="AB991" s="73"/>
      <c r="AC991" s="73"/>
      <c r="AD991" s="73"/>
      <c r="AP991" s="73"/>
      <c r="AQ991" s="73"/>
      <c r="AR991" s="73"/>
      <c r="AS991" s="73"/>
    </row>
    <row r="992" spans="26:45" ht="15.75" thickBot="1">
      <c r="Z992" s="73"/>
      <c r="AA992" s="73"/>
      <c r="AB992" s="73"/>
      <c r="AC992" s="73"/>
      <c r="AD992" s="73"/>
      <c r="AP992" s="73"/>
      <c r="AQ992" s="73"/>
      <c r="AR992" s="73"/>
      <c r="AS992" s="73"/>
    </row>
    <row r="993" spans="26:45" ht="15.75" thickBot="1">
      <c r="Z993" s="73"/>
      <c r="AA993" s="73"/>
      <c r="AB993" s="73"/>
      <c r="AC993" s="73"/>
      <c r="AD993" s="73"/>
      <c r="AP993" s="73"/>
      <c r="AQ993" s="73"/>
      <c r="AR993" s="73"/>
      <c r="AS993" s="73"/>
    </row>
    <row r="994" spans="26:45" ht="15.75" thickBot="1">
      <c r="Z994" s="73"/>
      <c r="AA994" s="73"/>
      <c r="AB994" s="73"/>
      <c r="AC994" s="73"/>
      <c r="AD994" s="73"/>
      <c r="AP994" s="73"/>
      <c r="AQ994" s="73"/>
      <c r="AR994" s="73"/>
      <c r="AS994" s="73"/>
    </row>
    <row r="995" spans="26:45" ht="15.75" thickBot="1">
      <c r="Z995" s="73"/>
      <c r="AA995" s="73"/>
      <c r="AB995" s="73"/>
      <c r="AC995" s="73"/>
      <c r="AD995" s="73"/>
      <c r="AP995" s="73"/>
      <c r="AQ995" s="73"/>
      <c r="AR995" s="73"/>
      <c r="AS995" s="73"/>
    </row>
    <row r="996" spans="26:45" ht="15.75" thickBot="1">
      <c r="Z996" s="73"/>
      <c r="AA996" s="73"/>
      <c r="AB996" s="73"/>
      <c r="AC996" s="73"/>
      <c r="AD996" s="73"/>
      <c r="AP996" s="73"/>
      <c r="AQ996" s="73"/>
      <c r="AR996" s="73"/>
      <c r="AS996" s="73"/>
    </row>
    <row r="997" spans="26:45" ht="15.75" thickBot="1">
      <c r="Z997" s="73"/>
      <c r="AA997" s="73"/>
      <c r="AB997" s="73"/>
      <c r="AC997" s="73"/>
      <c r="AD997" s="73"/>
      <c r="AP997" s="73"/>
      <c r="AQ997" s="73"/>
      <c r="AR997" s="73"/>
      <c r="AS997" s="73"/>
    </row>
    <row r="998" spans="26:45" ht="15.75" thickBot="1">
      <c r="Z998" s="73"/>
      <c r="AA998" s="73"/>
      <c r="AB998" s="73"/>
      <c r="AC998" s="73"/>
      <c r="AD998" s="73"/>
      <c r="AP998" s="73"/>
      <c r="AQ998" s="73"/>
      <c r="AR998" s="73"/>
      <c r="AS998" s="73"/>
    </row>
    <row r="999" spans="26:45" ht="15.75" thickBot="1">
      <c r="Z999" s="73"/>
      <c r="AA999" s="73"/>
      <c r="AB999" s="73"/>
      <c r="AC999" s="73"/>
      <c r="AD999" s="73"/>
      <c r="AP999" s="73"/>
      <c r="AQ999" s="73"/>
      <c r="AR999" s="73"/>
      <c r="AS999" s="73"/>
    </row>
    <row r="1000" spans="26:45" ht="15.75" thickBot="1">
      <c r="Z1000" s="73"/>
      <c r="AA1000" s="73"/>
      <c r="AB1000" s="73"/>
      <c r="AC1000" s="73"/>
      <c r="AD1000" s="73"/>
      <c r="AP1000" s="73"/>
      <c r="AQ1000" s="73"/>
      <c r="AR1000" s="73"/>
      <c r="AS1000" s="73"/>
    </row>
    <row r="1001" spans="26:45" ht="15.75" thickBot="1">
      <c r="Z1001" s="73"/>
      <c r="AA1001" s="73"/>
      <c r="AB1001" s="73"/>
      <c r="AC1001" s="73"/>
      <c r="AD1001" s="73"/>
      <c r="AP1001" s="73"/>
      <c r="AQ1001" s="73"/>
      <c r="AR1001" s="73"/>
      <c r="AS1001" s="73"/>
    </row>
    <row r="1002" spans="26:45" ht="15.75" thickBot="1">
      <c r="Z1002" s="73"/>
      <c r="AA1002" s="73"/>
      <c r="AB1002" s="73"/>
      <c r="AC1002" s="73"/>
      <c r="AD1002" s="73"/>
      <c r="AP1002" s="73"/>
      <c r="AQ1002" s="73"/>
      <c r="AR1002" s="73"/>
      <c r="AS1002" s="73"/>
    </row>
    <row r="1003" spans="26:45" ht="15.75" thickBot="1">
      <c r="Z1003" s="73"/>
      <c r="AA1003" s="73"/>
      <c r="AB1003" s="73"/>
      <c r="AC1003" s="73"/>
      <c r="AD1003" s="73"/>
      <c r="AP1003" s="73"/>
      <c r="AQ1003" s="73"/>
      <c r="AR1003" s="73"/>
      <c r="AS1003" s="73"/>
    </row>
    <row r="1004" spans="26:45" ht="15.75" thickBot="1">
      <c r="Z1004" s="73"/>
      <c r="AA1004" s="73"/>
      <c r="AB1004" s="73"/>
      <c r="AC1004" s="73"/>
      <c r="AD1004" s="73"/>
      <c r="AP1004" s="73"/>
      <c r="AQ1004" s="73"/>
      <c r="AR1004" s="73"/>
      <c r="AS1004" s="73"/>
    </row>
    <row r="1005" spans="26:45" ht="15.75" thickBot="1">
      <c r="Z1005" s="73"/>
      <c r="AA1005" s="73"/>
      <c r="AB1005" s="73"/>
      <c r="AC1005" s="73"/>
      <c r="AD1005" s="73"/>
      <c r="AP1005" s="73"/>
      <c r="AQ1005" s="73"/>
      <c r="AR1005" s="73"/>
      <c r="AS1005" s="73"/>
    </row>
    <row r="1006" spans="26:45" ht="15.75" thickBot="1">
      <c r="Z1006" s="73"/>
      <c r="AA1006" s="73"/>
      <c r="AB1006" s="73"/>
      <c r="AC1006" s="73"/>
      <c r="AD1006" s="73"/>
      <c r="AP1006" s="73"/>
      <c r="AQ1006" s="73"/>
      <c r="AR1006" s="73"/>
      <c r="AS1006" s="73"/>
    </row>
    <row r="1007" spans="26:45" ht="15.75" thickBot="1">
      <c r="Z1007" s="73"/>
      <c r="AA1007" s="73"/>
      <c r="AB1007" s="73"/>
      <c r="AC1007" s="73"/>
      <c r="AD1007" s="73"/>
      <c r="AP1007" s="73"/>
      <c r="AQ1007" s="73"/>
      <c r="AR1007" s="73"/>
      <c r="AS1007" s="73"/>
    </row>
    <row r="1008" spans="26:45" ht="15.75" thickBot="1">
      <c r="Z1008" s="73"/>
      <c r="AA1008" s="73"/>
      <c r="AB1008" s="73"/>
      <c r="AC1008" s="73"/>
      <c r="AD1008" s="73"/>
      <c r="AP1008" s="73"/>
      <c r="AQ1008" s="73"/>
      <c r="AR1008" s="73"/>
      <c r="AS1008" s="73"/>
    </row>
    <row r="1009" spans="26:45" ht="15.75" thickBot="1">
      <c r="Z1009" s="73"/>
      <c r="AA1009" s="73"/>
      <c r="AB1009" s="73"/>
      <c r="AC1009" s="73"/>
      <c r="AD1009" s="73"/>
      <c r="AP1009" s="73"/>
      <c r="AQ1009" s="73"/>
      <c r="AR1009" s="73"/>
      <c r="AS1009" s="73"/>
    </row>
    <row r="1010" spans="26:45" ht="15.75" thickBot="1">
      <c r="Z1010" s="73"/>
      <c r="AA1010" s="73"/>
      <c r="AB1010" s="73"/>
      <c r="AC1010" s="73"/>
      <c r="AD1010" s="73"/>
      <c r="AP1010" s="73"/>
      <c r="AQ1010" s="73"/>
      <c r="AR1010" s="73"/>
      <c r="AS1010" s="73"/>
    </row>
    <row r="1011" spans="26:45" ht="15.75" thickBot="1">
      <c r="Z1011" s="73"/>
      <c r="AA1011" s="73"/>
      <c r="AB1011" s="73"/>
      <c r="AC1011" s="73"/>
      <c r="AD1011" s="73"/>
      <c r="AP1011" s="73"/>
      <c r="AQ1011" s="73"/>
      <c r="AR1011" s="73"/>
      <c r="AS1011" s="73"/>
    </row>
    <row r="1012" spans="26:45" ht="15.75" thickBot="1">
      <c r="Z1012" s="73"/>
      <c r="AA1012" s="73"/>
      <c r="AB1012" s="73"/>
      <c r="AC1012" s="73"/>
      <c r="AD1012" s="73"/>
      <c r="AP1012" s="73"/>
      <c r="AQ1012" s="73"/>
      <c r="AR1012" s="73"/>
      <c r="AS1012" s="73"/>
    </row>
    <row r="1013" spans="26:45" ht="15.75" thickBot="1">
      <c r="Z1013" s="73"/>
      <c r="AA1013" s="73"/>
      <c r="AB1013" s="73"/>
      <c r="AC1013" s="73"/>
      <c r="AD1013" s="73"/>
      <c r="AP1013" s="73"/>
      <c r="AQ1013" s="73"/>
      <c r="AR1013" s="73"/>
      <c r="AS1013" s="73"/>
    </row>
    <row r="1014" spans="26:45" ht="15.75" thickBot="1">
      <c r="Z1014" s="73"/>
      <c r="AA1014" s="73"/>
      <c r="AB1014" s="73"/>
      <c r="AC1014" s="73"/>
      <c r="AD1014" s="73"/>
      <c r="AP1014" s="73"/>
      <c r="AQ1014" s="73"/>
      <c r="AR1014" s="73"/>
      <c r="AS1014" s="73"/>
    </row>
    <row r="1015" spans="26:45" ht="15.75" thickBot="1">
      <c r="Z1015" s="73"/>
      <c r="AA1015" s="73"/>
      <c r="AB1015" s="73"/>
      <c r="AC1015" s="73"/>
      <c r="AD1015" s="73"/>
      <c r="AP1015" s="73"/>
      <c r="AQ1015" s="73"/>
      <c r="AR1015" s="73"/>
      <c r="AS1015" s="73"/>
    </row>
    <row r="1016" spans="26:45" ht="15.75" thickBot="1">
      <c r="Z1016" s="73"/>
      <c r="AA1016" s="73"/>
      <c r="AB1016" s="73"/>
      <c r="AC1016" s="73"/>
      <c r="AD1016" s="73"/>
      <c r="AP1016" s="73"/>
      <c r="AQ1016" s="73"/>
      <c r="AR1016" s="73"/>
      <c r="AS1016" s="73"/>
    </row>
    <row r="1017" spans="26:45" ht="15.75" thickBot="1">
      <c r="AP1017" s="73"/>
      <c r="AQ1017" s="73"/>
      <c r="AR1017" s="73"/>
      <c r="AS1017" s="73"/>
    </row>
  </sheetData>
  <sheetProtection algorithmName="SHA-512" hashValue="+HWpxZ43NUAymaOf6IdjWS59z/UN22Rc2UM28z8k8AndX05/sefZ1Zqygf4UZFWp+mlrCVeDDHlhSOpt2mtCnA==" saltValue="+o5eamPF+RtyxO1BgQ52XA==" spinCount="100000" sheet="1" objects="1" scenarios="1"/>
  <mergeCells count="35">
    <mergeCell ref="CS2:CT2"/>
    <mergeCell ref="CK2:CL2"/>
    <mergeCell ref="CM2:CN2"/>
    <mergeCell ref="CO2:CP2"/>
    <mergeCell ref="CQ2:CR2"/>
    <mergeCell ref="BY4:CA4"/>
    <mergeCell ref="BX2:BX3"/>
    <mergeCell ref="BY2:CA2"/>
    <mergeCell ref="AP1:AS1"/>
    <mergeCell ref="CI2:CJ2"/>
    <mergeCell ref="CG2:CH2"/>
    <mergeCell ref="A2:B2"/>
    <mergeCell ref="C2:G2"/>
    <mergeCell ref="S2:Y2"/>
    <mergeCell ref="AP2:AS2"/>
    <mergeCell ref="Z1:AD1"/>
    <mergeCell ref="Z2:AD2"/>
    <mergeCell ref="J2:R2"/>
    <mergeCell ref="A1:H1"/>
    <mergeCell ref="CU2:CV2"/>
    <mergeCell ref="AZ2:BO2"/>
    <mergeCell ref="AE2:AI2"/>
    <mergeCell ref="BW2:BW3"/>
    <mergeCell ref="AJ2:AL2"/>
    <mergeCell ref="AM2:AO2"/>
    <mergeCell ref="AT2:AY2"/>
    <mergeCell ref="BP2:BP3"/>
    <mergeCell ref="BQ2:BQ3"/>
    <mergeCell ref="BR2:BR3"/>
    <mergeCell ref="BS2:BS3"/>
    <mergeCell ref="BT2:BT3"/>
    <mergeCell ref="BU2:BU3"/>
    <mergeCell ref="BV2:BV3"/>
    <mergeCell ref="CC2:CD2"/>
    <mergeCell ref="CE2:CF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81"/>
  <sheetViews>
    <sheetView workbookViewId="0">
      <selection activeCell="P127" sqref="P127"/>
    </sheetView>
  </sheetViews>
  <sheetFormatPr baseColWidth="10" defaultColWidth="11.5703125" defaultRowHeight="15"/>
  <cols>
    <col min="1" max="1" width="14.28515625" customWidth="1"/>
    <col min="15" max="15" width="11.5703125" style="70"/>
  </cols>
  <sheetData>
    <row r="1" spans="1:18">
      <c r="A1" s="14" t="s">
        <v>206</v>
      </c>
      <c r="P1" s="15"/>
      <c r="Q1" s="15"/>
      <c r="R1" s="15"/>
    </row>
    <row r="2" spans="1:18">
      <c r="A2" s="14" t="s">
        <v>289</v>
      </c>
      <c r="P2" s="15"/>
      <c r="Q2" s="15"/>
      <c r="R2" s="15"/>
    </row>
    <row r="3" spans="1:18" ht="65.650000000000006" customHeight="1" thickBot="1">
      <c r="P3" s="15"/>
      <c r="Q3" s="15"/>
      <c r="R3" s="15"/>
    </row>
    <row r="4" spans="1:18" ht="14.45" customHeight="1">
      <c r="A4" s="353" t="s">
        <v>1</v>
      </c>
      <c r="B4" s="354"/>
      <c r="C4" s="355" t="s">
        <v>9</v>
      </c>
      <c r="D4" s="357" t="s">
        <v>10</v>
      </c>
      <c r="E4" s="359" t="s">
        <v>11</v>
      </c>
      <c r="F4" s="361" t="s">
        <v>12</v>
      </c>
      <c r="G4" s="351" t="s">
        <v>13</v>
      </c>
      <c r="H4" s="341" t="s">
        <v>14</v>
      </c>
      <c r="I4" s="343" t="s">
        <v>15</v>
      </c>
      <c r="J4" s="345" t="s">
        <v>16</v>
      </c>
      <c r="K4" s="349" t="s">
        <v>17</v>
      </c>
      <c r="L4" s="347" t="s">
        <v>199</v>
      </c>
      <c r="M4" s="348"/>
      <c r="N4" s="348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56"/>
      <c r="D5" s="358"/>
      <c r="E5" s="360"/>
      <c r="F5" s="362"/>
      <c r="G5" s="352"/>
      <c r="H5" s="342"/>
      <c r="I5" s="344"/>
      <c r="J5" s="346"/>
      <c r="K5" s="350"/>
      <c r="L5" s="18" t="s">
        <v>195</v>
      </c>
      <c r="M5" s="19" t="s">
        <v>47</v>
      </c>
      <c r="N5" s="19" t="s">
        <v>222</v>
      </c>
      <c r="P5" s="15"/>
      <c r="Q5" s="15"/>
      <c r="R5" s="15"/>
    </row>
    <row r="6" spans="1:18" ht="19.5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339"/>
      <c r="M6" s="339"/>
      <c r="N6" s="340"/>
      <c r="O6" s="24"/>
      <c r="P6" s="25"/>
      <c r="Q6" s="15"/>
      <c r="R6" s="15"/>
    </row>
    <row r="7" spans="1:18" ht="17.25" thickBot="1">
      <c r="A7" s="93" t="s">
        <v>51</v>
      </c>
      <c r="B7" s="109" t="s">
        <v>52</v>
      </c>
      <c r="C7" s="49" t="s">
        <v>200</v>
      </c>
      <c r="D7" s="50" t="s">
        <v>200</v>
      </c>
      <c r="E7" s="51" t="s">
        <v>200</v>
      </c>
      <c r="F7" s="52" t="s">
        <v>200</v>
      </c>
      <c r="G7" s="53" t="s">
        <v>200</v>
      </c>
      <c r="H7" s="54" t="s">
        <v>200</v>
      </c>
      <c r="I7" s="55"/>
      <c r="J7" s="56"/>
      <c r="K7" s="57"/>
      <c r="L7" s="58"/>
      <c r="M7" s="83"/>
      <c r="N7" s="200"/>
      <c r="O7" s="28"/>
      <c r="P7" s="25"/>
      <c r="Q7" s="15"/>
      <c r="R7" s="15"/>
    </row>
    <row r="8" spans="1:18" ht="17.25" thickBot="1">
      <c r="A8" s="93" t="s">
        <v>54</v>
      </c>
      <c r="B8" s="109" t="s">
        <v>52</v>
      </c>
      <c r="C8" s="49" t="s">
        <v>200</v>
      </c>
      <c r="D8" s="50"/>
      <c r="E8" s="51"/>
      <c r="F8" s="52">
        <v>14.5</v>
      </c>
      <c r="G8" s="53"/>
      <c r="H8" s="54"/>
      <c r="I8" s="55"/>
      <c r="J8" s="56"/>
      <c r="K8" s="57"/>
      <c r="L8" s="60"/>
      <c r="M8" s="84"/>
      <c r="N8" s="199">
        <v>6.12</v>
      </c>
      <c r="O8" s="28"/>
      <c r="P8" s="25"/>
      <c r="Q8" s="15"/>
      <c r="R8" s="15"/>
    </row>
    <row r="9" spans="1:18" ht="17.25" thickBot="1">
      <c r="A9" s="93" t="s">
        <v>55</v>
      </c>
      <c r="B9" s="109" t="s">
        <v>56</v>
      </c>
      <c r="C9" s="49" t="s">
        <v>200</v>
      </c>
      <c r="D9" s="50" t="s">
        <v>200</v>
      </c>
      <c r="E9" s="51" t="s">
        <v>200</v>
      </c>
      <c r="F9" s="52" t="s">
        <v>200</v>
      </c>
      <c r="G9" s="53" t="s">
        <v>200</v>
      </c>
      <c r="H9" s="54" t="s">
        <v>200</v>
      </c>
      <c r="I9" s="55"/>
      <c r="J9" s="56"/>
      <c r="K9" s="57"/>
      <c r="L9" s="60"/>
      <c r="M9" s="84"/>
      <c r="N9" s="85"/>
      <c r="O9" s="28"/>
      <c r="P9" s="25"/>
      <c r="Q9" s="15"/>
      <c r="R9" s="15"/>
    </row>
    <row r="10" spans="1:18" ht="17.25" thickBot="1">
      <c r="A10" s="93" t="s">
        <v>57</v>
      </c>
      <c r="B10" s="109" t="s">
        <v>52</v>
      </c>
      <c r="C10" s="49" t="s">
        <v>200</v>
      </c>
      <c r="D10" s="50" t="s">
        <v>200</v>
      </c>
      <c r="E10" s="51" t="s">
        <v>200</v>
      </c>
      <c r="F10" s="52" t="s">
        <v>200</v>
      </c>
      <c r="G10" s="53" t="s">
        <v>200</v>
      </c>
      <c r="H10" s="54" t="s">
        <v>200</v>
      </c>
      <c r="I10" s="55"/>
      <c r="J10" s="56"/>
      <c r="K10" s="57"/>
      <c r="L10" s="60"/>
      <c r="M10" s="84"/>
      <c r="N10" s="85"/>
      <c r="O10" s="28"/>
      <c r="P10" s="25"/>
      <c r="Q10" s="15"/>
      <c r="R10" s="15"/>
    </row>
    <row r="11" spans="1:18" ht="17.25" thickBot="1">
      <c r="A11" s="93" t="s">
        <v>58</v>
      </c>
      <c r="B11" s="109" t="s">
        <v>52</v>
      </c>
      <c r="C11" s="49">
        <v>0.8</v>
      </c>
      <c r="D11" s="50"/>
      <c r="E11" s="51"/>
      <c r="F11" s="52" t="s">
        <v>200</v>
      </c>
      <c r="G11" s="53"/>
      <c r="H11" s="54"/>
      <c r="I11" s="55"/>
      <c r="J11" s="56"/>
      <c r="K11" s="57"/>
      <c r="L11" s="60"/>
      <c r="M11" s="84"/>
      <c r="N11" s="85"/>
      <c r="O11" s="28"/>
      <c r="P11" s="25"/>
      <c r="Q11" s="15"/>
      <c r="R11" s="15"/>
    </row>
    <row r="12" spans="1:18" ht="17.25" thickBot="1">
      <c r="A12" s="93" t="s">
        <v>59</v>
      </c>
      <c r="B12" s="109" t="s">
        <v>52</v>
      </c>
      <c r="C12" s="49" t="s">
        <v>200</v>
      </c>
      <c r="D12" s="50" t="s">
        <v>200</v>
      </c>
      <c r="E12" s="51" t="s">
        <v>200</v>
      </c>
      <c r="F12" s="52" t="s">
        <v>200</v>
      </c>
      <c r="G12" s="53" t="s">
        <v>200</v>
      </c>
      <c r="H12" s="54" t="s">
        <v>200</v>
      </c>
      <c r="I12" s="55"/>
      <c r="J12" s="56"/>
      <c r="K12" s="57"/>
      <c r="L12" s="60"/>
      <c r="M12" s="84"/>
      <c r="N12" s="85"/>
      <c r="O12" s="28"/>
      <c r="P12" s="25"/>
      <c r="Q12" s="15"/>
      <c r="R12" s="15"/>
    </row>
    <row r="13" spans="1:18" ht="33.75" thickBot="1">
      <c r="A13" s="93" t="s">
        <v>231</v>
      </c>
      <c r="B13" s="109" t="s">
        <v>52</v>
      </c>
      <c r="C13" s="49">
        <v>4</v>
      </c>
      <c r="D13" s="50">
        <v>3.5</v>
      </c>
      <c r="E13" s="51">
        <v>4.5</v>
      </c>
      <c r="F13" s="52">
        <v>5.65</v>
      </c>
      <c r="G13" s="53"/>
      <c r="H13" s="54"/>
      <c r="I13" s="55"/>
      <c r="J13" s="56"/>
      <c r="K13" s="57"/>
      <c r="L13" s="60"/>
      <c r="M13" s="84"/>
      <c r="N13" s="85"/>
      <c r="O13" s="28"/>
      <c r="P13" s="25"/>
      <c r="Q13" s="15"/>
      <c r="R13" s="15"/>
    </row>
    <row r="14" spans="1:18" ht="33.75" thickBot="1">
      <c r="A14" s="93" t="s">
        <v>60</v>
      </c>
      <c r="B14" s="109" t="s">
        <v>52</v>
      </c>
      <c r="C14" s="49">
        <v>3.9615384615384617</v>
      </c>
      <c r="D14" s="50">
        <v>3.5</v>
      </c>
      <c r="E14" s="51">
        <v>5</v>
      </c>
      <c r="F14" s="52">
        <v>5.65</v>
      </c>
      <c r="G14" s="53"/>
      <c r="H14" s="54"/>
      <c r="I14" s="55"/>
      <c r="J14" s="56"/>
      <c r="K14" s="57"/>
      <c r="L14" s="60"/>
      <c r="M14" s="84"/>
      <c r="N14" s="85"/>
      <c r="O14" s="28"/>
      <c r="P14" s="25"/>
      <c r="Q14" s="15"/>
      <c r="R14" s="15"/>
    </row>
    <row r="15" spans="1:18" ht="17.25" thickBot="1">
      <c r="A15" s="93" t="s">
        <v>61</v>
      </c>
      <c r="B15" s="109" t="s">
        <v>52</v>
      </c>
      <c r="C15" s="49">
        <v>3.85</v>
      </c>
      <c r="D15" s="50">
        <v>2.5</v>
      </c>
      <c r="E15" s="51">
        <v>4.5</v>
      </c>
      <c r="F15" s="52">
        <v>3.9833333333333329</v>
      </c>
      <c r="G15" s="53">
        <v>2.8</v>
      </c>
      <c r="H15" s="54">
        <v>5.65</v>
      </c>
      <c r="I15" s="55"/>
      <c r="J15" s="56"/>
      <c r="K15" s="57"/>
      <c r="L15" s="60"/>
      <c r="M15" s="84"/>
      <c r="N15" s="85">
        <v>3.54</v>
      </c>
      <c r="O15" s="28"/>
      <c r="P15" s="25"/>
      <c r="Q15" s="15"/>
      <c r="R15" s="15"/>
    </row>
    <row r="16" spans="1:18" ht="17.25" thickBot="1">
      <c r="A16" s="93" t="s">
        <v>263</v>
      </c>
      <c r="B16" s="109" t="s">
        <v>52</v>
      </c>
      <c r="C16" s="49">
        <v>2.8249999999999997</v>
      </c>
      <c r="D16" s="50">
        <v>1.9</v>
      </c>
      <c r="E16" s="51">
        <v>3.7</v>
      </c>
      <c r="F16" s="52">
        <v>2.375</v>
      </c>
      <c r="G16" s="53">
        <v>1.8</v>
      </c>
      <c r="H16" s="54">
        <v>2.95</v>
      </c>
      <c r="I16" s="55"/>
      <c r="J16" s="56"/>
      <c r="K16" s="57"/>
      <c r="L16" s="60"/>
      <c r="M16" s="84"/>
      <c r="N16" s="85">
        <v>1.89</v>
      </c>
      <c r="O16" s="28"/>
      <c r="P16" s="25"/>
      <c r="Q16" s="15"/>
      <c r="R16" s="15"/>
    </row>
    <row r="17" spans="1:18" ht="17.25" thickBot="1">
      <c r="A17" s="93" t="s">
        <v>263</v>
      </c>
      <c r="B17" s="109" t="s">
        <v>56</v>
      </c>
      <c r="C17" s="49">
        <v>2.35</v>
      </c>
      <c r="D17" s="50">
        <v>2</v>
      </c>
      <c r="E17" s="51">
        <v>3.2</v>
      </c>
      <c r="F17" s="52">
        <v>1.9</v>
      </c>
      <c r="G17" s="53"/>
      <c r="H17" s="54"/>
      <c r="I17" s="55"/>
      <c r="J17" s="56"/>
      <c r="K17" s="57"/>
      <c r="L17" s="60"/>
      <c r="M17" s="84"/>
      <c r="N17" s="85"/>
      <c r="O17" s="28"/>
      <c r="P17" s="25"/>
      <c r="Q17" s="15"/>
      <c r="R17" s="15"/>
    </row>
    <row r="18" spans="1:18" ht="17.25" thickBot="1">
      <c r="A18" s="93" t="s">
        <v>264</v>
      </c>
      <c r="B18" s="109" t="s">
        <v>52</v>
      </c>
      <c r="C18" s="49">
        <v>2.8499999999999996</v>
      </c>
      <c r="D18" s="50">
        <v>2.8</v>
      </c>
      <c r="E18" s="51">
        <v>2.9</v>
      </c>
      <c r="F18" s="52" t="s">
        <v>200</v>
      </c>
      <c r="G18" s="53"/>
      <c r="H18" s="54"/>
      <c r="I18" s="55"/>
      <c r="J18" s="56"/>
      <c r="K18" s="57"/>
      <c r="L18" s="60"/>
      <c r="M18" s="84"/>
      <c r="N18" s="85"/>
      <c r="O18" s="28"/>
      <c r="P18" s="25"/>
      <c r="Q18" s="15"/>
      <c r="R18" s="15"/>
    </row>
    <row r="19" spans="1:18" ht="17.25" thickBot="1">
      <c r="A19" s="93" t="s">
        <v>62</v>
      </c>
      <c r="B19" s="109" t="s">
        <v>52</v>
      </c>
      <c r="C19" s="49">
        <v>3.0625</v>
      </c>
      <c r="D19" s="50">
        <v>2.6</v>
      </c>
      <c r="E19" s="51">
        <v>4.2</v>
      </c>
      <c r="F19" s="52">
        <v>2.9750000000000001</v>
      </c>
      <c r="G19" s="53">
        <v>2.5</v>
      </c>
      <c r="H19" s="54">
        <v>3.45</v>
      </c>
      <c r="I19" s="55"/>
      <c r="J19" s="56"/>
      <c r="K19" s="57"/>
      <c r="L19" s="60"/>
      <c r="M19" s="84"/>
      <c r="N19" s="85">
        <v>2.7</v>
      </c>
      <c r="O19" s="28"/>
      <c r="P19" s="25"/>
      <c r="Q19" s="15"/>
      <c r="R19" s="15"/>
    </row>
    <row r="20" spans="1:18" ht="17.25" thickBot="1">
      <c r="A20" s="93" t="s">
        <v>62</v>
      </c>
      <c r="B20" s="109" t="s">
        <v>56</v>
      </c>
      <c r="C20" s="49">
        <v>2.3499999999999996</v>
      </c>
      <c r="D20" s="50">
        <v>1.8</v>
      </c>
      <c r="E20" s="51">
        <v>3.2</v>
      </c>
      <c r="F20" s="52" t="s">
        <v>200</v>
      </c>
      <c r="G20" s="53"/>
      <c r="H20" s="54"/>
      <c r="I20" s="55"/>
      <c r="J20" s="56"/>
      <c r="K20" s="57"/>
      <c r="L20" s="60"/>
      <c r="M20" s="84"/>
      <c r="N20" s="85"/>
      <c r="O20" s="28"/>
      <c r="P20" s="25"/>
      <c r="Q20" s="15"/>
      <c r="R20" s="15"/>
    </row>
    <row r="21" spans="1:18" ht="33.75" thickBot="1">
      <c r="A21" s="93" t="s">
        <v>63</v>
      </c>
      <c r="B21" s="109" t="s">
        <v>52</v>
      </c>
      <c r="C21" s="49">
        <v>4</v>
      </c>
      <c r="D21" s="50" t="s">
        <v>200</v>
      </c>
      <c r="E21" s="51" t="s">
        <v>200</v>
      </c>
      <c r="F21" s="52" t="s">
        <v>200</v>
      </c>
      <c r="G21" s="53"/>
      <c r="H21" s="54"/>
      <c r="I21" s="55"/>
      <c r="J21" s="56"/>
      <c r="K21" s="57"/>
      <c r="L21" s="60"/>
      <c r="M21" s="84"/>
      <c r="N21" s="85"/>
      <c r="O21" s="28"/>
      <c r="P21" s="25"/>
      <c r="Q21" s="15"/>
      <c r="R21" s="15"/>
    </row>
    <row r="22" spans="1:18" ht="17.25" thickBot="1">
      <c r="A22" s="93" t="s">
        <v>64</v>
      </c>
      <c r="B22" s="109" t="s">
        <v>56</v>
      </c>
      <c r="C22" s="49">
        <v>2.66</v>
      </c>
      <c r="D22" s="50">
        <v>2.5</v>
      </c>
      <c r="E22" s="51">
        <v>3.2</v>
      </c>
      <c r="F22" s="52" t="s">
        <v>200</v>
      </c>
      <c r="G22" s="53"/>
      <c r="H22" s="54"/>
      <c r="I22" s="55"/>
      <c r="J22" s="56"/>
      <c r="K22" s="57"/>
      <c r="L22" s="60"/>
      <c r="M22" s="84"/>
      <c r="N22" s="85">
        <v>1.87</v>
      </c>
      <c r="O22" s="28"/>
      <c r="P22" s="25"/>
      <c r="Q22" s="15"/>
      <c r="R22" s="15"/>
    </row>
    <row r="23" spans="1:18" ht="17.25" thickBot="1">
      <c r="A23" s="93" t="s">
        <v>65</v>
      </c>
      <c r="B23" s="109" t="s">
        <v>52</v>
      </c>
      <c r="C23" s="49">
        <v>2.8541666666666665</v>
      </c>
      <c r="D23" s="50">
        <v>2</v>
      </c>
      <c r="E23" s="51">
        <v>3.5</v>
      </c>
      <c r="F23" s="52">
        <v>2.2000000000000002</v>
      </c>
      <c r="G23" s="53">
        <v>1.9</v>
      </c>
      <c r="H23" s="54">
        <v>2.5</v>
      </c>
      <c r="I23" s="55"/>
      <c r="J23" s="56"/>
      <c r="K23" s="57"/>
      <c r="L23" s="60"/>
      <c r="M23" s="84"/>
      <c r="N23" s="85">
        <v>1.73</v>
      </c>
      <c r="O23" s="28"/>
      <c r="P23" s="25"/>
      <c r="Q23" s="15"/>
      <c r="R23" s="15"/>
    </row>
    <row r="24" spans="1:18" ht="17.25" thickBot="1">
      <c r="A24" s="93" t="s">
        <v>66</v>
      </c>
      <c r="B24" s="109" t="s">
        <v>52</v>
      </c>
      <c r="C24" s="49">
        <v>3.1</v>
      </c>
      <c r="D24" s="50" t="s">
        <v>200</v>
      </c>
      <c r="E24" s="51" t="s">
        <v>200</v>
      </c>
      <c r="F24" s="52">
        <v>3.2250000000000001</v>
      </c>
      <c r="G24" s="53"/>
      <c r="H24" s="54"/>
      <c r="I24" s="55"/>
      <c r="J24" s="56"/>
      <c r="K24" s="57"/>
      <c r="L24" s="60"/>
      <c r="M24" s="84"/>
      <c r="N24" s="85">
        <v>2.97</v>
      </c>
      <c r="O24" s="28"/>
      <c r="P24" s="25"/>
      <c r="Q24" s="15"/>
      <c r="R24" s="15"/>
    </row>
    <row r="25" spans="1:18" ht="17.25" thickBot="1">
      <c r="A25" s="93" t="s">
        <v>67</v>
      </c>
      <c r="B25" s="109" t="s">
        <v>52</v>
      </c>
      <c r="C25" s="49">
        <v>3.3</v>
      </c>
      <c r="D25" s="50"/>
      <c r="E25" s="51"/>
      <c r="F25" s="52">
        <v>3.6</v>
      </c>
      <c r="G25" s="53"/>
      <c r="H25" s="54"/>
      <c r="I25" s="55"/>
      <c r="J25" s="56"/>
      <c r="K25" s="57"/>
      <c r="L25" s="60"/>
      <c r="M25" s="84"/>
      <c r="N25" s="85">
        <v>2.42</v>
      </c>
      <c r="O25" s="28"/>
      <c r="P25" s="25"/>
      <c r="Q25" s="15"/>
      <c r="R25" s="15"/>
    </row>
    <row r="26" spans="1:18" ht="33.75" thickBot="1">
      <c r="A26" s="93" t="s">
        <v>68</v>
      </c>
      <c r="B26" s="109" t="s">
        <v>52</v>
      </c>
      <c r="C26" s="49">
        <v>2.9750000000000005</v>
      </c>
      <c r="D26" s="50">
        <v>2.5</v>
      </c>
      <c r="E26" s="51">
        <v>3.9</v>
      </c>
      <c r="F26" s="52">
        <v>2.8</v>
      </c>
      <c r="G26" s="53"/>
      <c r="H26" s="54"/>
      <c r="I26" s="55"/>
      <c r="J26" s="56"/>
      <c r="K26" s="57"/>
      <c r="L26" s="60"/>
      <c r="M26" s="84"/>
      <c r="N26" s="85">
        <v>1.33</v>
      </c>
      <c r="O26" s="28"/>
      <c r="P26" s="25"/>
      <c r="Q26" s="15"/>
      <c r="R26" s="15"/>
    </row>
    <row r="27" spans="1:18" ht="33.75" thickBot="1">
      <c r="A27" s="93" t="s">
        <v>68</v>
      </c>
      <c r="B27" s="109" t="s">
        <v>74</v>
      </c>
      <c r="C27" s="49">
        <v>2.4</v>
      </c>
      <c r="D27" s="50" t="s">
        <v>200</v>
      </c>
      <c r="E27" s="51" t="s">
        <v>200</v>
      </c>
      <c r="F27" s="52" t="s">
        <v>200</v>
      </c>
      <c r="G27" s="53"/>
      <c r="H27" s="54"/>
      <c r="I27" s="55"/>
      <c r="J27" s="56"/>
      <c r="K27" s="57"/>
      <c r="L27" s="60"/>
      <c r="M27" s="84"/>
      <c r="N27" s="85"/>
      <c r="O27" s="28"/>
      <c r="P27" s="25"/>
      <c r="Q27" s="15"/>
      <c r="R27" s="15"/>
    </row>
    <row r="28" spans="1:18" ht="17.25" thickBot="1">
      <c r="A28" s="93" t="s">
        <v>69</v>
      </c>
      <c r="B28" s="109" t="s">
        <v>52</v>
      </c>
      <c r="C28" s="49">
        <v>3.4666666666666668</v>
      </c>
      <c r="D28" s="50">
        <v>2.7</v>
      </c>
      <c r="E28" s="51">
        <v>4.5</v>
      </c>
      <c r="F28" s="52" t="s">
        <v>200</v>
      </c>
      <c r="G28" s="53"/>
      <c r="H28" s="54"/>
      <c r="I28" s="55"/>
      <c r="J28" s="56"/>
      <c r="K28" s="57"/>
      <c r="L28" s="60"/>
      <c r="M28" s="84"/>
      <c r="N28" s="85"/>
      <c r="O28" s="28"/>
      <c r="P28" s="25"/>
      <c r="Q28" s="15"/>
      <c r="R28" s="15"/>
    </row>
    <row r="29" spans="1:18" ht="17.25" thickBot="1">
      <c r="A29" s="93" t="s">
        <v>71</v>
      </c>
      <c r="B29" s="109" t="s">
        <v>52</v>
      </c>
      <c r="C29" s="49">
        <v>2.6</v>
      </c>
      <c r="D29" s="50"/>
      <c r="E29" s="51"/>
      <c r="F29" s="52">
        <v>2.5499999999999998</v>
      </c>
      <c r="G29" s="53"/>
      <c r="H29" s="54"/>
      <c r="I29" s="55"/>
      <c r="J29" s="56"/>
      <c r="K29" s="57"/>
      <c r="L29" s="60"/>
      <c r="M29" s="84"/>
      <c r="N29" s="85"/>
      <c r="O29" s="28"/>
      <c r="P29" s="25"/>
      <c r="Q29" s="15"/>
      <c r="R29" s="15"/>
    </row>
    <row r="30" spans="1:18" ht="17.25" thickBot="1">
      <c r="A30" s="93" t="s">
        <v>72</v>
      </c>
      <c r="B30" s="109" t="s">
        <v>52</v>
      </c>
      <c r="C30" s="49">
        <v>3.1</v>
      </c>
      <c r="D30" s="50">
        <v>3</v>
      </c>
      <c r="E30" s="51">
        <v>3.2</v>
      </c>
      <c r="F30" s="52" t="s">
        <v>200</v>
      </c>
      <c r="G30" s="53"/>
      <c r="H30" s="54"/>
      <c r="I30" s="55"/>
      <c r="J30" s="56"/>
      <c r="K30" s="57"/>
      <c r="L30" s="60"/>
      <c r="M30" s="84"/>
      <c r="N30" s="85">
        <v>1.54</v>
      </c>
      <c r="O30" s="28"/>
      <c r="P30" s="25"/>
      <c r="Q30" s="15"/>
      <c r="R30" s="15"/>
    </row>
    <row r="31" spans="1:18" ht="17.25" thickBot="1">
      <c r="A31" s="93" t="s">
        <v>72</v>
      </c>
      <c r="B31" s="109" t="s">
        <v>74</v>
      </c>
      <c r="C31" s="49" t="s">
        <v>200</v>
      </c>
      <c r="D31" s="50" t="s">
        <v>200</v>
      </c>
      <c r="E31" s="51" t="s">
        <v>200</v>
      </c>
      <c r="F31" s="52">
        <v>3.85</v>
      </c>
      <c r="G31" s="53"/>
      <c r="H31" s="54"/>
      <c r="I31" s="55"/>
      <c r="J31" s="56"/>
      <c r="K31" s="57"/>
      <c r="L31" s="60"/>
      <c r="M31" s="84"/>
      <c r="N31" s="85"/>
      <c r="O31" s="28"/>
      <c r="P31" s="25"/>
      <c r="Q31" s="15"/>
      <c r="R31" s="15"/>
    </row>
    <row r="32" spans="1:18" ht="17.25" thickBot="1">
      <c r="A32" s="93" t="s">
        <v>73</v>
      </c>
      <c r="B32" s="109" t="s">
        <v>52</v>
      </c>
      <c r="C32" s="49">
        <v>3.85</v>
      </c>
      <c r="D32" s="50">
        <v>3.2</v>
      </c>
      <c r="E32" s="51">
        <v>4.5</v>
      </c>
      <c r="F32" s="52" t="s">
        <v>200</v>
      </c>
      <c r="G32" s="53"/>
      <c r="H32" s="54"/>
      <c r="I32" s="55"/>
      <c r="J32" s="56"/>
      <c r="K32" s="57"/>
      <c r="L32" s="60"/>
      <c r="M32" s="84"/>
      <c r="N32" s="85">
        <v>1.76</v>
      </c>
      <c r="O32" s="28"/>
      <c r="P32" s="25"/>
      <c r="Q32" s="15"/>
      <c r="R32" s="15"/>
    </row>
    <row r="33" spans="1:18" ht="17.25" thickBot="1">
      <c r="A33" s="93" t="s">
        <v>73</v>
      </c>
      <c r="B33" s="109" t="s">
        <v>74</v>
      </c>
      <c r="C33" s="49">
        <v>1.5</v>
      </c>
      <c r="D33" s="50">
        <v>1</v>
      </c>
      <c r="E33" s="51">
        <v>1.9</v>
      </c>
      <c r="F33" s="52">
        <v>1.5</v>
      </c>
      <c r="G33" s="53"/>
      <c r="H33" s="54"/>
      <c r="I33" s="55"/>
      <c r="J33" s="56"/>
      <c r="K33" s="57"/>
      <c r="L33" s="60"/>
      <c r="M33" s="84"/>
      <c r="N33" s="85"/>
      <c r="O33" s="28"/>
      <c r="P33" s="25"/>
      <c r="Q33" s="15"/>
      <c r="R33" s="15"/>
    </row>
    <row r="34" spans="1:18" ht="17.25" thickBot="1">
      <c r="A34" s="93" t="s">
        <v>75</v>
      </c>
      <c r="B34" s="109" t="s">
        <v>52</v>
      </c>
      <c r="C34" s="49">
        <v>3.15</v>
      </c>
      <c r="D34" s="50">
        <v>2.5</v>
      </c>
      <c r="E34" s="51">
        <v>3.9</v>
      </c>
      <c r="F34" s="52">
        <v>3.95</v>
      </c>
      <c r="G34" s="53"/>
      <c r="H34" s="54"/>
      <c r="I34" s="55"/>
      <c r="J34" s="56"/>
      <c r="K34" s="57"/>
      <c r="L34" s="60"/>
      <c r="M34" s="84"/>
      <c r="N34" s="85">
        <v>2.97</v>
      </c>
      <c r="O34" s="28"/>
      <c r="P34" s="25"/>
      <c r="Q34" s="15"/>
      <c r="R34" s="15"/>
    </row>
    <row r="35" spans="1:18" ht="17.25" thickBot="1">
      <c r="A35" s="93" t="s">
        <v>76</v>
      </c>
      <c r="B35" s="109" t="s">
        <v>52</v>
      </c>
      <c r="C35" s="49">
        <v>4.166666666666667</v>
      </c>
      <c r="D35" s="50" t="s">
        <v>200</v>
      </c>
      <c r="E35" s="51" t="s">
        <v>200</v>
      </c>
      <c r="F35" s="52">
        <v>3.9249999999999998</v>
      </c>
      <c r="G35" s="53"/>
      <c r="H35" s="54"/>
      <c r="I35" s="55"/>
      <c r="J35" s="56"/>
      <c r="K35" s="57"/>
      <c r="L35" s="60"/>
      <c r="M35" s="84"/>
      <c r="N35" s="85">
        <v>2.4900000000000002</v>
      </c>
      <c r="O35" s="28"/>
      <c r="P35" s="25"/>
      <c r="Q35" s="15"/>
      <c r="R35" s="15"/>
    </row>
    <row r="36" spans="1:18" ht="17.25" thickBot="1">
      <c r="A36" s="93" t="s">
        <v>265</v>
      </c>
      <c r="B36" s="109" t="s">
        <v>52</v>
      </c>
      <c r="C36" s="49">
        <v>3</v>
      </c>
      <c r="D36" s="50"/>
      <c r="E36" s="51"/>
      <c r="F36" s="52" t="s">
        <v>200</v>
      </c>
      <c r="G36" s="53"/>
      <c r="H36" s="54"/>
      <c r="I36" s="55"/>
      <c r="J36" s="56"/>
      <c r="K36" s="57"/>
      <c r="L36" s="60"/>
      <c r="M36" s="84"/>
      <c r="N36" s="85"/>
      <c r="O36" s="28"/>
      <c r="P36" s="25"/>
      <c r="Q36" s="15"/>
      <c r="R36" s="15"/>
    </row>
    <row r="37" spans="1:18" ht="33.75" thickBot="1">
      <c r="A37" s="93" t="s">
        <v>77</v>
      </c>
      <c r="B37" s="109" t="s">
        <v>52</v>
      </c>
      <c r="C37" s="49" t="s">
        <v>200</v>
      </c>
      <c r="D37" s="50" t="s">
        <v>200</v>
      </c>
      <c r="E37" s="51" t="s">
        <v>200</v>
      </c>
      <c r="F37" s="52" t="s">
        <v>200</v>
      </c>
      <c r="G37" s="53"/>
      <c r="H37" s="54"/>
      <c r="I37" s="55"/>
      <c r="J37" s="56"/>
      <c r="K37" s="57"/>
      <c r="L37" s="60"/>
      <c r="M37" s="84"/>
      <c r="N37" s="85">
        <v>2.39</v>
      </c>
      <c r="O37" s="28"/>
      <c r="P37" s="25"/>
      <c r="Q37" s="15"/>
      <c r="R37" s="15"/>
    </row>
    <row r="38" spans="1:18" ht="33.75" thickBot="1">
      <c r="A38" s="93" t="s">
        <v>77</v>
      </c>
      <c r="B38" s="109" t="s">
        <v>74</v>
      </c>
      <c r="C38" s="49" t="s">
        <v>200</v>
      </c>
      <c r="D38" s="50" t="s">
        <v>200</v>
      </c>
      <c r="E38" s="51" t="s">
        <v>200</v>
      </c>
      <c r="F38" s="52">
        <v>3.95</v>
      </c>
      <c r="G38" s="53"/>
      <c r="H38" s="54"/>
      <c r="I38" s="55"/>
      <c r="J38" s="56"/>
      <c r="K38" s="57"/>
      <c r="L38" s="60"/>
      <c r="M38" s="84"/>
      <c r="N38" s="85"/>
      <c r="O38" s="28"/>
      <c r="P38" s="25"/>
      <c r="Q38" s="15"/>
      <c r="R38" s="15"/>
    </row>
    <row r="39" spans="1:18" ht="33.75" thickBot="1">
      <c r="A39" s="93" t="s">
        <v>78</v>
      </c>
      <c r="B39" s="109" t="s">
        <v>52</v>
      </c>
      <c r="C39" s="49">
        <v>4</v>
      </c>
      <c r="D39" s="50"/>
      <c r="E39" s="51"/>
      <c r="F39" s="52" t="s">
        <v>200</v>
      </c>
      <c r="G39" s="53"/>
      <c r="H39" s="54"/>
      <c r="I39" s="55"/>
      <c r="J39" s="56"/>
      <c r="K39" s="57"/>
      <c r="L39" s="60"/>
      <c r="M39" s="84"/>
      <c r="N39" s="85">
        <v>1.27</v>
      </c>
      <c r="O39" s="28"/>
      <c r="P39" s="25"/>
      <c r="Q39" s="15"/>
      <c r="R39" s="15"/>
    </row>
    <row r="40" spans="1:18" ht="33.75" thickBot="1">
      <c r="A40" s="93" t="s">
        <v>78</v>
      </c>
      <c r="B40" s="109" t="s">
        <v>74</v>
      </c>
      <c r="C40" s="49" t="s">
        <v>200</v>
      </c>
      <c r="D40" s="50"/>
      <c r="E40" s="51"/>
      <c r="F40" s="52">
        <v>1.9</v>
      </c>
      <c r="G40" s="53"/>
      <c r="H40" s="54"/>
      <c r="I40" s="55"/>
      <c r="J40" s="56"/>
      <c r="K40" s="57"/>
      <c r="L40" s="60"/>
      <c r="M40" s="84"/>
      <c r="N40" s="85"/>
      <c r="O40" s="28"/>
      <c r="P40" s="25"/>
      <c r="Q40" s="15"/>
      <c r="R40" s="15"/>
    </row>
    <row r="41" spans="1:18" ht="33.75" thickBot="1">
      <c r="A41" s="93" t="s">
        <v>79</v>
      </c>
      <c r="B41" s="109" t="s">
        <v>74</v>
      </c>
      <c r="C41" s="49">
        <v>1.1499999999999999</v>
      </c>
      <c r="D41" s="50">
        <v>0.8</v>
      </c>
      <c r="E41" s="51">
        <v>1.5</v>
      </c>
      <c r="F41" s="52" t="s">
        <v>200</v>
      </c>
      <c r="G41" s="53"/>
      <c r="H41" s="54"/>
      <c r="I41" s="55"/>
      <c r="J41" s="56"/>
      <c r="K41" s="57"/>
      <c r="L41" s="60"/>
      <c r="M41" s="84"/>
      <c r="N41" s="85"/>
      <c r="O41" s="28"/>
      <c r="P41" s="25"/>
      <c r="Q41" s="15"/>
      <c r="R41" s="15"/>
    </row>
    <row r="42" spans="1:18" ht="33.75" thickBot="1">
      <c r="A42" s="93" t="s">
        <v>79</v>
      </c>
      <c r="B42" s="109" t="s">
        <v>52</v>
      </c>
      <c r="C42" s="49">
        <v>3.56</v>
      </c>
      <c r="D42" s="50">
        <v>3.2</v>
      </c>
      <c r="E42" s="51">
        <v>4</v>
      </c>
      <c r="F42" s="52" t="s">
        <v>200</v>
      </c>
      <c r="G42" s="53"/>
      <c r="H42" s="54"/>
      <c r="I42" s="55"/>
      <c r="J42" s="56"/>
      <c r="K42" s="57"/>
      <c r="L42" s="60"/>
      <c r="M42" s="84"/>
      <c r="N42" s="85"/>
      <c r="O42" s="28"/>
      <c r="P42" s="25"/>
      <c r="Q42" s="15"/>
      <c r="R42" s="15"/>
    </row>
    <row r="43" spans="1:18" ht="33.75" thickBot="1">
      <c r="A43" s="93" t="s">
        <v>80</v>
      </c>
      <c r="B43" s="109" t="s">
        <v>52</v>
      </c>
      <c r="C43" s="49">
        <v>2.4285714285714284</v>
      </c>
      <c r="D43" s="50">
        <v>1.5</v>
      </c>
      <c r="E43" s="51">
        <v>2.9</v>
      </c>
      <c r="F43" s="52">
        <v>4.95</v>
      </c>
      <c r="G43" s="53"/>
      <c r="H43" s="54"/>
      <c r="I43" s="55"/>
      <c r="J43" s="56"/>
      <c r="K43" s="57"/>
      <c r="L43" s="60"/>
      <c r="M43" s="84"/>
      <c r="N43" s="85">
        <v>2</v>
      </c>
      <c r="O43" s="28"/>
      <c r="P43" s="25"/>
      <c r="Q43" s="15"/>
      <c r="R43" s="15"/>
    </row>
    <row r="44" spans="1:18" ht="33.75" thickBot="1">
      <c r="A44" s="93" t="s">
        <v>81</v>
      </c>
      <c r="B44" s="109" t="s">
        <v>52</v>
      </c>
      <c r="C44" s="49">
        <v>2.7181818181818183</v>
      </c>
      <c r="D44" s="50">
        <v>1.7</v>
      </c>
      <c r="E44" s="51">
        <v>3.2</v>
      </c>
      <c r="F44" s="52">
        <v>2.5833333333333335</v>
      </c>
      <c r="G44" s="53">
        <v>1.2</v>
      </c>
      <c r="H44" s="54">
        <v>4.95</v>
      </c>
      <c r="I44" s="55"/>
      <c r="J44" s="56"/>
      <c r="K44" s="57"/>
      <c r="L44" s="60"/>
      <c r="M44" s="84"/>
      <c r="N44" s="85">
        <v>1.83</v>
      </c>
      <c r="O44" s="28"/>
      <c r="P44" s="25"/>
      <c r="Q44" s="15"/>
      <c r="R44" s="15"/>
    </row>
    <row r="45" spans="1:18" ht="33.75" thickBot="1">
      <c r="A45" s="93" t="s">
        <v>82</v>
      </c>
      <c r="B45" s="109" t="s">
        <v>52</v>
      </c>
      <c r="C45" s="49">
        <v>2.3000000000000003</v>
      </c>
      <c r="D45" s="50">
        <v>1.9</v>
      </c>
      <c r="E45" s="51">
        <v>2.9</v>
      </c>
      <c r="F45" s="52">
        <v>2.7166666666666668</v>
      </c>
      <c r="G45" s="53">
        <v>1.6</v>
      </c>
      <c r="H45" s="54">
        <v>4.95</v>
      </c>
      <c r="I45" s="55"/>
      <c r="J45" s="56"/>
      <c r="K45" s="57"/>
      <c r="L45" s="60"/>
      <c r="M45" s="84"/>
      <c r="N45" s="85">
        <v>1.62</v>
      </c>
      <c r="O45" s="28"/>
      <c r="P45" s="25"/>
      <c r="Q45" s="15"/>
      <c r="R45" s="15"/>
    </row>
    <row r="46" spans="1:18" ht="33.75" thickBot="1">
      <c r="A46" s="93" t="s">
        <v>83</v>
      </c>
      <c r="B46" s="109" t="s">
        <v>52</v>
      </c>
      <c r="C46" s="49">
        <v>2.7583333333333333</v>
      </c>
      <c r="D46" s="50">
        <v>1.9</v>
      </c>
      <c r="E46" s="51">
        <v>3.5</v>
      </c>
      <c r="F46" s="52">
        <v>2.19</v>
      </c>
      <c r="G46" s="53">
        <v>1.2</v>
      </c>
      <c r="H46" s="54">
        <v>4.95</v>
      </c>
      <c r="I46" s="55"/>
      <c r="J46" s="56"/>
      <c r="K46" s="57"/>
      <c r="L46" s="60"/>
      <c r="M46" s="84"/>
      <c r="N46" s="85">
        <v>1.73</v>
      </c>
      <c r="O46" s="28"/>
      <c r="P46" s="25"/>
      <c r="Q46" s="15"/>
      <c r="R46" s="15"/>
    </row>
    <row r="47" spans="1:18" ht="33.75" thickBot="1">
      <c r="A47" s="93" t="s">
        <v>84</v>
      </c>
      <c r="B47" s="109" t="s">
        <v>52</v>
      </c>
      <c r="C47" s="49">
        <v>2.7499999999999996</v>
      </c>
      <c r="D47" s="50">
        <v>2.2000000000000002</v>
      </c>
      <c r="E47" s="51">
        <v>3.2</v>
      </c>
      <c r="F47" s="52">
        <v>4.95</v>
      </c>
      <c r="G47" s="53"/>
      <c r="H47" s="54"/>
      <c r="I47" s="55"/>
      <c r="J47" s="56"/>
      <c r="K47" s="57"/>
      <c r="L47" s="60"/>
      <c r="M47" s="84"/>
      <c r="N47" s="85">
        <v>1.68</v>
      </c>
      <c r="O47" s="28"/>
      <c r="P47" s="25"/>
      <c r="Q47" s="15"/>
      <c r="R47" s="15"/>
    </row>
    <row r="48" spans="1:18" ht="33.75" thickBot="1">
      <c r="A48" s="93" t="s">
        <v>85</v>
      </c>
      <c r="B48" s="109" t="s">
        <v>52</v>
      </c>
      <c r="C48" s="49">
        <v>2.6333333333333333</v>
      </c>
      <c r="D48" s="50">
        <v>2.2000000000000002</v>
      </c>
      <c r="E48" s="51">
        <v>2.9</v>
      </c>
      <c r="F48" s="52">
        <v>4.95</v>
      </c>
      <c r="G48" s="53"/>
      <c r="H48" s="54"/>
      <c r="I48" s="55"/>
      <c r="J48" s="56"/>
      <c r="K48" s="57"/>
      <c r="L48" s="60"/>
      <c r="M48" s="84"/>
      <c r="N48" s="85">
        <v>1.44</v>
      </c>
      <c r="O48" s="28"/>
      <c r="P48" s="25"/>
      <c r="Q48" s="15"/>
      <c r="R48" s="15"/>
    </row>
    <row r="49" spans="1:18" ht="17.25" thickBot="1">
      <c r="A49" s="93" t="s">
        <v>86</v>
      </c>
      <c r="B49" s="109" t="s">
        <v>52</v>
      </c>
      <c r="C49" s="49">
        <v>2.6428571428571428</v>
      </c>
      <c r="D49" s="50">
        <v>2.1</v>
      </c>
      <c r="E49" s="51">
        <v>3.5</v>
      </c>
      <c r="F49" s="52">
        <v>4.375</v>
      </c>
      <c r="G49" s="53">
        <v>2.8</v>
      </c>
      <c r="H49" s="54">
        <v>5.95</v>
      </c>
      <c r="I49" s="55"/>
      <c r="J49" s="56"/>
      <c r="K49" s="57"/>
      <c r="L49" s="60"/>
      <c r="M49" s="84"/>
      <c r="N49" s="85">
        <v>4.9000000000000004</v>
      </c>
      <c r="O49" s="28"/>
      <c r="P49" s="25"/>
      <c r="Q49" s="15"/>
      <c r="R49" s="15"/>
    </row>
    <row r="50" spans="1:18" ht="17.25" thickBot="1">
      <c r="A50" s="93" t="s">
        <v>87</v>
      </c>
      <c r="B50" s="109" t="s">
        <v>52</v>
      </c>
      <c r="C50" s="49">
        <v>2.7714285714285714</v>
      </c>
      <c r="D50" s="50">
        <v>2.1</v>
      </c>
      <c r="E50" s="51">
        <v>3.5</v>
      </c>
      <c r="F50" s="52">
        <v>5.95</v>
      </c>
      <c r="G50" s="53"/>
      <c r="H50" s="54"/>
      <c r="I50" s="55"/>
      <c r="J50" s="56"/>
      <c r="K50" s="57"/>
      <c r="L50" s="60"/>
      <c r="M50" s="84"/>
      <c r="N50" s="85"/>
      <c r="O50" s="28"/>
      <c r="P50" s="25"/>
      <c r="Q50" s="15"/>
      <c r="R50" s="15"/>
    </row>
    <row r="51" spans="1:18" ht="17.25" thickBot="1">
      <c r="A51" s="93" t="s">
        <v>88</v>
      </c>
      <c r="B51" s="109" t="s">
        <v>52</v>
      </c>
      <c r="C51" s="49">
        <v>2.7777777777777781</v>
      </c>
      <c r="D51" s="50">
        <v>2.1</v>
      </c>
      <c r="E51" s="51">
        <v>3.5</v>
      </c>
      <c r="F51" s="52">
        <v>5.95</v>
      </c>
      <c r="G51" s="53"/>
      <c r="H51" s="54"/>
      <c r="I51" s="55"/>
      <c r="J51" s="56"/>
      <c r="K51" s="57"/>
      <c r="L51" s="60"/>
      <c r="M51" s="84"/>
      <c r="N51" s="85"/>
      <c r="O51" s="28"/>
      <c r="P51" s="25"/>
      <c r="Q51" s="15"/>
      <c r="R51" s="15"/>
    </row>
    <row r="52" spans="1:18" ht="17.25" thickBot="1">
      <c r="A52" s="93" t="s">
        <v>89</v>
      </c>
      <c r="B52" s="109" t="s">
        <v>52</v>
      </c>
      <c r="C52" s="49">
        <v>5.375</v>
      </c>
      <c r="D52" s="50">
        <v>4</v>
      </c>
      <c r="E52" s="51">
        <v>6.5</v>
      </c>
      <c r="F52" s="52">
        <v>5.95</v>
      </c>
      <c r="G52" s="53"/>
      <c r="H52" s="54"/>
      <c r="I52" s="55"/>
      <c r="J52" s="56"/>
      <c r="K52" s="57"/>
      <c r="L52" s="60"/>
      <c r="M52" s="84"/>
      <c r="N52" s="85">
        <v>3.61</v>
      </c>
      <c r="O52" s="28"/>
      <c r="P52" s="25"/>
      <c r="Q52" s="15"/>
      <c r="R52" s="15"/>
    </row>
    <row r="53" spans="1:18" ht="17.25" thickBot="1">
      <c r="A53" s="93" t="s">
        <v>90</v>
      </c>
      <c r="B53" s="109" t="s">
        <v>52</v>
      </c>
      <c r="C53" s="49">
        <v>6.1999999999999993</v>
      </c>
      <c r="D53" s="50">
        <v>5</v>
      </c>
      <c r="E53" s="51">
        <v>8</v>
      </c>
      <c r="F53" s="52">
        <v>5.5</v>
      </c>
      <c r="G53" s="53"/>
      <c r="H53" s="54"/>
      <c r="I53" s="55"/>
      <c r="J53" s="56"/>
      <c r="K53" s="57"/>
      <c r="L53" s="60"/>
      <c r="M53" s="84"/>
      <c r="N53" s="85">
        <v>3.78</v>
      </c>
      <c r="O53" s="28"/>
      <c r="P53" s="25"/>
      <c r="Q53" s="15"/>
      <c r="R53" s="15"/>
    </row>
    <row r="54" spans="1:18" ht="17.25" thickBot="1">
      <c r="A54" s="93" t="s">
        <v>91</v>
      </c>
      <c r="B54" s="109" t="s">
        <v>52</v>
      </c>
      <c r="C54" s="49">
        <v>3.6909090909090909</v>
      </c>
      <c r="D54" s="50">
        <v>3</v>
      </c>
      <c r="E54" s="51">
        <v>5.5</v>
      </c>
      <c r="F54" s="52">
        <v>3.6749999999999998</v>
      </c>
      <c r="G54" s="53">
        <v>2.9</v>
      </c>
      <c r="H54" s="54">
        <v>4.45</v>
      </c>
      <c r="I54" s="55"/>
      <c r="J54" s="56"/>
      <c r="K54" s="57"/>
      <c r="L54" s="60"/>
      <c r="M54" s="84"/>
      <c r="N54" s="85">
        <v>2.85</v>
      </c>
      <c r="O54" s="28"/>
      <c r="P54" s="25"/>
      <c r="Q54" s="15"/>
      <c r="R54" s="15"/>
    </row>
    <row r="55" spans="1:18" ht="17.25" thickBot="1">
      <c r="A55" s="93" t="s">
        <v>266</v>
      </c>
      <c r="B55" s="109" t="s">
        <v>92</v>
      </c>
      <c r="C55" s="49">
        <v>3.5</v>
      </c>
      <c r="D55" s="50"/>
      <c r="E55" s="51"/>
      <c r="F55" s="52" t="s">
        <v>200</v>
      </c>
      <c r="G55" s="53"/>
      <c r="H55" s="54"/>
      <c r="I55" s="55"/>
      <c r="J55" s="56"/>
      <c r="K55" s="57"/>
      <c r="L55" s="60"/>
      <c r="M55" s="84"/>
      <c r="N55" s="85"/>
      <c r="O55" s="28"/>
      <c r="P55" s="25"/>
      <c r="Q55" s="15"/>
      <c r="R55" s="15"/>
    </row>
    <row r="56" spans="1:18" ht="17.25" thickBot="1">
      <c r="A56" s="93" t="s">
        <v>93</v>
      </c>
      <c r="B56" s="109" t="s">
        <v>52</v>
      </c>
      <c r="C56" s="49">
        <v>8.11</v>
      </c>
      <c r="D56" s="50">
        <v>6.5</v>
      </c>
      <c r="E56" s="51">
        <v>10</v>
      </c>
      <c r="F56" s="52">
        <v>8.9749999999999996</v>
      </c>
      <c r="G56" s="53">
        <v>8</v>
      </c>
      <c r="H56" s="54">
        <v>9.9499999999999993</v>
      </c>
      <c r="I56" s="55"/>
      <c r="J56" s="56"/>
      <c r="K56" s="57"/>
      <c r="L56" s="60"/>
      <c r="M56" s="84"/>
      <c r="N56" s="85">
        <v>8.4</v>
      </c>
      <c r="O56" s="28"/>
      <c r="P56" s="25"/>
      <c r="Q56" s="15"/>
      <c r="R56" s="15"/>
    </row>
    <row r="57" spans="1:18" ht="33.75" thickBot="1">
      <c r="A57" s="93" t="s">
        <v>94</v>
      </c>
      <c r="B57" s="109" t="s">
        <v>52</v>
      </c>
      <c r="C57" s="49">
        <v>5</v>
      </c>
      <c r="D57" s="50"/>
      <c r="E57" s="51"/>
      <c r="F57" s="52">
        <v>9.9499999999999993</v>
      </c>
      <c r="G57" s="53"/>
      <c r="H57" s="54"/>
      <c r="I57" s="55"/>
      <c r="J57" s="56"/>
      <c r="K57" s="57"/>
      <c r="L57" s="60"/>
      <c r="M57" s="84"/>
      <c r="N57" s="85"/>
      <c r="O57" s="28"/>
      <c r="P57" s="25"/>
      <c r="Q57" s="15"/>
      <c r="R57" s="15"/>
    </row>
    <row r="58" spans="1:18" ht="17.25" thickBot="1">
      <c r="A58" s="93" t="s">
        <v>95</v>
      </c>
      <c r="B58" s="109" t="s">
        <v>74</v>
      </c>
      <c r="C58" s="49" t="s">
        <v>200</v>
      </c>
      <c r="D58" s="50"/>
      <c r="E58" s="51"/>
      <c r="F58" s="52" t="s">
        <v>200</v>
      </c>
      <c r="G58" s="53"/>
      <c r="H58" s="54"/>
      <c r="I58" s="55"/>
      <c r="J58" s="56"/>
      <c r="K58" s="57"/>
      <c r="L58" s="60"/>
      <c r="M58" s="84"/>
      <c r="N58" s="85"/>
      <c r="O58" s="28"/>
      <c r="P58" s="25"/>
      <c r="Q58" s="15"/>
      <c r="R58" s="15"/>
    </row>
    <row r="59" spans="1:18" ht="33.75" thickBot="1">
      <c r="A59" s="93" t="s">
        <v>96</v>
      </c>
      <c r="B59" s="109" t="s">
        <v>52</v>
      </c>
      <c r="C59" s="49">
        <v>3.25</v>
      </c>
      <c r="D59" s="50">
        <v>3</v>
      </c>
      <c r="E59" s="51">
        <v>3.5</v>
      </c>
      <c r="F59" s="52" t="s">
        <v>200</v>
      </c>
      <c r="G59" s="53"/>
      <c r="H59" s="54"/>
      <c r="I59" s="55"/>
      <c r="J59" s="56"/>
      <c r="K59" s="57"/>
      <c r="L59" s="60"/>
      <c r="M59" s="84"/>
      <c r="N59" s="85"/>
      <c r="O59" s="28"/>
      <c r="P59" s="25"/>
      <c r="Q59" s="15"/>
      <c r="R59" s="15"/>
    </row>
    <row r="60" spans="1:18" ht="33.75" thickBot="1">
      <c r="A60" s="93" t="s">
        <v>267</v>
      </c>
      <c r="B60" s="109" t="s">
        <v>52</v>
      </c>
      <c r="C60" s="49">
        <v>3</v>
      </c>
      <c r="D60" s="50" t="s">
        <v>200</v>
      </c>
      <c r="E60" s="51" t="s">
        <v>200</v>
      </c>
      <c r="F60" s="52" t="s">
        <v>200</v>
      </c>
      <c r="G60" s="53" t="s">
        <v>200</v>
      </c>
      <c r="H60" s="54" t="s">
        <v>200</v>
      </c>
      <c r="I60" s="55"/>
      <c r="J60" s="56"/>
      <c r="K60" s="57"/>
      <c r="L60" s="60"/>
      <c r="M60" s="84"/>
      <c r="N60" s="85"/>
      <c r="O60" s="28"/>
      <c r="P60" s="25"/>
      <c r="Q60" s="15"/>
      <c r="R60" s="15"/>
    </row>
    <row r="61" spans="1:18" ht="17.25" thickBot="1">
      <c r="A61" s="93" t="s">
        <v>268</v>
      </c>
      <c r="B61" s="109" t="s">
        <v>52</v>
      </c>
      <c r="C61" s="49">
        <v>2.66</v>
      </c>
      <c r="D61" s="50">
        <v>1.9</v>
      </c>
      <c r="E61" s="51">
        <v>3.5</v>
      </c>
      <c r="F61" s="52">
        <v>2.7</v>
      </c>
      <c r="G61" s="53">
        <v>1.9</v>
      </c>
      <c r="H61" s="54">
        <v>3.5</v>
      </c>
      <c r="I61" s="55"/>
      <c r="J61" s="56"/>
      <c r="K61" s="57"/>
      <c r="L61" s="60"/>
      <c r="M61" s="84"/>
      <c r="N61" s="85">
        <v>2.1800000000000002</v>
      </c>
      <c r="O61" s="28"/>
      <c r="P61" s="25"/>
      <c r="Q61" s="15"/>
      <c r="R61" s="15"/>
    </row>
    <row r="62" spans="1:18" ht="17.25" thickBot="1">
      <c r="A62" s="93" t="s">
        <v>97</v>
      </c>
      <c r="B62" s="109" t="s">
        <v>56</v>
      </c>
      <c r="C62" s="49">
        <v>2.4200000000000004</v>
      </c>
      <c r="D62" s="50" t="s">
        <v>200</v>
      </c>
      <c r="E62" s="51" t="s">
        <v>200</v>
      </c>
      <c r="F62" s="52">
        <v>2.4249999999999998</v>
      </c>
      <c r="G62" s="53" t="s">
        <v>200</v>
      </c>
      <c r="H62" s="54" t="s">
        <v>200</v>
      </c>
      <c r="I62" s="55"/>
      <c r="J62" s="56"/>
      <c r="K62" s="57"/>
      <c r="L62" s="60"/>
      <c r="M62" s="84"/>
      <c r="N62" s="85"/>
      <c r="O62" s="28"/>
      <c r="P62" s="25"/>
      <c r="Q62" s="15"/>
      <c r="R62" s="15"/>
    </row>
    <row r="63" spans="1:18" ht="17.25" thickBot="1">
      <c r="A63" s="93" t="s">
        <v>98</v>
      </c>
      <c r="B63" s="109" t="s">
        <v>52</v>
      </c>
      <c r="C63" s="49">
        <v>3.3666666666666671</v>
      </c>
      <c r="D63" s="50">
        <v>2.6</v>
      </c>
      <c r="E63" s="51">
        <v>3.8</v>
      </c>
      <c r="F63" s="52">
        <v>3.5</v>
      </c>
      <c r="G63" s="53"/>
      <c r="H63" s="54"/>
      <c r="I63" s="55"/>
      <c r="J63" s="56"/>
      <c r="K63" s="57"/>
      <c r="L63" s="60"/>
      <c r="M63" s="84"/>
      <c r="N63" s="85"/>
      <c r="O63" s="28"/>
      <c r="P63" s="25"/>
      <c r="Q63" s="15"/>
      <c r="R63" s="15"/>
    </row>
    <row r="64" spans="1:18" ht="17.25" thickBot="1">
      <c r="A64" s="93" t="s">
        <v>99</v>
      </c>
      <c r="B64" s="109" t="s">
        <v>56</v>
      </c>
      <c r="C64" s="49" t="s">
        <v>200</v>
      </c>
      <c r="D64" s="50" t="s">
        <v>200</v>
      </c>
      <c r="E64" s="51" t="s">
        <v>200</v>
      </c>
      <c r="F64" s="52" t="s">
        <v>200</v>
      </c>
      <c r="G64" s="53"/>
      <c r="H64" s="54"/>
      <c r="I64" s="55"/>
      <c r="J64" s="56"/>
      <c r="K64" s="57"/>
      <c r="L64" s="60"/>
      <c r="M64" s="84"/>
      <c r="N64" s="85"/>
      <c r="O64" s="28"/>
      <c r="P64" s="25"/>
      <c r="Q64" s="15"/>
      <c r="R64" s="15"/>
    </row>
    <row r="65" spans="1:18" ht="17.25" thickBot="1">
      <c r="A65" s="93" t="s">
        <v>100</v>
      </c>
      <c r="B65" s="109" t="s">
        <v>56</v>
      </c>
      <c r="C65" s="49" t="s">
        <v>200</v>
      </c>
      <c r="D65" s="50" t="s">
        <v>200</v>
      </c>
      <c r="E65" s="51" t="s">
        <v>200</v>
      </c>
      <c r="F65" s="52" t="s">
        <v>200</v>
      </c>
      <c r="G65" s="53"/>
      <c r="H65" s="54"/>
      <c r="I65" s="55"/>
      <c r="J65" s="56"/>
      <c r="K65" s="57"/>
      <c r="L65" s="60"/>
      <c r="M65" s="84"/>
      <c r="N65" s="85"/>
      <c r="O65" s="28"/>
      <c r="P65" s="25"/>
      <c r="Q65" s="15"/>
      <c r="R65" s="15"/>
    </row>
    <row r="66" spans="1:18" ht="17.25" thickBot="1">
      <c r="A66" s="93" t="s">
        <v>232</v>
      </c>
      <c r="B66" s="109" t="s">
        <v>52</v>
      </c>
      <c r="C66" s="49">
        <v>3</v>
      </c>
      <c r="D66" s="50"/>
      <c r="E66" s="51"/>
      <c r="F66" s="52" t="s">
        <v>200</v>
      </c>
      <c r="G66" s="53"/>
      <c r="H66" s="54"/>
      <c r="I66" s="55"/>
      <c r="J66" s="56"/>
      <c r="K66" s="57"/>
      <c r="L66" s="60"/>
      <c r="M66" s="84"/>
      <c r="N66" s="85"/>
      <c r="O66" s="28"/>
      <c r="P66" s="25"/>
      <c r="Q66" s="15"/>
      <c r="R66" s="15"/>
    </row>
    <row r="67" spans="1:18" ht="17.25" thickBot="1">
      <c r="A67" s="93" t="s">
        <v>101</v>
      </c>
      <c r="B67" s="109" t="s">
        <v>52</v>
      </c>
      <c r="C67" s="49">
        <v>3.1</v>
      </c>
      <c r="D67" s="50">
        <v>2.8</v>
      </c>
      <c r="E67" s="51">
        <v>3.9</v>
      </c>
      <c r="F67" s="52">
        <v>2.2000000000000002</v>
      </c>
      <c r="G67" s="53"/>
      <c r="H67" s="54"/>
      <c r="I67" s="55"/>
      <c r="J67" s="56"/>
      <c r="K67" s="57"/>
      <c r="L67" s="60"/>
      <c r="M67" s="84"/>
      <c r="N67" s="85">
        <v>2.33</v>
      </c>
      <c r="O67" s="28"/>
      <c r="P67" s="25"/>
      <c r="Q67" s="15"/>
      <c r="R67" s="15"/>
    </row>
    <row r="68" spans="1:18" ht="17.25" thickBot="1">
      <c r="A68" s="93" t="s">
        <v>102</v>
      </c>
      <c r="B68" s="109" t="s">
        <v>52</v>
      </c>
      <c r="C68" s="49">
        <v>2.7230769230769232</v>
      </c>
      <c r="D68" s="50">
        <v>1.9</v>
      </c>
      <c r="E68" s="51">
        <v>3.9</v>
      </c>
      <c r="F68" s="52">
        <v>2.15</v>
      </c>
      <c r="G68" s="53">
        <v>1.7</v>
      </c>
      <c r="H68" s="54">
        <v>2.95</v>
      </c>
      <c r="I68" s="55"/>
      <c r="J68" s="56"/>
      <c r="K68" s="57"/>
      <c r="L68" s="60"/>
      <c r="M68" s="84"/>
      <c r="N68" s="85">
        <v>1.59</v>
      </c>
      <c r="O68" s="28"/>
      <c r="P68" s="25"/>
      <c r="Q68" s="15"/>
      <c r="R68" s="15"/>
    </row>
    <row r="69" spans="1:18" ht="17.25" thickBot="1">
      <c r="A69" s="93" t="s">
        <v>103</v>
      </c>
      <c r="B69" s="109" t="s">
        <v>52</v>
      </c>
      <c r="C69" s="49">
        <v>3.2333333333333329</v>
      </c>
      <c r="D69" s="50">
        <v>2.7</v>
      </c>
      <c r="E69" s="51">
        <v>3.9</v>
      </c>
      <c r="F69" s="52" t="s">
        <v>200</v>
      </c>
      <c r="G69" s="53"/>
      <c r="H69" s="54"/>
      <c r="I69" s="55"/>
      <c r="J69" s="56"/>
      <c r="K69" s="57"/>
      <c r="L69" s="60"/>
      <c r="M69" s="84"/>
      <c r="N69" s="85">
        <v>2.6</v>
      </c>
      <c r="O69" s="28"/>
      <c r="P69" s="25"/>
      <c r="Q69" s="15"/>
      <c r="R69" s="15"/>
    </row>
    <row r="70" spans="1:18" ht="17.25" thickBot="1">
      <c r="A70" s="93" t="s">
        <v>104</v>
      </c>
      <c r="B70" s="109" t="s">
        <v>52</v>
      </c>
      <c r="C70" s="49">
        <v>3.25</v>
      </c>
      <c r="D70" s="50" t="s">
        <v>200</v>
      </c>
      <c r="E70" s="51" t="s">
        <v>200</v>
      </c>
      <c r="F70" s="52" t="s">
        <v>200</v>
      </c>
      <c r="G70" s="53" t="s">
        <v>200</v>
      </c>
      <c r="H70" s="54" t="s">
        <v>200</v>
      </c>
      <c r="I70" s="55"/>
      <c r="J70" s="56"/>
      <c r="K70" s="57"/>
      <c r="L70" s="60"/>
      <c r="M70" s="84"/>
      <c r="N70" s="85">
        <v>2.84</v>
      </c>
      <c r="O70" s="28"/>
      <c r="P70" s="25"/>
      <c r="Q70" s="15"/>
      <c r="R70" s="15"/>
    </row>
    <row r="71" spans="1:18" ht="17.25" thickBot="1">
      <c r="A71" s="93" t="s">
        <v>105</v>
      </c>
      <c r="B71" s="109" t="s">
        <v>52</v>
      </c>
      <c r="C71" s="49">
        <v>3.7538461538461538</v>
      </c>
      <c r="D71" s="50">
        <v>2.5</v>
      </c>
      <c r="E71" s="51">
        <v>4.9000000000000004</v>
      </c>
      <c r="F71" s="52">
        <v>2.7</v>
      </c>
      <c r="G71" s="53">
        <v>2.1</v>
      </c>
      <c r="H71" s="54">
        <v>3.8</v>
      </c>
      <c r="I71" s="55"/>
      <c r="J71" s="56"/>
      <c r="K71" s="57"/>
      <c r="L71" s="60"/>
      <c r="M71" s="84"/>
      <c r="N71" s="85">
        <v>2.97</v>
      </c>
      <c r="O71" s="28"/>
      <c r="P71" s="25"/>
      <c r="Q71" s="15"/>
      <c r="R71" s="15"/>
    </row>
    <row r="72" spans="1:18" ht="17.25" thickBot="1">
      <c r="A72" s="93" t="s">
        <v>106</v>
      </c>
      <c r="B72" s="109" t="s">
        <v>52</v>
      </c>
      <c r="C72" s="49">
        <v>1.8</v>
      </c>
      <c r="D72" s="50">
        <v>1.8</v>
      </c>
      <c r="E72" s="51">
        <v>1.8</v>
      </c>
      <c r="F72" s="52" t="s">
        <v>200</v>
      </c>
      <c r="G72" s="53"/>
      <c r="H72" s="54"/>
      <c r="I72" s="55"/>
      <c r="J72" s="56"/>
      <c r="K72" s="57"/>
      <c r="L72" s="60"/>
      <c r="M72" s="84"/>
      <c r="N72" s="85"/>
      <c r="O72" s="28"/>
      <c r="P72" s="25"/>
      <c r="Q72" s="15"/>
      <c r="R72" s="15"/>
    </row>
    <row r="73" spans="1:18" ht="17.25" thickBot="1">
      <c r="A73" s="93" t="s">
        <v>107</v>
      </c>
      <c r="B73" s="109" t="s">
        <v>52</v>
      </c>
      <c r="C73" s="49" t="s">
        <v>200</v>
      </c>
      <c r="D73" s="50"/>
      <c r="E73" s="51"/>
      <c r="F73" s="52" t="s">
        <v>200</v>
      </c>
      <c r="G73" s="53"/>
      <c r="H73" s="54"/>
      <c r="I73" s="55"/>
      <c r="J73" s="56"/>
      <c r="K73" s="57"/>
      <c r="L73" s="60"/>
      <c r="M73" s="84"/>
      <c r="N73" s="85"/>
      <c r="O73" s="28"/>
      <c r="P73" s="25"/>
      <c r="Q73" s="15"/>
      <c r="R73" s="15"/>
    </row>
    <row r="74" spans="1:18" ht="33.75" thickBot="1">
      <c r="A74" s="93" t="s">
        <v>108</v>
      </c>
      <c r="B74" s="109" t="s">
        <v>52</v>
      </c>
      <c r="C74" s="49">
        <v>2.4777777777777779</v>
      </c>
      <c r="D74" s="50">
        <v>1.5</v>
      </c>
      <c r="E74" s="51">
        <v>3.5</v>
      </c>
      <c r="F74" s="52">
        <v>1.875</v>
      </c>
      <c r="G74" s="53">
        <v>1.5</v>
      </c>
      <c r="H74" s="54">
        <v>2.25</v>
      </c>
      <c r="I74" s="55"/>
      <c r="J74" s="56"/>
      <c r="K74" s="57"/>
      <c r="L74" s="60"/>
      <c r="M74" s="84"/>
      <c r="N74" s="85">
        <v>1.5</v>
      </c>
      <c r="O74" s="28"/>
      <c r="P74" s="25"/>
      <c r="Q74" s="15"/>
      <c r="R74" s="15"/>
    </row>
    <row r="75" spans="1:18" ht="33.75" thickBot="1">
      <c r="A75" s="93" t="s">
        <v>109</v>
      </c>
      <c r="B75" s="109" t="s">
        <v>56</v>
      </c>
      <c r="C75" s="49">
        <v>1.107142857142857</v>
      </c>
      <c r="D75" s="50">
        <v>0.5</v>
      </c>
      <c r="E75" s="51">
        <v>1.5</v>
      </c>
      <c r="F75" s="52">
        <v>1.575</v>
      </c>
      <c r="G75" s="53">
        <v>1.2</v>
      </c>
      <c r="H75" s="54">
        <v>1.95</v>
      </c>
      <c r="I75" s="55"/>
      <c r="J75" s="56"/>
      <c r="K75" s="57"/>
      <c r="L75" s="60"/>
      <c r="M75" s="84"/>
      <c r="N75" s="85"/>
      <c r="O75" s="28"/>
      <c r="P75" s="25"/>
      <c r="Q75" s="15"/>
      <c r="R75" s="15"/>
    </row>
    <row r="76" spans="1:18" ht="17.25" thickBot="1">
      <c r="A76" s="93" t="s">
        <v>110</v>
      </c>
      <c r="B76" s="109" t="s">
        <v>52</v>
      </c>
      <c r="C76" s="49">
        <v>3.3312500000000003</v>
      </c>
      <c r="D76" s="50">
        <v>2.7</v>
      </c>
      <c r="E76" s="51">
        <v>4</v>
      </c>
      <c r="F76" s="52">
        <v>2.9833333333333329</v>
      </c>
      <c r="G76" s="53">
        <v>2.5</v>
      </c>
      <c r="H76" s="54">
        <v>3.95</v>
      </c>
      <c r="I76" s="55"/>
      <c r="J76" s="56"/>
      <c r="K76" s="57"/>
      <c r="L76" s="60"/>
      <c r="M76" s="84"/>
      <c r="N76" s="85">
        <v>2.4</v>
      </c>
      <c r="O76" s="28"/>
      <c r="P76" s="25"/>
      <c r="Q76" s="15"/>
      <c r="R76" s="15"/>
    </row>
    <row r="77" spans="1:18" ht="17.25" thickBot="1">
      <c r="A77" s="93" t="s">
        <v>111</v>
      </c>
      <c r="B77" s="109" t="s">
        <v>52</v>
      </c>
      <c r="C77" s="49" t="s">
        <v>200</v>
      </c>
      <c r="D77" s="50" t="s">
        <v>200</v>
      </c>
      <c r="E77" s="51" t="s">
        <v>200</v>
      </c>
      <c r="F77" s="52" t="s">
        <v>200</v>
      </c>
      <c r="G77" s="53" t="s">
        <v>200</v>
      </c>
      <c r="H77" s="54" t="s">
        <v>200</v>
      </c>
      <c r="I77" s="55"/>
      <c r="J77" s="56"/>
      <c r="K77" s="57"/>
      <c r="L77" s="60"/>
      <c r="M77" s="84"/>
      <c r="N77" s="85"/>
      <c r="O77" s="28"/>
      <c r="P77" s="25"/>
      <c r="Q77" s="15"/>
      <c r="R77" s="15"/>
    </row>
    <row r="78" spans="1:18" ht="17.25" thickBot="1">
      <c r="A78" s="93" t="s">
        <v>112</v>
      </c>
      <c r="B78" s="109" t="s">
        <v>52</v>
      </c>
      <c r="C78" s="49">
        <v>4.4333333333333336</v>
      </c>
      <c r="D78" s="50">
        <v>3.5</v>
      </c>
      <c r="E78" s="51">
        <v>5.5</v>
      </c>
      <c r="F78" s="52">
        <v>3.55</v>
      </c>
      <c r="G78" s="53">
        <v>2.6</v>
      </c>
      <c r="H78" s="54">
        <v>4.5</v>
      </c>
      <c r="I78" s="55"/>
      <c r="J78" s="56"/>
      <c r="K78" s="57"/>
      <c r="L78" s="60"/>
      <c r="M78" s="84"/>
      <c r="N78" s="85">
        <v>3.12</v>
      </c>
      <c r="O78" s="28"/>
      <c r="P78" s="25"/>
      <c r="Q78" s="15"/>
      <c r="R78" s="15"/>
    </row>
    <row r="79" spans="1:18" ht="17.25" thickBot="1">
      <c r="A79" s="93" t="s">
        <v>113</v>
      </c>
      <c r="B79" s="109" t="s">
        <v>52</v>
      </c>
      <c r="C79" s="49">
        <v>4.7749999999999995</v>
      </c>
      <c r="D79" s="50">
        <v>3.6</v>
      </c>
      <c r="E79" s="51">
        <v>7</v>
      </c>
      <c r="F79" s="52">
        <v>5.95</v>
      </c>
      <c r="G79" s="53"/>
      <c r="H79" s="54"/>
      <c r="I79" s="55"/>
      <c r="J79" s="56"/>
      <c r="K79" s="57"/>
      <c r="L79" s="60"/>
      <c r="M79" s="84"/>
      <c r="N79" s="85">
        <v>4.2</v>
      </c>
      <c r="O79" s="28"/>
      <c r="P79" s="25"/>
      <c r="Q79" s="15"/>
      <c r="R79" s="15"/>
    </row>
    <row r="80" spans="1:18" ht="17.25" thickBot="1">
      <c r="A80" s="93" t="s">
        <v>114</v>
      </c>
      <c r="B80" s="109" t="s">
        <v>52</v>
      </c>
      <c r="C80" s="49">
        <v>4.5374999999999996</v>
      </c>
      <c r="D80" s="50">
        <v>3.6</v>
      </c>
      <c r="E80" s="51">
        <v>5</v>
      </c>
      <c r="F80" s="52">
        <v>5.95</v>
      </c>
      <c r="G80" s="53"/>
      <c r="H80" s="54"/>
      <c r="I80" s="55"/>
      <c r="J80" s="56"/>
      <c r="K80" s="57"/>
      <c r="L80" s="60"/>
      <c r="M80" s="84"/>
      <c r="N80" s="85">
        <v>3.99</v>
      </c>
      <c r="O80" s="28"/>
      <c r="P80" s="25"/>
      <c r="Q80" s="15"/>
      <c r="R80" s="15"/>
    </row>
    <row r="81" spans="1:18" ht="17.25" thickBot="1">
      <c r="A81" s="93" t="s">
        <v>115</v>
      </c>
      <c r="B81" s="109" t="s">
        <v>52</v>
      </c>
      <c r="C81" s="49">
        <v>8</v>
      </c>
      <c r="D81" s="50">
        <v>8</v>
      </c>
      <c r="E81" s="51">
        <v>8</v>
      </c>
      <c r="F81" s="52" t="s">
        <v>200</v>
      </c>
      <c r="G81" s="53"/>
      <c r="H81" s="54"/>
      <c r="I81" s="55"/>
      <c r="J81" s="56"/>
      <c r="K81" s="57"/>
      <c r="L81" s="60"/>
      <c r="M81" s="84"/>
      <c r="N81" s="85"/>
      <c r="O81" s="28"/>
      <c r="P81" s="25"/>
      <c r="Q81" s="15"/>
      <c r="R81" s="15"/>
    </row>
    <row r="82" spans="1:18" ht="17.25" thickBot="1">
      <c r="A82" s="93" t="s">
        <v>116</v>
      </c>
      <c r="B82" s="109" t="s">
        <v>56</v>
      </c>
      <c r="C82" s="49">
        <v>1.7428571428571431</v>
      </c>
      <c r="D82" s="50">
        <v>1.2</v>
      </c>
      <c r="E82" s="51">
        <v>2.1</v>
      </c>
      <c r="F82" s="52">
        <v>1.4750000000000001</v>
      </c>
      <c r="G82" s="53">
        <v>1</v>
      </c>
      <c r="H82" s="54">
        <v>1.95</v>
      </c>
      <c r="I82" s="55"/>
      <c r="J82" s="56"/>
      <c r="K82" s="57"/>
      <c r="L82" s="60"/>
      <c r="M82" s="84"/>
      <c r="N82" s="85">
        <v>1.35</v>
      </c>
      <c r="O82" s="28"/>
      <c r="P82" s="25"/>
      <c r="Q82" s="15"/>
      <c r="R82" s="15"/>
    </row>
    <row r="83" spans="1:18" ht="17.25" thickBot="1">
      <c r="A83" s="93" t="s">
        <v>117</v>
      </c>
      <c r="B83" s="109" t="s">
        <v>52</v>
      </c>
      <c r="C83" s="49">
        <v>2.9</v>
      </c>
      <c r="D83" s="50">
        <v>2.2999999999999998</v>
      </c>
      <c r="E83" s="51">
        <v>3.3</v>
      </c>
      <c r="F83" s="52">
        <v>3.5</v>
      </c>
      <c r="G83" s="53"/>
      <c r="H83" s="54"/>
      <c r="I83" s="55"/>
      <c r="J83" s="56"/>
      <c r="K83" s="57"/>
      <c r="L83" s="60"/>
      <c r="M83" s="84"/>
      <c r="N83" s="85">
        <v>1.89</v>
      </c>
      <c r="O83" s="28"/>
      <c r="P83" s="25"/>
      <c r="Q83" s="15"/>
      <c r="R83" s="15"/>
    </row>
    <row r="84" spans="1:18" ht="17.25" thickBot="1">
      <c r="A84" s="93" t="s">
        <v>118</v>
      </c>
      <c r="B84" s="109" t="s">
        <v>56</v>
      </c>
      <c r="C84" s="49">
        <v>4</v>
      </c>
      <c r="D84" s="50">
        <v>3</v>
      </c>
      <c r="E84" s="51">
        <v>5</v>
      </c>
      <c r="F84" s="52" t="s">
        <v>200</v>
      </c>
      <c r="G84" s="53"/>
      <c r="H84" s="54"/>
      <c r="I84" s="55"/>
      <c r="J84" s="56"/>
      <c r="K84" s="57"/>
      <c r="L84" s="60"/>
      <c r="M84" s="84"/>
      <c r="N84" s="85"/>
      <c r="O84" s="28"/>
      <c r="P84" s="25"/>
      <c r="Q84" s="15"/>
      <c r="R84" s="15"/>
    </row>
    <row r="85" spans="1:18" ht="17.25" thickBot="1">
      <c r="A85" s="93" t="s">
        <v>119</v>
      </c>
      <c r="B85" s="109" t="s">
        <v>52</v>
      </c>
      <c r="C85" s="49">
        <v>3</v>
      </c>
      <c r="D85" s="50" t="s">
        <v>200</v>
      </c>
      <c r="E85" s="51" t="s">
        <v>200</v>
      </c>
      <c r="F85" s="52" t="s">
        <v>200</v>
      </c>
      <c r="G85" s="53"/>
      <c r="H85" s="54"/>
      <c r="I85" s="55"/>
      <c r="J85" s="56"/>
      <c r="K85" s="57"/>
      <c r="L85" s="60"/>
      <c r="M85" s="84"/>
      <c r="N85" s="85">
        <v>2.21</v>
      </c>
      <c r="O85" s="28"/>
      <c r="P85" s="25"/>
      <c r="Q85" s="15"/>
      <c r="R85" s="15"/>
    </row>
    <row r="86" spans="1:18" ht="33.75" thickBot="1">
      <c r="A86" s="93" t="s">
        <v>233</v>
      </c>
      <c r="B86" s="109" t="s">
        <v>52</v>
      </c>
      <c r="C86" s="49">
        <v>4.29</v>
      </c>
      <c r="D86" s="50">
        <v>3.75</v>
      </c>
      <c r="E86" s="51">
        <v>6</v>
      </c>
      <c r="F86" s="52" t="s">
        <v>200</v>
      </c>
      <c r="G86" s="53"/>
      <c r="H86" s="54"/>
      <c r="I86" s="55"/>
      <c r="J86" s="56"/>
      <c r="K86" s="57"/>
      <c r="L86" s="60"/>
      <c r="M86" s="84"/>
      <c r="N86" s="85"/>
      <c r="O86" s="28"/>
      <c r="P86" s="25"/>
      <c r="Q86" s="15"/>
      <c r="R86" s="15"/>
    </row>
    <row r="87" spans="1:18" ht="17.25" thickBot="1">
      <c r="A87" s="93" t="s">
        <v>120</v>
      </c>
      <c r="B87" s="109" t="s">
        <v>121</v>
      </c>
      <c r="C87" s="49">
        <v>1.1200000000000001</v>
      </c>
      <c r="D87" s="50">
        <v>1</v>
      </c>
      <c r="E87" s="51">
        <v>1.4</v>
      </c>
      <c r="F87" s="52">
        <v>1</v>
      </c>
      <c r="G87" s="53">
        <v>0.9</v>
      </c>
      <c r="H87" s="54">
        <v>1.25</v>
      </c>
      <c r="I87" s="55"/>
      <c r="J87" s="56"/>
      <c r="K87" s="57"/>
      <c r="L87" s="60"/>
      <c r="M87" s="84"/>
      <c r="N87" s="85">
        <v>1.41</v>
      </c>
      <c r="O87" s="28"/>
      <c r="P87" s="25"/>
      <c r="Q87" s="15"/>
      <c r="R87" s="15"/>
    </row>
    <row r="88" spans="1:18" ht="33.75" thickBot="1">
      <c r="A88" s="93" t="s">
        <v>122</v>
      </c>
      <c r="B88" s="109" t="s">
        <v>121</v>
      </c>
      <c r="C88" s="49">
        <v>1.0625</v>
      </c>
      <c r="D88" s="50">
        <v>1</v>
      </c>
      <c r="E88" s="51">
        <v>1.3</v>
      </c>
      <c r="F88" s="52">
        <v>0.96599999999999997</v>
      </c>
      <c r="G88" s="53">
        <v>0.83</v>
      </c>
      <c r="H88" s="54">
        <v>1.25</v>
      </c>
      <c r="I88" s="55"/>
      <c r="J88" s="56"/>
      <c r="K88" s="57"/>
      <c r="L88" s="60"/>
      <c r="M88" s="84"/>
      <c r="N88" s="85">
        <v>1.417</v>
      </c>
      <c r="O88" s="28"/>
      <c r="P88" s="25"/>
      <c r="Q88" s="15"/>
      <c r="R88" s="15"/>
    </row>
    <row r="89" spans="1:18" ht="17.25" thickBot="1">
      <c r="A89" s="93" t="s">
        <v>123</v>
      </c>
      <c r="B89" s="109" t="s">
        <v>121</v>
      </c>
      <c r="C89" s="49">
        <v>1.7</v>
      </c>
      <c r="D89" s="50">
        <v>1.5</v>
      </c>
      <c r="E89" s="51">
        <v>2</v>
      </c>
      <c r="F89" s="52">
        <v>1.3</v>
      </c>
      <c r="G89" s="53"/>
      <c r="H89" s="54"/>
      <c r="I89" s="55"/>
      <c r="J89" s="56"/>
      <c r="K89" s="57"/>
      <c r="L89" s="60"/>
      <c r="M89" s="84"/>
      <c r="N89" s="85">
        <v>1.33</v>
      </c>
      <c r="O89" s="28"/>
      <c r="P89" s="25"/>
      <c r="Q89" s="15"/>
      <c r="R89" s="15"/>
    </row>
    <row r="90" spans="1:18" ht="17.25" thickBot="1">
      <c r="A90" s="93" t="s">
        <v>124</v>
      </c>
      <c r="B90" s="109" t="s">
        <v>121</v>
      </c>
      <c r="C90" s="49">
        <v>1.0727272727272728</v>
      </c>
      <c r="D90" s="50">
        <v>0.8</v>
      </c>
      <c r="E90" s="51">
        <v>1.3</v>
      </c>
      <c r="F90" s="52">
        <v>1.0333333333333334</v>
      </c>
      <c r="G90" s="53">
        <v>0.9</v>
      </c>
      <c r="H90" s="54">
        <v>1.25</v>
      </c>
      <c r="I90" s="55"/>
      <c r="J90" s="56"/>
      <c r="K90" s="57"/>
      <c r="L90" s="60"/>
      <c r="M90" s="84"/>
      <c r="N90" s="85">
        <v>1.417</v>
      </c>
      <c r="O90" s="28"/>
      <c r="P90" s="25"/>
      <c r="Q90" s="15"/>
      <c r="R90" s="15"/>
    </row>
    <row r="91" spans="1:18" ht="17.25" thickBot="1">
      <c r="A91" s="93" t="s">
        <v>125</v>
      </c>
      <c r="B91" s="109" t="s">
        <v>52</v>
      </c>
      <c r="C91" s="49">
        <v>14</v>
      </c>
      <c r="D91" s="50" t="s">
        <v>200</v>
      </c>
      <c r="E91" s="51" t="s">
        <v>200</v>
      </c>
      <c r="F91" s="52">
        <v>14.5</v>
      </c>
      <c r="G91" s="53" t="s">
        <v>200</v>
      </c>
      <c r="H91" s="54" t="s">
        <v>200</v>
      </c>
      <c r="I91" s="55"/>
      <c r="J91" s="56"/>
      <c r="K91" s="57"/>
      <c r="L91" s="60"/>
      <c r="M91" s="84"/>
      <c r="N91" s="85"/>
      <c r="O91" s="28"/>
      <c r="P91" s="25"/>
      <c r="Q91" s="15"/>
      <c r="R91" s="15"/>
    </row>
    <row r="92" spans="1:18" ht="33.75" thickBot="1">
      <c r="A92" s="93" t="s">
        <v>126</v>
      </c>
      <c r="B92" s="109" t="s">
        <v>52</v>
      </c>
      <c r="C92" s="49">
        <v>15.1</v>
      </c>
      <c r="D92" s="50">
        <v>12.5</v>
      </c>
      <c r="E92" s="51">
        <v>19</v>
      </c>
      <c r="F92" s="52">
        <v>14.5</v>
      </c>
      <c r="G92" s="53"/>
      <c r="H92" s="54"/>
      <c r="I92" s="55"/>
      <c r="J92" s="56"/>
      <c r="K92" s="57"/>
      <c r="L92" s="60"/>
      <c r="M92" s="84"/>
      <c r="N92" s="85"/>
      <c r="O92" s="28"/>
      <c r="P92" s="25"/>
      <c r="Q92" s="15"/>
      <c r="R92" s="15"/>
    </row>
    <row r="93" spans="1:18" ht="17.25" thickBot="1">
      <c r="A93" s="93" t="s">
        <v>127</v>
      </c>
      <c r="B93" s="109" t="s">
        <v>121</v>
      </c>
      <c r="C93" s="49">
        <v>1.0999999999999999</v>
      </c>
      <c r="D93" s="50" t="s">
        <v>200</v>
      </c>
      <c r="E93" s="51" t="s">
        <v>200</v>
      </c>
      <c r="F93" s="52">
        <v>1.1000000000000001</v>
      </c>
      <c r="G93" s="53"/>
      <c r="H93" s="54"/>
      <c r="I93" s="55"/>
      <c r="J93" s="56"/>
      <c r="K93" s="57"/>
      <c r="L93" s="60"/>
      <c r="M93" s="84"/>
      <c r="N93" s="85"/>
      <c r="O93" s="28"/>
      <c r="P93" s="25"/>
      <c r="Q93" s="15"/>
      <c r="R93" s="15"/>
    </row>
    <row r="94" spans="1:18" ht="17.25" thickBot="1">
      <c r="A94" s="93" t="s">
        <v>128</v>
      </c>
      <c r="B94" s="109" t="s">
        <v>52</v>
      </c>
      <c r="C94" s="49">
        <v>13.6</v>
      </c>
      <c r="D94" s="50">
        <v>12</v>
      </c>
      <c r="E94" s="51">
        <v>15</v>
      </c>
      <c r="F94" s="52">
        <v>14.5</v>
      </c>
      <c r="G94" s="53"/>
      <c r="H94" s="54"/>
      <c r="I94" s="55"/>
      <c r="J94" s="56"/>
      <c r="K94" s="57"/>
      <c r="L94" s="60"/>
      <c r="M94" s="84"/>
      <c r="N94" s="85"/>
      <c r="O94" s="28"/>
      <c r="P94" s="25"/>
      <c r="Q94" s="15"/>
      <c r="R94" s="15"/>
    </row>
    <row r="95" spans="1:18" ht="17.25" thickBot="1">
      <c r="A95" s="93" t="s">
        <v>128</v>
      </c>
      <c r="B95" s="109" t="s">
        <v>56</v>
      </c>
      <c r="C95" s="49">
        <v>1.2333333333333332</v>
      </c>
      <c r="D95" s="50">
        <v>1</v>
      </c>
      <c r="E95" s="51">
        <v>1.5</v>
      </c>
      <c r="F95" s="52" t="s">
        <v>200</v>
      </c>
      <c r="G95" s="53"/>
      <c r="H95" s="54"/>
      <c r="I95" s="55"/>
      <c r="J95" s="56"/>
      <c r="K95" s="57"/>
      <c r="L95" s="60"/>
      <c r="M95" s="84"/>
      <c r="N95" s="85"/>
      <c r="O95" s="28"/>
      <c r="P95" s="25"/>
      <c r="Q95" s="15"/>
      <c r="R95" s="15"/>
    </row>
    <row r="96" spans="1:18" ht="33.75" thickBot="1">
      <c r="A96" s="93" t="s">
        <v>234</v>
      </c>
      <c r="B96" s="109" t="s">
        <v>121</v>
      </c>
      <c r="C96" s="49">
        <v>1.0666666666666667</v>
      </c>
      <c r="D96" s="50">
        <v>1</v>
      </c>
      <c r="E96" s="51">
        <v>1.2</v>
      </c>
      <c r="F96" s="52">
        <v>0.9</v>
      </c>
      <c r="G96" s="53"/>
      <c r="H96" s="54"/>
      <c r="I96" s="55"/>
      <c r="J96" s="56"/>
      <c r="K96" s="57"/>
      <c r="L96" s="60"/>
      <c r="M96" s="84"/>
      <c r="N96" s="85"/>
      <c r="O96" s="28"/>
      <c r="P96" s="25"/>
      <c r="Q96" s="15"/>
      <c r="R96" s="15"/>
    </row>
    <row r="97" spans="1:18" ht="17.25" thickBot="1">
      <c r="A97" s="93" t="s">
        <v>129</v>
      </c>
      <c r="B97" s="109" t="s">
        <v>121</v>
      </c>
      <c r="C97" s="49">
        <v>1.5666666666666667</v>
      </c>
      <c r="D97" s="50" t="s">
        <v>200</v>
      </c>
      <c r="E97" s="51" t="s">
        <v>200</v>
      </c>
      <c r="F97" s="52">
        <v>1.1000000000000001</v>
      </c>
      <c r="G97" s="53"/>
      <c r="H97" s="54"/>
      <c r="I97" s="55"/>
      <c r="J97" s="56"/>
      <c r="K97" s="57"/>
      <c r="L97" s="60"/>
      <c r="M97" s="84"/>
      <c r="N97" s="85"/>
      <c r="O97" s="28"/>
      <c r="P97" s="25"/>
      <c r="Q97" s="15"/>
      <c r="R97" s="15"/>
    </row>
    <row r="98" spans="1:18" ht="17.25" thickBot="1">
      <c r="A98" s="93" t="s">
        <v>130</v>
      </c>
      <c r="B98" s="109" t="s">
        <v>52</v>
      </c>
      <c r="C98" s="49">
        <v>6.0250000000000004</v>
      </c>
      <c r="D98" s="50">
        <v>4</v>
      </c>
      <c r="E98" s="51">
        <v>7.1</v>
      </c>
      <c r="F98" s="52">
        <v>9.5</v>
      </c>
      <c r="G98" s="53"/>
      <c r="H98" s="54"/>
      <c r="I98" s="55"/>
      <c r="J98" s="56"/>
      <c r="K98" s="57"/>
      <c r="L98" s="60"/>
      <c r="M98" s="84"/>
      <c r="N98" s="85">
        <v>5.14</v>
      </c>
      <c r="O98" s="28"/>
      <c r="P98" s="25"/>
      <c r="Q98" s="15"/>
      <c r="R98" s="15"/>
    </row>
    <row r="99" spans="1:18" ht="17.25" thickBot="1">
      <c r="A99" s="93" t="s">
        <v>131</v>
      </c>
      <c r="B99" s="109" t="s">
        <v>52</v>
      </c>
      <c r="C99" s="49" t="s">
        <v>200</v>
      </c>
      <c r="D99" s="50" t="s">
        <v>200</v>
      </c>
      <c r="E99" s="51" t="s">
        <v>200</v>
      </c>
      <c r="F99" s="52">
        <v>4.4000000000000004</v>
      </c>
      <c r="G99" s="53"/>
      <c r="H99" s="54"/>
      <c r="I99" s="55"/>
      <c r="J99" s="56"/>
      <c r="K99" s="57"/>
      <c r="L99" s="60"/>
      <c r="M99" s="84"/>
      <c r="N99" s="85">
        <v>3.83</v>
      </c>
      <c r="O99" s="28"/>
      <c r="P99" s="25"/>
      <c r="Q99" s="15"/>
      <c r="R99" s="15"/>
    </row>
    <row r="100" spans="1:18" ht="17.25" thickBot="1">
      <c r="A100" s="93" t="s">
        <v>132</v>
      </c>
      <c r="B100" s="109" t="s">
        <v>52</v>
      </c>
      <c r="C100" s="49">
        <v>3.3874999999999997</v>
      </c>
      <c r="D100" s="50">
        <v>2.5</v>
      </c>
      <c r="E100" s="51">
        <v>4.5</v>
      </c>
      <c r="F100" s="52">
        <v>4.4000000000000004</v>
      </c>
      <c r="G100" s="53"/>
      <c r="H100" s="54"/>
      <c r="I100" s="55"/>
      <c r="J100" s="56"/>
      <c r="K100" s="57"/>
      <c r="L100" s="60"/>
      <c r="M100" s="84"/>
      <c r="N100" s="85">
        <v>3.64</v>
      </c>
      <c r="O100" s="28"/>
      <c r="P100" s="25"/>
      <c r="Q100" s="15"/>
      <c r="R100" s="15"/>
    </row>
    <row r="101" spans="1:18" ht="17.25" thickBot="1">
      <c r="A101" s="93" t="s">
        <v>133</v>
      </c>
      <c r="B101" s="109" t="s">
        <v>52</v>
      </c>
      <c r="C101" s="49">
        <v>3.9666666666666663</v>
      </c>
      <c r="D101" s="50">
        <v>3.6</v>
      </c>
      <c r="E101" s="51">
        <v>4.5</v>
      </c>
      <c r="F101" s="52">
        <v>4.4000000000000004</v>
      </c>
      <c r="G101" s="53"/>
      <c r="H101" s="54"/>
      <c r="I101" s="55"/>
      <c r="J101" s="56"/>
      <c r="K101" s="57"/>
      <c r="L101" s="60"/>
      <c r="M101" s="84"/>
      <c r="N101" s="85"/>
      <c r="O101" s="28"/>
      <c r="P101" s="25"/>
      <c r="Q101" s="15"/>
      <c r="R101" s="15"/>
    </row>
    <row r="102" spans="1:18" ht="33.75" thickBot="1">
      <c r="A102" s="93" t="s">
        <v>269</v>
      </c>
      <c r="B102" s="109" t="s">
        <v>52</v>
      </c>
      <c r="C102" s="49">
        <v>4.163636363636364</v>
      </c>
      <c r="D102" s="50">
        <v>3.6</v>
      </c>
      <c r="E102" s="51">
        <v>4.5</v>
      </c>
      <c r="F102" s="52">
        <v>5.95</v>
      </c>
      <c r="G102" s="53"/>
      <c r="H102" s="54"/>
      <c r="I102" s="55"/>
      <c r="J102" s="56"/>
      <c r="K102" s="57"/>
      <c r="L102" s="60"/>
      <c r="M102" s="84"/>
      <c r="N102" s="85">
        <v>4.08</v>
      </c>
      <c r="O102" s="28"/>
      <c r="P102" s="25"/>
      <c r="Q102" s="15"/>
      <c r="R102" s="15"/>
    </row>
    <row r="103" spans="1:18" ht="17.25" thickBot="1">
      <c r="A103" s="94" t="s">
        <v>134</v>
      </c>
      <c r="B103" s="109" t="s">
        <v>52</v>
      </c>
      <c r="C103" s="49" t="s">
        <v>200</v>
      </c>
      <c r="D103" s="50" t="s">
        <v>200</v>
      </c>
      <c r="E103" s="51" t="s">
        <v>200</v>
      </c>
      <c r="F103" s="52">
        <v>3.5</v>
      </c>
      <c r="G103" s="53"/>
      <c r="H103" s="54"/>
      <c r="I103" s="55"/>
      <c r="J103" s="56"/>
      <c r="K103" s="57"/>
      <c r="L103" s="60"/>
      <c r="M103" s="84"/>
      <c r="N103" s="86">
        <v>3.4</v>
      </c>
      <c r="O103" s="28"/>
      <c r="P103" s="25"/>
      <c r="Q103" s="15"/>
      <c r="R103" s="15"/>
    </row>
    <row r="104" spans="1:18" ht="37.5" thickBot="1">
      <c r="A104" s="111" t="s">
        <v>135</v>
      </c>
      <c r="B104" s="117"/>
      <c r="C104" s="115" t="s">
        <v>200</v>
      </c>
      <c r="D104" s="115" t="s">
        <v>200</v>
      </c>
      <c r="E104" s="115" t="s">
        <v>200</v>
      </c>
      <c r="F104" s="115" t="s">
        <v>200</v>
      </c>
      <c r="G104" s="115"/>
      <c r="H104" s="115"/>
      <c r="I104" s="115"/>
      <c r="J104" s="115"/>
      <c r="K104" s="115"/>
      <c r="L104" s="119"/>
      <c r="M104" s="120"/>
      <c r="N104" s="121"/>
      <c r="O104" s="27"/>
      <c r="P104" s="25"/>
      <c r="Q104" s="15"/>
      <c r="R104" s="15"/>
    </row>
    <row r="105" spans="1:18" ht="33.75" thickBot="1">
      <c r="A105" s="93" t="s">
        <v>270</v>
      </c>
      <c r="B105" s="109" t="s">
        <v>136</v>
      </c>
      <c r="C105" s="49">
        <v>6</v>
      </c>
      <c r="D105" s="50"/>
      <c r="E105" s="51"/>
      <c r="F105" s="52" t="s">
        <v>200</v>
      </c>
      <c r="G105" s="53"/>
      <c r="H105" s="54"/>
      <c r="I105" s="55"/>
      <c r="J105" s="56"/>
      <c r="K105" s="57"/>
      <c r="L105" s="60"/>
      <c r="M105" s="84"/>
      <c r="N105" s="87"/>
      <c r="O105" s="28"/>
      <c r="P105" s="25"/>
      <c r="Q105" s="15"/>
      <c r="R105" s="15"/>
    </row>
    <row r="106" spans="1:18" ht="17.25" thickBot="1">
      <c r="A106" s="93" t="s">
        <v>137</v>
      </c>
      <c r="B106" s="109" t="s">
        <v>52</v>
      </c>
      <c r="C106" s="49">
        <v>8.1666666666666661</v>
      </c>
      <c r="D106" s="50">
        <v>3.5</v>
      </c>
      <c r="E106" s="51">
        <v>15</v>
      </c>
      <c r="F106" s="52" t="s">
        <v>200</v>
      </c>
      <c r="G106" s="53"/>
      <c r="H106" s="54"/>
      <c r="I106" s="55"/>
      <c r="J106" s="56"/>
      <c r="K106" s="57"/>
      <c r="L106" s="60"/>
      <c r="M106" s="84"/>
      <c r="N106" s="85"/>
      <c r="O106" s="28"/>
      <c r="P106" s="25"/>
      <c r="Q106" s="15"/>
      <c r="R106" s="15"/>
    </row>
    <row r="107" spans="1:18" ht="17.25" thickBot="1">
      <c r="A107" s="93" t="s">
        <v>138</v>
      </c>
      <c r="B107" s="109" t="s">
        <v>52</v>
      </c>
      <c r="C107" s="49">
        <v>15</v>
      </c>
      <c r="D107" s="50" t="s">
        <v>200</v>
      </c>
      <c r="E107" s="51" t="s">
        <v>200</v>
      </c>
      <c r="F107" s="52" t="s">
        <v>200</v>
      </c>
      <c r="G107" s="53"/>
      <c r="H107" s="54"/>
      <c r="I107" s="55"/>
      <c r="J107" s="56"/>
      <c r="K107" s="57"/>
      <c r="L107" s="60"/>
      <c r="M107" s="84"/>
      <c r="N107" s="85"/>
      <c r="O107" s="28"/>
      <c r="P107" s="25"/>
      <c r="Q107" s="15"/>
      <c r="R107" s="15"/>
    </row>
    <row r="108" spans="1:18" ht="17.25" thickBot="1">
      <c r="A108" s="93" t="s">
        <v>139</v>
      </c>
      <c r="B108" s="109" t="s">
        <v>52</v>
      </c>
      <c r="C108" s="49" t="s">
        <v>200</v>
      </c>
      <c r="D108" s="50" t="s">
        <v>200</v>
      </c>
      <c r="E108" s="51" t="s">
        <v>200</v>
      </c>
      <c r="F108" s="52" t="s">
        <v>200</v>
      </c>
      <c r="G108" s="53"/>
      <c r="H108" s="54"/>
      <c r="I108" s="55"/>
      <c r="J108" s="56"/>
      <c r="K108" s="57"/>
      <c r="L108" s="60"/>
      <c r="M108" s="84"/>
      <c r="N108" s="85"/>
      <c r="O108" s="28"/>
      <c r="P108" s="25"/>
      <c r="Q108" s="15"/>
      <c r="R108" s="15"/>
    </row>
    <row r="109" spans="1:18" ht="17.25" thickBot="1">
      <c r="A109" s="93" t="s">
        <v>140</v>
      </c>
      <c r="B109" s="109" t="s">
        <v>52</v>
      </c>
      <c r="C109" s="49" t="s">
        <v>200</v>
      </c>
      <c r="D109" s="50" t="s">
        <v>200</v>
      </c>
      <c r="E109" s="51" t="s">
        <v>200</v>
      </c>
      <c r="F109" s="52" t="s">
        <v>200</v>
      </c>
      <c r="G109" s="53"/>
      <c r="H109" s="54"/>
      <c r="I109" s="55"/>
      <c r="J109" s="56"/>
      <c r="K109" s="57"/>
      <c r="L109" s="60"/>
      <c r="M109" s="84"/>
      <c r="N109" s="85"/>
      <c r="O109" s="28"/>
      <c r="P109" s="25"/>
      <c r="Q109" s="15"/>
      <c r="R109" s="15"/>
    </row>
    <row r="110" spans="1:18" ht="17.25" thickBot="1">
      <c r="A110" s="93" t="s">
        <v>141</v>
      </c>
      <c r="B110" s="109" t="s">
        <v>52</v>
      </c>
      <c r="C110" s="49" t="s">
        <v>200</v>
      </c>
      <c r="D110" s="50" t="s">
        <v>200</v>
      </c>
      <c r="E110" s="51" t="s">
        <v>200</v>
      </c>
      <c r="F110" s="52" t="s">
        <v>200</v>
      </c>
      <c r="G110" s="53"/>
      <c r="H110" s="54"/>
      <c r="I110" s="55"/>
      <c r="J110" s="56"/>
      <c r="K110" s="57"/>
      <c r="L110" s="60"/>
      <c r="M110" s="84"/>
      <c r="N110" s="85"/>
      <c r="O110" s="28"/>
      <c r="P110" s="25"/>
      <c r="Q110" s="15"/>
      <c r="R110" s="15"/>
    </row>
    <row r="111" spans="1:18" ht="17.25" thickBot="1">
      <c r="A111" s="93" t="s">
        <v>142</v>
      </c>
      <c r="B111" s="109" t="s">
        <v>52</v>
      </c>
      <c r="C111" s="49">
        <v>2.2999999999999998</v>
      </c>
      <c r="D111" s="50" t="s">
        <v>200</v>
      </c>
      <c r="E111" s="51" t="s">
        <v>200</v>
      </c>
      <c r="F111" s="52">
        <v>1.6</v>
      </c>
      <c r="G111" s="53"/>
      <c r="H111" s="54"/>
      <c r="I111" s="55"/>
      <c r="J111" s="56"/>
      <c r="K111" s="57"/>
      <c r="L111" s="60"/>
      <c r="M111" s="84"/>
      <c r="N111" s="85"/>
      <c r="O111" s="28"/>
      <c r="P111" s="25"/>
      <c r="Q111" s="15"/>
      <c r="R111" s="15"/>
    </row>
    <row r="112" spans="1:18" ht="17.25" thickBot="1">
      <c r="A112" s="93" t="s">
        <v>143</v>
      </c>
      <c r="B112" s="109" t="s">
        <v>52</v>
      </c>
      <c r="C112" s="49" t="s">
        <v>200</v>
      </c>
      <c r="D112" s="50" t="s">
        <v>200</v>
      </c>
      <c r="E112" s="51" t="s">
        <v>200</v>
      </c>
      <c r="F112" s="52" t="s">
        <v>200</v>
      </c>
      <c r="G112" s="53"/>
      <c r="H112" s="54"/>
      <c r="I112" s="55"/>
      <c r="J112" s="56"/>
      <c r="K112" s="57"/>
      <c r="L112" s="60"/>
      <c r="M112" s="84"/>
      <c r="N112" s="85"/>
      <c r="O112" s="28"/>
      <c r="P112" s="25"/>
      <c r="Q112" s="15"/>
      <c r="R112" s="15"/>
    </row>
    <row r="113" spans="1:18" ht="17.25" thickBot="1">
      <c r="A113" s="93" t="s">
        <v>144</v>
      </c>
      <c r="B113" s="109" t="s">
        <v>52</v>
      </c>
      <c r="C113" s="49">
        <v>3.75</v>
      </c>
      <c r="D113" s="50" t="s">
        <v>200</v>
      </c>
      <c r="E113" s="51" t="s">
        <v>200</v>
      </c>
      <c r="F113" s="52" t="s">
        <v>200</v>
      </c>
      <c r="G113" s="53"/>
      <c r="H113" s="54"/>
      <c r="I113" s="55"/>
      <c r="J113" s="56"/>
      <c r="K113" s="57"/>
      <c r="L113" s="60"/>
      <c r="M113" s="84"/>
      <c r="N113" s="85"/>
      <c r="O113" s="28"/>
      <c r="P113" s="25"/>
      <c r="Q113" s="15"/>
      <c r="R113" s="15"/>
    </row>
    <row r="114" spans="1:18" ht="33.75" thickBot="1">
      <c r="A114" s="93" t="s">
        <v>145</v>
      </c>
      <c r="B114" s="109" t="s">
        <v>52</v>
      </c>
      <c r="C114" s="49">
        <v>6.5</v>
      </c>
      <c r="D114" s="50" t="s">
        <v>200</v>
      </c>
      <c r="E114" s="51" t="s">
        <v>200</v>
      </c>
      <c r="F114" s="52" t="s">
        <v>200</v>
      </c>
      <c r="G114" s="53"/>
      <c r="H114" s="54"/>
      <c r="I114" s="55"/>
      <c r="J114" s="56"/>
      <c r="K114" s="57"/>
      <c r="L114" s="60"/>
      <c r="M114" s="84"/>
      <c r="N114" s="85"/>
      <c r="O114" s="28"/>
      <c r="P114" s="25"/>
      <c r="Q114" s="15"/>
      <c r="R114" s="15"/>
    </row>
    <row r="115" spans="1:18" ht="17.25" thickBot="1">
      <c r="A115" s="93" t="s">
        <v>146</v>
      </c>
      <c r="B115" s="109" t="s">
        <v>56</v>
      </c>
      <c r="C115" s="49">
        <v>2.2714285714285714</v>
      </c>
      <c r="D115" s="50">
        <v>1.6</v>
      </c>
      <c r="E115" s="51">
        <v>4.8</v>
      </c>
      <c r="F115" s="52" t="s">
        <v>200</v>
      </c>
      <c r="G115" s="53"/>
      <c r="H115" s="54"/>
      <c r="I115" s="55"/>
      <c r="J115" s="56"/>
      <c r="K115" s="57"/>
      <c r="L115" s="60"/>
      <c r="M115" s="84"/>
      <c r="N115" s="85"/>
      <c r="O115" s="28"/>
      <c r="P115" s="25"/>
      <c r="Q115" s="15"/>
      <c r="R115" s="15"/>
    </row>
    <row r="116" spans="1:18" ht="17.25" thickBot="1">
      <c r="A116" s="93" t="s">
        <v>146</v>
      </c>
      <c r="B116" s="109" t="s">
        <v>52</v>
      </c>
      <c r="C116" s="49">
        <v>5.25</v>
      </c>
      <c r="D116" s="50" t="s">
        <v>200</v>
      </c>
      <c r="E116" s="51" t="s">
        <v>200</v>
      </c>
      <c r="F116" s="52">
        <v>4</v>
      </c>
      <c r="G116" s="53" t="s">
        <v>200</v>
      </c>
      <c r="H116" s="54" t="s">
        <v>200</v>
      </c>
      <c r="I116" s="55"/>
      <c r="J116" s="56"/>
      <c r="K116" s="57"/>
      <c r="L116" s="60"/>
      <c r="M116" s="84"/>
      <c r="N116" s="85"/>
      <c r="O116" s="28"/>
      <c r="P116" s="25"/>
      <c r="Q116" s="15"/>
      <c r="R116" s="15"/>
    </row>
    <row r="117" spans="1:18" ht="33.75" thickBot="1">
      <c r="A117" s="93" t="s">
        <v>271</v>
      </c>
      <c r="B117" s="109" t="s">
        <v>56</v>
      </c>
      <c r="C117" s="49">
        <v>2.1666666666666665</v>
      </c>
      <c r="D117" s="50" t="s">
        <v>200</v>
      </c>
      <c r="E117" s="51" t="s">
        <v>200</v>
      </c>
      <c r="F117" s="52" t="s">
        <v>200</v>
      </c>
      <c r="G117" s="53" t="s">
        <v>200</v>
      </c>
      <c r="H117" s="54" t="s">
        <v>200</v>
      </c>
      <c r="I117" s="55"/>
      <c r="J117" s="56"/>
      <c r="K117" s="57"/>
      <c r="L117" s="60"/>
      <c r="M117" s="84"/>
      <c r="N117" s="85"/>
      <c r="O117" s="28"/>
      <c r="P117" s="25"/>
      <c r="Q117" s="15"/>
      <c r="R117" s="15"/>
    </row>
    <row r="118" spans="1:18" ht="17.25" thickBot="1">
      <c r="A118" s="93" t="s">
        <v>147</v>
      </c>
      <c r="B118" s="109" t="s">
        <v>56</v>
      </c>
      <c r="C118" s="49" t="s">
        <v>200</v>
      </c>
      <c r="D118" s="50" t="s">
        <v>200</v>
      </c>
      <c r="E118" s="51" t="s">
        <v>200</v>
      </c>
      <c r="F118" s="52" t="s">
        <v>200</v>
      </c>
      <c r="G118" s="53" t="s">
        <v>200</v>
      </c>
      <c r="H118" s="54" t="s">
        <v>200</v>
      </c>
      <c r="I118" s="55"/>
      <c r="J118" s="56"/>
      <c r="K118" s="57"/>
      <c r="L118" s="60"/>
      <c r="M118" s="84"/>
      <c r="N118" s="85"/>
      <c r="O118" s="28"/>
      <c r="P118" s="25"/>
      <c r="Q118" s="15"/>
      <c r="R118" s="15"/>
    </row>
    <row r="119" spans="1:18" ht="17.25" thickBot="1">
      <c r="A119" s="93" t="s">
        <v>148</v>
      </c>
      <c r="B119" s="110" t="s">
        <v>52</v>
      </c>
      <c r="C119" s="49">
        <v>3.5750000000000002</v>
      </c>
      <c r="D119" s="50" t="s">
        <v>200</v>
      </c>
      <c r="E119" s="51" t="s">
        <v>200</v>
      </c>
      <c r="F119" s="52" t="s">
        <v>200</v>
      </c>
      <c r="G119" s="53" t="s">
        <v>200</v>
      </c>
      <c r="H119" s="54" t="s">
        <v>200</v>
      </c>
      <c r="I119" s="55"/>
      <c r="J119" s="56"/>
      <c r="K119" s="57"/>
      <c r="L119" s="60"/>
      <c r="M119" s="84"/>
      <c r="N119" s="85"/>
      <c r="O119" s="28"/>
      <c r="P119" s="26"/>
      <c r="Q119" s="15"/>
      <c r="R119" s="15"/>
    </row>
    <row r="120" spans="1:18" ht="17.25" thickBot="1">
      <c r="A120" s="93" t="s">
        <v>129</v>
      </c>
      <c r="B120" s="110" t="s">
        <v>52</v>
      </c>
      <c r="C120" s="49" t="s">
        <v>200</v>
      </c>
      <c r="D120" s="50" t="s">
        <v>200</v>
      </c>
      <c r="E120" s="51" t="s">
        <v>200</v>
      </c>
      <c r="F120" s="52" t="s">
        <v>200</v>
      </c>
      <c r="G120" s="53" t="s">
        <v>200</v>
      </c>
      <c r="H120" s="54" t="s">
        <v>200</v>
      </c>
      <c r="I120" s="55"/>
      <c r="J120" s="56"/>
      <c r="K120" s="57"/>
      <c r="L120" s="60"/>
      <c r="M120" s="84"/>
      <c r="N120" s="85"/>
      <c r="O120" s="28"/>
      <c r="P120" s="26"/>
      <c r="Q120" s="15"/>
      <c r="R120" s="15"/>
    </row>
    <row r="121" spans="1:18" ht="17.25" thickBot="1">
      <c r="A121" s="93" t="s">
        <v>149</v>
      </c>
      <c r="B121" s="110" t="s">
        <v>52</v>
      </c>
      <c r="C121" s="49" t="s">
        <v>200</v>
      </c>
      <c r="D121" s="50" t="s">
        <v>200</v>
      </c>
      <c r="E121" s="51" t="s">
        <v>200</v>
      </c>
      <c r="F121" s="52" t="s">
        <v>200</v>
      </c>
      <c r="G121" s="53" t="s">
        <v>200</v>
      </c>
      <c r="H121" s="54" t="s">
        <v>200</v>
      </c>
      <c r="I121" s="55"/>
      <c r="J121" s="56"/>
      <c r="K121" s="57"/>
      <c r="L121" s="60"/>
      <c r="M121" s="84"/>
      <c r="N121" s="85"/>
      <c r="O121" s="28"/>
      <c r="P121" s="26"/>
      <c r="Q121" s="15"/>
      <c r="R121" s="15"/>
    </row>
    <row r="122" spans="1:18" ht="17.25" thickBot="1">
      <c r="A122" s="93" t="s">
        <v>150</v>
      </c>
      <c r="B122" s="110" t="s">
        <v>52</v>
      </c>
      <c r="C122" s="49" t="s">
        <v>200</v>
      </c>
      <c r="D122" s="50" t="s">
        <v>200</v>
      </c>
      <c r="E122" s="51" t="s">
        <v>200</v>
      </c>
      <c r="F122" s="52" t="s">
        <v>200</v>
      </c>
      <c r="G122" s="53" t="s">
        <v>200</v>
      </c>
      <c r="H122" s="54" t="s">
        <v>200</v>
      </c>
      <c r="I122" s="55"/>
      <c r="J122" s="56"/>
      <c r="K122" s="57"/>
      <c r="L122" s="60"/>
      <c r="M122" s="84"/>
      <c r="N122" s="85"/>
      <c r="O122" s="28"/>
      <c r="P122" s="26"/>
      <c r="Q122" s="15"/>
      <c r="R122" s="15"/>
    </row>
    <row r="123" spans="1:18" ht="17.25" thickBot="1">
      <c r="A123" s="93" t="s">
        <v>151</v>
      </c>
      <c r="B123" s="110" t="s">
        <v>52</v>
      </c>
      <c r="C123" s="49" t="s">
        <v>200</v>
      </c>
      <c r="D123" s="50" t="s">
        <v>200</v>
      </c>
      <c r="E123" s="51" t="s">
        <v>200</v>
      </c>
      <c r="F123" s="52" t="s">
        <v>200</v>
      </c>
      <c r="G123" s="53" t="s">
        <v>200</v>
      </c>
      <c r="H123" s="54" t="s">
        <v>200</v>
      </c>
      <c r="I123" s="55"/>
      <c r="J123" s="56"/>
      <c r="K123" s="57"/>
      <c r="L123" s="60"/>
      <c r="M123" s="84"/>
      <c r="N123" s="85"/>
      <c r="O123" s="28"/>
      <c r="P123" s="26"/>
      <c r="Q123" s="15"/>
      <c r="R123" s="15"/>
    </row>
    <row r="124" spans="1:18" ht="17.25" thickBot="1">
      <c r="A124" s="93" t="s">
        <v>152</v>
      </c>
      <c r="B124" s="110" t="s">
        <v>56</v>
      </c>
      <c r="C124" s="49" t="s">
        <v>200</v>
      </c>
      <c r="D124" s="50" t="s">
        <v>200</v>
      </c>
      <c r="E124" s="51" t="s">
        <v>200</v>
      </c>
      <c r="F124" s="52" t="s">
        <v>200</v>
      </c>
      <c r="G124" s="53" t="s">
        <v>200</v>
      </c>
      <c r="H124" s="54" t="s">
        <v>200</v>
      </c>
      <c r="I124" s="55"/>
      <c r="J124" s="56"/>
      <c r="K124" s="57"/>
      <c r="L124" s="60"/>
      <c r="M124" s="84"/>
      <c r="N124" s="85"/>
      <c r="O124" s="28"/>
      <c r="P124" s="26"/>
      <c r="Q124" s="15"/>
      <c r="R124" s="15"/>
    </row>
    <row r="125" spans="1:18" ht="17.25" thickBot="1">
      <c r="A125" s="93" t="s">
        <v>153</v>
      </c>
      <c r="B125" s="110" t="s">
        <v>56</v>
      </c>
      <c r="C125" s="49">
        <v>1.1399999999999999</v>
      </c>
      <c r="D125" s="50">
        <v>0.7</v>
      </c>
      <c r="E125" s="51">
        <v>1.6</v>
      </c>
      <c r="F125" s="52" t="s">
        <v>200</v>
      </c>
      <c r="G125" s="53"/>
      <c r="H125" s="54"/>
      <c r="I125" s="55"/>
      <c r="J125" s="56"/>
      <c r="K125" s="57"/>
      <c r="L125" s="60"/>
      <c r="M125" s="84"/>
      <c r="N125" s="85"/>
      <c r="O125" s="28"/>
      <c r="P125" s="26"/>
      <c r="Q125" s="15"/>
      <c r="R125" s="15"/>
    </row>
    <row r="126" spans="1:18" ht="17.25" thickBot="1">
      <c r="A126" s="93" t="s">
        <v>235</v>
      </c>
      <c r="B126" s="109" t="s">
        <v>52</v>
      </c>
      <c r="C126" s="49">
        <v>3.0250000000000004</v>
      </c>
      <c r="D126" s="50" t="s">
        <v>200</v>
      </c>
      <c r="E126" s="51" t="s">
        <v>200</v>
      </c>
      <c r="F126" s="52" t="s">
        <v>200</v>
      </c>
      <c r="G126" s="53"/>
      <c r="H126" s="54"/>
      <c r="I126" s="55"/>
      <c r="J126" s="56"/>
      <c r="K126" s="57"/>
      <c r="L126" s="60"/>
      <c r="M126" s="84"/>
      <c r="N126" s="85"/>
      <c r="O126" s="28"/>
      <c r="P126" s="25"/>
      <c r="Q126" s="15"/>
      <c r="R126" s="15"/>
    </row>
    <row r="127" spans="1:18" ht="17.25" thickBot="1">
      <c r="A127" s="93" t="s">
        <v>154</v>
      </c>
      <c r="B127" s="109" t="s">
        <v>52</v>
      </c>
      <c r="C127" s="49" t="s">
        <v>200</v>
      </c>
      <c r="D127" s="50" t="s">
        <v>200</v>
      </c>
      <c r="E127" s="51" t="s">
        <v>200</v>
      </c>
      <c r="F127" s="52" t="s">
        <v>200</v>
      </c>
      <c r="G127" s="53"/>
      <c r="H127" s="54"/>
      <c r="I127" s="55"/>
      <c r="J127" s="56"/>
      <c r="K127" s="57"/>
      <c r="L127" s="60"/>
      <c r="M127" s="84"/>
      <c r="N127" s="85"/>
      <c r="O127" s="28"/>
      <c r="P127" s="25"/>
      <c r="Q127" s="15"/>
      <c r="R127" s="15"/>
    </row>
    <row r="128" spans="1:18" ht="17.25" thickBot="1">
      <c r="A128" s="93" t="s">
        <v>155</v>
      </c>
      <c r="B128" s="110" t="s">
        <v>56</v>
      </c>
      <c r="C128" s="49">
        <v>1.1125</v>
      </c>
      <c r="D128" s="50">
        <v>0.8</v>
      </c>
      <c r="E128" s="51">
        <v>1.4</v>
      </c>
      <c r="F128" s="52">
        <v>3.11</v>
      </c>
      <c r="G128" s="53"/>
      <c r="H128" s="54"/>
      <c r="I128" s="55"/>
      <c r="J128" s="56"/>
      <c r="K128" s="57"/>
      <c r="L128" s="60"/>
      <c r="M128" s="84"/>
      <c r="N128" s="85">
        <v>1.23</v>
      </c>
      <c r="O128" s="28"/>
      <c r="P128" s="26"/>
      <c r="Q128" s="15"/>
      <c r="R128" s="15"/>
    </row>
    <row r="129" spans="1:18" ht="17.25" thickBot="1">
      <c r="A129" s="93" t="s">
        <v>155</v>
      </c>
      <c r="B129" s="110" t="s">
        <v>52</v>
      </c>
      <c r="C129" s="49" t="s">
        <v>200</v>
      </c>
      <c r="D129" s="50" t="s">
        <v>200</v>
      </c>
      <c r="E129" s="51" t="s">
        <v>200</v>
      </c>
      <c r="F129" s="52" t="s">
        <v>200</v>
      </c>
      <c r="G129" s="53"/>
      <c r="H129" s="54"/>
      <c r="I129" s="55"/>
      <c r="J129" s="56"/>
      <c r="K129" s="57"/>
      <c r="L129" s="60"/>
      <c r="M129" s="84"/>
      <c r="N129" s="85"/>
      <c r="O129" s="28"/>
      <c r="P129" s="26"/>
      <c r="Q129" s="15"/>
      <c r="R129" s="15"/>
    </row>
    <row r="130" spans="1:18" ht="17.25" thickBot="1">
      <c r="A130" s="93" t="s">
        <v>156</v>
      </c>
      <c r="B130" s="109" t="s">
        <v>52</v>
      </c>
      <c r="C130" s="49">
        <v>5</v>
      </c>
      <c r="D130" s="50" t="s">
        <v>200</v>
      </c>
      <c r="E130" s="51" t="s">
        <v>200</v>
      </c>
      <c r="F130" s="52" t="s">
        <v>200</v>
      </c>
      <c r="G130" s="53"/>
      <c r="H130" s="54"/>
      <c r="I130" s="55"/>
      <c r="J130" s="56"/>
      <c r="K130" s="57"/>
      <c r="L130" s="60"/>
      <c r="M130" s="84"/>
      <c r="N130" s="85"/>
      <c r="O130" s="28"/>
      <c r="P130" s="26"/>
      <c r="Q130" s="15"/>
      <c r="R130" s="15"/>
    </row>
    <row r="131" spans="1:18" ht="17.25" thickBot="1">
      <c r="A131" s="93" t="s">
        <v>156</v>
      </c>
      <c r="B131" s="109" t="s">
        <v>70</v>
      </c>
      <c r="C131" s="49">
        <v>2.2999999999999998</v>
      </c>
      <c r="D131" s="50" t="s">
        <v>200</v>
      </c>
      <c r="E131" s="51" t="s">
        <v>200</v>
      </c>
      <c r="F131" s="52" t="s">
        <v>200</v>
      </c>
      <c r="G131" s="53"/>
      <c r="H131" s="54"/>
      <c r="I131" s="55"/>
      <c r="J131" s="56"/>
      <c r="K131" s="57"/>
      <c r="L131" s="60"/>
      <c r="M131" s="84"/>
      <c r="N131" s="85"/>
      <c r="O131" s="28"/>
      <c r="P131" s="25"/>
      <c r="Q131" s="15"/>
      <c r="R131" s="15"/>
    </row>
    <row r="132" spans="1:18" ht="17.25" thickBot="1">
      <c r="A132" s="93" t="s">
        <v>157</v>
      </c>
      <c r="B132" s="109" t="s">
        <v>52</v>
      </c>
      <c r="C132" s="49">
        <v>15</v>
      </c>
      <c r="D132" s="50" t="s">
        <v>200</v>
      </c>
      <c r="E132" s="51" t="s">
        <v>200</v>
      </c>
      <c r="F132" s="52" t="s">
        <v>200</v>
      </c>
      <c r="G132" s="53"/>
      <c r="H132" s="54"/>
      <c r="I132" s="55"/>
      <c r="J132" s="56"/>
      <c r="K132" s="57"/>
      <c r="L132" s="60"/>
      <c r="M132" s="84"/>
      <c r="N132" s="85"/>
      <c r="O132" s="28"/>
      <c r="P132" s="25"/>
      <c r="Q132" s="15"/>
      <c r="R132" s="15"/>
    </row>
    <row r="133" spans="1:18" ht="17.25" thickBot="1">
      <c r="A133" s="93" t="s">
        <v>158</v>
      </c>
      <c r="B133" s="109" t="s">
        <v>70</v>
      </c>
      <c r="C133" s="49" t="s">
        <v>200</v>
      </c>
      <c r="D133" s="50" t="s">
        <v>200</v>
      </c>
      <c r="E133" s="51" t="s">
        <v>200</v>
      </c>
      <c r="F133" s="52" t="s">
        <v>200</v>
      </c>
      <c r="G133" s="53"/>
      <c r="H133" s="54"/>
      <c r="I133" s="55"/>
      <c r="J133" s="56"/>
      <c r="K133" s="57"/>
      <c r="L133" s="60"/>
      <c r="M133" s="84"/>
      <c r="N133" s="85"/>
      <c r="O133" s="28"/>
      <c r="P133" s="25"/>
      <c r="Q133" s="15"/>
      <c r="R133" s="15"/>
    </row>
    <row r="134" spans="1:18" ht="17.25" thickBot="1">
      <c r="A134" s="93" t="s">
        <v>159</v>
      </c>
      <c r="B134" s="109" t="s">
        <v>196</v>
      </c>
      <c r="C134" s="49">
        <v>2.5</v>
      </c>
      <c r="D134" s="50"/>
      <c r="E134" s="51"/>
      <c r="F134" s="52" t="s">
        <v>200</v>
      </c>
      <c r="G134" s="53"/>
      <c r="H134" s="54"/>
      <c r="I134" s="55"/>
      <c r="J134" s="56"/>
      <c r="K134" s="57"/>
      <c r="L134" s="60"/>
      <c r="M134" s="84"/>
      <c r="N134" s="85">
        <v>2.4</v>
      </c>
      <c r="O134" s="28"/>
      <c r="P134" s="25"/>
      <c r="Q134" s="15"/>
      <c r="R134" s="15"/>
    </row>
    <row r="135" spans="1:18" ht="17.25" thickBot="1">
      <c r="A135" s="93" t="s">
        <v>272</v>
      </c>
      <c r="B135" s="109" t="s">
        <v>161</v>
      </c>
      <c r="C135" s="49" t="s">
        <v>200</v>
      </c>
      <c r="D135" s="50" t="s">
        <v>200</v>
      </c>
      <c r="E135" s="51" t="s">
        <v>200</v>
      </c>
      <c r="F135" s="52" t="s">
        <v>200</v>
      </c>
      <c r="G135" s="53"/>
      <c r="H135" s="54"/>
      <c r="I135" s="55"/>
      <c r="J135" s="56"/>
      <c r="K135" s="57"/>
      <c r="L135" s="60"/>
      <c r="M135" s="84"/>
      <c r="N135" s="85"/>
      <c r="O135" s="28"/>
      <c r="P135" s="25"/>
      <c r="Q135" s="15"/>
      <c r="R135" s="15"/>
    </row>
    <row r="136" spans="1:18" ht="17.25" thickBot="1">
      <c r="A136" s="93" t="s">
        <v>160</v>
      </c>
      <c r="B136" s="109" t="s">
        <v>161</v>
      </c>
      <c r="C136" s="49">
        <v>1.4000000000000001</v>
      </c>
      <c r="D136" s="50">
        <v>1.2</v>
      </c>
      <c r="E136" s="51">
        <v>1.5</v>
      </c>
      <c r="F136" s="52" t="s">
        <v>200</v>
      </c>
      <c r="G136" s="53"/>
      <c r="H136" s="54"/>
      <c r="I136" s="55"/>
      <c r="J136" s="56"/>
      <c r="K136" s="57"/>
      <c r="L136" s="60"/>
      <c r="M136" s="84"/>
      <c r="N136" s="85"/>
      <c r="O136" s="28"/>
      <c r="P136" s="25"/>
      <c r="Q136" s="15"/>
      <c r="R136" s="15"/>
    </row>
    <row r="137" spans="1:18" ht="17.25" thickBot="1">
      <c r="A137" s="93" t="s">
        <v>236</v>
      </c>
      <c r="B137" s="109" t="s">
        <v>52</v>
      </c>
      <c r="C137" s="49" t="s">
        <v>200</v>
      </c>
      <c r="D137" s="50" t="s">
        <v>200</v>
      </c>
      <c r="E137" s="51" t="s">
        <v>200</v>
      </c>
      <c r="F137" s="52" t="s">
        <v>200</v>
      </c>
      <c r="G137" s="53"/>
      <c r="H137" s="54"/>
      <c r="I137" s="55"/>
      <c r="J137" s="56"/>
      <c r="K137" s="57"/>
      <c r="L137" s="60"/>
      <c r="M137" s="84"/>
      <c r="N137" s="85"/>
      <c r="O137" s="28"/>
      <c r="P137" s="25"/>
      <c r="Q137" s="15"/>
      <c r="R137" s="15"/>
    </row>
    <row r="138" spans="1:18" ht="33.75" thickBot="1">
      <c r="A138" s="93" t="s">
        <v>162</v>
      </c>
      <c r="B138" s="109" t="s">
        <v>70</v>
      </c>
      <c r="C138" s="49" t="s">
        <v>200</v>
      </c>
      <c r="D138" s="50" t="s">
        <v>200</v>
      </c>
      <c r="E138" s="51" t="s">
        <v>200</v>
      </c>
      <c r="F138" s="52" t="s">
        <v>200</v>
      </c>
      <c r="G138" s="53"/>
      <c r="H138" s="54"/>
      <c r="I138" s="55"/>
      <c r="J138" s="56"/>
      <c r="K138" s="57"/>
      <c r="L138" s="60"/>
      <c r="M138" s="84"/>
      <c r="N138" s="85"/>
      <c r="O138" s="28"/>
      <c r="P138" s="25"/>
      <c r="Q138" s="15"/>
      <c r="R138" s="15"/>
    </row>
    <row r="139" spans="1:18" ht="55.5" thickBot="1">
      <c r="A139" s="96" t="s">
        <v>237</v>
      </c>
      <c r="B139" s="109" t="s">
        <v>52</v>
      </c>
      <c r="C139" s="49">
        <v>3.2</v>
      </c>
      <c r="D139" s="50" t="s">
        <v>200</v>
      </c>
      <c r="E139" s="51" t="s">
        <v>200</v>
      </c>
      <c r="F139" s="52" t="s">
        <v>200</v>
      </c>
      <c r="G139" s="53"/>
      <c r="H139" s="54"/>
      <c r="I139" s="55"/>
      <c r="J139" s="56"/>
      <c r="K139" s="57"/>
      <c r="L139" s="60"/>
      <c r="M139" s="84"/>
      <c r="N139" s="85"/>
      <c r="O139" s="28"/>
      <c r="P139" s="25"/>
      <c r="Q139" s="15"/>
      <c r="R139" s="15"/>
    </row>
    <row r="140" spans="1:18" ht="19.5" thickBot="1">
      <c r="A140" s="97" t="s">
        <v>238</v>
      </c>
      <c r="B140" s="109" t="s">
        <v>56</v>
      </c>
      <c r="C140" s="49" t="s">
        <v>200</v>
      </c>
      <c r="D140" s="50" t="s">
        <v>200</v>
      </c>
      <c r="E140" s="51" t="s">
        <v>200</v>
      </c>
      <c r="F140" s="52" t="s">
        <v>200</v>
      </c>
      <c r="G140" s="53"/>
      <c r="H140" s="54"/>
      <c r="I140" s="55"/>
      <c r="J140" s="56"/>
      <c r="K140" s="57"/>
      <c r="L140" s="60"/>
      <c r="M140" s="84"/>
      <c r="N140" s="85">
        <v>2.97</v>
      </c>
      <c r="O140" s="28"/>
      <c r="P140" s="25"/>
      <c r="Q140" s="15"/>
      <c r="R140" s="15"/>
    </row>
    <row r="141" spans="1:18" ht="19.5" thickBot="1">
      <c r="A141" s="98" t="s">
        <v>198</v>
      </c>
      <c r="B141" s="109" t="s">
        <v>52</v>
      </c>
      <c r="C141" s="49" t="s">
        <v>200</v>
      </c>
      <c r="D141" s="50" t="s">
        <v>200</v>
      </c>
      <c r="E141" s="51" t="s">
        <v>200</v>
      </c>
      <c r="F141" s="52" t="s">
        <v>200</v>
      </c>
      <c r="G141" s="53"/>
      <c r="H141" s="54"/>
      <c r="I141" s="55"/>
      <c r="J141" s="56"/>
      <c r="K141" s="57"/>
      <c r="L141" s="60"/>
      <c r="M141" s="84"/>
      <c r="N141" s="85">
        <v>1.43</v>
      </c>
      <c r="O141" s="27"/>
      <c r="P141" s="25"/>
      <c r="Q141" s="15"/>
      <c r="R141" s="15"/>
    </row>
    <row r="142" spans="1:18" ht="19.5" thickBot="1">
      <c r="A142" s="198" t="s">
        <v>163</v>
      </c>
      <c r="B142" s="114"/>
      <c r="C142" s="115" t="s">
        <v>200</v>
      </c>
      <c r="D142" s="115" t="s">
        <v>200</v>
      </c>
      <c r="E142" s="115" t="s">
        <v>200</v>
      </c>
      <c r="F142" s="115" t="s">
        <v>200</v>
      </c>
      <c r="G142" s="115"/>
      <c r="H142" s="115"/>
      <c r="I142" s="115"/>
      <c r="J142" s="115"/>
      <c r="K142" s="115"/>
      <c r="L142" s="115"/>
      <c r="M142" s="115"/>
      <c r="N142" s="116"/>
      <c r="O142" s="28"/>
      <c r="P142" s="25"/>
      <c r="Q142" s="15"/>
      <c r="R142" s="15"/>
    </row>
    <row r="143" spans="1:18" ht="17.25" thickBot="1">
      <c r="A143" s="93" t="s">
        <v>164</v>
      </c>
      <c r="B143" s="109" t="s">
        <v>52</v>
      </c>
      <c r="C143" s="49" t="s">
        <v>200</v>
      </c>
      <c r="D143" s="50" t="s">
        <v>200</v>
      </c>
      <c r="E143" s="51" t="s">
        <v>200</v>
      </c>
      <c r="F143" s="52" t="s">
        <v>200</v>
      </c>
      <c r="G143" s="53"/>
      <c r="H143" s="54"/>
      <c r="I143" s="55"/>
      <c r="J143" s="56"/>
      <c r="K143" s="57"/>
      <c r="L143" s="60"/>
      <c r="M143" s="84"/>
      <c r="N143" s="85"/>
      <c r="O143" s="28"/>
      <c r="P143" s="25"/>
      <c r="Q143" s="15"/>
      <c r="R143" s="15"/>
    </row>
    <row r="144" spans="1:18" ht="17.25" thickBot="1">
      <c r="A144" s="93" t="s">
        <v>165</v>
      </c>
      <c r="B144" s="109" t="s">
        <v>52</v>
      </c>
      <c r="C144" s="49" t="s">
        <v>200</v>
      </c>
      <c r="D144" s="50" t="s">
        <v>200</v>
      </c>
      <c r="E144" s="51" t="s">
        <v>200</v>
      </c>
      <c r="F144" s="52" t="s">
        <v>200</v>
      </c>
      <c r="G144" s="53"/>
      <c r="H144" s="54"/>
      <c r="I144" s="55"/>
      <c r="J144" s="56"/>
      <c r="K144" s="57"/>
      <c r="L144" s="60"/>
      <c r="M144" s="84"/>
      <c r="N144" s="85">
        <v>13.25</v>
      </c>
      <c r="O144" s="28"/>
      <c r="P144" s="25"/>
      <c r="Q144" s="15"/>
      <c r="R144" s="15"/>
    </row>
    <row r="145" spans="1:18" ht="17.25" thickBot="1">
      <c r="A145" s="93" t="s">
        <v>166</v>
      </c>
      <c r="B145" s="109" t="s">
        <v>52</v>
      </c>
      <c r="C145" s="49" t="s">
        <v>200</v>
      </c>
      <c r="D145" s="50" t="s">
        <v>200</v>
      </c>
      <c r="E145" s="51" t="s">
        <v>200</v>
      </c>
      <c r="F145" s="52" t="s">
        <v>200</v>
      </c>
      <c r="G145" s="53"/>
      <c r="H145" s="54"/>
      <c r="I145" s="55"/>
      <c r="J145" s="56"/>
      <c r="K145" s="57"/>
      <c r="L145" s="60"/>
      <c r="M145" s="84"/>
      <c r="N145" s="85"/>
      <c r="O145" s="28"/>
      <c r="P145" s="25"/>
      <c r="Q145" s="15"/>
      <c r="R145" s="15"/>
    </row>
    <row r="146" spans="1:18" ht="33.75" thickBot="1">
      <c r="A146" s="93" t="s">
        <v>167</v>
      </c>
      <c r="B146" s="109" t="s">
        <v>52</v>
      </c>
      <c r="C146" s="49" t="s">
        <v>200</v>
      </c>
      <c r="D146" s="50" t="s">
        <v>200</v>
      </c>
      <c r="E146" s="51" t="s">
        <v>200</v>
      </c>
      <c r="F146" s="52" t="s">
        <v>200</v>
      </c>
      <c r="G146" s="53"/>
      <c r="H146" s="54"/>
      <c r="I146" s="55"/>
      <c r="J146" s="56"/>
      <c r="K146" s="57"/>
      <c r="L146" s="60"/>
      <c r="M146" s="84"/>
      <c r="N146" s="85"/>
      <c r="O146" s="28"/>
      <c r="P146" s="25"/>
      <c r="Q146" s="15"/>
      <c r="R146" s="15"/>
    </row>
    <row r="147" spans="1:18" ht="17.25" thickBot="1">
      <c r="A147" s="93" t="s">
        <v>239</v>
      </c>
      <c r="B147" s="109" t="s">
        <v>197</v>
      </c>
      <c r="C147" s="49">
        <v>1.4</v>
      </c>
      <c r="D147" s="50"/>
      <c r="E147" s="51"/>
      <c r="F147" s="52" t="s">
        <v>200</v>
      </c>
      <c r="G147" s="53"/>
      <c r="H147" s="54"/>
      <c r="I147" s="55"/>
      <c r="J147" s="56"/>
      <c r="K147" s="57"/>
      <c r="L147" s="60"/>
      <c r="M147" s="84"/>
      <c r="N147" s="85"/>
      <c r="O147" s="28"/>
      <c r="P147" s="25"/>
      <c r="Q147" s="15"/>
      <c r="R147" s="15"/>
    </row>
    <row r="148" spans="1:18" ht="33.75" thickBot="1">
      <c r="A148" s="93" t="s">
        <v>168</v>
      </c>
      <c r="B148" s="109" t="s">
        <v>52</v>
      </c>
      <c r="C148" s="49" t="s">
        <v>200</v>
      </c>
      <c r="D148" s="50" t="s">
        <v>200</v>
      </c>
      <c r="E148" s="51" t="s">
        <v>200</v>
      </c>
      <c r="F148" s="52" t="s">
        <v>200</v>
      </c>
      <c r="G148" s="53"/>
      <c r="H148" s="54"/>
      <c r="I148" s="55"/>
      <c r="J148" s="56"/>
      <c r="K148" s="57"/>
      <c r="L148" s="60"/>
      <c r="M148" s="84"/>
      <c r="N148" s="85"/>
      <c r="O148" s="28"/>
      <c r="P148" s="25"/>
      <c r="Q148" s="15"/>
      <c r="R148" s="15"/>
    </row>
    <row r="149" spans="1:18" ht="33.75" thickBot="1">
      <c r="A149" s="93" t="s">
        <v>169</v>
      </c>
      <c r="B149" s="109" t="s">
        <v>52</v>
      </c>
      <c r="C149" s="49" t="s">
        <v>200</v>
      </c>
      <c r="D149" s="50" t="s">
        <v>200</v>
      </c>
      <c r="E149" s="51" t="s">
        <v>200</v>
      </c>
      <c r="F149" s="52" t="s">
        <v>200</v>
      </c>
      <c r="G149" s="53"/>
      <c r="H149" s="54"/>
      <c r="I149" s="55"/>
      <c r="J149" s="56"/>
      <c r="K149" s="57"/>
      <c r="L149" s="60"/>
      <c r="M149" s="84"/>
      <c r="N149" s="85"/>
      <c r="O149" s="28"/>
      <c r="P149" s="25"/>
      <c r="Q149" s="15"/>
      <c r="R149" s="15"/>
    </row>
    <row r="150" spans="1:18" ht="33.75" thickBot="1">
      <c r="A150" s="93" t="s">
        <v>170</v>
      </c>
      <c r="B150" s="109" t="s">
        <v>52</v>
      </c>
      <c r="C150" s="49" t="s">
        <v>200</v>
      </c>
      <c r="D150" s="50" t="s">
        <v>200</v>
      </c>
      <c r="E150" s="51" t="s">
        <v>200</v>
      </c>
      <c r="F150" s="52" t="s">
        <v>200</v>
      </c>
      <c r="G150" s="53"/>
      <c r="H150" s="54"/>
      <c r="I150" s="55"/>
      <c r="J150" s="56"/>
      <c r="K150" s="57"/>
      <c r="L150" s="60"/>
      <c r="M150" s="84"/>
      <c r="N150" s="85"/>
      <c r="O150" s="28"/>
      <c r="P150" s="25"/>
      <c r="Q150" s="15"/>
      <c r="R150" s="15"/>
    </row>
    <row r="151" spans="1:18" ht="33.75" thickBot="1">
      <c r="A151" s="93" t="s">
        <v>171</v>
      </c>
      <c r="B151" s="109" t="s">
        <v>52</v>
      </c>
      <c r="C151" s="49" t="s">
        <v>200</v>
      </c>
      <c r="D151" s="50" t="s">
        <v>200</v>
      </c>
      <c r="E151" s="51" t="s">
        <v>200</v>
      </c>
      <c r="F151" s="52" t="s">
        <v>200</v>
      </c>
      <c r="G151" s="53"/>
      <c r="H151" s="54"/>
      <c r="I151" s="55"/>
      <c r="J151" s="56"/>
      <c r="K151" s="57"/>
      <c r="L151" s="60"/>
      <c r="M151" s="84"/>
      <c r="N151" s="85"/>
      <c r="O151" s="28"/>
      <c r="P151" s="25"/>
      <c r="Q151" s="15"/>
      <c r="R151" s="15"/>
    </row>
    <row r="152" spans="1:18" ht="33.75" thickBot="1">
      <c r="A152" s="93" t="s">
        <v>172</v>
      </c>
      <c r="B152" s="109" t="s">
        <v>52</v>
      </c>
      <c r="C152" s="49" t="s">
        <v>200</v>
      </c>
      <c r="D152" s="50" t="s">
        <v>200</v>
      </c>
      <c r="E152" s="51" t="s">
        <v>200</v>
      </c>
      <c r="F152" s="52" t="s">
        <v>200</v>
      </c>
      <c r="G152" s="53"/>
      <c r="H152" s="54"/>
      <c r="I152" s="55"/>
      <c r="J152" s="56"/>
      <c r="K152" s="57"/>
      <c r="L152" s="60"/>
      <c r="M152" s="84"/>
      <c r="N152" s="85"/>
      <c r="O152" s="28"/>
      <c r="P152" s="25"/>
      <c r="Q152" s="15"/>
      <c r="R152" s="15"/>
    </row>
    <row r="153" spans="1:18" ht="33.75" thickBot="1">
      <c r="A153" s="93" t="s">
        <v>173</v>
      </c>
      <c r="B153" s="109" t="s">
        <v>52</v>
      </c>
      <c r="C153" s="49" t="s">
        <v>200</v>
      </c>
      <c r="D153" s="50" t="s">
        <v>200</v>
      </c>
      <c r="E153" s="51" t="s">
        <v>200</v>
      </c>
      <c r="F153" s="52" t="s">
        <v>200</v>
      </c>
      <c r="G153" s="53"/>
      <c r="H153" s="54"/>
      <c r="I153" s="55"/>
      <c r="J153" s="56"/>
      <c r="K153" s="57"/>
      <c r="L153" s="60"/>
      <c r="M153" s="84"/>
      <c r="N153" s="85"/>
      <c r="O153" s="28"/>
      <c r="P153" s="25"/>
      <c r="Q153" s="15"/>
    </row>
    <row r="154" spans="1:18" ht="17.25" thickBot="1">
      <c r="A154" s="93" t="s">
        <v>174</v>
      </c>
      <c r="B154" s="109" t="s">
        <v>52</v>
      </c>
      <c r="C154" s="49" t="s">
        <v>200</v>
      </c>
      <c r="D154" s="50" t="s">
        <v>200</v>
      </c>
      <c r="E154" s="51" t="s">
        <v>200</v>
      </c>
      <c r="F154" s="52" t="s">
        <v>200</v>
      </c>
      <c r="G154" s="53"/>
      <c r="H154" s="54"/>
      <c r="I154" s="55"/>
      <c r="J154" s="56"/>
      <c r="K154" s="57"/>
      <c r="L154" s="60"/>
      <c r="M154" s="84"/>
      <c r="N154" s="85"/>
      <c r="O154" s="28"/>
      <c r="P154" s="25"/>
      <c r="Q154" s="15"/>
    </row>
    <row r="155" spans="1:18" ht="17.25" thickBot="1">
      <c r="A155" s="93" t="s">
        <v>175</v>
      </c>
      <c r="B155" s="109" t="s">
        <v>52</v>
      </c>
      <c r="C155" s="49" t="s">
        <v>200</v>
      </c>
      <c r="D155" s="50" t="s">
        <v>200</v>
      </c>
      <c r="E155" s="51" t="s">
        <v>200</v>
      </c>
      <c r="F155" s="52" t="s">
        <v>200</v>
      </c>
      <c r="G155" s="53"/>
      <c r="H155" s="54"/>
      <c r="I155" s="55"/>
      <c r="J155" s="56"/>
      <c r="K155" s="57"/>
      <c r="L155" s="60"/>
      <c r="M155" s="84"/>
      <c r="N155" s="85"/>
      <c r="O155" s="28"/>
      <c r="P155" s="25"/>
      <c r="Q155" s="15"/>
    </row>
    <row r="156" spans="1:18" ht="17.25" thickBot="1">
      <c r="A156" s="93" t="s">
        <v>176</v>
      </c>
      <c r="B156" s="109" t="s">
        <v>52</v>
      </c>
      <c r="C156" s="49" t="s">
        <v>200</v>
      </c>
      <c r="D156" s="50" t="s">
        <v>200</v>
      </c>
      <c r="E156" s="51" t="s">
        <v>200</v>
      </c>
      <c r="F156" s="52" t="s">
        <v>200</v>
      </c>
      <c r="G156" s="53"/>
      <c r="H156" s="54"/>
      <c r="I156" s="55"/>
      <c r="J156" s="56"/>
      <c r="K156" s="57"/>
      <c r="L156" s="60"/>
      <c r="M156" s="84"/>
      <c r="N156" s="85">
        <v>2.48</v>
      </c>
      <c r="O156" s="28"/>
      <c r="P156" s="25"/>
      <c r="Q156" s="15"/>
    </row>
    <row r="157" spans="1:18" ht="17.25" thickBot="1">
      <c r="A157" s="93" t="s">
        <v>177</v>
      </c>
      <c r="B157" s="109" t="s">
        <v>52</v>
      </c>
      <c r="C157" s="49" t="s">
        <v>200</v>
      </c>
      <c r="D157" s="50" t="s">
        <v>200</v>
      </c>
      <c r="E157" s="51" t="s">
        <v>200</v>
      </c>
      <c r="F157" s="52" t="s">
        <v>200</v>
      </c>
      <c r="G157" s="53"/>
      <c r="H157" s="54"/>
      <c r="I157" s="55"/>
      <c r="J157" s="56"/>
      <c r="K157" s="57"/>
      <c r="L157" s="60"/>
      <c r="M157" s="84"/>
      <c r="N157" s="85">
        <v>1.97</v>
      </c>
      <c r="O157" s="28"/>
      <c r="P157" s="25"/>
      <c r="Q157" s="15"/>
    </row>
    <row r="158" spans="1:18" ht="33.75" thickBot="1">
      <c r="A158" s="93" t="s">
        <v>178</v>
      </c>
      <c r="B158" s="109" t="s">
        <v>52</v>
      </c>
      <c r="C158" s="49" t="s">
        <v>200</v>
      </c>
      <c r="D158" s="50"/>
      <c r="E158" s="51"/>
      <c r="F158" s="52" t="s">
        <v>200</v>
      </c>
      <c r="G158" s="53"/>
      <c r="H158" s="54"/>
      <c r="I158" s="55"/>
      <c r="J158" s="56"/>
      <c r="K158" s="57"/>
      <c r="L158" s="60"/>
      <c r="M158" s="84"/>
      <c r="N158" s="85"/>
      <c r="O158" s="28"/>
      <c r="P158" s="25"/>
      <c r="Q158" s="15"/>
    </row>
    <row r="159" spans="1:18" ht="33.75" thickBot="1">
      <c r="A159" s="93" t="s">
        <v>281</v>
      </c>
      <c r="B159" s="109" t="s">
        <v>52</v>
      </c>
      <c r="C159" s="49" t="s">
        <v>200</v>
      </c>
      <c r="D159" s="50"/>
      <c r="E159" s="51"/>
      <c r="F159" s="52" t="s">
        <v>200</v>
      </c>
      <c r="G159" s="53"/>
      <c r="H159" s="54"/>
      <c r="I159" s="55"/>
      <c r="J159" s="56"/>
      <c r="K159" s="57"/>
      <c r="L159" s="60"/>
      <c r="M159" s="84"/>
      <c r="N159" s="85">
        <v>1.69</v>
      </c>
      <c r="O159" s="28"/>
      <c r="P159" s="25"/>
      <c r="Q159" s="15"/>
    </row>
    <row r="160" spans="1:18" ht="17.25" thickBot="1">
      <c r="A160" s="93" t="s">
        <v>179</v>
      </c>
      <c r="B160" s="109" t="s">
        <v>52</v>
      </c>
      <c r="C160" s="49" t="s">
        <v>200</v>
      </c>
      <c r="D160" s="50"/>
      <c r="E160" s="51"/>
      <c r="F160" s="52" t="s">
        <v>200</v>
      </c>
      <c r="G160" s="53"/>
      <c r="H160" s="54"/>
      <c r="I160" s="55"/>
      <c r="J160" s="56"/>
      <c r="K160" s="57"/>
      <c r="L160" s="60"/>
      <c r="M160" s="84"/>
      <c r="N160" s="85">
        <v>1.9</v>
      </c>
      <c r="O160" s="28"/>
      <c r="P160" s="25"/>
      <c r="Q160" s="15"/>
    </row>
    <row r="161" spans="1:19" ht="33.75" thickBot="1">
      <c r="A161" s="93" t="s">
        <v>180</v>
      </c>
      <c r="B161" s="109" t="s">
        <v>52</v>
      </c>
      <c r="C161" s="49" t="s">
        <v>200</v>
      </c>
      <c r="D161" s="50"/>
      <c r="E161" s="51"/>
      <c r="F161" s="52" t="s">
        <v>200</v>
      </c>
      <c r="G161" s="53"/>
      <c r="H161" s="54"/>
      <c r="I161" s="55"/>
      <c r="J161" s="56"/>
      <c r="K161" s="57"/>
      <c r="L161" s="60"/>
      <c r="M161" s="84"/>
      <c r="N161" s="85">
        <v>2.2000000000000002</v>
      </c>
      <c r="O161" s="28"/>
      <c r="P161" s="25"/>
      <c r="Q161" s="15"/>
    </row>
    <row r="162" spans="1:19" ht="33.75" thickBot="1">
      <c r="A162" s="93" t="s">
        <v>280</v>
      </c>
      <c r="B162" s="109" t="s">
        <v>52</v>
      </c>
      <c r="C162" s="49" t="s">
        <v>200</v>
      </c>
      <c r="D162" s="50"/>
      <c r="E162" s="51"/>
      <c r="F162" s="52" t="s">
        <v>200</v>
      </c>
      <c r="G162" s="53"/>
      <c r="H162" s="54"/>
      <c r="I162" s="55"/>
      <c r="J162" s="56"/>
      <c r="K162" s="57"/>
      <c r="L162" s="60"/>
      <c r="M162" s="84"/>
      <c r="N162" s="85"/>
      <c r="O162" s="28"/>
      <c r="P162" s="25"/>
      <c r="Q162" s="15"/>
    </row>
    <row r="163" spans="1:19" ht="33.75" thickBot="1">
      <c r="A163" s="93" t="s">
        <v>181</v>
      </c>
      <c r="B163" s="109" t="s">
        <v>52</v>
      </c>
      <c r="C163" s="49" t="s">
        <v>200</v>
      </c>
      <c r="D163" s="50"/>
      <c r="E163" s="51"/>
      <c r="F163" s="52" t="s">
        <v>200</v>
      </c>
      <c r="G163" s="53"/>
      <c r="H163" s="54"/>
      <c r="I163" s="55"/>
      <c r="J163" s="56"/>
      <c r="K163" s="57"/>
      <c r="L163" s="60"/>
      <c r="M163" s="84"/>
      <c r="N163" s="85"/>
      <c r="O163" s="28"/>
      <c r="P163" s="25"/>
      <c r="Q163" s="15"/>
    </row>
    <row r="164" spans="1:19" ht="33.75" thickBot="1">
      <c r="A164" s="93" t="s">
        <v>182</v>
      </c>
      <c r="B164" s="109" t="s">
        <v>52</v>
      </c>
      <c r="C164" s="49" t="s">
        <v>200</v>
      </c>
      <c r="D164" s="50"/>
      <c r="E164" s="51"/>
      <c r="F164" s="52" t="s">
        <v>200</v>
      </c>
      <c r="G164" s="53"/>
      <c r="H164" s="54"/>
      <c r="I164" s="55"/>
      <c r="J164" s="56"/>
      <c r="K164" s="57"/>
      <c r="L164" s="60"/>
      <c r="M164" s="84"/>
      <c r="N164" s="85">
        <v>2.12</v>
      </c>
      <c r="O164" s="28"/>
      <c r="P164" s="25"/>
      <c r="Q164" s="15"/>
    </row>
    <row r="165" spans="1:19" ht="17.25" thickBot="1">
      <c r="A165" s="93" t="s">
        <v>183</v>
      </c>
      <c r="B165" s="109" t="s">
        <v>52</v>
      </c>
      <c r="C165" s="49" t="s">
        <v>200</v>
      </c>
      <c r="D165" s="50"/>
      <c r="E165" s="51"/>
      <c r="F165" s="52" t="s">
        <v>200</v>
      </c>
      <c r="G165" s="53"/>
      <c r="H165" s="54"/>
      <c r="I165" s="55"/>
      <c r="J165" s="56"/>
      <c r="K165" s="57"/>
      <c r="L165" s="60"/>
      <c r="M165" s="84"/>
      <c r="N165" s="85">
        <v>2.7</v>
      </c>
      <c r="O165" s="28"/>
      <c r="P165" s="25"/>
      <c r="Q165" s="15"/>
    </row>
    <row r="166" spans="1:19" ht="33.75" thickBot="1">
      <c r="A166" s="93" t="s">
        <v>184</v>
      </c>
      <c r="B166" s="109" t="s">
        <v>52</v>
      </c>
      <c r="C166" s="49" t="s">
        <v>200</v>
      </c>
      <c r="D166" s="50"/>
      <c r="E166" s="51"/>
      <c r="F166" s="52" t="s">
        <v>200</v>
      </c>
      <c r="G166" s="53"/>
      <c r="H166" s="54"/>
      <c r="I166" s="55"/>
      <c r="J166" s="56"/>
      <c r="K166" s="57"/>
      <c r="L166" s="60"/>
      <c r="M166" s="84"/>
      <c r="N166" s="85"/>
      <c r="O166" s="28"/>
      <c r="P166" s="25"/>
      <c r="Q166" s="15"/>
    </row>
    <row r="167" spans="1:19" ht="33.75" thickBot="1">
      <c r="A167" s="93" t="s">
        <v>185</v>
      </c>
      <c r="B167" s="109" t="s">
        <v>52</v>
      </c>
      <c r="C167" s="49" t="s">
        <v>200</v>
      </c>
      <c r="D167" s="50"/>
      <c r="E167" s="51"/>
      <c r="F167" s="52" t="s">
        <v>200</v>
      </c>
      <c r="G167" s="53"/>
      <c r="H167" s="54"/>
      <c r="I167" s="55"/>
      <c r="J167" s="56"/>
      <c r="K167" s="57"/>
      <c r="L167" s="61"/>
      <c r="M167" s="84"/>
      <c r="N167" s="85"/>
      <c r="O167" s="28"/>
      <c r="Q167" s="15"/>
    </row>
    <row r="168" spans="1:19" ht="33.75" thickBot="1">
      <c r="A168" s="93" t="s">
        <v>186</v>
      </c>
      <c r="B168" s="109" t="s">
        <v>52</v>
      </c>
      <c r="C168" s="49" t="s">
        <v>200</v>
      </c>
      <c r="D168" s="50"/>
      <c r="E168" s="51"/>
      <c r="F168" s="52" t="s">
        <v>200</v>
      </c>
      <c r="G168" s="53"/>
      <c r="H168" s="54"/>
      <c r="I168" s="55"/>
      <c r="J168" s="56"/>
      <c r="K168" s="57"/>
      <c r="L168" s="61"/>
      <c r="M168" s="84"/>
      <c r="N168" s="85"/>
      <c r="O168" s="28"/>
      <c r="Q168" s="15"/>
    </row>
    <row r="169" spans="1:19" ht="33.75" thickBot="1">
      <c r="A169" s="94" t="s">
        <v>187</v>
      </c>
      <c r="B169" s="109" t="s">
        <v>52</v>
      </c>
      <c r="C169" s="49" t="s">
        <v>200</v>
      </c>
      <c r="D169" s="50"/>
      <c r="E169" s="51"/>
      <c r="F169" s="52" t="s">
        <v>200</v>
      </c>
      <c r="G169" s="53"/>
      <c r="H169" s="54"/>
      <c r="I169" s="62"/>
      <c r="J169" s="63"/>
      <c r="K169" s="57"/>
      <c r="L169" s="64"/>
      <c r="M169" s="84"/>
      <c r="N169" s="86">
        <v>4.2</v>
      </c>
      <c r="O169" s="24"/>
      <c r="P169" s="25"/>
      <c r="Q169" s="15"/>
    </row>
    <row r="170" spans="1:19" ht="37.5" thickBot="1">
      <c r="A170" s="95" t="s">
        <v>188</v>
      </c>
      <c r="B170" s="117"/>
      <c r="C170" s="115" t="s">
        <v>200</v>
      </c>
      <c r="D170" s="115"/>
      <c r="E170" s="115"/>
      <c r="F170" s="115" t="s">
        <v>200</v>
      </c>
      <c r="G170" s="115"/>
      <c r="H170" s="115"/>
      <c r="I170" s="115"/>
      <c r="J170" s="115"/>
      <c r="K170" s="115"/>
      <c r="L170" s="115"/>
      <c r="M170" s="115"/>
      <c r="N170" s="116"/>
      <c r="O170"/>
      <c r="Q170" s="25"/>
      <c r="R170" s="25"/>
      <c r="S170" s="15"/>
    </row>
    <row r="171" spans="1:19" ht="17.25" thickBot="1">
      <c r="A171" s="93" t="s">
        <v>189</v>
      </c>
      <c r="B171" s="109" t="s">
        <v>190</v>
      </c>
      <c r="C171" s="49" t="s">
        <v>200</v>
      </c>
      <c r="D171" s="50"/>
      <c r="E171" s="51"/>
      <c r="F171" s="52" t="s">
        <v>200</v>
      </c>
      <c r="G171" s="53"/>
      <c r="H171" s="54"/>
      <c r="I171" s="55" t="s">
        <v>200</v>
      </c>
      <c r="J171" s="56" t="s">
        <v>200</v>
      </c>
      <c r="K171" s="57" t="s">
        <v>200</v>
      </c>
      <c r="L171" s="58"/>
      <c r="M171" s="250"/>
      <c r="N171" s="249"/>
      <c r="O171"/>
      <c r="Q171" s="25"/>
      <c r="R171" s="25"/>
      <c r="S171" s="15"/>
    </row>
    <row r="172" spans="1:19" ht="17.25" thickBot="1">
      <c r="A172" s="93" t="s">
        <v>191</v>
      </c>
      <c r="B172" s="89"/>
      <c r="C172" s="49">
        <v>10</v>
      </c>
      <c r="D172" s="50"/>
      <c r="E172" s="51"/>
      <c r="F172" s="52" t="s">
        <v>200</v>
      </c>
      <c r="G172" s="53"/>
      <c r="H172" s="54"/>
      <c r="I172" s="55" t="s">
        <v>200</v>
      </c>
      <c r="J172" s="56" t="s">
        <v>200</v>
      </c>
      <c r="K172" s="57" t="s">
        <v>200</v>
      </c>
      <c r="L172" s="61"/>
      <c r="M172" s="251"/>
      <c r="N172" s="85"/>
      <c r="O172"/>
      <c r="Q172" s="25"/>
      <c r="R172" s="25"/>
      <c r="S172" s="15"/>
    </row>
    <row r="173" spans="1:19" ht="17.25" thickBot="1">
      <c r="A173" s="93" t="s">
        <v>192</v>
      </c>
      <c r="B173" s="89"/>
      <c r="C173" s="49" t="s">
        <v>200</v>
      </c>
      <c r="D173" s="50" t="s">
        <v>200</v>
      </c>
      <c r="E173" s="51" t="s">
        <v>200</v>
      </c>
      <c r="F173" s="52" t="s">
        <v>200</v>
      </c>
      <c r="G173" s="53"/>
      <c r="H173" s="54"/>
      <c r="I173" s="55" t="s">
        <v>200</v>
      </c>
      <c r="J173" s="56" t="s">
        <v>200</v>
      </c>
      <c r="K173" s="57" t="s">
        <v>200</v>
      </c>
      <c r="L173" s="61"/>
      <c r="M173" s="251"/>
      <c r="N173" s="85"/>
      <c r="O173"/>
      <c r="Q173" s="25"/>
      <c r="R173" s="25"/>
      <c r="S173" s="15"/>
    </row>
    <row r="174" spans="1:19" ht="17.25" thickBot="1">
      <c r="A174" s="93" t="s">
        <v>193</v>
      </c>
      <c r="B174" s="89"/>
      <c r="C174" s="49" t="s">
        <v>200</v>
      </c>
      <c r="D174" s="50" t="s">
        <v>200</v>
      </c>
      <c r="E174" s="51" t="s">
        <v>200</v>
      </c>
      <c r="F174" s="52" t="s">
        <v>200</v>
      </c>
      <c r="G174" s="53"/>
      <c r="H174" s="54"/>
      <c r="I174" s="55" t="s">
        <v>200</v>
      </c>
      <c r="J174" s="56" t="s">
        <v>200</v>
      </c>
      <c r="K174" s="57" t="s">
        <v>200</v>
      </c>
      <c r="L174" s="61"/>
      <c r="M174" s="252"/>
      <c r="N174" s="85">
        <v>6.18</v>
      </c>
      <c r="O174"/>
      <c r="Q174" s="25"/>
      <c r="R174" s="25"/>
      <c r="S174" s="15"/>
    </row>
    <row r="175" spans="1:19" ht="17.25" thickBot="1">
      <c r="A175" s="93" t="s">
        <v>194</v>
      </c>
      <c r="B175" s="89"/>
      <c r="C175" s="49" t="s">
        <v>200</v>
      </c>
      <c r="D175" s="50" t="s">
        <v>200</v>
      </c>
      <c r="E175" s="51" t="s">
        <v>200</v>
      </c>
      <c r="F175" s="52" t="s">
        <v>200</v>
      </c>
      <c r="G175" s="53"/>
      <c r="H175" s="54"/>
      <c r="I175" s="55" t="s">
        <v>200</v>
      </c>
      <c r="J175" s="56" t="s">
        <v>200</v>
      </c>
      <c r="K175" s="57" t="s">
        <v>200</v>
      </c>
      <c r="L175" s="38"/>
      <c r="M175" s="253"/>
      <c r="N175" s="85">
        <v>3.62</v>
      </c>
      <c r="O175"/>
      <c r="Q175" s="25"/>
      <c r="R175" s="25"/>
      <c r="S175" s="15"/>
    </row>
    <row r="176" spans="1:19" ht="17.25" thickBot="1">
      <c r="A176" s="93" t="s">
        <v>274</v>
      </c>
      <c r="B176" s="89"/>
      <c r="C176" s="49" t="s">
        <v>200</v>
      </c>
      <c r="D176" s="50" t="s">
        <v>200</v>
      </c>
      <c r="E176" s="51" t="s">
        <v>200</v>
      </c>
      <c r="F176" s="52" t="s">
        <v>200</v>
      </c>
      <c r="G176" s="53"/>
      <c r="H176" s="54"/>
      <c r="I176" s="55" t="s">
        <v>200</v>
      </c>
      <c r="J176" s="56" t="s">
        <v>200</v>
      </c>
      <c r="K176" s="57" t="s">
        <v>200</v>
      </c>
      <c r="L176" s="38"/>
      <c r="M176" s="253"/>
      <c r="N176" s="85"/>
      <c r="O176"/>
      <c r="Q176" s="70"/>
    </row>
    <row r="177" spans="1:17" ht="17.25" thickBot="1">
      <c r="A177" s="201" t="s">
        <v>282</v>
      </c>
      <c r="B177" s="202" t="s">
        <v>283</v>
      </c>
      <c r="C177" s="49">
        <v>5</v>
      </c>
      <c r="D177" s="50"/>
      <c r="E177" s="51"/>
      <c r="F177" s="52" t="s">
        <v>200</v>
      </c>
      <c r="G177" s="53"/>
      <c r="H177" s="54"/>
      <c r="I177" s="55" t="s">
        <v>200</v>
      </c>
      <c r="J177" s="56"/>
      <c r="K177" s="57"/>
      <c r="L177" s="38"/>
      <c r="M177" s="253"/>
      <c r="N177" s="85"/>
      <c r="O177"/>
      <c r="Q177" s="70"/>
    </row>
    <row r="178" spans="1:17" ht="16.5">
      <c r="A178" s="338" t="s">
        <v>207</v>
      </c>
      <c r="B178" s="338"/>
      <c r="C178" s="338"/>
      <c r="D178" s="338"/>
      <c r="E178" s="338"/>
      <c r="F178" s="29" t="s">
        <v>200</v>
      </c>
      <c r="G178" s="29" t="s">
        <v>200</v>
      </c>
      <c r="H178" s="29" t="s">
        <v>200</v>
      </c>
      <c r="I178" t="s">
        <v>200</v>
      </c>
    </row>
    <row r="179" spans="1:17" ht="16.5">
      <c r="A179" s="197" t="s">
        <v>279</v>
      </c>
      <c r="B179" s="197"/>
      <c r="C179" s="197"/>
      <c r="D179" s="197"/>
      <c r="E179" s="197"/>
      <c r="F179" s="197"/>
      <c r="G179" s="197"/>
      <c r="H179" s="197"/>
      <c r="I179" s="197"/>
      <c r="Q179" s="5"/>
    </row>
    <row r="180" spans="1:17" ht="16.5">
      <c r="O180" s="71"/>
      <c r="P180" s="5"/>
    </row>
    <row r="181" spans="1:17" ht="16.5">
      <c r="O181" s="71"/>
      <c r="P181" s="5"/>
    </row>
  </sheetData>
  <mergeCells count="13">
    <mergeCell ref="A178:E178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80"/>
  <sheetViews>
    <sheetView zoomScaleNormal="100" workbookViewId="0">
      <selection activeCell="G15" sqref="G15"/>
    </sheetView>
  </sheetViews>
  <sheetFormatPr baseColWidth="10" defaultColWidth="11.5703125" defaultRowHeight="15"/>
  <cols>
    <col min="1" max="1" width="12.7109375" customWidth="1"/>
  </cols>
  <sheetData>
    <row r="1" spans="1:22">
      <c r="A1" s="14" t="s">
        <v>206</v>
      </c>
    </row>
    <row r="2" spans="1:22">
      <c r="A2" s="14" t="s">
        <v>290</v>
      </c>
    </row>
    <row r="4" spans="1:22">
      <c r="A4" t="s">
        <v>207</v>
      </c>
    </row>
    <row r="5" spans="1:22" ht="15.75" thickBot="1">
      <c r="A5" s="15" t="s">
        <v>279</v>
      </c>
    </row>
    <row r="6" spans="1:22">
      <c r="A6" s="353" t="s">
        <v>1</v>
      </c>
      <c r="B6" s="354"/>
      <c r="C6" s="309" t="s">
        <v>19</v>
      </c>
      <c r="D6" s="310"/>
      <c r="E6" s="282" t="s">
        <v>20</v>
      </c>
      <c r="F6" s="283"/>
      <c r="G6" s="336" t="s">
        <v>21</v>
      </c>
      <c r="H6" s="310"/>
      <c r="I6" s="282" t="s">
        <v>22</v>
      </c>
      <c r="J6" s="283"/>
      <c r="K6" s="336" t="s">
        <v>23</v>
      </c>
      <c r="L6" s="310"/>
      <c r="M6" s="282" t="s">
        <v>24</v>
      </c>
      <c r="N6" s="283"/>
      <c r="O6" s="337" t="s">
        <v>25</v>
      </c>
      <c r="P6" s="337"/>
      <c r="Q6" s="282" t="s">
        <v>26</v>
      </c>
      <c r="R6" s="283"/>
      <c r="S6" s="337" t="s">
        <v>220</v>
      </c>
      <c r="T6" s="337"/>
      <c r="U6" s="282" t="s">
        <v>245</v>
      </c>
      <c r="V6" s="283"/>
    </row>
    <row r="7" spans="1:22" ht="45.75" thickBot="1">
      <c r="A7" s="16" t="s">
        <v>27</v>
      </c>
      <c r="B7" s="17" t="s">
        <v>28</v>
      </c>
      <c r="C7" s="46" t="s">
        <v>48</v>
      </c>
      <c r="D7" s="127" t="s">
        <v>49</v>
      </c>
      <c r="E7" s="129" t="s">
        <v>48</v>
      </c>
      <c r="F7" s="47" t="s">
        <v>49</v>
      </c>
      <c r="G7" s="128" t="s">
        <v>48</v>
      </c>
      <c r="H7" s="127" t="s">
        <v>49</v>
      </c>
      <c r="I7" s="129" t="s">
        <v>48</v>
      </c>
      <c r="J7" s="47" t="s">
        <v>49</v>
      </c>
      <c r="K7" s="128" t="s">
        <v>48</v>
      </c>
      <c r="L7" s="127" t="s">
        <v>49</v>
      </c>
      <c r="M7" s="129" t="s">
        <v>48</v>
      </c>
      <c r="N7" s="47" t="s">
        <v>49</v>
      </c>
      <c r="O7" s="128" t="s">
        <v>48</v>
      </c>
      <c r="P7" s="127" t="s">
        <v>49</v>
      </c>
      <c r="Q7" s="129" t="s">
        <v>48</v>
      </c>
      <c r="R7" s="47" t="s">
        <v>49</v>
      </c>
      <c r="S7" s="128" t="s">
        <v>48</v>
      </c>
      <c r="T7" s="127" t="s">
        <v>49</v>
      </c>
      <c r="U7" s="129" t="s">
        <v>48</v>
      </c>
      <c r="V7" s="47" t="s">
        <v>49</v>
      </c>
    </row>
    <row r="8" spans="1:22" ht="19.5" thickBot="1">
      <c r="A8" s="20" t="s">
        <v>50</v>
      </c>
      <c r="B8" s="21"/>
      <c r="C8" s="124"/>
      <c r="D8" s="126" t="s">
        <v>53</v>
      </c>
      <c r="E8" s="124"/>
      <c r="F8" s="126"/>
      <c r="G8" s="125"/>
      <c r="H8" s="125" t="s">
        <v>53</v>
      </c>
      <c r="I8" s="124" t="s">
        <v>200</v>
      </c>
      <c r="J8" s="126" t="s">
        <v>53</v>
      </c>
      <c r="K8" s="126"/>
      <c r="L8" s="126"/>
      <c r="M8" s="124"/>
      <c r="N8" s="126" t="s">
        <v>53</v>
      </c>
      <c r="O8" s="125"/>
      <c r="P8" s="125"/>
      <c r="Q8" s="124" t="s">
        <v>200</v>
      </c>
      <c r="R8" s="126"/>
      <c r="S8" s="125" t="s">
        <v>200</v>
      </c>
      <c r="T8" s="125" t="s">
        <v>200</v>
      </c>
      <c r="U8" s="126"/>
      <c r="V8" s="126"/>
    </row>
    <row r="9" spans="1:22" ht="17.25" thickBot="1">
      <c r="A9" s="93" t="s">
        <v>51</v>
      </c>
      <c r="B9" s="109" t="s">
        <v>52</v>
      </c>
      <c r="C9" s="153" t="s">
        <v>200</v>
      </c>
      <c r="D9" s="154" t="s">
        <v>200</v>
      </c>
      <c r="E9" s="155" t="s">
        <v>200</v>
      </c>
      <c r="F9" s="156" t="s">
        <v>200</v>
      </c>
      <c r="G9" s="157" t="s">
        <v>200</v>
      </c>
      <c r="H9" s="154" t="s">
        <v>200</v>
      </c>
      <c r="I9" s="155" t="s">
        <v>200</v>
      </c>
      <c r="J9" s="156"/>
      <c r="K9" s="157" t="s">
        <v>200</v>
      </c>
      <c r="L9" s="158" t="s">
        <v>200</v>
      </c>
      <c r="M9" s="155" t="s">
        <v>200</v>
      </c>
      <c r="N9" s="156"/>
      <c r="O9" s="157" t="s">
        <v>200</v>
      </c>
      <c r="P9" s="154" t="s">
        <v>200</v>
      </c>
      <c r="Q9" s="155" t="s">
        <v>200</v>
      </c>
      <c r="R9" s="159" t="s">
        <v>200</v>
      </c>
      <c r="S9" s="157" t="s">
        <v>200</v>
      </c>
      <c r="T9" s="154" t="s">
        <v>200</v>
      </c>
      <c r="U9" s="155" t="s">
        <v>200</v>
      </c>
      <c r="V9" s="156" t="s">
        <v>200</v>
      </c>
    </row>
    <row r="10" spans="1:22" ht="17.25" thickBot="1">
      <c r="A10" s="93" t="s">
        <v>54</v>
      </c>
      <c r="B10" s="109" t="s">
        <v>52</v>
      </c>
      <c r="C10" s="153" t="s">
        <v>200</v>
      </c>
      <c r="D10" s="154" t="s">
        <v>200</v>
      </c>
      <c r="E10" s="155" t="s">
        <v>200</v>
      </c>
      <c r="F10" s="156" t="s">
        <v>200</v>
      </c>
      <c r="G10" s="157" t="s">
        <v>200</v>
      </c>
      <c r="H10" s="154" t="s">
        <v>200</v>
      </c>
      <c r="I10" s="155" t="s">
        <v>200</v>
      </c>
      <c r="J10" s="156"/>
      <c r="K10" s="157" t="s">
        <v>200</v>
      </c>
      <c r="L10" s="158" t="s">
        <v>200</v>
      </c>
      <c r="M10" s="155" t="s">
        <v>200</v>
      </c>
      <c r="N10" s="156"/>
      <c r="O10" s="157" t="s">
        <v>200</v>
      </c>
      <c r="P10" s="154" t="s">
        <v>200</v>
      </c>
      <c r="Q10" s="155" t="s">
        <v>200</v>
      </c>
      <c r="R10" s="159" t="s">
        <v>200</v>
      </c>
      <c r="S10" s="157" t="s">
        <v>200</v>
      </c>
      <c r="T10" s="154" t="s">
        <v>200</v>
      </c>
      <c r="U10" s="155" t="s">
        <v>200</v>
      </c>
      <c r="V10" s="156">
        <v>14.5</v>
      </c>
    </row>
    <row r="11" spans="1:22" ht="17.25" thickBot="1">
      <c r="A11" s="93" t="s">
        <v>55</v>
      </c>
      <c r="B11" s="109" t="s">
        <v>56</v>
      </c>
      <c r="C11" s="153" t="s">
        <v>200</v>
      </c>
      <c r="D11" s="154" t="s">
        <v>200</v>
      </c>
      <c r="E11" s="155" t="s">
        <v>200</v>
      </c>
      <c r="F11" s="156" t="s">
        <v>200</v>
      </c>
      <c r="G11" s="157" t="s">
        <v>200</v>
      </c>
      <c r="H11" s="154" t="s">
        <v>200</v>
      </c>
      <c r="I11" s="155" t="s">
        <v>200</v>
      </c>
      <c r="J11" s="156"/>
      <c r="K11" s="157" t="s">
        <v>200</v>
      </c>
      <c r="L11" s="158" t="s">
        <v>200</v>
      </c>
      <c r="M11" s="155" t="s">
        <v>200</v>
      </c>
      <c r="N11" s="156"/>
      <c r="O11" s="157" t="s">
        <v>200</v>
      </c>
      <c r="P11" s="154" t="s">
        <v>200</v>
      </c>
      <c r="Q11" s="155" t="s">
        <v>200</v>
      </c>
      <c r="R11" s="159" t="s">
        <v>200</v>
      </c>
      <c r="S11" s="157" t="s">
        <v>200</v>
      </c>
      <c r="T11" s="154" t="s">
        <v>200</v>
      </c>
      <c r="U11" s="155" t="s">
        <v>200</v>
      </c>
      <c r="V11" s="156" t="s">
        <v>200</v>
      </c>
    </row>
    <row r="12" spans="1:22" ht="33.75" thickBot="1">
      <c r="A12" s="93" t="s">
        <v>57</v>
      </c>
      <c r="B12" s="109" t="s">
        <v>52</v>
      </c>
      <c r="C12" s="153" t="s">
        <v>200</v>
      </c>
      <c r="D12" s="154" t="s">
        <v>200</v>
      </c>
      <c r="E12" s="155" t="s">
        <v>200</v>
      </c>
      <c r="F12" s="156" t="s">
        <v>200</v>
      </c>
      <c r="G12" s="157" t="s">
        <v>200</v>
      </c>
      <c r="H12" s="154" t="s">
        <v>200</v>
      </c>
      <c r="I12" s="155" t="s">
        <v>200</v>
      </c>
      <c r="J12" s="156"/>
      <c r="K12" s="157" t="s">
        <v>200</v>
      </c>
      <c r="L12" s="158" t="s">
        <v>200</v>
      </c>
      <c r="M12" s="155" t="s">
        <v>200</v>
      </c>
      <c r="N12" s="156"/>
      <c r="O12" s="157" t="s">
        <v>200</v>
      </c>
      <c r="P12" s="154" t="s">
        <v>200</v>
      </c>
      <c r="Q12" s="155" t="s">
        <v>200</v>
      </c>
      <c r="R12" s="159" t="s">
        <v>200</v>
      </c>
      <c r="S12" s="157" t="s">
        <v>200</v>
      </c>
      <c r="T12" s="154" t="s">
        <v>200</v>
      </c>
      <c r="U12" s="155" t="s">
        <v>200</v>
      </c>
      <c r="V12" s="156" t="s">
        <v>200</v>
      </c>
    </row>
    <row r="13" spans="1:22" ht="17.25" thickBot="1">
      <c r="A13" s="93" t="s">
        <v>58</v>
      </c>
      <c r="B13" s="109" t="s">
        <v>52</v>
      </c>
      <c r="C13" s="153" t="s">
        <v>200</v>
      </c>
      <c r="D13" s="154" t="s">
        <v>200</v>
      </c>
      <c r="E13" s="155" t="s">
        <v>200</v>
      </c>
      <c r="F13" s="156" t="s">
        <v>200</v>
      </c>
      <c r="G13" s="157">
        <v>0.8</v>
      </c>
      <c r="H13" s="154" t="s">
        <v>200</v>
      </c>
      <c r="I13" s="155" t="s">
        <v>200</v>
      </c>
      <c r="J13" s="156"/>
      <c r="K13" s="157" t="s">
        <v>200</v>
      </c>
      <c r="L13" s="158" t="s">
        <v>200</v>
      </c>
      <c r="M13" s="155" t="s">
        <v>200</v>
      </c>
      <c r="N13" s="156"/>
      <c r="O13" s="157" t="s">
        <v>200</v>
      </c>
      <c r="P13" s="154" t="s">
        <v>200</v>
      </c>
      <c r="Q13" s="155" t="s">
        <v>200</v>
      </c>
      <c r="R13" s="159" t="s">
        <v>200</v>
      </c>
      <c r="S13" s="157" t="s">
        <v>200</v>
      </c>
      <c r="T13" s="154" t="s">
        <v>200</v>
      </c>
      <c r="U13" s="155" t="s">
        <v>200</v>
      </c>
      <c r="V13" s="156" t="s">
        <v>200</v>
      </c>
    </row>
    <row r="14" spans="1:22" ht="17.25" thickBot="1">
      <c r="A14" s="93" t="s">
        <v>59</v>
      </c>
      <c r="B14" s="109" t="s">
        <v>52</v>
      </c>
      <c r="C14" s="153" t="s">
        <v>200</v>
      </c>
      <c r="D14" s="154" t="s">
        <v>200</v>
      </c>
      <c r="E14" s="155" t="s">
        <v>200</v>
      </c>
      <c r="F14" s="156" t="s">
        <v>200</v>
      </c>
      <c r="G14" s="157" t="s">
        <v>200</v>
      </c>
      <c r="H14" s="154" t="s">
        <v>200</v>
      </c>
      <c r="I14" s="155" t="s">
        <v>200</v>
      </c>
      <c r="J14" s="156"/>
      <c r="K14" s="157" t="s">
        <v>200</v>
      </c>
      <c r="L14" s="158" t="s">
        <v>200</v>
      </c>
      <c r="M14" s="155" t="s">
        <v>200</v>
      </c>
      <c r="N14" s="156"/>
      <c r="O14" s="157" t="s">
        <v>200</v>
      </c>
      <c r="P14" s="154" t="s">
        <v>200</v>
      </c>
      <c r="Q14" s="155" t="s">
        <v>200</v>
      </c>
      <c r="R14" s="159" t="s">
        <v>200</v>
      </c>
      <c r="S14" s="157" t="s">
        <v>200</v>
      </c>
      <c r="T14" s="154" t="s">
        <v>200</v>
      </c>
      <c r="U14" s="155" t="s">
        <v>200</v>
      </c>
      <c r="V14" s="156" t="s">
        <v>200</v>
      </c>
    </row>
    <row r="15" spans="1:22" ht="33.75" thickBot="1">
      <c r="A15" s="93" t="s">
        <v>231</v>
      </c>
      <c r="B15" s="109" t="s">
        <v>52</v>
      </c>
      <c r="C15" s="153">
        <v>4.5</v>
      </c>
      <c r="D15" s="154" t="s">
        <v>200</v>
      </c>
      <c r="E15" s="155">
        <v>3.8</v>
      </c>
      <c r="F15" s="156" t="s">
        <v>200</v>
      </c>
      <c r="G15" s="157" t="s">
        <v>200</v>
      </c>
      <c r="H15" s="154" t="s">
        <v>200</v>
      </c>
      <c r="I15" s="155" t="s">
        <v>200</v>
      </c>
      <c r="J15" s="156"/>
      <c r="K15" s="157">
        <v>4</v>
      </c>
      <c r="L15" s="158" t="s">
        <v>200</v>
      </c>
      <c r="M15" s="155">
        <v>3.5</v>
      </c>
      <c r="N15" s="156"/>
      <c r="O15" s="157" t="s">
        <v>200</v>
      </c>
      <c r="P15" s="154" t="s">
        <v>200</v>
      </c>
      <c r="Q15" s="155" t="s">
        <v>200</v>
      </c>
      <c r="R15" s="159" t="s">
        <v>200</v>
      </c>
      <c r="S15" s="157" t="s">
        <v>200</v>
      </c>
      <c r="T15" s="154" t="s">
        <v>200</v>
      </c>
      <c r="U15" s="155">
        <v>4.2</v>
      </c>
      <c r="V15" s="156">
        <v>5.65</v>
      </c>
    </row>
    <row r="16" spans="1:22" ht="33.75" thickBot="1">
      <c r="A16" s="93" t="s">
        <v>60</v>
      </c>
      <c r="B16" s="109" t="s">
        <v>52</v>
      </c>
      <c r="C16" s="153">
        <v>4.0666666666666664</v>
      </c>
      <c r="D16" s="154" t="s">
        <v>200</v>
      </c>
      <c r="E16" s="155">
        <v>3.65</v>
      </c>
      <c r="F16" s="156" t="s">
        <v>200</v>
      </c>
      <c r="G16" s="157">
        <v>3.5</v>
      </c>
      <c r="H16" s="154" t="s">
        <v>200</v>
      </c>
      <c r="I16" s="155">
        <v>4.7</v>
      </c>
      <c r="J16" s="156"/>
      <c r="K16" s="157">
        <v>4</v>
      </c>
      <c r="L16" s="158" t="s">
        <v>200</v>
      </c>
      <c r="M16" s="155">
        <v>3.7</v>
      </c>
      <c r="N16" s="156"/>
      <c r="O16" s="157" t="s">
        <v>200</v>
      </c>
      <c r="P16" s="154" t="s">
        <v>200</v>
      </c>
      <c r="Q16" s="155" t="s">
        <v>200</v>
      </c>
      <c r="R16" s="159" t="s">
        <v>200</v>
      </c>
      <c r="S16" s="157" t="s">
        <v>200</v>
      </c>
      <c r="T16" s="154" t="s">
        <v>200</v>
      </c>
      <c r="U16" s="155">
        <v>4.2</v>
      </c>
      <c r="V16" s="156">
        <v>5.65</v>
      </c>
    </row>
    <row r="17" spans="1:22" ht="33.75" thickBot="1">
      <c r="A17" s="93" t="s">
        <v>61</v>
      </c>
      <c r="B17" s="109" t="s">
        <v>52</v>
      </c>
      <c r="C17" s="153">
        <v>4.5</v>
      </c>
      <c r="D17" s="154" t="s">
        <v>200</v>
      </c>
      <c r="E17" s="155">
        <v>3.8</v>
      </c>
      <c r="F17" s="156" t="s">
        <v>200</v>
      </c>
      <c r="G17" s="157" t="s">
        <v>200</v>
      </c>
      <c r="H17" s="154" t="s">
        <v>200</v>
      </c>
      <c r="I17" s="155">
        <v>4.4000000000000004</v>
      </c>
      <c r="J17" s="156"/>
      <c r="K17" s="157">
        <v>4</v>
      </c>
      <c r="L17" s="158">
        <v>2.8</v>
      </c>
      <c r="M17" s="155">
        <v>3.7</v>
      </c>
      <c r="N17" s="156"/>
      <c r="O17" s="157" t="s">
        <v>200</v>
      </c>
      <c r="P17" s="154" t="s">
        <v>200</v>
      </c>
      <c r="Q17" s="155" t="s">
        <v>200</v>
      </c>
      <c r="R17" s="159" t="s">
        <v>200</v>
      </c>
      <c r="S17" s="157" t="s">
        <v>200</v>
      </c>
      <c r="T17" s="154">
        <v>3.5</v>
      </c>
      <c r="U17" s="155">
        <v>3.35</v>
      </c>
      <c r="V17" s="156">
        <v>5.65</v>
      </c>
    </row>
    <row r="18" spans="1:22" ht="17.25" thickBot="1">
      <c r="A18" s="93" t="s">
        <v>263</v>
      </c>
      <c r="B18" s="109" t="s">
        <v>52</v>
      </c>
      <c r="C18" s="153">
        <v>2.7333333333333329</v>
      </c>
      <c r="D18" s="154" t="s">
        <v>200</v>
      </c>
      <c r="E18" s="155">
        <v>3</v>
      </c>
      <c r="F18" s="156" t="s">
        <v>200</v>
      </c>
      <c r="G18" s="157">
        <v>2.8</v>
      </c>
      <c r="H18" s="154" t="s">
        <v>200</v>
      </c>
      <c r="I18" s="155">
        <v>3</v>
      </c>
      <c r="J18" s="156"/>
      <c r="K18" s="157">
        <v>2.2999999999999998</v>
      </c>
      <c r="L18" s="158" t="s">
        <v>200</v>
      </c>
      <c r="M18" s="155">
        <v>3.7</v>
      </c>
      <c r="N18" s="156"/>
      <c r="O18" s="157">
        <v>1.9</v>
      </c>
      <c r="P18" s="154">
        <v>1.8</v>
      </c>
      <c r="Q18" s="155">
        <v>3</v>
      </c>
      <c r="R18" s="159" t="s">
        <v>200</v>
      </c>
      <c r="S18" s="157" t="s">
        <v>200</v>
      </c>
      <c r="T18" s="154" t="s">
        <v>200</v>
      </c>
      <c r="U18" s="155">
        <v>3</v>
      </c>
      <c r="V18" s="156">
        <v>2.95</v>
      </c>
    </row>
    <row r="19" spans="1:22" ht="17.25" thickBot="1">
      <c r="A19" s="93" t="s">
        <v>263</v>
      </c>
      <c r="B19" s="109" t="s">
        <v>56</v>
      </c>
      <c r="C19" s="153" t="s">
        <v>200</v>
      </c>
      <c r="D19" s="154" t="s">
        <v>200</v>
      </c>
      <c r="E19" s="155" t="s">
        <v>200</v>
      </c>
      <c r="F19" s="156" t="s">
        <v>200</v>
      </c>
      <c r="G19" s="157" t="s">
        <v>200</v>
      </c>
      <c r="H19" s="154" t="s">
        <v>200</v>
      </c>
      <c r="I19" s="155" t="s">
        <v>200</v>
      </c>
      <c r="J19" s="156"/>
      <c r="K19" s="157" t="s">
        <v>200</v>
      </c>
      <c r="L19" s="158" t="s">
        <v>200</v>
      </c>
      <c r="M19" s="155" t="s">
        <v>200</v>
      </c>
      <c r="N19" s="156"/>
      <c r="O19" s="157" t="s">
        <v>200</v>
      </c>
      <c r="P19" s="154" t="s">
        <v>200</v>
      </c>
      <c r="Q19" s="155">
        <v>2.3000000000000003</v>
      </c>
      <c r="R19" s="159">
        <v>1.9</v>
      </c>
      <c r="S19" s="157" t="s">
        <v>200</v>
      </c>
      <c r="T19" s="154" t="s">
        <v>200</v>
      </c>
      <c r="U19" s="155">
        <v>2.6</v>
      </c>
      <c r="V19" s="156" t="s">
        <v>200</v>
      </c>
    </row>
    <row r="20" spans="1:22" ht="17.25" thickBot="1">
      <c r="A20" s="93" t="s">
        <v>264</v>
      </c>
      <c r="B20" s="109" t="s">
        <v>52</v>
      </c>
      <c r="C20" s="153" t="s">
        <v>200</v>
      </c>
      <c r="D20" s="154" t="s">
        <v>200</v>
      </c>
      <c r="E20" s="155">
        <v>2.8</v>
      </c>
      <c r="F20" s="156" t="s">
        <v>200</v>
      </c>
      <c r="G20" s="157" t="s">
        <v>200</v>
      </c>
      <c r="H20" s="154" t="s">
        <v>200</v>
      </c>
      <c r="I20" s="155" t="s">
        <v>200</v>
      </c>
      <c r="J20" s="156"/>
      <c r="K20" s="157" t="s">
        <v>200</v>
      </c>
      <c r="L20" s="158" t="s">
        <v>200</v>
      </c>
      <c r="M20" s="155" t="s">
        <v>200</v>
      </c>
      <c r="N20" s="156"/>
      <c r="O20" s="157" t="s">
        <v>200</v>
      </c>
      <c r="P20" s="154" t="s">
        <v>200</v>
      </c>
      <c r="Q20" s="155" t="s">
        <v>200</v>
      </c>
      <c r="R20" s="159" t="s">
        <v>200</v>
      </c>
      <c r="S20" s="157" t="s">
        <v>200</v>
      </c>
      <c r="T20" s="154" t="s">
        <v>200</v>
      </c>
      <c r="U20" s="155">
        <v>2.9</v>
      </c>
      <c r="V20" s="156" t="s">
        <v>200</v>
      </c>
    </row>
    <row r="21" spans="1:22" ht="17.25" thickBot="1">
      <c r="A21" s="93" t="s">
        <v>62</v>
      </c>
      <c r="B21" s="109" t="s">
        <v>52</v>
      </c>
      <c r="C21" s="153" t="s">
        <v>200</v>
      </c>
      <c r="D21" s="154" t="s">
        <v>200</v>
      </c>
      <c r="E21" s="155">
        <v>2.9</v>
      </c>
      <c r="F21" s="156" t="s">
        <v>200</v>
      </c>
      <c r="G21" s="157">
        <v>2.95</v>
      </c>
      <c r="H21" s="154" t="s">
        <v>200</v>
      </c>
      <c r="I21" s="155" t="s">
        <v>200</v>
      </c>
      <c r="J21" s="156"/>
      <c r="K21" s="157">
        <v>2.6</v>
      </c>
      <c r="L21" s="158" t="s">
        <v>200</v>
      </c>
      <c r="M21" s="155">
        <v>4.2</v>
      </c>
      <c r="N21" s="156"/>
      <c r="O21" s="157" t="s">
        <v>200</v>
      </c>
      <c r="P21" s="154" t="s">
        <v>200</v>
      </c>
      <c r="Q21" s="155" t="s">
        <v>200</v>
      </c>
      <c r="R21" s="159" t="s">
        <v>200</v>
      </c>
      <c r="S21" s="157">
        <v>3.2</v>
      </c>
      <c r="T21" s="154">
        <v>2.5</v>
      </c>
      <c r="U21" s="155">
        <v>2.8</v>
      </c>
      <c r="V21" s="156">
        <v>3.45</v>
      </c>
    </row>
    <row r="22" spans="1:22" ht="17.25" thickBot="1">
      <c r="A22" s="93" t="s">
        <v>62</v>
      </c>
      <c r="B22" s="109" t="s">
        <v>56</v>
      </c>
      <c r="C22" s="153">
        <v>2.0666666666666669</v>
      </c>
      <c r="D22" s="154" t="s">
        <v>200</v>
      </c>
      <c r="E22" s="155" t="s">
        <v>200</v>
      </c>
      <c r="F22" s="156" t="s">
        <v>200</v>
      </c>
      <c r="G22" s="157" t="s">
        <v>200</v>
      </c>
      <c r="H22" s="154" t="s">
        <v>200</v>
      </c>
      <c r="I22" s="155">
        <v>2.4666666666666668</v>
      </c>
      <c r="J22" s="156"/>
      <c r="K22" s="157" t="s">
        <v>200</v>
      </c>
      <c r="L22" s="158" t="s">
        <v>200</v>
      </c>
      <c r="M22" s="155">
        <v>2.4</v>
      </c>
      <c r="N22" s="156"/>
      <c r="O22" s="157" t="s">
        <v>200</v>
      </c>
      <c r="P22" s="154" t="s">
        <v>200</v>
      </c>
      <c r="Q22" s="155">
        <v>2.15</v>
      </c>
      <c r="R22" s="159" t="s">
        <v>200</v>
      </c>
      <c r="S22" s="157" t="s">
        <v>200</v>
      </c>
      <c r="T22" s="154" t="s">
        <v>200</v>
      </c>
      <c r="U22" s="155">
        <v>3.2</v>
      </c>
      <c r="V22" s="156" t="s">
        <v>200</v>
      </c>
    </row>
    <row r="23" spans="1:22" ht="33.75" thickBot="1">
      <c r="A23" s="93" t="s">
        <v>63</v>
      </c>
      <c r="B23" s="109" t="s">
        <v>52</v>
      </c>
      <c r="C23" s="153" t="s">
        <v>200</v>
      </c>
      <c r="D23" s="154" t="s">
        <v>200</v>
      </c>
      <c r="E23" s="155" t="s">
        <v>200</v>
      </c>
      <c r="F23" s="156" t="s">
        <v>200</v>
      </c>
      <c r="G23" s="157" t="s">
        <v>200</v>
      </c>
      <c r="H23" s="154" t="s">
        <v>200</v>
      </c>
      <c r="I23" s="155" t="s">
        <v>200</v>
      </c>
      <c r="J23" s="156"/>
      <c r="K23" s="157" t="s">
        <v>200</v>
      </c>
      <c r="L23" s="158" t="s">
        <v>200</v>
      </c>
      <c r="M23" s="155" t="s">
        <v>200</v>
      </c>
      <c r="N23" s="156"/>
      <c r="O23" s="157" t="s">
        <v>200</v>
      </c>
      <c r="P23" s="154" t="s">
        <v>200</v>
      </c>
      <c r="Q23" s="155">
        <v>4</v>
      </c>
      <c r="R23" s="159" t="s">
        <v>200</v>
      </c>
      <c r="S23" s="157" t="s">
        <v>200</v>
      </c>
      <c r="T23" s="154" t="s">
        <v>200</v>
      </c>
      <c r="U23" s="155" t="s">
        <v>200</v>
      </c>
      <c r="V23" s="156" t="s">
        <v>200</v>
      </c>
    </row>
    <row r="24" spans="1:22" ht="17.25" thickBot="1">
      <c r="A24" s="93" t="s">
        <v>64</v>
      </c>
      <c r="B24" s="109" t="s">
        <v>56</v>
      </c>
      <c r="C24" s="153">
        <v>2.6</v>
      </c>
      <c r="D24" s="154" t="s">
        <v>200</v>
      </c>
      <c r="E24" s="155">
        <v>2.5</v>
      </c>
      <c r="F24" s="156" t="s">
        <v>200</v>
      </c>
      <c r="G24" s="157" t="s">
        <v>200</v>
      </c>
      <c r="H24" s="154" t="s">
        <v>200</v>
      </c>
      <c r="I24" s="155">
        <v>2.5</v>
      </c>
      <c r="J24" s="156"/>
      <c r="K24" s="157" t="s">
        <v>200</v>
      </c>
      <c r="L24" s="158" t="s">
        <v>200</v>
      </c>
      <c r="M24" s="155">
        <v>2.5</v>
      </c>
      <c r="N24" s="156"/>
      <c r="O24" s="157" t="s">
        <v>200</v>
      </c>
      <c r="P24" s="154" t="s">
        <v>200</v>
      </c>
      <c r="Q24" s="155" t="s">
        <v>200</v>
      </c>
      <c r="R24" s="159" t="s">
        <v>200</v>
      </c>
      <c r="S24" s="157" t="s">
        <v>200</v>
      </c>
      <c r="T24" s="154" t="s">
        <v>200</v>
      </c>
      <c r="U24" s="155">
        <v>3.2</v>
      </c>
      <c r="V24" s="156" t="s">
        <v>200</v>
      </c>
    </row>
    <row r="25" spans="1:22" ht="17.25" thickBot="1">
      <c r="A25" s="93" t="s">
        <v>65</v>
      </c>
      <c r="B25" s="109" t="s">
        <v>52</v>
      </c>
      <c r="C25" s="153">
        <v>2.8</v>
      </c>
      <c r="D25" s="154" t="s">
        <v>200</v>
      </c>
      <c r="E25" s="155">
        <v>2.6</v>
      </c>
      <c r="F25" s="156" t="s">
        <v>200</v>
      </c>
      <c r="G25" s="157">
        <v>2.6666666666666665</v>
      </c>
      <c r="H25" s="154" t="s">
        <v>200</v>
      </c>
      <c r="I25" s="155">
        <v>3.3166666666666664</v>
      </c>
      <c r="J25" s="156"/>
      <c r="K25" s="157">
        <v>2.9</v>
      </c>
      <c r="L25" s="158" t="s">
        <v>200</v>
      </c>
      <c r="M25" s="155" t="s">
        <v>200</v>
      </c>
      <c r="N25" s="156"/>
      <c r="O25" s="157">
        <v>2</v>
      </c>
      <c r="P25" s="154">
        <v>1.9</v>
      </c>
      <c r="Q25" s="155">
        <v>3</v>
      </c>
      <c r="R25" s="159" t="s">
        <v>200</v>
      </c>
      <c r="S25" s="157" t="s">
        <v>200</v>
      </c>
      <c r="T25" s="154" t="s">
        <v>200</v>
      </c>
      <c r="U25" s="155">
        <v>3</v>
      </c>
      <c r="V25" s="156">
        <v>2.5</v>
      </c>
    </row>
    <row r="26" spans="1:22" ht="17.25" thickBot="1">
      <c r="A26" s="93" t="s">
        <v>66</v>
      </c>
      <c r="B26" s="109" t="s">
        <v>52</v>
      </c>
      <c r="C26" s="153" t="s">
        <v>200</v>
      </c>
      <c r="D26" s="154" t="s">
        <v>200</v>
      </c>
      <c r="E26" s="155" t="s">
        <v>200</v>
      </c>
      <c r="F26" s="156" t="s">
        <v>200</v>
      </c>
      <c r="G26" s="157" t="s">
        <v>200</v>
      </c>
      <c r="H26" s="154" t="s">
        <v>200</v>
      </c>
      <c r="I26" s="155" t="s">
        <v>200</v>
      </c>
      <c r="J26" s="156"/>
      <c r="K26" s="157" t="s">
        <v>200</v>
      </c>
      <c r="L26" s="158" t="s">
        <v>200</v>
      </c>
      <c r="M26" s="155" t="s">
        <v>200</v>
      </c>
      <c r="N26" s="156"/>
      <c r="O26" s="157" t="s">
        <v>200</v>
      </c>
      <c r="P26" s="154" t="s">
        <v>200</v>
      </c>
      <c r="Q26" s="155">
        <v>3</v>
      </c>
      <c r="R26" s="159" t="s">
        <v>200</v>
      </c>
      <c r="S26" s="157">
        <v>3.2</v>
      </c>
      <c r="T26" s="154">
        <v>2.5</v>
      </c>
      <c r="U26" s="155" t="s">
        <v>200</v>
      </c>
      <c r="V26" s="156">
        <v>3.95</v>
      </c>
    </row>
    <row r="27" spans="1:22" ht="17.25" thickBot="1">
      <c r="A27" s="93" t="s">
        <v>67</v>
      </c>
      <c r="B27" s="109" t="s">
        <v>52</v>
      </c>
      <c r="C27" s="153" t="s">
        <v>200</v>
      </c>
      <c r="D27" s="154" t="s">
        <v>200</v>
      </c>
      <c r="E27" s="155" t="s">
        <v>200</v>
      </c>
      <c r="F27" s="156" t="s">
        <v>200</v>
      </c>
      <c r="G27" s="157" t="s">
        <v>200</v>
      </c>
      <c r="H27" s="154" t="s">
        <v>200</v>
      </c>
      <c r="I27" s="155" t="s">
        <v>200</v>
      </c>
      <c r="J27" s="156"/>
      <c r="K27" s="157" t="s">
        <v>200</v>
      </c>
      <c r="L27" s="158" t="s">
        <v>200</v>
      </c>
      <c r="M27" s="155" t="s">
        <v>200</v>
      </c>
      <c r="N27" s="156"/>
      <c r="O27" s="157" t="s">
        <v>200</v>
      </c>
      <c r="P27" s="154" t="s">
        <v>200</v>
      </c>
      <c r="Q27" s="155">
        <v>3.3</v>
      </c>
      <c r="R27" s="159" t="s">
        <v>200</v>
      </c>
      <c r="S27" s="157" t="s">
        <v>200</v>
      </c>
      <c r="T27" s="154" t="s">
        <v>200</v>
      </c>
      <c r="U27" s="155" t="s">
        <v>200</v>
      </c>
      <c r="V27" s="156">
        <v>3.6</v>
      </c>
    </row>
    <row r="28" spans="1:22" ht="33.75" thickBot="1">
      <c r="A28" s="93" t="s">
        <v>68</v>
      </c>
      <c r="B28" s="109" t="s">
        <v>52</v>
      </c>
      <c r="C28" s="153">
        <v>2.9000000000000004</v>
      </c>
      <c r="D28" s="154" t="s">
        <v>200</v>
      </c>
      <c r="E28" s="155">
        <v>2.5</v>
      </c>
      <c r="F28" s="156" t="s">
        <v>200</v>
      </c>
      <c r="G28" s="157" t="s">
        <v>200</v>
      </c>
      <c r="H28" s="154" t="s">
        <v>200</v>
      </c>
      <c r="I28" s="155" t="s">
        <v>200</v>
      </c>
      <c r="J28" s="156"/>
      <c r="K28" s="157" t="s">
        <v>200</v>
      </c>
      <c r="L28" s="158" t="s">
        <v>200</v>
      </c>
      <c r="M28" s="155" t="s">
        <v>200</v>
      </c>
      <c r="N28" s="156"/>
      <c r="O28" s="157" t="s">
        <v>200</v>
      </c>
      <c r="P28" s="154" t="s">
        <v>200</v>
      </c>
      <c r="Q28" s="155">
        <v>3.2666666666666671</v>
      </c>
      <c r="R28" s="159" t="s">
        <v>200</v>
      </c>
      <c r="S28" s="157" t="s">
        <v>200</v>
      </c>
      <c r="T28" s="154" t="s">
        <v>200</v>
      </c>
      <c r="U28" s="155">
        <v>2.6</v>
      </c>
      <c r="V28" s="156">
        <v>2.8</v>
      </c>
    </row>
    <row r="29" spans="1:22" ht="33.75" thickBot="1">
      <c r="A29" s="93" t="s">
        <v>68</v>
      </c>
      <c r="B29" s="109" t="s">
        <v>74</v>
      </c>
      <c r="C29" s="153" t="s">
        <v>200</v>
      </c>
      <c r="D29" s="154" t="s">
        <v>200</v>
      </c>
      <c r="E29" s="155" t="s">
        <v>200</v>
      </c>
      <c r="F29" s="156" t="s">
        <v>200</v>
      </c>
      <c r="G29" s="157" t="s">
        <v>200</v>
      </c>
      <c r="H29" s="154" t="s">
        <v>200</v>
      </c>
      <c r="I29" s="155">
        <v>2.8</v>
      </c>
      <c r="J29" s="156"/>
      <c r="K29" s="157" t="s">
        <v>200</v>
      </c>
      <c r="L29" s="158" t="s">
        <v>200</v>
      </c>
      <c r="M29" s="155" t="s">
        <v>200</v>
      </c>
      <c r="N29" s="156"/>
      <c r="O29" s="157" t="s">
        <v>200</v>
      </c>
      <c r="P29" s="154" t="s">
        <v>200</v>
      </c>
      <c r="Q29" s="155" t="s">
        <v>200</v>
      </c>
      <c r="R29" s="159" t="s">
        <v>200</v>
      </c>
      <c r="S29" s="157" t="s">
        <v>200</v>
      </c>
      <c r="T29" s="154" t="s">
        <v>200</v>
      </c>
      <c r="U29" s="155">
        <v>2</v>
      </c>
      <c r="V29" s="156" t="s">
        <v>200</v>
      </c>
    </row>
    <row r="30" spans="1:22" ht="17.25" thickBot="1">
      <c r="A30" s="93" t="s">
        <v>69</v>
      </c>
      <c r="B30" s="109" t="s">
        <v>52</v>
      </c>
      <c r="C30" s="153" t="s">
        <v>200</v>
      </c>
      <c r="D30" s="154" t="s">
        <v>200</v>
      </c>
      <c r="E30" s="155" t="s">
        <v>200</v>
      </c>
      <c r="F30" s="156" t="s">
        <v>200</v>
      </c>
      <c r="G30" s="157">
        <v>3.2</v>
      </c>
      <c r="H30" s="154" t="s">
        <v>200</v>
      </c>
      <c r="I30" s="155" t="s">
        <v>200</v>
      </c>
      <c r="J30" s="156"/>
      <c r="K30" s="157" t="s">
        <v>200</v>
      </c>
      <c r="L30" s="158" t="s">
        <v>200</v>
      </c>
      <c r="M30" s="155">
        <v>3.6</v>
      </c>
      <c r="N30" s="156"/>
      <c r="O30" s="157" t="s">
        <v>200</v>
      </c>
      <c r="P30" s="154" t="s">
        <v>200</v>
      </c>
      <c r="Q30" s="155" t="s">
        <v>200</v>
      </c>
      <c r="R30" s="159" t="s">
        <v>200</v>
      </c>
      <c r="S30" s="157" t="s">
        <v>200</v>
      </c>
      <c r="T30" s="154" t="s">
        <v>200</v>
      </c>
      <c r="U30" s="155" t="s">
        <v>200</v>
      </c>
      <c r="V30" s="156" t="s">
        <v>200</v>
      </c>
    </row>
    <row r="31" spans="1:22" ht="17.25" thickBot="1">
      <c r="A31" s="93" t="s">
        <v>71</v>
      </c>
      <c r="B31" s="109" t="s">
        <v>52</v>
      </c>
      <c r="C31" s="153" t="s">
        <v>200</v>
      </c>
      <c r="D31" s="154" t="s">
        <v>200</v>
      </c>
      <c r="E31" s="155" t="s">
        <v>200</v>
      </c>
      <c r="F31" s="156" t="s">
        <v>200</v>
      </c>
      <c r="G31" s="157" t="s">
        <v>200</v>
      </c>
      <c r="H31" s="154" t="s">
        <v>200</v>
      </c>
      <c r="I31" s="155" t="s">
        <v>200</v>
      </c>
      <c r="J31" s="156"/>
      <c r="K31" s="157" t="s">
        <v>200</v>
      </c>
      <c r="L31" s="158" t="s">
        <v>200</v>
      </c>
      <c r="M31" s="155" t="s">
        <v>200</v>
      </c>
      <c r="N31" s="156"/>
      <c r="O31" s="157" t="s">
        <v>200</v>
      </c>
      <c r="P31" s="154" t="s">
        <v>200</v>
      </c>
      <c r="Q31" s="155" t="s">
        <v>200</v>
      </c>
      <c r="R31" s="159" t="s">
        <v>200</v>
      </c>
      <c r="S31" s="157" t="s">
        <v>200</v>
      </c>
      <c r="T31" s="154" t="s">
        <v>200</v>
      </c>
      <c r="U31" s="155">
        <v>2.6</v>
      </c>
      <c r="V31" s="156">
        <v>2.5499999999999998</v>
      </c>
    </row>
    <row r="32" spans="1:22" ht="17.25" thickBot="1">
      <c r="A32" s="93" t="s">
        <v>72</v>
      </c>
      <c r="B32" s="109" t="s">
        <v>52</v>
      </c>
      <c r="C32" s="153" t="s">
        <v>200</v>
      </c>
      <c r="D32" s="154" t="s">
        <v>200</v>
      </c>
      <c r="E32" s="155" t="s">
        <v>200</v>
      </c>
      <c r="F32" s="156" t="s">
        <v>200</v>
      </c>
      <c r="G32" s="157" t="s">
        <v>200</v>
      </c>
      <c r="H32" s="154" t="s">
        <v>200</v>
      </c>
      <c r="I32" s="155" t="s">
        <v>200</v>
      </c>
      <c r="J32" s="156"/>
      <c r="K32" s="157" t="s">
        <v>200</v>
      </c>
      <c r="L32" s="158" t="s">
        <v>200</v>
      </c>
      <c r="M32" s="155" t="s">
        <v>200</v>
      </c>
      <c r="N32" s="156"/>
      <c r="O32" s="157" t="s">
        <v>200</v>
      </c>
      <c r="P32" s="154" t="s">
        <v>200</v>
      </c>
      <c r="Q32" s="155" t="s">
        <v>200</v>
      </c>
      <c r="R32" s="159" t="s">
        <v>200</v>
      </c>
      <c r="S32" s="157" t="s">
        <v>200</v>
      </c>
      <c r="T32" s="154" t="s">
        <v>200</v>
      </c>
      <c r="U32" s="155">
        <v>3.1</v>
      </c>
      <c r="V32" s="156" t="s">
        <v>200</v>
      </c>
    </row>
    <row r="33" spans="1:22" ht="17.25" thickBot="1">
      <c r="A33" s="93" t="s">
        <v>72</v>
      </c>
      <c r="B33" s="109" t="s">
        <v>74</v>
      </c>
      <c r="C33" s="153" t="s">
        <v>200</v>
      </c>
      <c r="D33" s="154" t="s">
        <v>200</v>
      </c>
      <c r="E33" s="155" t="s">
        <v>200</v>
      </c>
      <c r="F33" s="156" t="s">
        <v>200</v>
      </c>
      <c r="G33" s="157" t="s">
        <v>200</v>
      </c>
      <c r="H33" s="154" t="s">
        <v>200</v>
      </c>
      <c r="I33" s="155" t="s">
        <v>200</v>
      </c>
      <c r="J33" s="156"/>
      <c r="K33" s="157" t="s">
        <v>200</v>
      </c>
      <c r="L33" s="158" t="s">
        <v>200</v>
      </c>
      <c r="M33" s="155" t="s">
        <v>200</v>
      </c>
      <c r="N33" s="156"/>
      <c r="O33" s="157" t="s">
        <v>200</v>
      </c>
      <c r="P33" s="154" t="s">
        <v>200</v>
      </c>
      <c r="Q33" s="155" t="s">
        <v>200</v>
      </c>
      <c r="R33" s="159" t="s">
        <v>200</v>
      </c>
      <c r="S33" s="157" t="s">
        <v>200</v>
      </c>
      <c r="T33" s="154" t="s">
        <v>200</v>
      </c>
      <c r="U33" s="155" t="s">
        <v>200</v>
      </c>
      <c r="V33" s="156">
        <v>3.85</v>
      </c>
    </row>
    <row r="34" spans="1:22" ht="17.25" thickBot="1">
      <c r="A34" s="93" t="s">
        <v>73</v>
      </c>
      <c r="B34" s="109" t="s">
        <v>52</v>
      </c>
      <c r="C34" s="153">
        <v>3.2</v>
      </c>
      <c r="D34" s="154" t="s">
        <v>200</v>
      </c>
      <c r="E34" s="155" t="s">
        <v>200</v>
      </c>
      <c r="F34" s="156" t="s">
        <v>200</v>
      </c>
      <c r="G34" s="157">
        <v>4.5</v>
      </c>
      <c r="H34" s="154" t="s">
        <v>200</v>
      </c>
      <c r="I34" s="155" t="s">
        <v>200</v>
      </c>
      <c r="J34" s="156"/>
      <c r="K34" s="157" t="s">
        <v>200</v>
      </c>
      <c r="L34" s="158" t="s">
        <v>200</v>
      </c>
      <c r="M34" s="155" t="s">
        <v>200</v>
      </c>
      <c r="N34" s="156"/>
      <c r="O34" s="157" t="s">
        <v>200</v>
      </c>
      <c r="P34" s="154" t="s">
        <v>200</v>
      </c>
      <c r="Q34" s="155" t="s">
        <v>200</v>
      </c>
      <c r="R34" s="159" t="s">
        <v>200</v>
      </c>
      <c r="S34" s="157" t="s">
        <v>200</v>
      </c>
      <c r="T34" s="154" t="s">
        <v>200</v>
      </c>
      <c r="U34" s="155" t="s">
        <v>200</v>
      </c>
      <c r="V34" s="156" t="s">
        <v>200</v>
      </c>
    </row>
    <row r="35" spans="1:22" ht="17.25" thickBot="1">
      <c r="A35" s="93" t="s">
        <v>73</v>
      </c>
      <c r="B35" s="109" t="s">
        <v>74</v>
      </c>
      <c r="C35" s="153" t="s">
        <v>200</v>
      </c>
      <c r="D35" s="154" t="s">
        <v>200</v>
      </c>
      <c r="E35" s="155">
        <v>1.5</v>
      </c>
      <c r="F35" s="156" t="s">
        <v>200</v>
      </c>
      <c r="G35" s="157" t="s">
        <v>200</v>
      </c>
      <c r="H35" s="154" t="s">
        <v>200</v>
      </c>
      <c r="I35" s="155">
        <v>1.6</v>
      </c>
      <c r="J35" s="156"/>
      <c r="K35" s="157" t="s">
        <v>200</v>
      </c>
      <c r="L35" s="158" t="s">
        <v>200</v>
      </c>
      <c r="M35" s="155">
        <v>1.9</v>
      </c>
      <c r="N35" s="156"/>
      <c r="O35" s="157" t="s">
        <v>200</v>
      </c>
      <c r="P35" s="154" t="s">
        <v>200</v>
      </c>
      <c r="Q35" s="155">
        <v>1</v>
      </c>
      <c r="R35" s="159" t="s">
        <v>200</v>
      </c>
      <c r="S35" s="157" t="s">
        <v>200</v>
      </c>
      <c r="T35" s="154" t="s">
        <v>200</v>
      </c>
      <c r="U35" s="155" t="s">
        <v>200</v>
      </c>
      <c r="V35" s="156">
        <v>1.5</v>
      </c>
    </row>
    <row r="36" spans="1:22" ht="17.25" thickBot="1">
      <c r="A36" s="93" t="s">
        <v>75</v>
      </c>
      <c r="B36" s="109" t="s">
        <v>52</v>
      </c>
      <c r="C36" s="153">
        <v>3.1</v>
      </c>
      <c r="D36" s="154" t="s">
        <v>200</v>
      </c>
      <c r="E36" s="155">
        <v>3</v>
      </c>
      <c r="F36" s="156" t="s">
        <v>200</v>
      </c>
      <c r="G36" s="157">
        <v>2.8499999999999996</v>
      </c>
      <c r="H36" s="154" t="s">
        <v>200</v>
      </c>
      <c r="I36" s="155">
        <v>3.55</v>
      </c>
      <c r="J36" s="156"/>
      <c r="K36" s="157" t="s">
        <v>200</v>
      </c>
      <c r="L36" s="158" t="s">
        <v>200</v>
      </c>
      <c r="M36" s="155">
        <v>3.2</v>
      </c>
      <c r="N36" s="156"/>
      <c r="O36" s="157" t="s">
        <v>200</v>
      </c>
      <c r="P36" s="154" t="s">
        <v>200</v>
      </c>
      <c r="Q36" s="155" t="s">
        <v>200</v>
      </c>
      <c r="R36" s="159" t="s">
        <v>200</v>
      </c>
      <c r="S36" s="157" t="s">
        <v>200</v>
      </c>
      <c r="T36" s="154" t="s">
        <v>200</v>
      </c>
      <c r="U36" s="155" t="s">
        <v>200</v>
      </c>
      <c r="V36" s="156">
        <v>3.95</v>
      </c>
    </row>
    <row r="37" spans="1:22" ht="17.25" thickBot="1">
      <c r="A37" s="93" t="s">
        <v>76</v>
      </c>
      <c r="B37" s="109" t="s">
        <v>52</v>
      </c>
      <c r="C37" s="153" t="s">
        <v>200</v>
      </c>
      <c r="D37" s="154" t="s">
        <v>200</v>
      </c>
      <c r="E37" s="155" t="s">
        <v>200</v>
      </c>
      <c r="F37" s="156" t="s">
        <v>200</v>
      </c>
      <c r="G37" s="157" t="s">
        <v>200</v>
      </c>
      <c r="H37" s="154" t="s">
        <v>200</v>
      </c>
      <c r="I37" s="155">
        <v>5.2</v>
      </c>
      <c r="J37" s="156"/>
      <c r="K37" s="157" t="s">
        <v>200</v>
      </c>
      <c r="L37" s="158" t="s">
        <v>200</v>
      </c>
      <c r="M37" s="155" t="s">
        <v>200</v>
      </c>
      <c r="N37" s="156"/>
      <c r="O37" s="157" t="s">
        <v>200</v>
      </c>
      <c r="P37" s="154" t="s">
        <v>200</v>
      </c>
      <c r="Q37" s="155">
        <v>4.0999999999999996</v>
      </c>
      <c r="R37" s="159" t="s">
        <v>200</v>
      </c>
      <c r="S37" s="157">
        <v>3.2</v>
      </c>
      <c r="T37" s="154">
        <v>2.5</v>
      </c>
      <c r="U37" s="155" t="s">
        <v>200</v>
      </c>
      <c r="V37" s="156">
        <v>5.35</v>
      </c>
    </row>
    <row r="38" spans="1:22" ht="17.25" thickBot="1">
      <c r="A38" s="93" t="s">
        <v>265</v>
      </c>
      <c r="B38" s="109" t="s">
        <v>52</v>
      </c>
      <c r="C38" s="153">
        <v>3</v>
      </c>
      <c r="D38" s="154" t="s">
        <v>200</v>
      </c>
      <c r="E38" s="155" t="s">
        <v>200</v>
      </c>
      <c r="F38" s="156" t="s">
        <v>200</v>
      </c>
      <c r="G38" s="157" t="s">
        <v>200</v>
      </c>
      <c r="H38" s="154" t="s">
        <v>200</v>
      </c>
      <c r="I38" s="155" t="s">
        <v>200</v>
      </c>
      <c r="J38" s="156"/>
      <c r="K38" s="157" t="s">
        <v>200</v>
      </c>
      <c r="L38" s="158" t="s">
        <v>200</v>
      </c>
      <c r="M38" s="155" t="s">
        <v>200</v>
      </c>
      <c r="N38" s="156"/>
      <c r="O38" s="157" t="s">
        <v>200</v>
      </c>
      <c r="P38" s="154" t="s">
        <v>200</v>
      </c>
      <c r="Q38" s="155" t="s">
        <v>200</v>
      </c>
      <c r="R38" s="159" t="s">
        <v>200</v>
      </c>
      <c r="S38" s="157" t="s">
        <v>200</v>
      </c>
      <c r="T38" s="154" t="s">
        <v>200</v>
      </c>
      <c r="U38" s="155" t="s">
        <v>200</v>
      </c>
      <c r="V38" s="156" t="s">
        <v>200</v>
      </c>
    </row>
    <row r="39" spans="1:22" ht="33.75" thickBot="1">
      <c r="A39" s="93" t="s">
        <v>77</v>
      </c>
      <c r="B39" s="109" t="s">
        <v>52</v>
      </c>
      <c r="C39" s="153" t="s">
        <v>200</v>
      </c>
      <c r="D39" s="154" t="s">
        <v>200</v>
      </c>
      <c r="E39" s="155" t="s">
        <v>200</v>
      </c>
      <c r="F39" s="156" t="s">
        <v>200</v>
      </c>
      <c r="G39" s="157" t="s">
        <v>200</v>
      </c>
      <c r="H39" s="154" t="s">
        <v>200</v>
      </c>
      <c r="I39" s="155" t="s">
        <v>200</v>
      </c>
      <c r="J39" s="156"/>
      <c r="K39" s="157" t="s">
        <v>200</v>
      </c>
      <c r="L39" s="158" t="s">
        <v>200</v>
      </c>
      <c r="M39" s="155" t="s">
        <v>200</v>
      </c>
      <c r="N39" s="156"/>
      <c r="O39" s="157" t="s">
        <v>200</v>
      </c>
      <c r="P39" s="154" t="s">
        <v>200</v>
      </c>
      <c r="Q39" s="155" t="s">
        <v>200</v>
      </c>
      <c r="R39" s="159" t="s">
        <v>200</v>
      </c>
      <c r="S39" s="157" t="s">
        <v>200</v>
      </c>
      <c r="T39" s="154" t="s">
        <v>200</v>
      </c>
      <c r="U39" s="155" t="s">
        <v>200</v>
      </c>
      <c r="V39" s="156" t="s">
        <v>200</v>
      </c>
    </row>
    <row r="40" spans="1:22" ht="33.75" thickBot="1">
      <c r="A40" s="93" t="s">
        <v>77</v>
      </c>
      <c r="B40" s="109" t="s">
        <v>74</v>
      </c>
      <c r="C40" s="153" t="s">
        <v>200</v>
      </c>
      <c r="D40" s="154" t="s">
        <v>200</v>
      </c>
      <c r="E40" s="155" t="s">
        <v>200</v>
      </c>
      <c r="F40" s="156" t="s">
        <v>200</v>
      </c>
      <c r="G40" s="157" t="s">
        <v>200</v>
      </c>
      <c r="H40" s="154" t="s">
        <v>200</v>
      </c>
      <c r="I40" s="155" t="s">
        <v>200</v>
      </c>
      <c r="J40" s="156"/>
      <c r="K40" s="157" t="s">
        <v>200</v>
      </c>
      <c r="L40" s="158" t="s">
        <v>200</v>
      </c>
      <c r="M40" s="155" t="s">
        <v>200</v>
      </c>
      <c r="N40" s="156"/>
      <c r="O40" s="157" t="s">
        <v>200</v>
      </c>
      <c r="P40" s="154" t="s">
        <v>200</v>
      </c>
      <c r="Q40" s="155" t="s">
        <v>200</v>
      </c>
      <c r="R40" s="159" t="s">
        <v>200</v>
      </c>
      <c r="S40" s="157" t="s">
        <v>200</v>
      </c>
      <c r="T40" s="154" t="s">
        <v>200</v>
      </c>
      <c r="U40" s="155" t="s">
        <v>200</v>
      </c>
      <c r="V40" s="156">
        <v>3.95</v>
      </c>
    </row>
    <row r="41" spans="1:22" ht="33.75" thickBot="1">
      <c r="A41" s="93" t="s">
        <v>78</v>
      </c>
      <c r="B41" s="109" t="s">
        <v>52</v>
      </c>
      <c r="C41" s="153">
        <v>4</v>
      </c>
      <c r="D41" s="154" t="s">
        <v>200</v>
      </c>
      <c r="E41" s="155" t="s">
        <v>200</v>
      </c>
      <c r="F41" s="156" t="s">
        <v>200</v>
      </c>
      <c r="G41" s="157" t="s">
        <v>200</v>
      </c>
      <c r="H41" s="154" t="s">
        <v>200</v>
      </c>
      <c r="I41" s="155">
        <v>4</v>
      </c>
      <c r="J41" s="156"/>
      <c r="K41" s="157" t="s">
        <v>200</v>
      </c>
      <c r="L41" s="158" t="s">
        <v>200</v>
      </c>
      <c r="M41" s="155" t="s">
        <v>200</v>
      </c>
      <c r="N41" s="156"/>
      <c r="O41" s="157" t="s">
        <v>200</v>
      </c>
      <c r="P41" s="154" t="s">
        <v>200</v>
      </c>
      <c r="Q41" s="155" t="s">
        <v>200</v>
      </c>
      <c r="R41" s="159" t="s">
        <v>200</v>
      </c>
      <c r="S41" s="157" t="s">
        <v>200</v>
      </c>
      <c r="T41" s="154" t="s">
        <v>200</v>
      </c>
      <c r="U41" s="155" t="s">
        <v>200</v>
      </c>
      <c r="V41" s="156" t="s">
        <v>200</v>
      </c>
    </row>
    <row r="42" spans="1:22" ht="33.75" thickBot="1">
      <c r="A42" s="93" t="s">
        <v>78</v>
      </c>
      <c r="B42" s="109" t="s">
        <v>74</v>
      </c>
      <c r="C42" s="153" t="s">
        <v>200</v>
      </c>
      <c r="D42" s="154" t="s">
        <v>200</v>
      </c>
      <c r="E42" s="155" t="s">
        <v>200</v>
      </c>
      <c r="F42" s="156" t="s">
        <v>200</v>
      </c>
      <c r="G42" s="157" t="s">
        <v>200</v>
      </c>
      <c r="H42" s="154" t="s">
        <v>200</v>
      </c>
      <c r="I42" s="155" t="s">
        <v>200</v>
      </c>
      <c r="J42" s="156"/>
      <c r="K42" s="157" t="s">
        <v>200</v>
      </c>
      <c r="L42" s="158" t="s">
        <v>200</v>
      </c>
      <c r="M42" s="155" t="s">
        <v>200</v>
      </c>
      <c r="N42" s="156"/>
      <c r="O42" s="157" t="s">
        <v>200</v>
      </c>
      <c r="P42" s="154" t="s">
        <v>200</v>
      </c>
      <c r="Q42" s="155" t="s">
        <v>200</v>
      </c>
      <c r="R42" s="159" t="s">
        <v>200</v>
      </c>
      <c r="S42" s="157" t="s">
        <v>200</v>
      </c>
      <c r="T42" s="154" t="s">
        <v>200</v>
      </c>
      <c r="U42" s="155" t="s">
        <v>200</v>
      </c>
      <c r="V42" s="156">
        <v>1.9</v>
      </c>
    </row>
    <row r="43" spans="1:22" ht="33.75" thickBot="1">
      <c r="A43" s="93" t="s">
        <v>79</v>
      </c>
      <c r="B43" s="109" t="s">
        <v>74</v>
      </c>
      <c r="C43" s="153" t="s">
        <v>200</v>
      </c>
      <c r="D43" s="154" t="s">
        <v>200</v>
      </c>
      <c r="E43" s="155" t="s">
        <v>200</v>
      </c>
      <c r="F43" s="156" t="s">
        <v>200</v>
      </c>
      <c r="G43" s="157">
        <v>0.8</v>
      </c>
      <c r="H43" s="154" t="s">
        <v>200</v>
      </c>
      <c r="I43" s="155" t="s">
        <v>200</v>
      </c>
      <c r="J43" s="156"/>
      <c r="K43" s="157" t="s">
        <v>200</v>
      </c>
      <c r="L43" s="158" t="s">
        <v>200</v>
      </c>
      <c r="M43" s="155" t="s">
        <v>200</v>
      </c>
      <c r="N43" s="156"/>
      <c r="O43" s="157" t="s">
        <v>200</v>
      </c>
      <c r="P43" s="154" t="s">
        <v>200</v>
      </c>
      <c r="Q43" s="155" t="s">
        <v>200</v>
      </c>
      <c r="R43" s="159" t="s">
        <v>200</v>
      </c>
      <c r="S43" s="157" t="s">
        <v>200</v>
      </c>
      <c r="T43" s="154" t="s">
        <v>200</v>
      </c>
      <c r="U43" s="155">
        <v>1.5</v>
      </c>
      <c r="V43" s="156" t="s">
        <v>200</v>
      </c>
    </row>
    <row r="44" spans="1:22" ht="33.75" thickBot="1">
      <c r="A44" s="93" t="s">
        <v>79</v>
      </c>
      <c r="B44" s="109" t="s">
        <v>52</v>
      </c>
      <c r="C44" s="153">
        <v>3.5333333333333332</v>
      </c>
      <c r="D44" s="154" t="s">
        <v>200</v>
      </c>
      <c r="E44" s="155" t="s">
        <v>200</v>
      </c>
      <c r="F44" s="156" t="s">
        <v>200</v>
      </c>
      <c r="G44" s="157" t="s">
        <v>200</v>
      </c>
      <c r="H44" s="154" t="s">
        <v>200</v>
      </c>
      <c r="I44" s="155">
        <v>3.6</v>
      </c>
      <c r="J44" s="156"/>
      <c r="K44" s="157" t="s">
        <v>200</v>
      </c>
      <c r="L44" s="158" t="s">
        <v>200</v>
      </c>
      <c r="M44" s="155" t="s">
        <v>200</v>
      </c>
      <c r="N44" s="156"/>
      <c r="O44" s="157" t="s">
        <v>200</v>
      </c>
      <c r="P44" s="154" t="s">
        <v>200</v>
      </c>
      <c r="Q44" s="155" t="s">
        <v>200</v>
      </c>
      <c r="R44" s="159" t="s">
        <v>200</v>
      </c>
      <c r="S44" s="157" t="s">
        <v>200</v>
      </c>
      <c r="T44" s="154" t="s">
        <v>200</v>
      </c>
      <c r="U44" s="155" t="s">
        <v>200</v>
      </c>
      <c r="V44" s="156" t="s">
        <v>200</v>
      </c>
    </row>
    <row r="45" spans="1:22" ht="33.75" thickBot="1">
      <c r="A45" s="93" t="s">
        <v>80</v>
      </c>
      <c r="B45" s="109" t="s">
        <v>52</v>
      </c>
      <c r="C45" s="153">
        <v>2.5</v>
      </c>
      <c r="D45" s="154" t="s">
        <v>200</v>
      </c>
      <c r="E45" s="155">
        <v>2.8</v>
      </c>
      <c r="F45" s="156" t="s">
        <v>200</v>
      </c>
      <c r="G45" s="157" t="s">
        <v>200</v>
      </c>
      <c r="H45" s="154" t="s">
        <v>200</v>
      </c>
      <c r="I45" s="155">
        <v>2.9</v>
      </c>
      <c r="J45" s="156"/>
      <c r="K45" s="157" t="s">
        <v>200</v>
      </c>
      <c r="L45" s="158" t="s">
        <v>200</v>
      </c>
      <c r="M45" s="155">
        <v>2.7</v>
      </c>
      <c r="N45" s="156"/>
      <c r="O45" s="157" t="s">
        <v>200</v>
      </c>
      <c r="P45" s="154" t="s">
        <v>200</v>
      </c>
      <c r="Q45" s="155">
        <v>2.2999999999999998</v>
      </c>
      <c r="R45" s="159" t="s">
        <v>200</v>
      </c>
      <c r="S45" s="157" t="s">
        <v>200</v>
      </c>
      <c r="T45" s="154" t="s">
        <v>200</v>
      </c>
      <c r="U45" s="155">
        <v>1.5</v>
      </c>
      <c r="V45" s="156">
        <v>4.95</v>
      </c>
    </row>
    <row r="46" spans="1:22" ht="33.75" thickBot="1">
      <c r="A46" s="93" t="s">
        <v>81</v>
      </c>
      <c r="B46" s="109" t="s">
        <v>52</v>
      </c>
      <c r="C46" s="153">
        <v>2.6666666666666665</v>
      </c>
      <c r="D46" s="154" t="s">
        <v>200</v>
      </c>
      <c r="E46" s="155">
        <v>2.7</v>
      </c>
      <c r="F46" s="156" t="s">
        <v>200</v>
      </c>
      <c r="G46" s="157">
        <v>2.1</v>
      </c>
      <c r="H46" s="154" t="s">
        <v>200</v>
      </c>
      <c r="I46" s="155">
        <v>3.0666666666666664</v>
      </c>
      <c r="J46" s="156"/>
      <c r="K46" s="157">
        <v>2.2000000000000002</v>
      </c>
      <c r="L46" s="158" t="s">
        <v>200</v>
      </c>
      <c r="M46" s="155">
        <v>3.05</v>
      </c>
      <c r="N46" s="156"/>
      <c r="O46" s="157">
        <v>1.9</v>
      </c>
      <c r="P46" s="154">
        <v>1.6</v>
      </c>
      <c r="Q46" s="155">
        <v>2.9749999999999996</v>
      </c>
      <c r="R46" s="159" t="s">
        <v>200</v>
      </c>
      <c r="S46" s="157" t="s">
        <v>200</v>
      </c>
      <c r="T46" s="154">
        <v>1.2</v>
      </c>
      <c r="U46" s="155">
        <v>2.6666666666666665</v>
      </c>
      <c r="V46" s="156">
        <v>4.95</v>
      </c>
    </row>
    <row r="47" spans="1:22" ht="33.75" thickBot="1">
      <c r="A47" s="93" t="s">
        <v>82</v>
      </c>
      <c r="B47" s="109" t="s">
        <v>52</v>
      </c>
      <c r="C47" s="153">
        <v>2.5</v>
      </c>
      <c r="D47" s="154" t="s">
        <v>200</v>
      </c>
      <c r="E47" s="155">
        <v>2.2999999999999998</v>
      </c>
      <c r="F47" s="156">
        <v>1.6</v>
      </c>
      <c r="G47" s="157" t="s">
        <v>200</v>
      </c>
      <c r="H47" s="154" t="s">
        <v>200</v>
      </c>
      <c r="I47" s="155">
        <v>2.9</v>
      </c>
      <c r="J47" s="156"/>
      <c r="K47" s="157">
        <v>2.2000000000000002</v>
      </c>
      <c r="L47" s="158" t="s">
        <v>200</v>
      </c>
      <c r="M47" s="155" t="s">
        <v>200</v>
      </c>
      <c r="N47" s="156"/>
      <c r="O47" s="157">
        <v>1.9</v>
      </c>
      <c r="P47" s="154">
        <v>1.6</v>
      </c>
      <c r="Q47" s="155">
        <v>2</v>
      </c>
      <c r="R47" s="159" t="s">
        <v>200</v>
      </c>
      <c r="S47" s="157" t="s">
        <v>200</v>
      </c>
      <c r="T47" s="154" t="s">
        <v>200</v>
      </c>
      <c r="U47" s="155">
        <v>2.6</v>
      </c>
      <c r="V47" s="156">
        <v>4.95</v>
      </c>
    </row>
    <row r="48" spans="1:22" ht="33.75" thickBot="1">
      <c r="A48" s="93" t="s">
        <v>83</v>
      </c>
      <c r="B48" s="109" t="s">
        <v>52</v>
      </c>
      <c r="C48" s="153">
        <v>2.6666666666666665</v>
      </c>
      <c r="D48" s="154" t="s">
        <v>200</v>
      </c>
      <c r="E48" s="155">
        <v>2.5666666666666669</v>
      </c>
      <c r="F48" s="156">
        <v>1.6</v>
      </c>
      <c r="G48" s="157">
        <v>2.6333333333333333</v>
      </c>
      <c r="H48" s="154" t="s">
        <v>200</v>
      </c>
      <c r="I48" s="155">
        <v>3.0666666666666664</v>
      </c>
      <c r="J48" s="156"/>
      <c r="K48" s="157">
        <v>2.2000000000000002</v>
      </c>
      <c r="L48" s="158">
        <v>1.6</v>
      </c>
      <c r="M48" s="155">
        <v>3.2</v>
      </c>
      <c r="N48" s="156"/>
      <c r="O48" s="157">
        <v>1.9</v>
      </c>
      <c r="P48" s="154">
        <v>1.6</v>
      </c>
      <c r="Q48" s="155">
        <v>2.9749999999999996</v>
      </c>
      <c r="R48" s="159" t="s">
        <v>200</v>
      </c>
      <c r="S48" s="157" t="s">
        <v>200</v>
      </c>
      <c r="T48" s="154">
        <v>1.2</v>
      </c>
      <c r="U48" s="155">
        <v>2.6999999999999997</v>
      </c>
      <c r="V48" s="156">
        <v>4.95</v>
      </c>
    </row>
    <row r="49" spans="1:22" ht="33.75" thickBot="1">
      <c r="A49" s="93" t="s">
        <v>84</v>
      </c>
      <c r="B49" s="109" t="s">
        <v>52</v>
      </c>
      <c r="C49" s="153">
        <v>2.6666666666666665</v>
      </c>
      <c r="D49" s="154" t="s">
        <v>200</v>
      </c>
      <c r="E49" s="155">
        <v>2.8</v>
      </c>
      <c r="F49" s="156" t="s">
        <v>200</v>
      </c>
      <c r="G49" s="157" t="s">
        <v>200</v>
      </c>
      <c r="H49" s="154" t="s">
        <v>200</v>
      </c>
      <c r="I49" s="155">
        <v>3</v>
      </c>
      <c r="J49" s="156"/>
      <c r="K49" s="157">
        <v>2.2000000000000002</v>
      </c>
      <c r="L49" s="158" t="s">
        <v>200</v>
      </c>
      <c r="M49" s="155" t="s">
        <v>200</v>
      </c>
      <c r="N49" s="156"/>
      <c r="O49" s="157" t="s">
        <v>200</v>
      </c>
      <c r="P49" s="154" t="s">
        <v>200</v>
      </c>
      <c r="Q49" s="155">
        <v>2.8666666666666671</v>
      </c>
      <c r="R49" s="159" t="s">
        <v>200</v>
      </c>
      <c r="S49" s="157" t="s">
        <v>200</v>
      </c>
      <c r="T49" s="154" t="s">
        <v>200</v>
      </c>
      <c r="U49" s="155" t="s">
        <v>200</v>
      </c>
      <c r="V49" s="156">
        <v>4.95</v>
      </c>
    </row>
    <row r="50" spans="1:22" ht="33.75" thickBot="1">
      <c r="A50" s="93" t="s">
        <v>85</v>
      </c>
      <c r="B50" s="109" t="s">
        <v>52</v>
      </c>
      <c r="C50" s="153" t="s">
        <v>200</v>
      </c>
      <c r="D50" s="154" t="s">
        <v>200</v>
      </c>
      <c r="E50" s="155">
        <v>2.8</v>
      </c>
      <c r="F50" s="156" t="s">
        <v>200</v>
      </c>
      <c r="G50" s="157" t="s">
        <v>200</v>
      </c>
      <c r="H50" s="154" t="s">
        <v>200</v>
      </c>
      <c r="I50" s="155">
        <v>2.9</v>
      </c>
      <c r="J50" s="156"/>
      <c r="K50" s="157">
        <v>2.2000000000000002</v>
      </c>
      <c r="L50" s="158" t="s">
        <v>200</v>
      </c>
      <c r="M50" s="155" t="s">
        <v>200</v>
      </c>
      <c r="N50" s="156"/>
      <c r="O50" s="157" t="s">
        <v>200</v>
      </c>
      <c r="P50" s="154" t="s">
        <v>200</v>
      </c>
      <c r="Q50" s="155" t="s">
        <v>200</v>
      </c>
      <c r="R50" s="159" t="s">
        <v>200</v>
      </c>
      <c r="S50" s="157" t="s">
        <v>200</v>
      </c>
      <c r="T50" s="154" t="s">
        <v>200</v>
      </c>
      <c r="U50" s="155" t="s">
        <v>200</v>
      </c>
      <c r="V50" s="156">
        <v>4.95</v>
      </c>
    </row>
    <row r="51" spans="1:22" ht="17.25" thickBot="1">
      <c r="A51" s="93" t="s">
        <v>86</v>
      </c>
      <c r="B51" s="109" t="s">
        <v>52</v>
      </c>
      <c r="C51" s="153">
        <v>2.7666666666666671</v>
      </c>
      <c r="D51" s="154" t="s">
        <v>200</v>
      </c>
      <c r="E51" s="155">
        <v>3.5</v>
      </c>
      <c r="F51" s="156" t="s">
        <v>200</v>
      </c>
      <c r="G51" s="157">
        <v>2.5</v>
      </c>
      <c r="H51" s="154" t="s">
        <v>200</v>
      </c>
      <c r="I51" s="155">
        <v>2.8</v>
      </c>
      <c r="J51" s="156"/>
      <c r="K51" s="157">
        <v>2.2999999999999998</v>
      </c>
      <c r="L51" s="158" t="s">
        <v>200</v>
      </c>
      <c r="M51" s="155" t="s">
        <v>200</v>
      </c>
      <c r="N51" s="156"/>
      <c r="O51" s="157" t="s">
        <v>200</v>
      </c>
      <c r="P51" s="154" t="s">
        <v>200</v>
      </c>
      <c r="Q51" s="155">
        <v>2.65</v>
      </c>
      <c r="R51" s="159" t="s">
        <v>200</v>
      </c>
      <c r="S51" s="157" t="s">
        <v>200</v>
      </c>
      <c r="T51" s="154">
        <v>2.8</v>
      </c>
      <c r="U51" s="155">
        <v>2.5</v>
      </c>
      <c r="V51" s="156">
        <v>5.95</v>
      </c>
    </row>
    <row r="52" spans="1:22" ht="33.75" thickBot="1">
      <c r="A52" s="93" t="s">
        <v>87</v>
      </c>
      <c r="B52" s="109" t="s">
        <v>52</v>
      </c>
      <c r="C52" s="153">
        <v>2.75</v>
      </c>
      <c r="D52" s="154" t="s">
        <v>200</v>
      </c>
      <c r="E52" s="155">
        <v>3.5</v>
      </c>
      <c r="F52" s="156" t="s">
        <v>200</v>
      </c>
      <c r="G52" s="157" t="s">
        <v>200</v>
      </c>
      <c r="H52" s="154" t="s">
        <v>200</v>
      </c>
      <c r="I52" s="155">
        <v>3</v>
      </c>
      <c r="J52" s="156"/>
      <c r="K52" s="157">
        <v>2.1</v>
      </c>
      <c r="L52" s="158" t="s">
        <v>200</v>
      </c>
      <c r="M52" s="155" t="s">
        <v>200</v>
      </c>
      <c r="N52" s="156"/>
      <c r="O52" s="157" t="s">
        <v>200</v>
      </c>
      <c r="P52" s="154" t="s">
        <v>200</v>
      </c>
      <c r="Q52" s="155">
        <v>2.8</v>
      </c>
      <c r="R52" s="159" t="s">
        <v>200</v>
      </c>
      <c r="S52" s="157" t="s">
        <v>200</v>
      </c>
      <c r="T52" s="154" t="s">
        <v>200</v>
      </c>
      <c r="U52" s="155">
        <v>2.5</v>
      </c>
      <c r="V52" s="156">
        <v>5.95</v>
      </c>
    </row>
    <row r="53" spans="1:22" ht="33.75" thickBot="1">
      <c r="A53" s="93" t="s">
        <v>88</v>
      </c>
      <c r="B53" s="109" t="s">
        <v>52</v>
      </c>
      <c r="C53" s="153">
        <v>2.7666666666666671</v>
      </c>
      <c r="D53" s="154" t="s">
        <v>200</v>
      </c>
      <c r="E53" s="155">
        <v>3.5</v>
      </c>
      <c r="F53" s="156" t="s">
        <v>200</v>
      </c>
      <c r="G53" s="157" t="s">
        <v>200</v>
      </c>
      <c r="H53" s="154" t="s">
        <v>200</v>
      </c>
      <c r="I53" s="155">
        <v>2.9</v>
      </c>
      <c r="J53" s="156"/>
      <c r="K53" s="157">
        <v>2.1</v>
      </c>
      <c r="L53" s="158" t="s">
        <v>200</v>
      </c>
      <c r="M53" s="155" t="s">
        <v>200</v>
      </c>
      <c r="N53" s="156"/>
      <c r="O53" s="157" t="s">
        <v>200</v>
      </c>
      <c r="P53" s="154" t="s">
        <v>200</v>
      </c>
      <c r="Q53" s="155">
        <v>2.8</v>
      </c>
      <c r="R53" s="159" t="s">
        <v>200</v>
      </c>
      <c r="S53" s="157" t="s">
        <v>200</v>
      </c>
      <c r="T53" s="154" t="s">
        <v>200</v>
      </c>
      <c r="U53" s="155">
        <v>2.5</v>
      </c>
      <c r="V53" s="156">
        <v>5.95</v>
      </c>
    </row>
    <row r="54" spans="1:22" ht="17.25" thickBot="1">
      <c r="A54" s="93" t="s">
        <v>89</v>
      </c>
      <c r="B54" s="109" t="s">
        <v>52</v>
      </c>
      <c r="C54" s="153">
        <v>6.5</v>
      </c>
      <c r="D54" s="154" t="s">
        <v>200</v>
      </c>
      <c r="E54" s="155">
        <v>6</v>
      </c>
      <c r="F54" s="156" t="s">
        <v>200</v>
      </c>
      <c r="G54" s="157" t="s">
        <v>200</v>
      </c>
      <c r="H54" s="154" t="s">
        <v>200</v>
      </c>
      <c r="I54" s="155" t="s">
        <v>200</v>
      </c>
      <c r="J54" s="156"/>
      <c r="K54" s="157">
        <v>4</v>
      </c>
      <c r="L54" s="158" t="s">
        <v>200</v>
      </c>
      <c r="M54" s="155" t="s">
        <v>200</v>
      </c>
      <c r="N54" s="156"/>
      <c r="O54" s="157" t="s">
        <v>200</v>
      </c>
      <c r="P54" s="154" t="s">
        <v>200</v>
      </c>
      <c r="Q54" s="155" t="s">
        <v>200</v>
      </c>
      <c r="R54" s="159" t="s">
        <v>200</v>
      </c>
      <c r="S54" s="157" t="s">
        <v>200</v>
      </c>
      <c r="T54" s="154" t="s">
        <v>200</v>
      </c>
      <c r="U54" s="155">
        <v>5</v>
      </c>
      <c r="V54" s="156">
        <v>5.95</v>
      </c>
    </row>
    <row r="55" spans="1:22" ht="17.25" thickBot="1">
      <c r="A55" s="93" t="s">
        <v>90</v>
      </c>
      <c r="B55" s="109" t="s">
        <v>52</v>
      </c>
      <c r="C55" s="153">
        <v>5.35</v>
      </c>
      <c r="D55" s="154" t="s">
        <v>200</v>
      </c>
      <c r="E55" s="155">
        <v>5</v>
      </c>
      <c r="F55" s="156" t="s">
        <v>200</v>
      </c>
      <c r="G55" s="157">
        <v>7</v>
      </c>
      <c r="H55" s="154" t="s">
        <v>200</v>
      </c>
      <c r="I55" s="155">
        <v>6.8</v>
      </c>
      <c r="J55" s="156"/>
      <c r="K55" s="157">
        <v>5.4</v>
      </c>
      <c r="L55" s="158">
        <v>5.5</v>
      </c>
      <c r="M55" s="155">
        <v>5.5</v>
      </c>
      <c r="N55" s="156"/>
      <c r="O55" s="157" t="s">
        <v>200</v>
      </c>
      <c r="P55" s="154" t="s">
        <v>200</v>
      </c>
      <c r="Q55" s="155">
        <v>7</v>
      </c>
      <c r="R55" s="159" t="s">
        <v>200</v>
      </c>
      <c r="S55" s="157" t="s">
        <v>200</v>
      </c>
      <c r="T55" s="154" t="s">
        <v>200</v>
      </c>
      <c r="U55" s="155" t="s">
        <v>200</v>
      </c>
      <c r="V55" s="156">
        <v>5.5</v>
      </c>
    </row>
    <row r="56" spans="1:22" ht="17.25" thickBot="1">
      <c r="A56" s="93" t="s">
        <v>91</v>
      </c>
      <c r="B56" s="109" t="s">
        <v>52</v>
      </c>
      <c r="C56" s="153">
        <v>3.2</v>
      </c>
      <c r="D56" s="154" t="s">
        <v>200</v>
      </c>
      <c r="E56" s="155">
        <v>3.7</v>
      </c>
      <c r="F56" s="156" t="s">
        <v>200</v>
      </c>
      <c r="G56" s="157">
        <v>3.5</v>
      </c>
      <c r="H56" s="154" t="s">
        <v>200</v>
      </c>
      <c r="I56" s="155">
        <v>3.7</v>
      </c>
      <c r="J56" s="156"/>
      <c r="K56" s="157">
        <v>3</v>
      </c>
      <c r="L56" s="158" t="s">
        <v>200</v>
      </c>
      <c r="M56" s="155">
        <v>4.6500000000000004</v>
      </c>
      <c r="N56" s="156"/>
      <c r="O56" s="157">
        <v>3.1</v>
      </c>
      <c r="P56" s="154">
        <v>2.9</v>
      </c>
      <c r="Q56" s="155">
        <v>3.9</v>
      </c>
      <c r="R56" s="159" t="s">
        <v>200</v>
      </c>
      <c r="S56" s="157" t="s">
        <v>200</v>
      </c>
      <c r="T56" s="154" t="s">
        <v>200</v>
      </c>
      <c r="U56" s="155">
        <v>4</v>
      </c>
      <c r="V56" s="156">
        <v>4.45</v>
      </c>
    </row>
    <row r="57" spans="1:22" ht="17.25" thickBot="1">
      <c r="A57" s="93" t="s">
        <v>266</v>
      </c>
      <c r="B57" s="109" t="s">
        <v>92</v>
      </c>
      <c r="C57" s="153" t="s">
        <v>200</v>
      </c>
      <c r="D57" s="154" t="s">
        <v>200</v>
      </c>
      <c r="E57" s="155" t="s">
        <v>200</v>
      </c>
      <c r="F57" s="156" t="s">
        <v>200</v>
      </c>
      <c r="G57" s="157" t="s">
        <v>200</v>
      </c>
      <c r="H57" s="154" t="s">
        <v>200</v>
      </c>
      <c r="I57" s="155">
        <v>3.5</v>
      </c>
      <c r="J57" s="156"/>
      <c r="K57" s="157" t="s">
        <v>200</v>
      </c>
      <c r="L57" s="158" t="s">
        <v>200</v>
      </c>
      <c r="M57" s="155" t="s">
        <v>200</v>
      </c>
      <c r="N57" s="156"/>
      <c r="O57" s="157" t="s">
        <v>200</v>
      </c>
      <c r="P57" s="154" t="s">
        <v>200</v>
      </c>
      <c r="Q57" s="155">
        <v>3.5</v>
      </c>
      <c r="R57" s="159" t="s">
        <v>200</v>
      </c>
      <c r="S57" s="157" t="s">
        <v>200</v>
      </c>
      <c r="T57" s="154" t="s">
        <v>200</v>
      </c>
      <c r="U57" s="155" t="s">
        <v>200</v>
      </c>
      <c r="V57" s="156" t="s">
        <v>200</v>
      </c>
    </row>
    <row r="58" spans="1:22" ht="33.75" thickBot="1">
      <c r="A58" s="93" t="s">
        <v>93</v>
      </c>
      <c r="B58" s="109" t="s">
        <v>52</v>
      </c>
      <c r="C58" s="153">
        <v>7.166666666666667</v>
      </c>
      <c r="D58" s="154" t="s">
        <v>200</v>
      </c>
      <c r="E58" s="155">
        <v>7.5</v>
      </c>
      <c r="F58" s="156" t="s">
        <v>200</v>
      </c>
      <c r="G58" s="157">
        <v>8</v>
      </c>
      <c r="H58" s="154" t="s">
        <v>200</v>
      </c>
      <c r="I58" s="155">
        <v>8.8666666666666671</v>
      </c>
      <c r="J58" s="156"/>
      <c r="K58" s="157" t="s">
        <v>200</v>
      </c>
      <c r="L58" s="158" t="s">
        <v>200</v>
      </c>
      <c r="M58" s="155" t="s">
        <v>200</v>
      </c>
      <c r="N58" s="156"/>
      <c r="O58" s="157" t="s">
        <v>200</v>
      </c>
      <c r="P58" s="154" t="s">
        <v>200</v>
      </c>
      <c r="Q58" s="155" t="s">
        <v>200</v>
      </c>
      <c r="R58" s="159" t="s">
        <v>200</v>
      </c>
      <c r="S58" s="157">
        <v>10</v>
      </c>
      <c r="T58" s="154">
        <v>8</v>
      </c>
      <c r="U58" s="155" t="s">
        <v>200</v>
      </c>
      <c r="V58" s="156">
        <v>9.9499999999999993</v>
      </c>
    </row>
    <row r="59" spans="1:22" ht="33.75" thickBot="1">
      <c r="A59" s="93" t="s">
        <v>94</v>
      </c>
      <c r="B59" s="109" t="s">
        <v>52</v>
      </c>
      <c r="C59" s="153" t="s">
        <v>200</v>
      </c>
      <c r="D59" s="154" t="s">
        <v>200</v>
      </c>
      <c r="E59" s="155" t="s">
        <v>200</v>
      </c>
      <c r="F59" s="156" t="s">
        <v>200</v>
      </c>
      <c r="G59" s="157">
        <v>5</v>
      </c>
      <c r="H59" s="154" t="s">
        <v>200</v>
      </c>
      <c r="I59" s="155" t="s">
        <v>200</v>
      </c>
      <c r="J59" s="156"/>
      <c r="K59" s="157" t="s">
        <v>200</v>
      </c>
      <c r="L59" s="158" t="s">
        <v>200</v>
      </c>
      <c r="M59" s="155" t="s">
        <v>200</v>
      </c>
      <c r="N59" s="156"/>
      <c r="O59" s="157" t="s">
        <v>200</v>
      </c>
      <c r="P59" s="154" t="s">
        <v>200</v>
      </c>
      <c r="Q59" s="155" t="s">
        <v>200</v>
      </c>
      <c r="R59" s="159" t="s">
        <v>200</v>
      </c>
      <c r="S59" s="157" t="s">
        <v>200</v>
      </c>
      <c r="T59" s="154" t="s">
        <v>200</v>
      </c>
      <c r="U59" s="155" t="s">
        <v>200</v>
      </c>
      <c r="V59" s="156">
        <v>9.9499999999999993</v>
      </c>
    </row>
    <row r="60" spans="1:22" ht="17.25" thickBot="1">
      <c r="A60" s="93" t="s">
        <v>95</v>
      </c>
      <c r="B60" s="109" t="s">
        <v>74</v>
      </c>
      <c r="C60" s="153" t="s">
        <v>200</v>
      </c>
      <c r="D60" s="154" t="s">
        <v>200</v>
      </c>
      <c r="E60" s="155" t="s">
        <v>200</v>
      </c>
      <c r="F60" s="156" t="s">
        <v>200</v>
      </c>
      <c r="G60" s="157" t="s">
        <v>200</v>
      </c>
      <c r="H60" s="154" t="s">
        <v>200</v>
      </c>
      <c r="I60" s="155" t="s">
        <v>200</v>
      </c>
      <c r="J60" s="156"/>
      <c r="K60" s="157" t="s">
        <v>200</v>
      </c>
      <c r="L60" s="158" t="s">
        <v>200</v>
      </c>
      <c r="M60" s="155" t="s">
        <v>200</v>
      </c>
      <c r="N60" s="156"/>
      <c r="O60" s="157" t="s">
        <v>200</v>
      </c>
      <c r="P60" s="154" t="s">
        <v>200</v>
      </c>
      <c r="Q60" s="155" t="s">
        <v>200</v>
      </c>
      <c r="R60" s="159" t="s">
        <v>200</v>
      </c>
      <c r="S60" s="157" t="s">
        <v>200</v>
      </c>
      <c r="T60" s="154" t="s">
        <v>200</v>
      </c>
      <c r="U60" s="155" t="s">
        <v>200</v>
      </c>
      <c r="V60" s="156" t="s">
        <v>200</v>
      </c>
    </row>
    <row r="61" spans="1:22" ht="33.75" thickBot="1">
      <c r="A61" s="93" t="s">
        <v>96</v>
      </c>
      <c r="B61" s="109" t="s">
        <v>52</v>
      </c>
      <c r="C61" s="153">
        <v>3.5</v>
      </c>
      <c r="D61" s="154" t="s">
        <v>200</v>
      </c>
      <c r="E61" s="155" t="s">
        <v>200</v>
      </c>
      <c r="F61" s="156" t="s">
        <v>200</v>
      </c>
      <c r="G61" s="157" t="s">
        <v>200</v>
      </c>
      <c r="H61" s="154" t="s">
        <v>200</v>
      </c>
      <c r="I61" s="155" t="s">
        <v>200</v>
      </c>
      <c r="J61" s="156"/>
      <c r="K61" s="157" t="s">
        <v>200</v>
      </c>
      <c r="L61" s="158" t="s">
        <v>200</v>
      </c>
      <c r="M61" s="155" t="s">
        <v>200</v>
      </c>
      <c r="N61" s="156"/>
      <c r="O61" s="157" t="s">
        <v>200</v>
      </c>
      <c r="P61" s="154" t="s">
        <v>200</v>
      </c>
      <c r="Q61" s="155">
        <v>3</v>
      </c>
      <c r="R61" s="159" t="s">
        <v>200</v>
      </c>
      <c r="S61" s="157" t="s">
        <v>200</v>
      </c>
      <c r="T61" s="154" t="s">
        <v>200</v>
      </c>
      <c r="U61" s="155" t="s">
        <v>200</v>
      </c>
      <c r="V61" s="156" t="s">
        <v>200</v>
      </c>
    </row>
    <row r="62" spans="1:22" ht="33.75" thickBot="1">
      <c r="A62" s="93" t="s">
        <v>267</v>
      </c>
      <c r="B62" s="109" t="s">
        <v>52</v>
      </c>
      <c r="C62" s="153" t="s">
        <v>200</v>
      </c>
      <c r="D62" s="154" t="s">
        <v>200</v>
      </c>
      <c r="E62" s="155" t="s">
        <v>200</v>
      </c>
      <c r="F62" s="156" t="s">
        <v>200</v>
      </c>
      <c r="G62" s="157" t="s">
        <v>200</v>
      </c>
      <c r="H62" s="154" t="s">
        <v>200</v>
      </c>
      <c r="I62" s="155" t="s">
        <v>200</v>
      </c>
      <c r="J62" s="156"/>
      <c r="K62" s="157" t="s">
        <v>200</v>
      </c>
      <c r="L62" s="158" t="s">
        <v>200</v>
      </c>
      <c r="M62" s="155" t="s">
        <v>200</v>
      </c>
      <c r="N62" s="156"/>
      <c r="O62" s="157" t="s">
        <v>200</v>
      </c>
      <c r="P62" s="154" t="s">
        <v>200</v>
      </c>
      <c r="Q62" s="155">
        <v>3</v>
      </c>
      <c r="R62" s="159" t="s">
        <v>200</v>
      </c>
      <c r="S62" s="157" t="s">
        <v>200</v>
      </c>
      <c r="T62" s="154" t="s">
        <v>200</v>
      </c>
      <c r="U62" s="155" t="s">
        <v>200</v>
      </c>
      <c r="V62" s="156" t="s">
        <v>200</v>
      </c>
    </row>
    <row r="63" spans="1:22" ht="17.25" thickBot="1">
      <c r="A63" s="93" t="s">
        <v>268</v>
      </c>
      <c r="B63" s="109" t="s">
        <v>52</v>
      </c>
      <c r="C63" s="153">
        <v>2.6</v>
      </c>
      <c r="D63" s="154" t="s">
        <v>200</v>
      </c>
      <c r="E63" s="155">
        <v>3</v>
      </c>
      <c r="F63" s="156" t="s">
        <v>200</v>
      </c>
      <c r="G63" s="157">
        <v>2.5499999999999998</v>
      </c>
      <c r="H63" s="154" t="s">
        <v>200</v>
      </c>
      <c r="I63" s="155">
        <v>3.5</v>
      </c>
      <c r="J63" s="156"/>
      <c r="K63" s="157">
        <v>2.2999999999999998</v>
      </c>
      <c r="L63" s="158" t="s">
        <v>200</v>
      </c>
      <c r="M63" s="155" t="s">
        <v>200</v>
      </c>
      <c r="N63" s="156"/>
      <c r="O63" s="157">
        <v>1.9</v>
      </c>
      <c r="P63" s="154">
        <v>1.9</v>
      </c>
      <c r="Q63" s="155">
        <v>2.8</v>
      </c>
      <c r="R63" s="159" t="s">
        <v>200</v>
      </c>
      <c r="S63" s="157" t="s">
        <v>200</v>
      </c>
      <c r="T63" s="154" t="s">
        <v>200</v>
      </c>
      <c r="U63" s="155">
        <v>2.8</v>
      </c>
      <c r="V63" s="156">
        <v>3.5</v>
      </c>
    </row>
    <row r="64" spans="1:22" ht="17.25" thickBot="1">
      <c r="A64" s="93" t="s">
        <v>97</v>
      </c>
      <c r="B64" s="109" t="s">
        <v>56</v>
      </c>
      <c r="C64" s="153">
        <v>2</v>
      </c>
      <c r="D64" s="154" t="s">
        <v>200</v>
      </c>
      <c r="E64" s="155" t="s">
        <v>200</v>
      </c>
      <c r="F64" s="156" t="s">
        <v>200</v>
      </c>
      <c r="G64" s="157" t="s">
        <v>200</v>
      </c>
      <c r="H64" s="154" t="s">
        <v>200</v>
      </c>
      <c r="I64" s="155">
        <v>2.5</v>
      </c>
      <c r="J64" s="156"/>
      <c r="K64" s="157" t="s">
        <v>200</v>
      </c>
      <c r="L64" s="158" t="s">
        <v>200</v>
      </c>
      <c r="M64" s="155">
        <v>3.8</v>
      </c>
      <c r="N64" s="156"/>
      <c r="O64" s="157">
        <v>1.9</v>
      </c>
      <c r="P64" s="154">
        <v>1.9</v>
      </c>
      <c r="Q64" s="155">
        <v>1.9</v>
      </c>
      <c r="R64" s="159" t="s">
        <v>200</v>
      </c>
      <c r="S64" s="157" t="s">
        <v>200</v>
      </c>
      <c r="T64" s="154" t="s">
        <v>200</v>
      </c>
      <c r="U64" s="155" t="s">
        <v>200</v>
      </c>
      <c r="V64" s="156">
        <v>2.95</v>
      </c>
    </row>
    <row r="65" spans="1:22" ht="33.75" thickBot="1">
      <c r="A65" s="93" t="s">
        <v>98</v>
      </c>
      <c r="B65" s="109" t="s">
        <v>52</v>
      </c>
      <c r="C65" s="153">
        <v>2.6</v>
      </c>
      <c r="D65" s="154" t="s">
        <v>200</v>
      </c>
      <c r="E65" s="155" t="s">
        <v>200</v>
      </c>
      <c r="F65" s="156" t="s">
        <v>200</v>
      </c>
      <c r="G65" s="157" t="s">
        <v>200</v>
      </c>
      <c r="H65" s="154" t="s">
        <v>200</v>
      </c>
      <c r="I65" s="155">
        <v>3.7</v>
      </c>
      <c r="J65" s="156"/>
      <c r="K65" s="157" t="s">
        <v>200</v>
      </c>
      <c r="L65" s="158" t="s">
        <v>200</v>
      </c>
      <c r="M65" s="155">
        <v>3.8</v>
      </c>
      <c r="N65" s="156"/>
      <c r="O65" s="157" t="s">
        <v>200</v>
      </c>
      <c r="P65" s="154" t="s">
        <v>200</v>
      </c>
      <c r="Q65" s="155" t="s">
        <v>200</v>
      </c>
      <c r="R65" s="159" t="s">
        <v>200</v>
      </c>
      <c r="S65" s="157" t="s">
        <v>200</v>
      </c>
      <c r="T65" s="154" t="s">
        <v>200</v>
      </c>
      <c r="U65" s="155" t="s">
        <v>200</v>
      </c>
      <c r="V65" s="156">
        <v>3.5</v>
      </c>
    </row>
    <row r="66" spans="1:22" ht="33.75" thickBot="1">
      <c r="A66" s="93" t="s">
        <v>99</v>
      </c>
      <c r="B66" s="109" t="s">
        <v>56</v>
      </c>
      <c r="C66" s="153" t="s">
        <v>200</v>
      </c>
      <c r="D66" s="154" t="s">
        <v>200</v>
      </c>
      <c r="E66" s="155" t="s">
        <v>200</v>
      </c>
      <c r="F66" s="156" t="s">
        <v>200</v>
      </c>
      <c r="G66" s="157" t="s">
        <v>200</v>
      </c>
      <c r="H66" s="154" t="s">
        <v>200</v>
      </c>
      <c r="I66" s="155" t="s">
        <v>200</v>
      </c>
      <c r="J66" s="156"/>
      <c r="K66" s="157" t="s">
        <v>200</v>
      </c>
      <c r="L66" s="158" t="s">
        <v>200</v>
      </c>
      <c r="M66" s="155" t="s">
        <v>200</v>
      </c>
      <c r="N66" s="156"/>
      <c r="O66" s="157" t="s">
        <v>200</v>
      </c>
      <c r="P66" s="154" t="s">
        <v>200</v>
      </c>
      <c r="Q66" s="155" t="s">
        <v>200</v>
      </c>
      <c r="R66" s="159" t="s">
        <v>200</v>
      </c>
      <c r="S66" s="157" t="s">
        <v>200</v>
      </c>
      <c r="T66" s="154" t="s">
        <v>200</v>
      </c>
      <c r="U66" s="155" t="s">
        <v>200</v>
      </c>
      <c r="V66" s="156" t="s">
        <v>200</v>
      </c>
    </row>
    <row r="67" spans="1:22" ht="17.25" thickBot="1">
      <c r="A67" s="93" t="s">
        <v>100</v>
      </c>
      <c r="B67" s="109" t="s">
        <v>56</v>
      </c>
      <c r="C67" s="153" t="s">
        <v>200</v>
      </c>
      <c r="D67" s="154" t="s">
        <v>200</v>
      </c>
      <c r="E67" s="155" t="s">
        <v>200</v>
      </c>
      <c r="F67" s="156" t="s">
        <v>200</v>
      </c>
      <c r="G67" s="157" t="s">
        <v>200</v>
      </c>
      <c r="H67" s="154" t="s">
        <v>200</v>
      </c>
      <c r="I67" s="155" t="s">
        <v>200</v>
      </c>
      <c r="J67" s="156"/>
      <c r="K67" s="157" t="s">
        <v>200</v>
      </c>
      <c r="L67" s="158" t="s">
        <v>200</v>
      </c>
      <c r="M67" s="155" t="s">
        <v>200</v>
      </c>
      <c r="N67" s="156"/>
      <c r="O67" s="157" t="s">
        <v>200</v>
      </c>
      <c r="P67" s="154" t="s">
        <v>200</v>
      </c>
      <c r="Q67" s="155" t="s">
        <v>200</v>
      </c>
      <c r="R67" s="159" t="s">
        <v>200</v>
      </c>
      <c r="S67" s="157" t="s">
        <v>200</v>
      </c>
      <c r="T67" s="154" t="s">
        <v>200</v>
      </c>
      <c r="U67" s="155" t="s">
        <v>200</v>
      </c>
      <c r="V67" s="156" t="s">
        <v>200</v>
      </c>
    </row>
    <row r="68" spans="1:22" ht="17.25" thickBot="1">
      <c r="A68" s="93" t="s">
        <v>232</v>
      </c>
      <c r="B68" s="109" t="s">
        <v>52</v>
      </c>
      <c r="C68" s="153" t="s">
        <v>200</v>
      </c>
      <c r="D68" s="154" t="s">
        <v>200</v>
      </c>
      <c r="E68" s="155">
        <v>3</v>
      </c>
      <c r="F68" s="156" t="s">
        <v>200</v>
      </c>
      <c r="G68" s="157" t="s">
        <v>200</v>
      </c>
      <c r="H68" s="154" t="s">
        <v>200</v>
      </c>
      <c r="I68" s="155" t="s">
        <v>200</v>
      </c>
      <c r="J68" s="156"/>
      <c r="K68" s="157" t="s">
        <v>200</v>
      </c>
      <c r="L68" s="158" t="s">
        <v>200</v>
      </c>
      <c r="M68" s="155" t="s">
        <v>200</v>
      </c>
      <c r="N68" s="156"/>
      <c r="O68" s="157" t="s">
        <v>200</v>
      </c>
      <c r="P68" s="154" t="s">
        <v>200</v>
      </c>
      <c r="Q68" s="155" t="s">
        <v>200</v>
      </c>
      <c r="R68" s="159" t="s">
        <v>200</v>
      </c>
      <c r="S68" s="157" t="s">
        <v>200</v>
      </c>
      <c r="T68" s="154" t="s">
        <v>200</v>
      </c>
      <c r="U68" s="155" t="s">
        <v>200</v>
      </c>
      <c r="V68" s="156" t="s">
        <v>200</v>
      </c>
    </row>
    <row r="69" spans="1:22" ht="17.25" thickBot="1">
      <c r="A69" s="93" t="s">
        <v>101</v>
      </c>
      <c r="B69" s="109" t="s">
        <v>52</v>
      </c>
      <c r="C69" s="153">
        <v>2.8</v>
      </c>
      <c r="D69" s="154" t="s">
        <v>200</v>
      </c>
      <c r="E69" s="155">
        <v>3</v>
      </c>
      <c r="F69" s="156" t="s">
        <v>200</v>
      </c>
      <c r="G69" s="157" t="s">
        <v>200</v>
      </c>
      <c r="H69" s="154" t="s">
        <v>200</v>
      </c>
      <c r="I69" s="155">
        <v>3.45</v>
      </c>
      <c r="J69" s="156"/>
      <c r="K69" s="157" t="s">
        <v>200</v>
      </c>
      <c r="L69" s="158">
        <v>2.2000000000000002</v>
      </c>
      <c r="M69" s="155" t="s">
        <v>200</v>
      </c>
      <c r="N69" s="156"/>
      <c r="O69" s="157" t="s">
        <v>200</v>
      </c>
      <c r="P69" s="154" t="s">
        <v>200</v>
      </c>
      <c r="Q69" s="155" t="s">
        <v>200</v>
      </c>
      <c r="R69" s="159" t="s">
        <v>200</v>
      </c>
      <c r="S69" s="157" t="s">
        <v>200</v>
      </c>
      <c r="T69" s="154" t="s">
        <v>200</v>
      </c>
      <c r="U69" s="155" t="s">
        <v>200</v>
      </c>
      <c r="V69" s="156" t="s">
        <v>200</v>
      </c>
    </row>
    <row r="70" spans="1:22" ht="17.25" thickBot="1">
      <c r="A70" s="93" t="s">
        <v>102</v>
      </c>
      <c r="B70" s="109" t="s">
        <v>52</v>
      </c>
      <c r="C70" s="153">
        <v>2.6999999999999997</v>
      </c>
      <c r="D70" s="154" t="s">
        <v>200</v>
      </c>
      <c r="E70" s="155">
        <v>2.5</v>
      </c>
      <c r="F70" s="156" t="s">
        <v>200</v>
      </c>
      <c r="G70" s="157">
        <v>2.8</v>
      </c>
      <c r="H70" s="154" t="s">
        <v>200</v>
      </c>
      <c r="I70" s="155">
        <v>3.9</v>
      </c>
      <c r="J70" s="156"/>
      <c r="K70" s="157">
        <v>2.6</v>
      </c>
      <c r="L70" s="158">
        <v>1.8</v>
      </c>
      <c r="M70" s="155">
        <v>1.9</v>
      </c>
      <c r="N70" s="156"/>
      <c r="O70" s="157">
        <v>1.9</v>
      </c>
      <c r="P70" s="154">
        <v>1.7</v>
      </c>
      <c r="Q70" s="155">
        <v>2.95</v>
      </c>
      <c r="R70" s="159" t="s">
        <v>200</v>
      </c>
      <c r="S70" s="157" t="s">
        <v>200</v>
      </c>
      <c r="T70" s="154" t="s">
        <v>200</v>
      </c>
      <c r="U70" s="155">
        <v>3</v>
      </c>
      <c r="V70" s="156">
        <v>2.95</v>
      </c>
    </row>
    <row r="71" spans="1:22" ht="17.25" thickBot="1">
      <c r="A71" s="93" t="s">
        <v>103</v>
      </c>
      <c r="B71" s="109" t="s">
        <v>52</v>
      </c>
      <c r="C71" s="153">
        <v>2.7</v>
      </c>
      <c r="D71" s="154" t="s">
        <v>200</v>
      </c>
      <c r="E71" s="155" t="s">
        <v>200</v>
      </c>
      <c r="F71" s="156" t="s">
        <v>200</v>
      </c>
      <c r="G71" s="157" t="s">
        <v>200</v>
      </c>
      <c r="H71" s="154" t="s">
        <v>200</v>
      </c>
      <c r="I71" s="155">
        <v>3.9</v>
      </c>
      <c r="J71" s="156"/>
      <c r="K71" s="157" t="s">
        <v>200</v>
      </c>
      <c r="L71" s="158" t="s">
        <v>200</v>
      </c>
      <c r="M71" s="155" t="s">
        <v>200</v>
      </c>
      <c r="N71" s="156"/>
      <c r="O71" s="157" t="s">
        <v>200</v>
      </c>
      <c r="P71" s="154" t="s">
        <v>200</v>
      </c>
      <c r="Q71" s="155">
        <v>3.1</v>
      </c>
      <c r="R71" s="159" t="s">
        <v>200</v>
      </c>
      <c r="S71" s="157" t="s">
        <v>200</v>
      </c>
      <c r="T71" s="154" t="s">
        <v>200</v>
      </c>
      <c r="U71" s="155" t="s">
        <v>200</v>
      </c>
      <c r="V71" s="156" t="s">
        <v>200</v>
      </c>
    </row>
    <row r="72" spans="1:22" ht="17.25" thickBot="1">
      <c r="A72" s="93" t="s">
        <v>104</v>
      </c>
      <c r="B72" s="109" t="s">
        <v>52</v>
      </c>
      <c r="C72" s="153">
        <v>3.5</v>
      </c>
      <c r="D72" s="154" t="s">
        <v>200</v>
      </c>
      <c r="E72" s="155" t="s">
        <v>200</v>
      </c>
      <c r="F72" s="156" t="s">
        <v>200</v>
      </c>
      <c r="G72" s="157" t="s">
        <v>200</v>
      </c>
      <c r="H72" s="154" t="s">
        <v>200</v>
      </c>
      <c r="I72" s="155" t="s">
        <v>200</v>
      </c>
      <c r="J72" s="156"/>
      <c r="K72" s="157" t="s">
        <v>200</v>
      </c>
      <c r="L72" s="158" t="s">
        <v>200</v>
      </c>
      <c r="M72" s="155" t="s">
        <v>200</v>
      </c>
      <c r="N72" s="156"/>
      <c r="O72" s="157" t="s">
        <v>200</v>
      </c>
      <c r="P72" s="154" t="s">
        <v>200</v>
      </c>
      <c r="Q72" s="155" t="s">
        <v>200</v>
      </c>
      <c r="R72" s="159" t="s">
        <v>200</v>
      </c>
      <c r="S72" s="157" t="s">
        <v>200</v>
      </c>
      <c r="T72" s="154" t="s">
        <v>200</v>
      </c>
      <c r="U72" s="155">
        <v>3</v>
      </c>
      <c r="V72" s="156" t="s">
        <v>200</v>
      </c>
    </row>
    <row r="73" spans="1:22" ht="17.25" thickBot="1">
      <c r="A73" s="93" t="s">
        <v>105</v>
      </c>
      <c r="B73" s="109" t="s">
        <v>52</v>
      </c>
      <c r="C73" s="153">
        <v>3.5</v>
      </c>
      <c r="D73" s="154" t="s">
        <v>200</v>
      </c>
      <c r="E73" s="155">
        <v>3.5</v>
      </c>
      <c r="F73" s="156" t="s">
        <v>200</v>
      </c>
      <c r="G73" s="157">
        <v>3.65</v>
      </c>
      <c r="H73" s="154" t="s">
        <v>200</v>
      </c>
      <c r="I73" s="155">
        <v>3.9</v>
      </c>
      <c r="J73" s="156"/>
      <c r="K73" s="157">
        <v>3.5</v>
      </c>
      <c r="L73" s="158">
        <v>2.4</v>
      </c>
      <c r="M73" s="155">
        <v>4.4000000000000004</v>
      </c>
      <c r="N73" s="156"/>
      <c r="O73" s="157">
        <v>2.5</v>
      </c>
      <c r="P73" s="154">
        <v>2.5</v>
      </c>
      <c r="Q73" s="155">
        <v>4.1500000000000004</v>
      </c>
      <c r="R73" s="159" t="s">
        <v>200</v>
      </c>
      <c r="S73" s="157" t="s">
        <v>200</v>
      </c>
      <c r="T73" s="154">
        <v>2.1</v>
      </c>
      <c r="U73" s="155" t="s">
        <v>200</v>
      </c>
      <c r="V73" s="156">
        <v>3.8</v>
      </c>
    </row>
    <row r="74" spans="1:22" ht="17.25" thickBot="1">
      <c r="A74" s="93" t="s">
        <v>106</v>
      </c>
      <c r="B74" s="109" t="s">
        <v>52</v>
      </c>
      <c r="C74" s="153" t="s">
        <v>200</v>
      </c>
      <c r="D74" s="154" t="s">
        <v>200</v>
      </c>
      <c r="E74" s="155" t="s">
        <v>200</v>
      </c>
      <c r="F74" s="156" t="s">
        <v>200</v>
      </c>
      <c r="G74" s="157" t="s">
        <v>200</v>
      </c>
      <c r="H74" s="154" t="s">
        <v>200</v>
      </c>
      <c r="I74" s="155" t="s">
        <v>200</v>
      </c>
      <c r="J74" s="156"/>
      <c r="K74" s="157" t="s">
        <v>200</v>
      </c>
      <c r="L74" s="158" t="s">
        <v>200</v>
      </c>
      <c r="M74" s="155" t="s">
        <v>200</v>
      </c>
      <c r="N74" s="156"/>
      <c r="O74" s="157" t="s">
        <v>200</v>
      </c>
      <c r="P74" s="154" t="s">
        <v>200</v>
      </c>
      <c r="Q74" s="155">
        <v>1.8</v>
      </c>
      <c r="R74" s="159" t="s">
        <v>200</v>
      </c>
      <c r="S74" s="157" t="s">
        <v>200</v>
      </c>
      <c r="T74" s="154" t="s">
        <v>200</v>
      </c>
      <c r="U74" s="155" t="s">
        <v>200</v>
      </c>
      <c r="V74" s="156" t="s">
        <v>200</v>
      </c>
    </row>
    <row r="75" spans="1:22" ht="17.25" thickBot="1">
      <c r="A75" s="93" t="s">
        <v>107</v>
      </c>
      <c r="B75" s="109" t="s">
        <v>52</v>
      </c>
      <c r="C75" s="153" t="s">
        <v>200</v>
      </c>
      <c r="D75" s="154" t="s">
        <v>200</v>
      </c>
      <c r="E75" s="155" t="s">
        <v>200</v>
      </c>
      <c r="F75" s="156" t="s">
        <v>200</v>
      </c>
      <c r="G75" s="157" t="s">
        <v>200</v>
      </c>
      <c r="H75" s="154" t="s">
        <v>200</v>
      </c>
      <c r="I75" s="155" t="s">
        <v>200</v>
      </c>
      <c r="J75" s="156"/>
      <c r="K75" s="157" t="s">
        <v>200</v>
      </c>
      <c r="L75" s="158" t="s">
        <v>200</v>
      </c>
      <c r="M75" s="155" t="s">
        <v>200</v>
      </c>
      <c r="N75" s="156"/>
      <c r="O75" s="157" t="s">
        <v>200</v>
      </c>
      <c r="P75" s="154" t="s">
        <v>200</v>
      </c>
      <c r="Q75" s="155" t="s">
        <v>200</v>
      </c>
      <c r="R75" s="159" t="s">
        <v>200</v>
      </c>
      <c r="S75" s="157" t="s">
        <v>200</v>
      </c>
      <c r="T75" s="154" t="s">
        <v>200</v>
      </c>
      <c r="U75" s="155" t="s">
        <v>200</v>
      </c>
      <c r="V75" s="156" t="s">
        <v>200</v>
      </c>
    </row>
    <row r="76" spans="1:22" ht="33.75" thickBot="1">
      <c r="A76" s="93" t="s">
        <v>108</v>
      </c>
      <c r="B76" s="109" t="s">
        <v>52</v>
      </c>
      <c r="C76" s="153">
        <v>2.1999999999999997</v>
      </c>
      <c r="D76" s="154" t="s">
        <v>200</v>
      </c>
      <c r="E76" s="155">
        <v>3</v>
      </c>
      <c r="F76" s="156" t="s">
        <v>200</v>
      </c>
      <c r="G76" s="157">
        <v>2.1</v>
      </c>
      <c r="H76" s="154" t="s">
        <v>200</v>
      </c>
      <c r="I76" s="155">
        <v>3.2</v>
      </c>
      <c r="J76" s="156"/>
      <c r="K76" s="157">
        <v>2.2999999999999998</v>
      </c>
      <c r="L76" s="158" t="s">
        <v>200</v>
      </c>
      <c r="M76" s="155">
        <v>3</v>
      </c>
      <c r="N76" s="156"/>
      <c r="O76" s="157" t="s">
        <v>200</v>
      </c>
      <c r="P76" s="154" t="s">
        <v>200</v>
      </c>
      <c r="Q76" s="155">
        <v>2.65</v>
      </c>
      <c r="R76" s="159" t="s">
        <v>200</v>
      </c>
      <c r="S76" s="157" t="s">
        <v>200</v>
      </c>
      <c r="T76" s="154">
        <v>1.5</v>
      </c>
      <c r="U76" s="155">
        <v>2.0666666666666669</v>
      </c>
      <c r="V76" s="156">
        <v>2.25</v>
      </c>
    </row>
    <row r="77" spans="1:22" ht="33.75" thickBot="1">
      <c r="A77" s="93" t="s">
        <v>109</v>
      </c>
      <c r="B77" s="109" t="s">
        <v>56</v>
      </c>
      <c r="C77" s="153">
        <v>1</v>
      </c>
      <c r="D77" s="154" t="s">
        <v>200</v>
      </c>
      <c r="E77" s="155">
        <v>1</v>
      </c>
      <c r="F77" s="156" t="s">
        <v>200</v>
      </c>
      <c r="G77" s="157" t="s">
        <v>200</v>
      </c>
      <c r="H77" s="154" t="s">
        <v>200</v>
      </c>
      <c r="I77" s="155">
        <v>1.2999999999999998</v>
      </c>
      <c r="J77" s="156"/>
      <c r="K77" s="157">
        <v>1.5</v>
      </c>
      <c r="L77" s="158">
        <v>1.2</v>
      </c>
      <c r="M77" s="155">
        <v>1.1499999999999999</v>
      </c>
      <c r="N77" s="156"/>
      <c r="O77" s="157" t="s">
        <v>200</v>
      </c>
      <c r="P77" s="154" t="s">
        <v>200</v>
      </c>
      <c r="Q77" s="155">
        <v>1.2</v>
      </c>
      <c r="R77" s="159" t="s">
        <v>200</v>
      </c>
      <c r="S77" s="157" t="s">
        <v>200</v>
      </c>
      <c r="T77" s="154" t="s">
        <v>200</v>
      </c>
      <c r="U77" s="155">
        <v>0.5</v>
      </c>
      <c r="V77" s="156">
        <v>1.95</v>
      </c>
    </row>
    <row r="78" spans="1:22" ht="17.25" thickBot="1">
      <c r="A78" s="93" t="s">
        <v>110</v>
      </c>
      <c r="B78" s="109" t="s">
        <v>52</v>
      </c>
      <c r="C78" s="153">
        <v>3</v>
      </c>
      <c r="D78" s="154" t="s">
        <v>200</v>
      </c>
      <c r="E78" s="155">
        <v>3.25</v>
      </c>
      <c r="F78" s="156" t="s">
        <v>200</v>
      </c>
      <c r="G78" s="157">
        <v>3.2</v>
      </c>
      <c r="H78" s="154" t="s">
        <v>200</v>
      </c>
      <c r="I78" s="155">
        <v>3.7333333333333329</v>
      </c>
      <c r="J78" s="156"/>
      <c r="K78" s="157">
        <v>2.7</v>
      </c>
      <c r="L78" s="158" t="s">
        <v>200</v>
      </c>
      <c r="M78" s="155">
        <v>3.5</v>
      </c>
      <c r="N78" s="156"/>
      <c r="O78" s="157" t="s">
        <v>200</v>
      </c>
      <c r="P78" s="154" t="s">
        <v>200</v>
      </c>
      <c r="Q78" s="155">
        <v>3.3</v>
      </c>
      <c r="R78" s="159" t="s">
        <v>200</v>
      </c>
      <c r="S78" s="157">
        <v>3.2</v>
      </c>
      <c r="T78" s="154">
        <v>2.5</v>
      </c>
      <c r="U78" s="155">
        <v>3.2333333333333329</v>
      </c>
      <c r="V78" s="156">
        <v>3.95</v>
      </c>
    </row>
    <row r="79" spans="1:22" ht="17.25" thickBot="1">
      <c r="A79" s="93" t="s">
        <v>111</v>
      </c>
      <c r="B79" s="109" t="s">
        <v>52</v>
      </c>
      <c r="C79" s="153" t="s">
        <v>200</v>
      </c>
      <c r="D79" s="154" t="s">
        <v>200</v>
      </c>
      <c r="E79" s="155" t="s">
        <v>200</v>
      </c>
      <c r="F79" s="156" t="s">
        <v>200</v>
      </c>
      <c r="G79" s="157" t="s">
        <v>200</v>
      </c>
      <c r="H79" s="154" t="s">
        <v>200</v>
      </c>
      <c r="I79" s="155" t="s">
        <v>200</v>
      </c>
      <c r="J79" s="156"/>
      <c r="K79" s="157" t="s">
        <v>200</v>
      </c>
      <c r="L79" s="158" t="s">
        <v>200</v>
      </c>
      <c r="M79" s="155" t="s">
        <v>200</v>
      </c>
      <c r="N79" s="156"/>
      <c r="O79" s="157" t="s">
        <v>200</v>
      </c>
      <c r="P79" s="154" t="s">
        <v>200</v>
      </c>
      <c r="Q79" s="155" t="s">
        <v>200</v>
      </c>
      <c r="R79" s="159" t="s">
        <v>200</v>
      </c>
      <c r="S79" s="157" t="s">
        <v>200</v>
      </c>
      <c r="T79" s="154" t="s">
        <v>200</v>
      </c>
      <c r="U79" s="155" t="s">
        <v>200</v>
      </c>
      <c r="V79" s="156" t="s">
        <v>200</v>
      </c>
    </row>
    <row r="80" spans="1:22" ht="17.25" thickBot="1">
      <c r="A80" s="93" t="s">
        <v>112</v>
      </c>
      <c r="B80" s="109" t="s">
        <v>52</v>
      </c>
      <c r="C80" s="153">
        <v>4.6500000000000004</v>
      </c>
      <c r="D80" s="154" t="s">
        <v>200</v>
      </c>
      <c r="E80" s="155">
        <v>5</v>
      </c>
      <c r="F80" s="156" t="s">
        <v>200</v>
      </c>
      <c r="G80" s="157">
        <v>4.333333333333333</v>
      </c>
      <c r="H80" s="154" t="s">
        <v>200</v>
      </c>
      <c r="I80" s="155">
        <v>4.5666666666666664</v>
      </c>
      <c r="J80" s="156"/>
      <c r="K80" s="157">
        <v>4.05</v>
      </c>
      <c r="L80" s="158">
        <v>2.6</v>
      </c>
      <c r="M80" s="155">
        <v>5</v>
      </c>
      <c r="N80" s="156"/>
      <c r="O80" s="157" t="s">
        <v>200</v>
      </c>
      <c r="P80" s="154" t="s">
        <v>200</v>
      </c>
      <c r="Q80" s="155" t="s">
        <v>200</v>
      </c>
      <c r="R80" s="159" t="s">
        <v>200</v>
      </c>
      <c r="S80" s="157" t="s">
        <v>200</v>
      </c>
      <c r="T80" s="154" t="s">
        <v>200</v>
      </c>
      <c r="U80" s="155">
        <v>3.7</v>
      </c>
      <c r="V80" s="156">
        <v>4.5</v>
      </c>
    </row>
    <row r="81" spans="1:22" ht="17.25" thickBot="1">
      <c r="A81" s="93" t="s">
        <v>113</v>
      </c>
      <c r="B81" s="109" t="s">
        <v>52</v>
      </c>
      <c r="C81" s="153">
        <v>4.7666666666666666</v>
      </c>
      <c r="D81" s="154" t="s">
        <v>200</v>
      </c>
      <c r="E81" s="155">
        <v>5</v>
      </c>
      <c r="F81" s="156" t="s">
        <v>200</v>
      </c>
      <c r="G81" s="157">
        <v>7</v>
      </c>
      <c r="H81" s="154" t="s">
        <v>200</v>
      </c>
      <c r="I81" s="155">
        <v>4.8499999999999996</v>
      </c>
      <c r="J81" s="156"/>
      <c r="K81" s="157">
        <v>4.05</v>
      </c>
      <c r="L81" s="158" t="s">
        <v>200</v>
      </c>
      <c r="M81" s="155" t="s">
        <v>200</v>
      </c>
      <c r="N81" s="156"/>
      <c r="O81" s="157" t="s">
        <v>200</v>
      </c>
      <c r="P81" s="154" t="s">
        <v>200</v>
      </c>
      <c r="Q81" s="155">
        <v>4.8</v>
      </c>
      <c r="R81" s="159" t="s">
        <v>200</v>
      </c>
      <c r="S81" s="157" t="s">
        <v>200</v>
      </c>
      <c r="T81" s="154" t="s">
        <v>200</v>
      </c>
      <c r="U81" s="155">
        <v>4.2</v>
      </c>
      <c r="V81" s="156">
        <v>5.95</v>
      </c>
    </row>
    <row r="82" spans="1:22" ht="17.25" thickBot="1">
      <c r="A82" s="93" t="s">
        <v>114</v>
      </c>
      <c r="B82" s="109" t="s">
        <v>52</v>
      </c>
      <c r="C82" s="153">
        <v>4.7666666666666666</v>
      </c>
      <c r="D82" s="154" t="s">
        <v>200</v>
      </c>
      <c r="E82" s="155">
        <v>5</v>
      </c>
      <c r="F82" s="156" t="s">
        <v>200</v>
      </c>
      <c r="G82" s="157" t="s">
        <v>200</v>
      </c>
      <c r="H82" s="154" t="s">
        <v>200</v>
      </c>
      <c r="I82" s="155">
        <v>5</v>
      </c>
      <c r="J82" s="156"/>
      <c r="K82" s="157">
        <v>4.05</v>
      </c>
      <c r="L82" s="158" t="s">
        <v>200</v>
      </c>
      <c r="M82" s="155" t="s">
        <v>200</v>
      </c>
      <c r="N82" s="156"/>
      <c r="O82" s="157" t="s">
        <v>200</v>
      </c>
      <c r="P82" s="154" t="s">
        <v>200</v>
      </c>
      <c r="Q82" s="155" t="s">
        <v>200</v>
      </c>
      <c r="R82" s="159" t="s">
        <v>200</v>
      </c>
      <c r="S82" s="157" t="s">
        <v>200</v>
      </c>
      <c r="T82" s="154" t="s">
        <v>200</v>
      </c>
      <c r="U82" s="155">
        <v>3.9</v>
      </c>
      <c r="V82" s="156">
        <v>5.95</v>
      </c>
    </row>
    <row r="83" spans="1:22" ht="33.75" thickBot="1">
      <c r="A83" s="93" t="s">
        <v>115</v>
      </c>
      <c r="B83" s="109" t="s">
        <v>52</v>
      </c>
      <c r="C83" s="153" t="s">
        <v>200</v>
      </c>
      <c r="D83" s="154" t="s">
        <v>200</v>
      </c>
      <c r="E83" s="155" t="s">
        <v>200</v>
      </c>
      <c r="F83" s="156" t="s">
        <v>200</v>
      </c>
      <c r="G83" s="157" t="s">
        <v>200</v>
      </c>
      <c r="H83" s="154" t="s">
        <v>200</v>
      </c>
      <c r="I83" s="155">
        <v>8</v>
      </c>
      <c r="J83" s="156"/>
      <c r="K83" s="157" t="s">
        <v>200</v>
      </c>
      <c r="L83" s="158" t="s">
        <v>200</v>
      </c>
      <c r="M83" s="155" t="s">
        <v>200</v>
      </c>
      <c r="N83" s="156"/>
      <c r="O83" s="157" t="s">
        <v>200</v>
      </c>
      <c r="P83" s="154" t="s">
        <v>200</v>
      </c>
      <c r="Q83" s="155" t="s">
        <v>200</v>
      </c>
      <c r="R83" s="159" t="s">
        <v>200</v>
      </c>
      <c r="S83" s="157" t="s">
        <v>200</v>
      </c>
      <c r="T83" s="154" t="s">
        <v>200</v>
      </c>
      <c r="U83" s="155" t="s">
        <v>200</v>
      </c>
      <c r="V83" s="156" t="s">
        <v>200</v>
      </c>
    </row>
    <row r="84" spans="1:22" ht="17.25" thickBot="1">
      <c r="A84" s="93" t="s">
        <v>116</v>
      </c>
      <c r="B84" s="109" t="s">
        <v>56</v>
      </c>
      <c r="C84" s="153">
        <v>1.65</v>
      </c>
      <c r="D84" s="154" t="s">
        <v>200</v>
      </c>
      <c r="E84" s="155" t="s">
        <v>200</v>
      </c>
      <c r="F84" s="156" t="s">
        <v>200</v>
      </c>
      <c r="G84" s="157" t="s">
        <v>200</v>
      </c>
      <c r="H84" s="154" t="s">
        <v>200</v>
      </c>
      <c r="I84" s="155">
        <v>2.0499999999999998</v>
      </c>
      <c r="J84" s="156"/>
      <c r="K84" s="157" t="s">
        <v>200</v>
      </c>
      <c r="L84" s="158" t="s">
        <v>200</v>
      </c>
      <c r="M84" s="155" t="s">
        <v>200</v>
      </c>
      <c r="N84" s="156"/>
      <c r="O84" s="157">
        <v>1.2</v>
      </c>
      <c r="P84" s="154">
        <v>1</v>
      </c>
      <c r="Q84" s="155">
        <v>1.8</v>
      </c>
      <c r="R84" s="159" t="s">
        <v>200</v>
      </c>
      <c r="S84" s="157" t="s">
        <v>200</v>
      </c>
      <c r="T84" s="154" t="s">
        <v>200</v>
      </c>
      <c r="U84" s="155" t="s">
        <v>200</v>
      </c>
      <c r="V84" s="156">
        <v>1.95</v>
      </c>
    </row>
    <row r="85" spans="1:22" ht="17.25" thickBot="1">
      <c r="A85" s="93" t="s">
        <v>117</v>
      </c>
      <c r="B85" s="109" t="s">
        <v>52</v>
      </c>
      <c r="C85" s="153">
        <v>3.25</v>
      </c>
      <c r="D85" s="154" t="s">
        <v>200</v>
      </c>
      <c r="E85" s="155">
        <v>3</v>
      </c>
      <c r="F85" s="156" t="s">
        <v>200</v>
      </c>
      <c r="G85" s="157">
        <v>2.7</v>
      </c>
      <c r="H85" s="154" t="s">
        <v>200</v>
      </c>
      <c r="I85" s="155">
        <v>3.1</v>
      </c>
      <c r="J85" s="156"/>
      <c r="K85" s="157">
        <v>2.2999999999999998</v>
      </c>
      <c r="L85" s="158" t="s">
        <v>200</v>
      </c>
      <c r="M85" s="155" t="s">
        <v>200</v>
      </c>
      <c r="N85" s="156"/>
      <c r="O85" s="157" t="s">
        <v>200</v>
      </c>
      <c r="P85" s="154" t="s">
        <v>200</v>
      </c>
      <c r="Q85" s="155">
        <v>2.9</v>
      </c>
      <c r="R85" s="159" t="s">
        <v>200</v>
      </c>
      <c r="S85" s="157" t="s">
        <v>200</v>
      </c>
      <c r="T85" s="154" t="s">
        <v>200</v>
      </c>
      <c r="U85" s="155">
        <v>2.5</v>
      </c>
      <c r="V85" s="156">
        <v>3.5</v>
      </c>
    </row>
    <row r="86" spans="1:22" ht="17.25" thickBot="1">
      <c r="A86" s="93" t="s">
        <v>118</v>
      </c>
      <c r="B86" s="109" t="s">
        <v>56</v>
      </c>
      <c r="C86" s="153" t="s">
        <v>200</v>
      </c>
      <c r="D86" s="154" t="s">
        <v>200</v>
      </c>
      <c r="E86" s="155" t="s">
        <v>200</v>
      </c>
      <c r="F86" s="156" t="s">
        <v>200</v>
      </c>
      <c r="G86" s="157" t="s">
        <v>200</v>
      </c>
      <c r="H86" s="154" t="s">
        <v>200</v>
      </c>
      <c r="I86" s="155">
        <v>3</v>
      </c>
      <c r="J86" s="156"/>
      <c r="K86" s="157" t="s">
        <v>200</v>
      </c>
      <c r="L86" s="158" t="s">
        <v>200</v>
      </c>
      <c r="M86" s="155" t="s">
        <v>200</v>
      </c>
      <c r="N86" s="156"/>
      <c r="O86" s="157" t="s">
        <v>200</v>
      </c>
      <c r="P86" s="154" t="s">
        <v>200</v>
      </c>
      <c r="Q86" s="155">
        <v>5</v>
      </c>
      <c r="R86" s="159" t="s">
        <v>200</v>
      </c>
      <c r="S86" s="157" t="s">
        <v>200</v>
      </c>
      <c r="T86" s="154" t="s">
        <v>200</v>
      </c>
      <c r="U86" s="155" t="s">
        <v>200</v>
      </c>
      <c r="V86" s="156" t="s">
        <v>200</v>
      </c>
    </row>
    <row r="87" spans="1:22" ht="17.25" thickBot="1">
      <c r="A87" s="93" t="s">
        <v>119</v>
      </c>
      <c r="B87" s="109" t="s">
        <v>52</v>
      </c>
      <c r="C87" s="153">
        <v>2.6</v>
      </c>
      <c r="D87" s="154" t="s">
        <v>200</v>
      </c>
      <c r="E87" s="155" t="s">
        <v>200</v>
      </c>
      <c r="F87" s="156" t="s">
        <v>200</v>
      </c>
      <c r="G87" s="157" t="s">
        <v>200</v>
      </c>
      <c r="H87" s="154" t="s">
        <v>200</v>
      </c>
      <c r="I87" s="155" t="s">
        <v>200</v>
      </c>
      <c r="J87" s="156"/>
      <c r="K87" s="157" t="s">
        <v>200</v>
      </c>
      <c r="L87" s="158" t="s">
        <v>200</v>
      </c>
      <c r="M87" s="155" t="s">
        <v>200</v>
      </c>
      <c r="N87" s="156"/>
      <c r="O87" s="157" t="s">
        <v>200</v>
      </c>
      <c r="P87" s="154" t="s">
        <v>200</v>
      </c>
      <c r="Q87" s="155">
        <v>3.4</v>
      </c>
      <c r="R87" s="159" t="s">
        <v>200</v>
      </c>
      <c r="S87" s="157" t="s">
        <v>200</v>
      </c>
      <c r="T87" s="154" t="s">
        <v>200</v>
      </c>
      <c r="U87" s="155" t="s">
        <v>200</v>
      </c>
      <c r="V87" s="156" t="s">
        <v>200</v>
      </c>
    </row>
    <row r="88" spans="1:22" ht="33.75" thickBot="1">
      <c r="A88" s="93" t="s">
        <v>233</v>
      </c>
      <c r="B88" s="109" t="s">
        <v>52</v>
      </c>
      <c r="C88" s="153">
        <v>3.75</v>
      </c>
      <c r="D88" s="154" t="s">
        <v>200</v>
      </c>
      <c r="E88" s="155" t="s">
        <v>200</v>
      </c>
      <c r="F88" s="156" t="s">
        <v>200</v>
      </c>
      <c r="G88" s="157">
        <v>3.8</v>
      </c>
      <c r="H88" s="154" t="s">
        <v>200</v>
      </c>
      <c r="I88" s="155">
        <v>3.9</v>
      </c>
      <c r="J88" s="156"/>
      <c r="K88" s="157" t="s">
        <v>200</v>
      </c>
      <c r="L88" s="158" t="s">
        <v>200</v>
      </c>
      <c r="M88" s="155" t="s">
        <v>200</v>
      </c>
      <c r="N88" s="156"/>
      <c r="O88" s="157" t="s">
        <v>200</v>
      </c>
      <c r="P88" s="154" t="s">
        <v>200</v>
      </c>
      <c r="Q88" s="155" t="s">
        <v>200</v>
      </c>
      <c r="R88" s="159" t="s">
        <v>200</v>
      </c>
      <c r="S88" s="157" t="s">
        <v>200</v>
      </c>
      <c r="T88" s="154" t="s">
        <v>200</v>
      </c>
      <c r="U88" s="155">
        <v>5</v>
      </c>
      <c r="V88" s="156" t="s">
        <v>200</v>
      </c>
    </row>
    <row r="89" spans="1:22" ht="17.25" thickBot="1">
      <c r="A89" s="93" t="s">
        <v>120</v>
      </c>
      <c r="B89" s="109" t="s">
        <v>121</v>
      </c>
      <c r="C89" s="153">
        <v>1.0666666666666667</v>
      </c>
      <c r="D89" s="154" t="s">
        <v>200</v>
      </c>
      <c r="E89" s="155">
        <v>1</v>
      </c>
      <c r="F89" s="156" t="s">
        <v>200</v>
      </c>
      <c r="G89" s="157">
        <v>1.2</v>
      </c>
      <c r="H89" s="154" t="s">
        <v>200</v>
      </c>
      <c r="I89" s="155">
        <v>1.4</v>
      </c>
      <c r="J89" s="156"/>
      <c r="K89" s="157">
        <v>1.3</v>
      </c>
      <c r="L89" s="158">
        <v>0.95</v>
      </c>
      <c r="M89" s="155">
        <v>1.1499999999999999</v>
      </c>
      <c r="N89" s="156"/>
      <c r="O89" s="157" t="s">
        <v>200</v>
      </c>
      <c r="P89" s="154" t="s">
        <v>200</v>
      </c>
      <c r="Q89" s="155">
        <v>1.1000000000000001</v>
      </c>
      <c r="R89" s="159">
        <v>0.9</v>
      </c>
      <c r="S89" s="157" t="s">
        <v>200</v>
      </c>
      <c r="T89" s="154">
        <v>0.9</v>
      </c>
      <c r="U89" s="155">
        <v>1</v>
      </c>
      <c r="V89" s="156">
        <v>1.25</v>
      </c>
    </row>
    <row r="90" spans="1:22" ht="33.75" thickBot="1">
      <c r="A90" s="93" t="s">
        <v>122</v>
      </c>
      <c r="B90" s="109" t="s">
        <v>121</v>
      </c>
      <c r="C90" s="153">
        <v>1.0666666666666667</v>
      </c>
      <c r="D90" s="154" t="s">
        <v>200</v>
      </c>
      <c r="E90" s="155">
        <v>1</v>
      </c>
      <c r="F90" s="156" t="s">
        <v>200</v>
      </c>
      <c r="G90" s="157" t="s">
        <v>200</v>
      </c>
      <c r="H90" s="154" t="s">
        <v>200</v>
      </c>
      <c r="I90" s="155" t="s">
        <v>200</v>
      </c>
      <c r="J90" s="156"/>
      <c r="K90" s="157">
        <v>1.3</v>
      </c>
      <c r="L90" s="158">
        <v>0.95</v>
      </c>
      <c r="M90" s="155" t="s">
        <v>200</v>
      </c>
      <c r="N90" s="156"/>
      <c r="O90" s="157" t="s">
        <v>200</v>
      </c>
      <c r="P90" s="154" t="s">
        <v>200</v>
      </c>
      <c r="Q90" s="155">
        <v>1</v>
      </c>
      <c r="R90" s="159">
        <v>0.9</v>
      </c>
      <c r="S90" s="157" t="s">
        <v>200</v>
      </c>
      <c r="T90" s="154">
        <v>0.86499999999999999</v>
      </c>
      <c r="U90" s="155">
        <v>1</v>
      </c>
      <c r="V90" s="156">
        <v>1.25</v>
      </c>
    </row>
    <row r="91" spans="1:22" ht="17.25" thickBot="1">
      <c r="A91" s="93" t="s">
        <v>123</v>
      </c>
      <c r="B91" s="109" t="s">
        <v>121</v>
      </c>
      <c r="C91" s="153" t="s">
        <v>200</v>
      </c>
      <c r="D91" s="154" t="s">
        <v>200</v>
      </c>
      <c r="E91" s="155">
        <v>1.5</v>
      </c>
      <c r="F91" s="156" t="s">
        <v>200</v>
      </c>
      <c r="G91" s="157" t="s">
        <v>200</v>
      </c>
      <c r="H91" s="154" t="s">
        <v>200</v>
      </c>
      <c r="I91" s="155">
        <v>1.9</v>
      </c>
      <c r="J91" s="156"/>
      <c r="K91" s="157" t="s">
        <v>200</v>
      </c>
      <c r="L91" s="158" t="s">
        <v>200</v>
      </c>
      <c r="M91" s="155" t="s">
        <v>200</v>
      </c>
      <c r="N91" s="156"/>
      <c r="O91" s="157" t="s">
        <v>200</v>
      </c>
      <c r="P91" s="154" t="s">
        <v>200</v>
      </c>
      <c r="Q91" s="155" t="s">
        <v>200</v>
      </c>
      <c r="R91" s="159" t="s">
        <v>200</v>
      </c>
      <c r="S91" s="157" t="s">
        <v>200</v>
      </c>
      <c r="T91" s="154" t="s">
        <v>200</v>
      </c>
      <c r="U91" s="155">
        <v>1.5</v>
      </c>
      <c r="V91" s="156">
        <v>1.3</v>
      </c>
    </row>
    <row r="92" spans="1:22" ht="17.25" thickBot="1">
      <c r="A92" s="93" t="s">
        <v>124</v>
      </c>
      <c r="B92" s="109" t="s">
        <v>121</v>
      </c>
      <c r="C92" s="153">
        <v>1.1000000000000001</v>
      </c>
      <c r="D92" s="154" t="s">
        <v>200</v>
      </c>
      <c r="E92" s="155">
        <v>1</v>
      </c>
      <c r="F92" s="156" t="s">
        <v>200</v>
      </c>
      <c r="G92" s="157">
        <v>0.95000000000000007</v>
      </c>
      <c r="H92" s="154" t="s">
        <v>200</v>
      </c>
      <c r="I92" s="155" t="s">
        <v>200</v>
      </c>
      <c r="J92" s="156"/>
      <c r="K92" s="157">
        <v>1.3</v>
      </c>
      <c r="L92" s="158">
        <v>0.95</v>
      </c>
      <c r="M92" s="155" t="s">
        <v>200</v>
      </c>
      <c r="N92" s="156"/>
      <c r="O92" s="157" t="s">
        <v>200</v>
      </c>
      <c r="P92" s="154" t="s">
        <v>200</v>
      </c>
      <c r="Q92" s="155">
        <v>1.1000000000000001</v>
      </c>
      <c r="R92" s="159">
        <v>0.9</v>
      </c>
      <c r="S92" s="157" t="s">
        <v>200</v>
      </c>
      <c r="T92" s="154" t="s">
        <v>200</v>
      </c>
      <c r="U92" s="155">
        <v>1</v>
      </c>
      <c r="V92" s="156">
        <v>1.25</v>
      </c>
    </row>
    <row r="93" spans="1:22" ht="17.25" thickBot="1">
      <c r="A93" s="93" t="s">
        <v>125</v>
      </c>
      <c r="B93" s="109" t="s">
        <v>52</v>
      </c>
      <c r="C93" s="153">
        <v>12</v>
      </c>
      <c r="D93" s="154" t="s">
        <v>200</v>
      </c>
      <c r="E93" s="155">
        <v>9</v>
      </c>
      <c r="F93" s="156" t="s">
        <v>200</v>
      </c>
      <c r="G93" s="157">
        <v>13</v>
      </c>
      <c r="H93" s="154" t="s">
        <v>200</v>
      </c>
      <c r="I93" s="155">
        <v>18.5</v>
      </c>
      <c r="J93" s="156"/>
      <c r="K93" s="157">
        <v>14</v>
      </c>
      <c r="L93" s="158" t="s">
        <v>200</v>
      </c>
      <c r="M93" s="155">
        <v>15</v>
      </c>
      <c r="N93" s="156"/>
      <c r="O93" s="157" t="s">
        <v>200</v>
      </c>
      <c r="P93" s="154" t="s">
        <v>200</v>
      </c>
      <c r="Q93" s="155" t="s">
        <v>200</v>
      </c>
      <c r="R93" s="159" t="s">
        <v>200</v>
      </c>
      <c r="S93" s="157" t="s">
        <v>200</v>
      </c>
      <c r="T93" s="154" t="s">
        <v>200</v>
      </c>
      <c r="U93" s="155" t="s">
        <v>200</v>
      </c>
      <c r="V93" s="156">
        <v>14.5</v>
      </c>
    </row>
    <row r="94" spans="1:22" ht="33.75" thickBot="1">
      <c r="A94" s="93" t="s">
        <v>126</v>
      </c>
      <c r="B94" s="109" t="s">
        <v>52</v>
      </c>
      <c r="C94" s="153" t="s">
        <v>200</v>
      </c>
      <c r="D94" s="154" t="s">
        <v>200</v>
      </c>
      <c r="E94" s="155" t="s">
        <v>200</v>
      </c>
      <c r="F94" s="156" t="s">
        <v>200</v>
      </c>
      <c r="G94" s="157" t="s">
        <v>200</v>
      </c>
      <c r="H94" s="154" t="s">
        <v>200</v>
      </c>
      <c r="I94" s="155">
        <v>15</v>
      </c>
      <c r="J94" s="156"/>
      <c r="K94" s="157">
        <v>12.5</v>
      </c>
      <c r="L94" s="158" t="s">
        <v>200</v>
      </c>
      <c r="M94" s="155">
        <v>16</v>
      </c>
      <c r="N94" s="156"/>
      <c r="O94" s="157" t="s">
        <v>200</v>
      </c>
      <c r="P94" s="154" t="s">
        <v>200</v>
      </c>
      <c r="Q94" s="155">
        <v>19</v>
      </c>
      <c r="R94" s="159" t="s">
        <v>200</v>
      </c>
      <c r="S94" s="157" t="s">
        <v>200</v>
      </c>
      <c r="T94" s="154" t="s">
        <v>200</v>
      </c>
      <c r="U94" s="155">
        <v>13</v>
      </c>
      <c r="V94" s="156">
        <v>14.5</v>
      </c>
    </row>
    <row r="95" spans="1:22" ht="17.25" thickBot="1">
      <c r="A95" s="93" t="s">
        <v>127</v>
      </c>
      <c r="B95" s="109" t="s">
        <v>121</v>
      </c>
      <c r="C95" s="153" t="s">
        <v>200</v>
      </c>
      <c r="D95" s="154" t="s">
        <v>200</v>
      </c>
      <c r="E95" s="155" t="s">
        <v>200</v>
      </c>
      <c r="F95" s="156" t="s">
        <v>200</v>
      </c>
      <c r="G95" s="157" t="s">
        <v>200</v>
      </c>
      <c r="H95" s="154" t="s">
        <v>200</v>
      </c>
      <c r="I95" s="155" t="s">
        <v>200</v>
      </c>
      <c r="J95" s="156"/>
      <c r="K95" s="157">
        <v>1.3</v>
      </c>
      <c r="L95" s="158">
        <v>0.95</v>
      </c>
      <c r="M95" s="155" t="s">
        <v>200</v>
      </c>
      <c r="N95" s="156"/>
      <c r="O95" s="157" t="s">
        <v>200</v>
      </c>
      <c r="P95" s="154" t="s">
        <v>200</v>
      </c>
      <c r="Q95" s="155" t="s">
        <v>200</v>
      </c>
      <c r="R95" s="159" t="s">
        <v>200</v>
      </c>
      <c r="S95" s="157" t="s">
        <v>200</v>
      </c>
      <c r="T95" s="154" t="s">
        <v>200</v>
      </c>
      <c r="U95" s="155">
        <v>1</v>
      </c>
      <c r="V95" s="156">
        <v>1.25</v>
      </c>
    </row>
    <row r="96" spans="1:22" ht="17.25" thickBot="1">
      <c r="A96" s="93" t="s">
        <v>128</v>
      </c>
      <c r="B96" s="109" t="s">
        <v>52</v>
      </c>
      <c r="C96" s="153" t="s">
        <v>200</v>
      </c>
      <c r="D96" s="154" t="s">
        <v>200</v>
      </c>
      <c r="E96" s="155">
        <v>15</v>
      </c>
      <c r="F96" s="156" t="s">
        <v>200</v>
      </c>
      <c r="G96" s="157">
        <v>12</v>
      </c>
      <c r="H96" s="154" t="s">
        <v>200</v>
      </c>
      <c r="I96" s="155">
        <v>13.5</v>
      </c>
      <c r="J96" s="156"/>
      <c r="K96" s="157" t="s">
        <v>200</v>
      </c>
      <c r="L96" s="158" t="s">
        <v>200</v>
      </c>
      <c r="M96" s="155" t="s">
        <v>200</v>
      </c>
      <c r="N96" s="156"/>
      <c r="O96" s="157" t="s">
        <v>200</v>
      </c>
      <c r="P96" s="154" t="s">
        <v>200</v>
      </c>
      <c r="Q96" s="155">
        <v>14</v>
      </c>
      <c r="R96" s="159" t="s">
        <v>200</v>
      </c>
      <c r="S96" s="157" t="s">
        <v>200</v>
      </c>
      <c r="T96" s="154" t="s">
        <v>200</v>
      </c>
      <c r="U96" s="155" t="s">
        <v>200</v>
      </c>
      <c r="V96" s="156">
        <v>14.5</v>
      </c>
    </row>
    <row r="97" spans="1:22" ht="17.25" thickBot="1">
      <c r="A97" s="93" t="s">
        <v>128</v>
      </c>
      <c r="B97" s="109" t="s">
        <v>56</v>
      </c>
      <c r="C97" s="153">
        <v>1.3333333333333333</v>
      </c>
      <c r="D97" s="154" t="s">
        <v>200</v>
      </c>
      <c r="E97" s="155">
        <v>1</v>
      </c>
      <c r="F97" s="156" t="s">
        <v>200</v>
      </c>
      <c r="G97" s="157" t="s">
        <v>200</v>
      </c>
      <c r="H97" s="154" t="s">
        <v>200</v>
      </c>
      <c r="I97" s="155" t="s">
        <v>200</v>
      </c>
      <c r="J97" s="156"/>
      <c r="K97" s="157" t="s">
        <v>200</v>
      </c>
      <c r="L97" s="158" t="s">
        <v>200</v>
      </c>
      <c r="M97" s="155" t="s">
        <v>200</v>
      </c>
      <c r="N97" s="156"/>
      <c r="O97" s="157" t="s">
        <v>200</v>
      </c>
      <c r="P97" s="154" t="s">
        <v>200</v>
      </c>
      <c r="Q97" s="155">
        <v>1.2000000000000002</v>
      </c>
      <c r="R97" s="159" t="s">
        <v>200</v>
      </c>
      <c r="S97" s="157" t="s">
        <v>200</v>
      </c>
      <c r="T97" s="154" t="s">
        <v>200</v>
      </c>
      <c r="U97" s="155" t="s">
        <v>200</v>
      </c>
      <c r="V97" s="156" t="s">
        <v>200</v>
      </c>
    </row>
    <row r="98" spans="1:22" ht="33.75" thickBot="1">
      <c r="A98" s="93" t="s">
        <v>234</v>
      </c>
      <c r="B98" s="109" t="s">
        <v>121</v>
      </c>
      <c r="C98" s="153">
        <v>1</v>
      </c>
      <c r="D98" s="154" t="s">
        <v>200</v>
      </c>
      <c r="E98" s="155">
        <v>1</v>
      </c>
      <c r="F98" s="156" t="s">
        <v>200</v>
      </c>
      <c r="G98" s="157" t="s">
        <v>200</v>
      </c>
      <c r="H98" s="154" t="s">
        <v>200</v>
      </c>
      <c r="I98" s="155" t="s">
        <v>200</v>
      </c>
      <c r="J98" s="156"/>
      <c r="K98" s="157" t="s">
        <v>200</v>
      </c>
      <c r="L98" s="158" t="s">
        <v>200</v>
      </c>
      <c r="M98" s="155" t="s">
        <v>200</v>
      </c>
      <c r="N98" s="156"/>
      <c r="O98" s="157" t="s">
        <v>200</v>
      </c>
      <c r="P98" s="154" t="s">
        <v>200</v>
      </c>
      <c r="Q98" s="155">
        <v>1.1000000000000001</v>
      </c>
      <c r="R98" s="159">
        <v>0.9</v>
      </c>
      <c r="S98" s="157" t="s">
        <v>200</v>
      </c>
      <c r="T98" s="154">
        <v>0.9</v>
      </c>
      <c r="U98" s="155">
        <v>1</v>
      </c>
      <c r="V98" s="156" t="s">
        <v>200</v>
      </c>
    </row>
    <row r="99" spans="1:22" ht="17.25" thickBot="1">
      <c r="A99" s="93" t="s">
        <v>129</v>
      </c>
      <c r="B99" s="109" t="s">
        <v>121</v>
      </c>
      <c r="C99" s="153" t="s">
        <v>200</v>
      </c>
      <c r="D99" s="154" t="s">
        <v>200</v>
      </c>
      <c r="E99" s="155" t="s">
        <v>200</v>
      </c>
      <c r="F99" s="156" t="s">
        <v>200</v>
      </c>
      <c r="G99" s="157" t="s">
        <v>200</v>
      </c>
      <c r="H99" s="154" t="s">
        <v>200</v>
      </c>
      <c r="I99" s="155">
        <v>2</v>
      </c>
      <c r="J99" s="156"/>
      <c r="K99" s="157" t="s">
        <v>200</v>
      </c>
      <c r="L99" s="158" t="s">
        <v>200</v>
      </c>
      <c r="M99" s="155" t="s">
        <v>200</v>
      </c>
      <c r="N99" s="156"/>
      <c r="O99" s="157">
        <v>1.2</v>
      </c>
      <c r="P99" s="154">
        <v>0.9</v>
      </c>
      <c r="Q99" s="155" t="s">
        <v>200</v>
      </c>
      <c r="R99" s="159" t="s">
        <v>200</v>
      </c>
      <c r="S99" s="157" t="s">
        <v>200</v>
      </c>
      <c r="T99" s="154" t="s">
        <v>200</v>
      </c>
      <c r="U99" s="155">
        <v>1.5</v>
      </c>
      <c r="V99" s="156">
        <v>1.3</v>
      </c>
    </row>
    <row r="100" spans="1:22" ht="17.25" thickBot="1">
      <c r="A100" s="93" t="s">
        <v>130</v>
      </c>
      <c r="B100" s="109" t="s">
        <v>52</v>
      </c>
      <c r="C100" s="153" t="s">
        <v>200</v>
      </c>
      <c r="D100" s="154" t="s">
        <v>200</v>
      </c>
      <c r="E100" s="155">
        <v>6</v>
      </c>
      <c r="F100" s="156" t="s">
        <v>200</v>
      </c>
      <c r="G100" s="157" t="s">
        <v>200</v>
      </c>
      <c r="H100" s="154" t="s">
        <v>200</v>
      </c>
      <c r="I100" s="155">
        <v>4</v>
      </c>
      <c r="J100" s="156"/>
      <c r="K100" s="157" t="s">
        <v>200</v>
      </c>
      <c r="L100" s="158" t="s">
        <v>200</v>
      </c>
      <c r="M100" s="155" t="s">
        <v>200</v>
      </c>
      <c r="N100" s="156"/>
      <c r="O100" s="157" t="s">
        <v>200</v>
      </c>
      <c r="P100" s="154" t="s">
        <v>200</v>
      </c>
      <c r="Q100" s="155">
        <v>7.1</v>
      </c>
      <c r="R100" s="159" t="s">
        <v>200</v>
      </c>
      <c r="S100" s="157" t="s">
        <v>200</v>
      </c>
      <c r="T100" s="154" t="s">
        <v>200</v>
      </c>
      <c r="U100" s="155">
        <v>7</v>
      </c>
      <c r="V100" s="156">
        <v>9.5</v>
      </c>
    </row>
    <row r="101" spans="1:22" ht="33.75" thickBot="1">
      <c r="A101" s="93" t="s">
        <v>131</v>
      </c>
      <c r="B101" s="109" t="s">
        <v>52</v>
      </c>
      <c r="C101" s="153" t="s">
        <v>200</v>
      </c>
      <c r="D101" s="154" t="s">
        <v>200</v>
      </c>
      <c r="E101" s="155" t="s">
        <v>200</v>
      </c>
      <c r="F101" s="156" t="s">
        <v>200</v>
      </c>
      <c r="G101" s="157" t="s">
        <v>200</v>
      </c>
      <c r="H101" s="154" t="s">
        <v>200</v>
      </c>
      <c r="I101" s="155" t="s">
        <v>200</v>
      </c>
      <c r="J101" s="156"/>
      <c r="K101" s="157" t="s">
        <v>200</v>
      </c>
      <c r="L101" s="158" t="s">
        <v>200</v>
      </c>
      <c r="M101" s="155" t="s">
        <v>200</v>
      </c>
      <c r="N101" s="156"/>
      <c r="O101" s="157" t="s">
        <v>200</v>
      </c>
      <c r="P101" s="154" t="s">
        <v>200</v>
      </c>
      <c r="Q101" s="155" t="s">
        <v>200</v>
      </c>
      <c r="R101" s="159" t="s">
        <v>200</v>
      </c>
      <c r="S101" s="157" t="s">
        <v>200</v>
      </c>
      <c r="T101" s="154" t="s">
        <v>200</v>
      </c>
      <c r="U101" s="155" t="s">
        <v>200</v>
      </c>
      <c r="V101" s="156">
        <v>4.4000000000000004</v>
      </c>
    </row>
    <row r="102" spans="1:22" ht="17.25" thickBot="1">
      <c r="A102" s="93" t="s">
        <v>132</v>
      </c>
      <c r="B102" s="109" t="s">
        <v>52</v>
      </c>
      <c r="C102" s="153">
        <v>3.8666666666666667</v>
      </c>
      <c r="D102" s="154" t="s">
        <v>200</v>
      </c>
      <c r="E102" s="155">
        <v>3.8</v>
      </c>
      <c r="F102" s="156" t="s">
        <v>200</v>
      </c>
      <c r="G102" s="157">
        <v>2.75</v>
      </c>
      <c r="H102" s="154" t="s">
        <v>200</v>
      </c>
      <c r="I102" s="155" t="s">
        <v>200</v>
      </c>
      <c r="J102" s="156"/>
      <c r="K102" s="157" t="s">
        <v>200</v>
      </c>
      <c r="L102" s="158" t="s">
        <v>200</v>
      </c>
      <c r="M102" s="155" t="s">
        <v>200</v>
      </c>
      <c r="N102" s="156"/>
      <c r="O102" s="157" t="s">
        <v>200</v>
      </c>
      <c r="P102" s="154" t="s">
        <v>200</v>
      </c>
      <c r="Q102" s="155" t="s">
        <v>200</v>
      </c>
      <c r="R102" s="159" t="s">
        <v>200</v>
      </c>
      <c r="S102" s="157" t="s">
        <v>200</v>
      </c>
      <c r="T102" s="154" t="s">
        <v>200</v>
      </c>
      <c r="U102" s="155">
        <v>3.1</v>
      </c>
      <c r="V102" s="156">
        <v>4.4000000000000004</v>
      </c>
    </row>
    <row r="103" spans="1:22" ht="17.25" thickBot="1">
      <c r="A103" s="93" t="s">
        <v>133</v>
      </c>
      <c r="B103" s="109" t="s">
        <v>52</v>
      </c>
      <c r="C103" s="153">
        <v>4.05</v>
      </c>
      <c r="D103" s="154" t="s">
        <v>200</v>
      </c>
      <c r="E103" s="155">
        <v>3.8</v>
      </c>
      <c r="F103" s="156" t="s">
        <v>200</v>
      </c>
      <c r="G103" s="157" t="s">
        <v>200</v>
      </c>
      <c r="H103" s="154" t="s">
        <v>200</v>
      </c>
      <c r="I103" s="155" t="s">
        <v>200</v>
      </c>
      <c r="J103" s="156"/>
      <c r="K103" s="157" t="s">
        <v>200</v>
      </c>
      <c r="L103" s="158" t="s">
        <v>200</v>
      </c>
      <c r="M103" s="155" t="s">
        <v>200</v>
      </c>
      <c r="N103" s="156"/>
      <c r="O103" s="157" t="s">
        <v>200</v>
      </c>
      <c r="P103" s="154" t="s">
        <v>200</v>
      </c>
      <c r="Q103" s="155" t="s">
        <v>200</v>
      </c>
      <c r="R103" s="159" t="s">
        <v>200</v>
      </c>
      <c r="S103" s="157" t="s">
        <v>200</v>
      </c>
      <c r="T103" s="154" t="s">
        <v>200</v>
      </c>
      <c r="U103" s="155" t="s">
        <v>200</v>
      </c>
      <c r="V103" s="156">
        <v>4.4000000000000004</v>
      </c>
    </row>
    <row r="104" spans="1:22" ht="33.75" thickBot="1">
      <c r="A104" s="93" t="s">
        <v>269</v>
      </c>
      <c r="B104" s="109" t="s">
        <v>52</v>
      </c>
      <c r="C104" s="153">
        <v>4.2</v>
      </c>
      <c r="D104" s="154" t="s">
        <v>200</v>
      </c>
      <c r="E104" s="155">
        <v>3.8</v>
      </c>
      <c r="F104" s="156" t="s">
        <v>200</v>
      </c>
      <c r="G104" s="157">
        <v>4.5</v>
      </c>
      <c r="H104" s="154" t="s">
        <v>200</v>
      </c>
      <c r="I104" s="155">
        <v>4</v>
      </c>
      <c r="J104" s="156"/>
      <c r="K104" s="157">
        <v>4.5</v>
      </c>
      <c r="L104" s="158" t="s">
        <v>200</v>
      </c>
      <c r="M104" s="155" t="s">
        <v>200</v>
      </c>
      <c r="N104" s="156"/>
      <c r="O104" s="157" t="s">
        <v>200</v>
      </c>
      <c r="P104" s="154" t="s">
        <v>200</v>
      </c>
      <c r="Q104" s="155">
        <v>4.2</v>
      </c>
      <c r="R104" s="159" t="s">
        <v>200</v>
      </c>
      <c r="S104" s="157" t="s">
        <v>200</v>
      </c>
      <c r="T104" s="154" t="s">
        <v>200</v>
      </c>
      <c r="U104" s="155">
        <v>4.2</v>
      </c>
      <c r="V104" s="156">
        <v>5.95</v>
      </c>
    </row>
    <row r="105" spans="1:22" ht="17.25" thickBot="1">
      <c r="A105" s="94" t="s">
        <v>134</v>
      </c>
      <c r="B105" s="109" t="s">
        <v>52</v>
      </c>
      <c r="C105" s="160" t="s">
        <v>200</v>
      </c>
      <c r="D105" s="161" t="s">
        <v>200</v>
      </c>
      <c r="E105" s="162" t="s">
        <v>200</v>
      </c>
      <c r="F105" s="163" t="s">
        <v>200</v>
      </c>
      <c r="G105" s="164" t="s">
        <v>200</v>
      </c>
      <c r="H105" s="161" t="s">
        <v>200</v>
      </c>
      <c r="I105" s="162" t="s">
        <v>200</v>
      </c>
      <c r="J105" s="163"/>
      <c r="K105" s="164" t="s">
        <v>200</v>
      </c>
      <c r="L105" s="165" t="s">
        <v>200</v>
      </c>
      <c r="M105" s="162" t="s">
        <v>200</v>
      </c>
      <c r="N105" s="163"/>
      <c r="O105" s="164" t="s">
        <v>200</v>
      </c>
      <c r="P105" s="161" t="s">
        <v>200</v>
      </c>
      <c r="Q105" s="162" t="s">
        <v>200</v>
      </c>
      <c r="R105" s="166" t="s">
        <v>200</v>
      </c>
      <c r="S105" s="164" t="s">
        <v>200</v>
      </c>
      <c r="T105" s="161" t="s">
        <v>200</v>
      </c>
      <c r="U105" s="162" t="s">
        <v>200</v>
      </c>
      <c r="V105" s="163">
        <v>3.5</v>
      </c>
    </row>
    <row r="106" spans="1:22" ht="36.75" thickBot="1">
      <c r="A106" s="111" t="s">
        <v>135</v>
      </c>
      <c r="B106" s="89"/>
      <c r="C106" s="167" t="s">
        <v>200</v>
      </c>
      <c r="D106" s="168" t="s">
        <v>200</v>
      </c>
      <c r="E106" s="167" t="s">
        <v>200</v>
      </c>
      <c r="F106" s="169" t="s">
        <v>200</v>
      </c>
      <c r="G106" s="170" t="s">
        <v>200</v>
      </c>
      <c r="H106" s="168" t="s">
        <v>200</v>
      </c>
      <c r="I106" s="167" t="s">
        <v>200</v>
      </c>
      <c r="J106" s="169"/>
      <c r="K106" s="170" t="s">
        <v>200</v>
      </c>
      <c r="L106" s="171" t="s">
        <v>200</v>
      </c>
      <c r="M106" s="167" t="s">
        <v>200</v>
      </c>
      <c r="N106" s="169"/>
      <c r="O106" s="170" t="s">
        <v>200</v>
      </c>
      <c r="P106" s="168" t="s">
        <v>200</v>
      </c>
      <c r="Q106" s="167" t="s">
        <v>200</v>
      </c>
      <c r="R106" s="172" t="s">
        <v>200</v>
      </c>
      <c r="S106" s="170" t="s">
        <v>200</v>
      </c>
      <c r="T106" s="168" t="s">
        <v>200</v>
      </c>
      <c r="U106" s="167" t="s">
        <v>200</v>
      </c>
      <c r="V106" s="169" t="s">
        <v>200</v>
      </c>
    </row>
    <row r="107" spans="1:22" ht="33.75" thickBot="1">
      <c r="A107" s="93" t="s">
        <v>270</v>
      </c>
      <c r="B107" s="109" t="s">
        <v>136</v>
      </c>
      <c r="C107" s="173" t="s">
        <v>200</v>
      </c>
      <c r="D107" s="174" t="s">
        <v>200</v>
      </c>
      <c r="E107" s="175" t="s">
        <v>200</v>
      </c>
      <c r="F107" s="176" t="s">
        <v>200</v>
      </c>
      <c r="G107" s="177" t="s">
        <v>200</v>
      </c>
      <c r="H107" s="174" t="s">
        <v>200</v>
      </c>
      <c r="I107" s="175" t="s">
        <v>200</v>
      </c>
      <c r="J107" s="176"/>
      <c r="K107" s="177" t="s">
        <v>200</v>
      </c>
      <c r="L107" s="178" t="s">
        <v>200</v>
      </c>
      <c r="M107" s="175" t="s">
        <v>200</v>
      </c>
      <c r="N107" s="176"/>
      <c r="O107" s="177" t="s">
        <v>200</v>
      </c>
      <c r="P107" s="174" t="s">
        <v>200</v>
      </c>
      <c r="Q107" s="175" t="s">
        <v>200</v>
      </c>
      <c r="R107" s="179" t="s">
        <v>200</v>
      </c>
      <c r="S107" s="177" t="s">
        <v>200</v>
      </c>
      <c r="T107" s="174" t="s">
        <v>200</v>
      </c>
      <c r="U107" s="175">
        <v>6</v>
      </c>
      <c r="V107" s="176" t="s">
        <v>200</v>
      </c>
    </row>
    <row r="108" spans="1:22" ht="17.25" thickBot="1">
      <c r="A108" s="93" t="s">
        <v>137</v>
      </c>
      <c r="B108" s="109" t="s">
        <v>52</v>
      </c>
      <c r="C108" s="153">
        <v>15</v>
      </c>
      <c r="D108" s="154" t="s">
        <v>200</v>
      </c>
      <c r="E108" s="155" t="s">
        <v>200</v>
      </c>
      <c r="F108" s="156" t="s">
        <v>200</v>
      </c>
      <c r="G108" s="157" t="s">
        <v>200</v>
      </c>
      <c r="H108" s="154" t="s">
        <v>200</v>
      </c>
      <c r="I108" s="155" t="s">
        <v>200</v>
      </c>
      <c r="J108" s="156"/>
      <c r="K108" s="157" t="s">
        <v>200</v>
      </c>
      <c r="L108" s="158" t="s">
        <v>200</v>
      </c>
      <c r="M108" s="155" t="s">
        <v>200</v>
      </c>
      <c r="N108" s="156"/>
      <c r="O108" s="157" t="s">
        <v>200</v>
      </c>
      <c r="P108" s="154" t="s">
        <v>200</v>
      </c>
      <c r="Q108" s="155" t="s">
        <v>200</v>
      </c>
      <c r="R108" s="159" t="s">
        <v>200</v>
      </c>
      <c r="S108" s="157" t="s">
        <v>200</v>
      </c>
      <c r="T108" s="154" t="s">
        <v>200</v>
      </c>
      <c r="U108" s="155">
        <v>4.75</v>
      </c>
      <c r="V108" s="156" t="s">
        <v>200</v>
      </c>
    </row>
    <row r="109" spans="1:22" ht="33.75" thickBot="1">
      <c r="A109" s="93" t="s">
        <v>138</v>
      </c>
      <c r="B109" s="109" t="s">
        <v>52</v>
      </c>
      <c r="C109" s="153">
        <v>15</v>
      </c>
      <c r="D109" s="154" t="s">
        <v>200</v>
      </c>
      <c r="E109" s="155" t="s">
        <v>200</v>
      </c>
      <c r="F109" s="156" t="s">
        <v>200</v>
      </c>
      <c r="G109" s="157" t="s">
        <v>200</v>
      </c>
      <c r="H109" s="154" t="s">
        <v>200</v>
      </c>
      <c r="I109" s="155" t="s">
        <v>200</v>
      </c>
      <c r="J109" s="156"/>
      <c r="K109" s="157" t="s">
        <v>200</v>
      </c>
      <c r="L109" s="158" t="s">
        <v>200</v>
      </c>
      <c r="M109" s="155" t="s">
        <v>200</v>
      </c>
      <c r="N109" s="156"/>
      <c r="O109" s="157" t="s">
        <v>200</v>
      </c>
      <c r="P109" s="154" t="s">
        <v>200</v>
      </c>
      <c r="Q109" s="155" t="s">
        <v>200</v>
      </c>
      <c r="R109" s="159" t="s">
        <v>200</v>
      </c>
      <c r="S109" s="157" t="s">
        <v>200</v>
      </c>
      <c r="T109" s="154" t="s">
        <v>200</v>
      </c>
      <c r="U109" s="155" t="s">
        <v>200</v>
      </c>
      <c r="V109" s="156" t="s">
        <v>200</v>
      </c>
    </row>
    <row r="110" spans="1:22" ht="17.25" thickBot="1">
      <c r="A110" s="93" t="s">
        <v>139</v>
      </c>
      <c r="B110" s="109" t="s">
        <v>52</v>
      </c>
      <c r="C110" s="153" t="s">
        <v>200</v>
      </c>
      <c r="D110" s="154" t="s">
        <v>200</v>
      </c>
      <c r="E110" s="155" t="s">
        <v>200</v>
      </c>
      <c r="F110" s="156" t="s">
        <v>200</v>
      </c>
      <c r="G110" s="157" t="s">
        <v>200</v>
      </c>
      <c r="H110" s="154" t="s">
        <v>200</v>
      </c>
      <c r="I110" s="155" t="s">
        <v>200</v>
      </c>
      <c r="J110" s="156"/>
      <c r="K110" s="157" t="s">
        <v>200</v>
      </c>
      <c r="L110" s="158" t="s">
        <v>200</v>
      </c>
      <c r="M110" s="155" t="s">
        <v>200</v>
      </c>
      <c r="N110" s="156"/>
      <c r="O110" s="157" t="s">
        <v>200</v>
      </c>
      <c r="P110" s="154" t="s">
        <v>200</v>
      </c>
      <c r="Q110" s="155" t="s">
        <v>200</v>
      </c>
      <c r="R110" s="159" t="s">
        <v>200</v>
      </c>
      <c r="S110" s="157" t="s">
        <v>200</v>
      </c>
      <c r="T110" s="154" t="s">
        <v>200</v>
      </c>
      <c r="U110" s="155" t="s">
        <v>200</v>
      </c>
      <c r="V110" s="156" t="s">
        <v>200</v>
      </c>
    </row>
    <row r="111" spans="1:22" ht="17.25" thickBot="1">
      <c r="A111" s="93" t="s">
        <v>140</v>
      </c>
      <c r="B111" s="109" t="s">
        <v>52</v>
      </c>
      <c r="C111" s="153" t="s">
        <v>200</v>
      </c>
      <c r="D111" s="154" t="s">
        <v>200</v>
      </c>
      <c r="E111" s="155" t="s">
        <v>200</v>
      </c>
      <c r="F111" s="156" t="s">
        <v>200</v>
      </c>
      <c r="G111" s="157" t="s">
        <v>200</v>
      </c>
      <c r="H111" s="154" t="s">
        <v>200</v>
      </c>
      <c r="I111" s="155" t="s">
        <v>200</v>
      </c>
      <c r="J111" s="156"/>
      <c r="K111" s="157" t="s">
        <v>200</v>
      </c>
      <c r="L111" s="158" t="s">
        <v>200</v>
      </c>
      <c r="M111" s="155" t="s">
        <v>200</v>
      </c>
      <c r="N111" s="156"/>
      <c r="O111" s="157" t="s">
        <v>200</v>
      </c>
      <c r="P111" s="154" t="s">
        <v>200</v>
      </c>
      <c r="Q111" s="155" t="s">
        <v>200</v>
      </c>
      <c r="R111" s="159" t="s">
        <v>200</v>
      </c>
      <c r="S111" s="157" t="s">
        <v>200</v>
      </c>
      <c r="T111" s="154" t="s">
        <v>200</v>
      </c>
      <c r="U111" s="155" t="s">
        <v>200</v>
      </c>
      <c r="V111" s="156" t="s">
        <v>200</v>
      </c>
    </row>
    <row r="112" spans="1:22" ht="17.25" thickBot="1">
      <c r="A112" s="93" t="s">
        <v>141</v>
      </c>
      <c r="B112" s="109" t="s">
        <v>52</v>
      </c>
      <c r="C112" s="153" t="s">
        <v>200</v>
      </c>
      <c r="D112" s="154" t="s">
        <v>200</v>
      </c>
      <c r="E112" s="155" t="s">
        <v>200</v>
      </c>
      <c r="F112" s="156" t="s">
        <v>200</v>
      </c>
      <c r="G112" s="157" t="s">
        <v>200</v>
      </c>
      <c r="H112" s="154" t="s">
        <v>200</v>
      </c>
      <c r="I112" s="155" t="s">
        <v>200</v>
      </c>
      <c r="J112" s="156"/>
      <c r="K112" s="157" t="s">
        <v>200</v>
      </c>
      <c r="L112" s="158" t="s">
        <v>200</v>
      </c>
      <c r="M112" s="155" t="s">
        <v>200</v>
      </c>
      <c r="N112" s="156"/>
      <c r="O112" s="157" t="s">
        <v>200</v>
      </c>
      <c r="P112" s="154" t="s">
        <v>200</v>
      </c>
      <c r="Q112" s="155" t="s">
        <v>200</v>
      </c>
      <c r="R112" s="159" t="s">
        <v>200</v>
      </c>
      <c r="S112" s="157" t="s">
        <v>200</v>
      </c>
      <c r="T112" s="154" t="s">
        <v>200</v>
      </c>
      <c r="U112" s="155" t="s">
        <v>200</v>
      </c>
      <c r="V112" s="156" t="s">
        <v>200</v>
      </c>
    </row>
    <row r="113" spans="1:22" ht="17.25" thickBot="1">
      <c r="A113" s="93" t="s">
        <v>142</v>
      </c>
      <c r="B113" s="109" t="s">
        <v>52</v>
      </c>
      <c r="C113" s="153" t="s">
        <v>200</v>
      </c>
      <c r="D113" s="154" t="s">
        <v>200</v>
      </c>
      <c r="E113" s="155">
        <v>2.2999999999999998</v>
      </c>
      <c r="F113" s="156">
        <v>1.6</v>
      </c>
      <c r="G113" s="157" t="s">
        <v>200</v>
      </c>
      <c r="H113" s="154" t="s">
        <v>200</v>
      </c>
      <c r="I113" s="155" t="s">
        <v>200</v>
      </c>
      <c r="J113" s="156"/>
      <c r="K113" s="157" t="s">
        <v>200</v>
      </c>
      <c r="L113" s="158" t="s">
        <v>200</v>
      </c>
      <c r="M113" s="155" t="s">
        <v>200</v>
      </c>
      <c r="N113" s="156"/>
      <c r="O113" s="157" t="s">
        <v>200</v>
      </c>
      <c r="P113" s="154" t="s">
        <v>200</v>
      </c>
      <c r="Q113" s="155" t="s">
        <v>200</v>
      </c>
      <c r="R113" s="159" t="s">
        <v>200</v>
      </c>
      <c r="S113" s="157" t="s">
        <v>200</v>
      </c>
      <c r="T113" s="154" t="s">
        <v>200</v>
      </c>
      <c r="U113" s="155" t="s">
        <v>200</v>
      </c>
      <c r="V113" s="156" t="s">
        <v>200</v>
      </c>
    </row>
    <row r="114" spans="1:22" ht="17.25" thickBot="1">
      <c r="A114" s="93" t="s">
        <v>143</v>
      </c>
      <c r="B114" s="109" t="s">
        <v>52</v>
      </c>
      <c r="C114" s="153" t="s">
        <v>200</v>
      </c>
      <c r="D114" s="154" t="s">
        <v>200</v>
      </c>
      <c r="E114" s="155" t="s">
        <v>200</v>
      </c>
      <c r="F114" s="156" t="s">
        <v>200</v>
      </c>
      <c r="G114" s="157" t="s">
        <v>200</v>
      </c>
      <c r="H114" s="154" t="s">
        <v>200</v>
      </c>
      <c r="I114" s="155" t="s">
        <v>200</v>
      </c>
      <c r="J114" s="156"/>
      <c r="K114" s="157" t="s">
        <v>200</v>
      </c>
      <c r="L114" s="158" t="s">
        <v>200</v>
      </c>
      <c r="M114" s="155" t="s">
        <v>200</v>
      </c>
      <c r="N114" s="156"/>
      <c r="O114" s="157" t="s">
        <v>200</v>
      </c>
      <c r="P114" s="154" t="s">
        <v>200</v>
      </c>
      <c r="Q114" s="155" t="s">
        <v>200</v>
      </c>
      <c r="R114" s="159" t="s">
        <v>200</v>
      </c>
      <c r="S114" s="157" t="s">
        <v>200</v>
      </c>
      <c r="T114" s="154" t="s">
        <v>200</v>
      </c>
      <c r="U114" s="155" t="s">
        <v>200</v>
      </c>
      <c r="V114" s="156" t="s">
        <v>200</v>
      </c>
    </row>
    <row r="115" spans="1:22" ht="17.25" thickBot="1">
      <c r="A115" s="93" t="s">
        <v>144</v>
      </c>
      <c r="B115" s="109" t="s">
        <v>52</v>
      </c>
      <c r="C115" s="153">
        <v>3.75</v>
      </c>
      <c r="D115" s="154" t="s">
        <v>200</v>
      </c>
      <c r="E115" s="155" t="s">
        <v>200</v>
      </c>
      <c r="F115" s="156" t="s">
        <v>200</v>
      </c>
      <c r="G115" s="157" t="s">
        <v>200</v>
      </c>
      <c r="H115" s="154" t="s">
        <v>200</v>
      </c>
      <c r="I115" s="155" t="s">
        <v>200</v>
      </c>
      <c r="J115" s="156"/>
      <c r="K115" s="157" t="s">
        <v>200</v>
      </c>
      <c r="L115" s="158" t="s">
        <v>200</v>
      </c>
      <c r="M115" s="155" t="s">
        <v>200</v>
      </c>
      <c r="N115" s="156"/>
      <c r="O115" s="157" t="s">
        <v>200</v>
      </c>
      <c r="P115" s="154" t="s">
        <v>200</v>
      </c>
      <c r="Q115" s="155" t="s">
        <v>200</v>
      </c>
      <c r="R115" s="159" t="s">
        <v>200</v>
      </c>
      <c r="S115" s="157" t="s">
        <v>200</v>
      </c>
      <c r="T115" s="154" t="s">
        <v>200</v>
      </c>
      <c r="U115" s="155" t="s">
        <v>200</v>
      </c>
      <c r="V115" s="156" t="s">
        <v>200</v>
      </c>
    </row>
    <row r="116" spans="1:22" ht="33.75" thickBot="1">
      <c r="A116" s="93" t="s">
        <v>145</v>
      </c>
      <c r="B116" s="109" t="s">
        <v>52</v>
      </c>
      <c r="C116" s="153">
        <v>6.5</v>
      </c>
      <c r="D116" s="154" t="s">
        <v>200</v>
      </c>
      <c r="E116" s="155" t="s">
        <v>200</v>
      </c>
      <c r="F116" s="156" t="s">
        <v>200</v>
      </c>
      <c r="G116" s="157" t="s">
        <v>200</v>
      </c>
      <c r="H116" s="154" t="s">
        <v>200</v>
      </c>
      <c r="I116" s="155" t="s">
        <v>200</v>
      </c>
      <c r="J116" s="156"/>
      <c r="K116" s="157" t="s">
        <v>200</v>
      </c>
      <c r="L116" s="158" t="s">
        <v>200</v>
      </c>
      <c r="M116" s="155" t="s">
        <v>200</v>
      </c>
      <c r="N116" s="156"/>
      <c r="O116" s="157" t="s">
        <v>200</v>
      </c>
      <c r="P116" s="154" t="s">
        <v>200</v>
      </c>
      <c r="Q116" s="155" t="s">
        <v>200</v>
      </c>
      <c r="R116" s="159" t="s">
        <v>200</v>
      </c>
      <c r="S116" s="157" t="s">
        <v>200</v>
      </c>
      <c r="T116" s="154" t="s">
        <v>200</v>
      </c>
      <c r="U116" s="155" t="s">
        <v>200</v>
      </c>
      <c r="V116" s="156" t="s">
        <v>200</v>
      </c>
    </row>
    <row r="117" spans="1:22" ht="17.25" thickBot="1">
      <c r="A117" s="93" t="s">
        <v>146</v>
      </c>
      <c r="B117" s="109" t="s">
        <v>56</v>
      </c>
      <c r="C117" s="153">
        <v>2</v>
      </c>
      <c r="D117" s="154" t="s">
        <v>200</v>
      </c>
      <c r="E117" s="155" t="s">
        <v>200</v>
      </c>
      <c r="F117" s="156" t="s">
        <v>200</v>
      </c>
      <c r="G117" s="157" t="s">
        <v>200</v>
      </c>
      <c r="H117" s="154" t="s">
        <v>200</v>
      </c>
      <c r="I117" s="155">
        <v>1.6</v>
      </c>
      <c r="J117" s="156"/>
      <c r="K117" s="157" t="s">
        <v>200</v>
      </c>
      <c r="L117" s="158" t="s">
        <v>200</v>
      </c>
      <c r="M117" s="155">
        <v>3.4</v>
      </c>
      <c r="N117" s="156"/>
      <c r="O117" s="157" t="s">
        <v>200</v>
      </c>
      <c r="P117" s="154" t="s">
        <v>200</v>
      </c>
      <c r="Q117" s="155">
        <v>1.85</v>
      </c>
      <c r="R117" s="159" t="s">
        <v>200</v>
      </c>
      <c r="S117" s="157" t="s">
        <v>200</v>
      </c>
      <c r="T117" s="154" t="s">
        <v>200</v>
      </c>
      <c r="U117" s="155" t="s">
        <v>200</v>
      </c>
      <c r="V117" s="156" t="s">
        <v>200</v>
      </c>
    </row>
    <row r="118" spans="1:22" ht="17.25" thickBot="1">
      <c r="A118" s="93" t="s">
        <v>146</v>
      </c>
      <c r="B118" s="109" t="s">
        <v>52</v>
      </c>
      <c r="C118" s="153" t="s">
        <v>200</v>
      </c>
      <c r="D118" s="154" t="s">
        <v>200</v>
      </c>
      <c r="E118" s="155" t="s">
        <v>200</v>
      </c>
      <c r="F118" s="156" t="s">
        <v>200</v>
      </c>
      <c r="G118" s="157" t="s">
        <v>200</v>
      </c>
      <c r="H118" s="154" t="s">
        <v>200</v>
      </c>
      <c r="I118" s="155">
        <v>5</v>
      </c>
      <c r="J118" s="156"/>
      <c r="K118" s="157" t="s">
        <v>200</v>
      </c>
      <c r="L118" s="158" t="s">
        <v>200</v>
      </c>
      <c r="M118" s="155" t="s">
        <v>200</v>
      </c>
      <c r="N118" s="156"/>
      <c r="O118" s="157">
        <v>5.5</v>
      </c>
      <c r="P118" s="154">
        <v>4</v>
      </c>
      <c r="Q118" s="155" t="s">
        <v>200</v>
      </c>
      <c r="R118" s="159" t="s">
        <v>200</v>
      </c>
      <c r="S118" s="157" t="s">
        <v>200</v>
      </c>
      <c r="T118" s="154" t="s">
        <v>200</v>
      </c>
      <c r="U118" s="155" t="s">
        <v>200</v>
      </c>
      <c r="V118" s="156" t="s">
        <v>200</v>
      </c>
    </row>
    <row r="119" spans="1:22" ht="33.75" thickBot="1">
      <c r="A119" s="93" t="s">
        <v>271</v>
      </c>
      <c r="B119" s="109" t="s">
        <v>56</v>
      </c>
      <c r="C119" s="153">
        <v>1.5</v>
      </c>
      <c r="D119" s="154" t="s">
        <v>200</v>
      </c>
      <c r="E119" s="155" t="s">
        <v>200</v>
      </c>
      <c r="F119" s="156" t="s">
        <v>200</v>
      </c>
      <c r="G119" s="157" t="s">
        <v>200</v>
      </c>
      <c r="H119" s="154" t="s">
        <v>200</v>
      </c>
      <c r="I119" s="155">
        <v>2.5</v>
      </c>
      <c r="J119" s="156"/>
      <c r="K119" s="157" t="s">
        <v>200</v>
      </c>
      <c r="L119" s="158" t="s">
        <v>200</v>
      </c>
      <c r="M119" s="155" t="s">
        <v>200</v>
      </c>
      <c r="N119" s="156"/>
      <c r="O119" s="157" t="s">
        <v>200</v>
      </c>
      <c r="P119" s="154" t="s">
        <v>200</v>
      </c>
      <c r="Q119" s="155" t="s">
        <v>200</v>
      </c>
      <c r="R119" s="159" t="s">
        <v>200</v>
      </c>
      <c r="S119" s="157" t="s">
        <v>200</v>
      </c>
      <c r="T119" s="154" t="s">
        <v>200</v>
      </c>
      <c r="U119" s="155" t="s">
        <v>200</v>
      </c>
      <c r="V119" s="156" t="s">
        <v>200</v>
      </c>
    </row>
    <row r="120" spans="1:22" ht="17.25" thickBot="1">
      <c r="A120" s="93" t="s">
        <v>147</v>
      </c>
      <c r="B120" s="109" t="s">
        <v>56</v>
      </c>
      <c r="C120" s="153" t="s">
        <v>200</v>
      </c>
      <c r="D120" s="154" t="s">
        <v>200</v>
      </c>
      <c r="E120" s="155" t="s">
        <v>200</v>
      </c>
      <c r="F120" s="156" t="s">
        <v>200</v>
      </c>
      <c r="G120" s="157" t="s">
        <v>200</v>
      </c>
      <c r="H120" s="154" t="s">
        <v>200</v>
      </c>
      <c r="I120" s="155" t="s">
        <v>200</v>
      </c>
      <c r="J120" s="156"/>
      <c r="K120" s="157" t="s">
        <v>200</v>
      </c>
      <c r="L120" s="158" t="s">
        <v>200</v>
      </c>
      <c r="M120" s="155" t="s">
        <v>200</v>
      </c>
      <c r="N120" s="156"/>
      <c r="O120" s="157" t="s">
        <v>200</v>
      </c>
      <c r="P120" s="154" t="s">
        <v>200</v>
      </c>
      <c r="Q120" s="155" t="s">
        <v>200</v>
      </c>
      <c r="R120" s="159" t="s">
        <v>200</v>
      </c>
      <c r="S120" s="157" t="s">
        <v>200</v>
      </c>
      <c r="T120" s="154" t="s">
        <v>200</v>
      </c>
      <c r="U120" s="155" t="s">
        <v>200</v>
      </c>
      <c r="V120" s="156" t="s">
        <v>200</v>
      </c>
    </row>
    <row r="121" spans="1:22" ht="33.75" thickBot="1">
      <c r="A121" s="93" t="s">
        <v>148</v>
      </c>
      <c r="B121" s="110" t="s">
        <v>52</v>
      </c>
      <c r="C121" s="153">
        <v>3.3</v>
      </c>
      <c r="D121" s="154" t="s">
        <v>200</v>
      </c>
      <c r="E121" s="155" t="s">
        <v>200</v>
      </c>
      <c r="F121" s="156" t="s">
        <v>200</v>
      </c>
      <c r="G121" s="157" t="s">
        <v>200</v>
      </c>
      <c r="H121" s="154" t="s">
        <v>200</v>
      </c>
      <c r="I121" s="155">
        <v>3</v>
      </c>
      <c r="J121" s="156"/>
      <c r="K121" s="157">
        <v>4.5</v>
      </c>
      <c r="L121" s="158" t="s">
        <v>200</v>
      </c>
      <c r="M121" s="155" t="s">
        <v>200</v>
      </c>
      <c r="N121" s="156"/>
      <c r="O121" s="157" t="s">
        <v>200</v>
      </c>
      <c r="P121" s="154" t="s">
        <v>200</v>
      </c>
      <c r="Q121" s="155">
        <v>3.5</v>
      </c>
      <c r="R121" s="159" t="s">
        <v>200</v>
      </c>
      <c r="S121" s="157" t="s">
        <v>200</v>
      </c>
      <c r="T121" s="154" t="s">
        <v>200</v>
      </c>
      <c r="U121" s="155" t="s">
        <v>200</v>
      </c>
      <c r="V121" s="156" t="s">
        <v>200</v>
      </c>
    </row>
    <row r="122" spans="1:22" ht="17.25" thickBot="1">
      <c r="A122" s="93" t="s">
        <v>129</v>
      </c>
      <c r="B122" s="110" t="s">
        <v>52</v>
      </c>
      <c r="C122" s="153" t="s">
        <v>200</v>
      </c>
      <c r="D122" s="154" t="s">
        <v>200</v>
      </c>
      <c r="E122" s="155" t="s">
        <v>200</v>
      </c>
      <c r="F122" s="156" t="s">
        <v>200</v>
      </c>
      <c r="G122" s="157" t="s">
        <v>200</v>
      </c>
      <c r="H122" s="154" t="s">
        <v>200</v>
      </c>
      <c r="I122" s="155" t="s">
        <v>200</v>
      </c>
      <c r="J122" s="156"/>
      <c r="K122" s="157" t="s">
        <v>200</v>
      </c>
      <c r="L122" s="158" t="s">
        <v>200</v>
      </c>
      <c r="M122" s="155" t="s">
        <v>200</v>
      </c>
      <c r="N122" s="156"/>
      <c r="O122" s="157" t="s">
        <v>200</v>
      </c>
      <c r="P122" s="154" t="s">
        <v>200</v>
      </c>
      <c r="Q122" s="155" t="s">
        <v>200</v>
      </c>
      <c r="R122" s="159" t="s">
        <v>200</v>
      </c>
      <c r="S122" s="157" t="s">
        <v>200</v>
      </c>
      <c r="T122" s="154" t="s">
        <v>200</v>
      </c>
      <c r="U122" s="155" t="s">
        <v>200</v>
      </c>
      <c r="V122" s="156" t="s">
        <v>200</v>
      </c>
    </row>
    <row r="123" spans="1:22" ht="17.25" thickBot="1">
      <c r="A123" s="93" t="s">
        <v>149</v>
      </c>
      <c r="B123" s="110" t="s">
        <v>52</v>
      </c>
      <c r="C123" s="153" t="s">
        <v>200</v>
      </c>
      <c r="D123" s="154" t="s">
        <v>200</v>
      </c>
      <c r="E123" s="155" t="s">
        <v>200</v>
      </c>
      <c r="F123" s="156" t="s">
        <v>200</v>
      </c>
      <c r="G123" s="157" t="s">
        <v>200</v>
      </c>
      <c r="H123" s="154" t="s">
        <v>200</v>
      </c>
      <c r="I123" s="155" t="s">
        <v>200</v>
      </c>
      <c r="J123" s="156"/>
      <c r="K123" s="157" t="s">
        <v>200</v>
      </c>
      <c r="L123" s="158" t="s">
        <v>200</v>
      </c>
      <c r="M123" s="155" t="s">
        <v>200</v>
      </c>
      <c r="N123" s="156"/>
      <c r="O123" s="157" t="s">
        <v>200</v>
      </c>
      <c r="P123" s="154" t="s">
        <v>200</v>
      </c>
      <c r="Q123" s="155" t="s">
        <v>200</v>
      </c>
      <c r="R123" s="159" t="s">
        <v>200</v>
      </c>
      <c r="S123" s="157" t="s">
        <v>200</v>
      </c>
      <c r="T123" s="154" t="s">
        <v>200</v>
      </c>
      <c r="U123" s="155" t="s">
        <v>200</v>
      </c>
      <c r="V123" s="156" t="s">
        <v>200</v>
      </c>
    </row>
    <row r="124" spans="1:22" ht="17.25" thickBot="1">
      <c r="A124" s="93" t="s">
        <v>150</v>
      </c>
      <c r="B124" s="110" t="s">
        <v>52</v>
      </c>
      <c r="C124" s="153" t="s">
        <v>200</v>
      </c>
      <c r="D124" s="154" t="s">
        <v>200</v>
      </c>
      <c r="E124" s="155" t="s">
        <v>200</v>
      </c>
      <c r="F124" s="156" t="s">
        <v>200</v>
      </c>
      <c r="G124" s="157" t="s">
        <v>200</v>
      </c>
      <c r="H124" s="154" t="s">
        <v>200</v>
      </c>
      <c r="I124" s="155" t="s">
        <v>200</v>
      </c>
      <c r="J124" s="156"/>
      <c r="K124" s="157" t="s">
        <v>200</v>
      </c>
      <c r="L124" s="158" t="s">
        <v>200</v>
      </c>
      <c r="M124" s="155" t="s">
        <v>200</v>
      </c>
      <c r="N124" s="156"/>
      <c r="O124" s="157" t="s">
        <v>200</v>
      </c>
      <c r="P124" s="154" t="s">
        <v>200</v>
      </c>
      <c r="Q124" s="155" t="s">
        <v>200</v>
      </c>
      <c r="R124" s="159" t="s">
        <v>200</v>
      </c>
      <c r="S124" s="157" t="s">
        <v>200</v>
      </c>
      <c r="T124" s="154" t="s">
        <v>200</v>
      </c>
      <c r="U124" s="155" t="s">
        <v>200</v>
      </c>
      <c r="V124" s="156" t="s">
        <v>200</v>
      </c>
    </row>
    <row r="125" spans="1:22" ht="17.25" thickBot="1">
      <c r="A125" s="93" t="s">
        <v>151</v>
      </c>
      <c r="B125" s="110" t="s">
        <v>52</v>
      </c>
      <c r="C125" s="153" t="s">
        <v>200</v>
      </c>
      <c r="D125" s="154" t="s">
        <v>200</v>
      </c>
      <c r="E125" s="155" t="s">
        <v>200</v>
      </c>
      <c r="F125" s="156" t="s">
        <v>200</v>
      </c>
      <c r="G125" s="157" t="s">
        <v>200</v>
      </c>
      <c r="H125" s="154" t="s">
        <v>200</v>
      </c>
      <c r="I125" s="155" t="s">
        <v>200</v>
      </c>
      <c r="J125" s="156"/>
      <c r="K125" s="157" t="s">
        <v>200</v>
      </c>
      <c r="L125" s="158" t="s">
        <v>200</v>
      </c>
      <c r="M125" s="155" t="s">
        <v>200</v>
      </c>
      <c r="N125" s="156"/>
      <c r="O125" s="157" t="s">
        <v>200</v>
      </c>
      <c r="P125" s="154" t="s">
        <v>200</v>
      </c>
      <c r="Q125" s="155" t="s">
        <v>200</v>
      </c>
      <c r="R125" s="159" t="s">
        <v>200</v>
      </c>
      <c r="S125" s="157" t="s">
        <v>200</v>
      </c>
      <c r="T125" s="154" t="s">
        <v>200</v>
      </c>
      <c r="U125" s="155" t="s">
        <v>200</v>
      </c>
      <c r="V125" s="156" t="s">
        <v>200</v>
      </c>
    </row>
    <row r="126" spans="1:22" ht="17.25" thickBot="1">
      <c r="A126" s="93" t="s">
        <v>152</v>
      </c>
      <c r="B126" s="110" t="s">
        <v>56</v>
      </c>
      <c r="C126" s="153" t="s">
        <v>200</v>
      </c>
      <c r="D126" s="154" t="s">
        <v>200</v>
      </c>
      <c r="E126" s="155" t="s">
        <v>200</v>
      </c>
      <c r="F126" s="156" t="s">
        <v>200</v>
      </c>
      <c r="G126" s="157" t="s">
        <v>200</v>
      </c>
      <c r="H126" s="154" t="s">
        <v>200</v>
      </c>
      <c r="I126" s="155" t="s">
        <v>200</v>
      </c>
      <c r="J126" s="156"/>
      <c r="K126" s="157" t="s">
        <v>200</v>
      </c>
      <c r="L126" s="158" t="s">
        <v>200</v>
      </c>
      <c r="M126" s="155" t="s">
        <v>200</v>
      </c>
      <c r="N126" s="156"/>
      <c r="O126" s="157" t="s">
        <v>200</v>
      </c>
      <c r="P126" s="154" t="s">
        <v>200</v>
      </c>
      <c r="Q126" s="155" t="s">
        <v>200</v>
      </c>
      <c r="R126" s="159" t="s">
        <v>200</v>
      </c>
      <c r="S126" s="157" t="s">
        <v>200</v>
      </c>
      <c r="T126" s="154" t="s">
        <v>200</v>
      </c>
      <c r="U126" s="155" t="s">
        <v>200</v>
      </c>
      <c r="V126" s="156" t="s">
        <v>200</v>
      </c>
    </row>
    <row r="127" spans="1:22" ht="17.25" thickBot="1">
      <c r="A127" s="93" t="s">
        <v>153</v>
      </c>
      <c r="B127" s="110" t="s">
        <v>56</v>
      </c>
      <c r="C127" s="153">
        <v>1</v>
      </c>
      <c r="D127" s="154" t="s">
        <v>200</v>
      </c>
      <c r="E127" s="155" t="s">
        <v>200</v>
      </c>
      <c r="F127" s="156" t="s">
        <v>200</v>
      </c>
      <c r="G127" s="157" t="s">
        <v>200</v>
      </c>
      <c r="H127" s="154" t="s">
        <v>200</v>
      </c>
      <c r="I127" s="155">
        <v>1.6</v>
      </c>
      <c r="J127" s="156"/>
      <c r="K127" s="157" t="s">
        <v>200</v>
      </c>
      <c r="L127" s="158" t="s">
        <v>200</v>
      </c>
      <c r="M127" s="155" t="s">
        <v>200</v>
      </c>
      <c r="N127" s="156"/>
      <c r="O127" s="157" t="s">
        <v>200</v>
      </c>
      <c r="P127" s="154" t="s">
        <v>200</v>
      </c>
      <c r="Q127" s="155">
        <v>1.1000000000000001</v>
      </c>
      <c r="R127" s="159" t="s">
        <v>200</v>
      </c>
      <c r="S127" s="157" t="s">
        <v>200</v>
      </c>
      <c r="T127" s="154" t="s">
        <v>200</v>
      </c>
      <c r="U127" s="155" t="s">
        <v>200</v>
      </c>
      <c r="V127" s="156" t="s">
        <v>200</v>
      </c>
    </row>
    <row r="128" spans="1:22" ht="17.25" thickBot="1">
      <c r="A128" s="93" t="s">
        <v>235</v>
      </c>
      <c r="B128" s="109" t="s">
        <v>52</v>
      </c>
      <c r="C128" s="153">
        <v>2.95</v>
      </c>
      <c r="D128" s="154" t="s">
        <v>200</v>
      </c>
      <c r="E128" s="155" t="s">
        <v>200</v>
      </c>
      <c r="F128" s="156" t="s">
        <v>200</v>
      </c>
      <c r="G128" s="157" t="s">
        <v>200</v>
      </c>
      <c r="H128" s="154" t="s">
        <v>200</v>
      </c>
      <c r="I128" s="155">
        <v>3.2</v>
      </c>
      <c r="J128" s="156"/>
      <c r="K128" s="157" t="s">
        <v>200</v>
      </c>
      <c r="L128" s="158" t="s">
        <v>200</v>
      </c>
      <c r="M128" s="155" t="s">
        <v>200</v>
      </c>
      <c r="N128" s="156"/>
      <c r="O128" s="157" t="s">
        <v>200</v>
      </c>
      <c r="P128" s="154" t="s">
        <v>200</v>
      </c>
      <c r="Q128" s="155" t="s">
        <v>200</v>
      </c>
      <c r="R128" s="159" t="s">
        <v>200</v>
      </c>
      <c r="S128" s="157" t="s">
        <v>200</v>
      </c>
      <c r="T128" s="154" t="s">
        <v>200</v>
      </c>
      <c r="U128" s="155">
        <v>3</v>
      </c>
      <c r="V128" s="156" t="s">
        <v>200</v>
      </c>
    </row>
    <row r="129" spans="1:22" ht="17.25" thickBot="1">
      <c r="A129" s="93" t="s">
        <v>154</v>
      </c>
      <c r="B129" s="109" t="s">
        <v>52</v>
      </c>
      <c r="C129" s="153" t="s">
        <v>200</v>
      </c>
      <c r="D129" s="154" t="s">
        <v>200</v>
      </c>
      <c r="E129" s="155" t="s">
        <v>200</v>
      </c>
      <c r="F129" s="156" t="s">
        <v>200</v>
      </c>
      <c r="G129" s="157" t="s">
        <v>200</v>
      </c>
      <c r="H129" s="154" t="s">
        <v>200</v>
      </c>
      <c r="I129" s="155" t="s">
        <v>200</v>
      </c>
      <c r="J129" s="156"/>
      <c r="K129" s="157" t="s">
        <v>200</v>
      </c>
      <c r="L129" s="158" t="s">
        <v>200</v>
      </c>
      <c r="M129" s="155" t="s">
        <v>200</v>
      </c>
      <c r="N129" s="156"/>
      <c r="O129" s="157" t="s">
        <v>200</v>
      </c>
      <c r="P129" s="154" t="s">
        <v>200</v>
      </c>
      <c r="Q129" s="155" t="s">
        <v>200</v>
      </c>
      <c r="R129" s="159" t="s">
        <v>200</v>
      </c>
      <c r="S129" s="157" t="s">
        <v>200</v>
      </c>
      <c r="T129" s="154" t="s">
        <v>200</v>
      </c>
      <c r="U129" s="155" t="s">
        <v>200</v>
      </c>
      <c r="V129" s="156" t="s">
        <v>200</v>
      </c>
    </row>
    <row r="130" spans="1:22" ht="17.25" thickBot="1">
      <c r="A130" s="93" t="s">
        <v>155</v>
      </c>
      <c r="B130" s="110" t="s">
        <v>56</v>
      </c>
      <c r="C130" s="153">
        <v>1</v>
      </c>
      <c r="D130" s="154" t="s">
        <v>200</v>
      </c>
      <c r="E130" s="155">
        <v>1</v>
      </c>
      <c r="F130" s="156" t="s">
        <v>200</v>
      </c>
      <c r="G130" s="157" t="s">
        <v>200</v>
      </c>
      <c r="H130" s="154" t="s">
        <v>200</v>
      </c>
      <c r="I130" s="155">
        <v>1.25</v>
      </c>
      <c r="J130" s="156"/>
      <c r="K130" s="157" t="s">
        <v>200</v>
      </c>
      <c r="L130" s="158" t="s">
        <v>200</v>
      </c>
      <c r="M130" s="155" t="s">
        <v>200</v>
      </c>
      <c r="N130" s="156"/>
      <c r="O130" s="157" t="s">
        <v>200</v>
      </c>
      <c r="P130" s="154" t="s">
        <v>200</v>
      </c>
      <c r="Q130" s="155">
        <v>1.2000000000000002</v>
      </c>
      <c r="R130" s="159">
        <v>3.11</v>
      </c>
      <c r="S130" s="157" t="s">
        <v>200</v>
      </c>
      <c r="T130" s="154" t="s">
        <v>200</v>
      </c>
      <c r="U130" s="155" t="s">
        <v>200</v>
      </c>
      <c r="V130" s="156" t="s">
        <v>200</v>
      </c>
    </row>
    <row r="131" spans="1:22" ht="17.25" thickBot="1">
      <c r="A131" s="93" t="s">
        <v>155</v>
      </c>
      <c r="B131" s="110" t="s">
        <v>52</v>
      </c>
      <c r="C131" s="153" t="s">
        <v>200</v>
      </c>
      <c r="D131" s="154" t="s">
        <v>200</v>
      </c>
      <c r="E131" s="155" t="s">
        <v>200</v>
      </c>
      <c r="F131" s="156" t="s">
        <v>200</v>
      </c>
      <c r="G131" s="157" t="s">
        <v>200</v>
      </c>
      <c r="H131" s="154" t="s">
        <v>200</v>
      </c>
      <c r="I131" s="155" t="s">
        <v>200</v>
      </c>
      <c r="J131" s="156"/>
      <c r="K131" s="157" t="s">
        <v>200</v>
      </c>
      <c r="L131" s="158" t="s">
        <v>200</v>
      </c>
      <c r="M131" s="155" t="s">
        <v>200</v>
      </c>
      <c r="N131" s="156"/>
      <c r="O131" s="157" t="s">
        <v>200</v>
      </c>
      <c r="P131" s="154" t="s">
        <v>200</v>
      </c>
      <c r="Q131" s="155" t="s">
        <v>200</v>
      </c>
      <c r="R131" s="159" t="s">
        <v>200</v>
      </c>
      <c r="S131" s="157" t="s">
        <v>200</v>
      </c>
      <c r="T131" s="154" t="s">
        <v>200</v>
      </c>
      <c r="U131" s="155" t="s">
        <v>200</v>
      </c>
      <c r="V131" s="156" t="s">
        <v>200</v>
      </c>
    </row>
    <row r="132" spans="1:22" ht="17.25" thickBot="1">
      <c r="A132" s="93" t="s">
        <v>156</v>
      </c>
      <c r="B132" s="109" t="s">
        <v>52</v>
      </c>
      <c r="C132" s="153" t="s">
        <v>200</v>
      </c>
      <c r="D132" s="154" t="s">
        <v>200</v>
      </c>
      <c r="E132" s="155" t="s">
        <v>200</v>
      </c>
      <c r="F132" s="156" t="s">
        <v>200</v>
      </c>
      <c r="G132" s="157" t="s">
        <v>200</v>
      </c>
      <c r="H132" s="154" t="s">
        <v>200</v>
      </c>
      <c r="I132" s="155" t="s">
        <v>200</v>
      </c>
      <c r="J132" s="156"/>
      <c r="K132" s="157" t="s">
        <v>200</v>
      </c>
      <c r="L132" s="158" t="s">
        <v>200</v>
      </c>
      <c r="M132" s="155" t="s">
        <v>200</v>
      </c>
      <c r="N132" s="156"/>
      <c r="O132" s="157" t="s">
        <v>200</v>
      </c>
      <c r="P132" s="154" t="s">
        <v>200</v>
      </c>
      <c r="Q132" s="155">
        <v>5</v>
      </c>
      <c r="R132" s="159" t="s">
        <v>200</v>
      </c>
      <c r="S132" s="157" t="s">
        <v>200</v>
      </c>
      <c r="T132" s="154" t="s">
        <v>200</v>
      </c>
      <c r="U132" s="155" t="s">
        <v>200</v>
      </c>
      <c r="V132" s="156" t="s">
        <v>200</v>
      </c>
    </row>
    <row r="133" spans="1:22" ht="17.25" thickBot="1">
      <c r="A133" s="93" t="s">
        <v>156</v>
      </c>
      <c r="B133" s="109" t="s">
        <v>70</v>
      </c>
      <c r="C133" s="153">
        <v>1.5</v>
      </c>
      <c r="D133" s="154" t="s">
        <v>200</v>
      </c>
      <c r="E133" s="155" t="s">
        <v>200</v>
      </c>
      <c r="F133" s="156" t="s">
        <v>200</v>
      </c>
      <c r="G133" s="157" t="s">
        <v>200</v>
      </c>
      <c r="H133" s="154" t="s">
        <v>200</v>
      </c>
      <c r="I133" s="155">
        <v>3.1</v>
      </c>
      <c r="J133" s="156"/>
      <c r="K133" s="157" t="s">
        <v>200</v>
      </c>
      <c r="L133" s="158" t="s">
        <v>200</v>
      </c>
      <c r="M133" s="155" t="s">
        <v>200</v>
      </c>
      <c r="N133" s="156"/>
      <c r="O133" s="157" t="s">
        <v>200</v>
      </c>
      <c r="P133" s="154" t="s">
        <v>200</v>
      </c>
      <c r="Q133" s="155" t="s">
        <v>200</v>
      </c>
      <c r="R133" s="159" t="s">
        <v>200</v>
      </c>
      <c r="S133" s="157" t="s">
        <v>200</v>
      </c>
      <c r="T133" s="154" t="s">
        <v>200</v>
      </c>
      <c r="U133" s="155" t="s">
        <v>200</v>
      </c>
      <c r="V133" s="156" t="s">
        <v>200</v>
      </c>
    </row>
    <row r="134" spans="1:22" ht="33.75" thickBot="1">
      <c r="A134" s="93" t="s">
        <v>157</v>
      </c>
      <c r="B134" s="109" t="s">
        <v>52</v>
      </c>
      <c r="C134" s="153">
        <v>15</v>
      </c>
      <c r="D134" s="154" t="s">
        <v>200</v>
      </c>
      <c r="E134" s="155" t="s">
        <v>200</v>
      </c>
      <c r="F134" s="156" t="s">
        <v>200</v>
      </c>
      <c r="G134" s="157" t="s">
        <v>200</v>
      </c>
      <c r="H134" s="154" t="s">
        <v>200</v>
      </c>
      <c r="I134" s="155" t="s">
        <v>200</v>
      </c>
      <c r="J134" s="156"/>
      <c r="K134" s="157" t="s">
        <v>200</v>
      </c>
      <c r="L134" s="158" t="s">
        <v>200</v>
      </c>
      <c r="M134" s="155" t="s">
        <v>200</v>
      </c>
      <c r="N134" s="156"/>
      <c r="O134" s="157" t="s">
        <v>200</v>
      </c>
      <c r="P134" s="154" t="s">
        <v>200</v>
      </c>
      <c r="Q134" s="155" t="s">
        <v>200</v>
      </c>
      <c r="R134" s="159" t="s">
        <v>200</v>
      </c>
      <c r="S134" s="157" t="s">
        <v>200</v>
      </c>
      <c r="T134" s="154" t="s">
        <v>200</v>
      </c>
      <c r="U134" s="155" t="s">
        <v>200</v>
      </c>
      <c r="V134" s="156" t="s">
        <v>200</v>
      </c>
    </row>
    <row r="135" spans="1:22" ht="17.25" thickBot="1">
      <c r="A135" s="93" t="s">
        <v>158</v>
      </c>
      <c r="B135" s="109" t="s">
        <v>70</v>
      </c>
      <c r="C135" s="153" t="s">
        <v>200</v>
      </c>
      <c r="D135" s="154" t="s">
        <v>200</v>
      </c>
      <c r="E135" s="155" t="s">
        <v>200</v>
      </c>
      <c r="F135" s="156" t="s">
        <v>200</v>
      </c>
      <c r="G135" s="157" t="s">
        <v>200</v>
      </c>
      <c r="H135" s="154" t="s">
        <v>200</v>
      </c>
      <c r="I135" s="155" t="s">
        <v>200</v>
      </c>
      <c r="J135" s="156"/>
      <c r="K135" s="157" t="s">
        <v>200</v>
      </c>
      <c r="L135" s="158" t="s">
        <v>200</v>
      </c>
      <c r="M135" s="155" t="s">
        <v>200</v>
      </c>
      <c r="N135" s="156"/>
      <c r="O135" s="157" t="s">
        <v>200</v>
      </c>
      <c r="P135" s="154" t="s">
        <v>200</v>
      </c>
      <c r="Q135" s="155" t="s">
        <v>200</v>
      </c>
      <c r="R135" s="159" t="s">
        <v>200</v>
      </c>
      <c r="S135" s="157" t="s">
        <v>200</v>
      </c>
      <c r="T135" s="154" t="s">
        <v>200</v>
      </c>
      <c r="U135" s="155" t="s">
        <v>200</v>
      </c>
      <c r="V135" s="156" t="s">
        <v>200</v>
      </c>
    </row>
    <row r="136" spans="1:22" ht="17.25" thickBot="1">
      <c r="A136" s="93" t="s">
        <v>159</v>
      </c>
      <c r="B136" s="109" t="s">
        <v>196</v>
      </c>
      <c r="C136" s="153" t="s">
        <v>200</v>
      </c>
      <c r="D136" s="154" t="s">
        <v>200</v>
      </c>
      <c r="E136" s="155" t="s">
        <v>200</v>
      </c>
      <c r="F136" s="156" t="s">
        <v>200</v>
      </c>
      <c r="G136" s="157" t="s">
        <v>200</v>
      </c>
      <c r="H136" s="154" t="s">
        <v>200</v>
      </c>
      <c r="I136" s="155" t="s">
        <v>200</v>
      </c>
      <c r="J136" s="156"/>
      <c r="K136" s="157" t="s">
        <v>200</v>
      </c>
      <c r="L136" s="158" t="s">
        <v>200</v>
      </c>
      <c r="M136" s="155" t="s">
        <v>200</v>
      </c>
      <c r="N136" s="156"/>
      <c r="O136" s="157" t="s">
        <v>200</v>
      </c>
      <c r="P136" s="154" t="s">
        <v>200</v>
      </c>
      <c r="Q136" s="155" t="s">
        <v>200</v>
      </c>
      <c r="R136" s="159" t="s">
        <v>200</v>
      </c>
      <c r="S136" s="157" t="s">
        <v>200</v>
      </c>
      <c r="T136" s="154" t="s">
        <v>200</v>
      </c>
      <c r="U136" s="155">
        <v>2.5</v>
      </c>
      <c r="V136" s="156" t="s">
        <v>200</v>
      </c>
    </row>
    <row r="137" spans="1:22" ht="17.25" thickBot="1">
      <c r="A137" s="93" t="s">
        <v>272</v>
      </c>
      <c r="B137" s="109" t="s">
        <v>161</v>
      </c>
      <c r="C137" s="153" t="s">
        <v>200</v>
      </c>
      <c r="D137" s="154" t="s">
        <v>200</v>
      </c>
      <c r="E137" s="155" t="s">
        <v>200</v>
      </c>
      <c r="F137" s="156" t="s">
        <v>200</v>
      </c>
      <c r="G137" s="157" t="s">
        <v>200</v>
      </c>
      <c r="H137" s="154" t="s">
        <v>200</v>
      </c>
      <c r="I137" s="155" t="s">
        <v>200</v>
      </c>
      <c r="J137" s="156"/>
      <c r="K137" s="157" t="s">
        <v>200</v>
      </c>
      <c r="L137" s="158" t="s">
        <v>200</v>
      </c>
      <c r="M137" s="155" t="s">
        <v>200</v>
      </c>
      <c r="N137" s="156"/>
      <c r="O137" s="157" t="s">
        <v>200</v>
      </c>
      <c r="P137" s="154" t="s">
        <v>200</v>
      </c>
      <c r="Q137" s="155" t="s">
        <v>200</v>
      </c>
      <c r="R137" s="159" t="s">
        <v>200</v>
      </c>
      <c r="S137" s="157" t="s">
        <v>200</v>
      </c>
      <c r="T137" s="154" t="s">
        <v>200</v>
      </c>
      <c r="U137" s="155" t="s">
        <v>200</v>
      </c>
      <c r="V137" s="156" t="s">
        <v>200</v>
      </c>
    </row>
    <row r="138" spans="1:22" ht="17.25" thickBot="1">
      <c r="A138" s="93" t="s">
        <v>160</v>
      </c>
      <c r="B138" s="109" t="s">
        <v>161</v>
      </c>
      <c r="C138" s="153">
        <v>1.35</v>
      </c>
      <c r="D138" s="154" t="s">
        <v>200</v>
      </c>
      <c r="E138" s="155" t="s">
        <v>200</v>
      </c>
      <c r="F138" s="156" t="s">
        <v>200</v>
      </c>
      <c r="G138" s="157" t="s">
        <v>200</v>
      </c>
      <c r="H138" s="154" t="s">
        <v>200</v>
      </c>
      <c r="I138" s="155" t="s">
        <v>200</v>
      </c>
      <c r="J138" s="156"/>
      <c r="K138" s="157" t="s">
        <v>200</v>
      </c>
      <c r="L138" s="158" t="s">
        <v>200</v>
      </c>
      <c r="M138" s="155" t="s">
        <v>200</v>
      </c>
      <c r="N138" s="156"/>
      <c r="O138" s="157" t="s">
        <v>200</v>
      </c>
      <c r="P138" s="154" t="s">
        <v>200</v>
      </c>
      <c r="Q138" s="155">
        <v>1.5</v>
      </c>
      <c r="R138" s="159" t="s">
        <v>200</v>
      </c>
      <c r="S138" s="157" t="s">
        <v>200</v>
      </c>
      <c r="T138" s="154" t="s">
        <v>200</v>
      </c>
      <c r="U138" s="155" t="s">
        <v>200</v>
      </c>
      <c r="V138" s="156" t="s">
        <v>200</v>
      </c>
    </row>
    <row r="139" spans="1:22" ht="17.25" thickBot="1">
      <c r="A139" s="93" t="s">
        <v>236</v>
      </c>
      <c r="B139" s="109" t="s">
        <v>52</v>
      </c>
      <c r="C139" s="153" t="s">
        <v>200</v>
      </c>
      <c r="D139" s="154" t="s">
        <v>200</v>
      </c>
      <c r="E139" s="155" t="s">
        <v>200</v>
      </c>
      <c r="F139" s="156" t="s">
        <v>200</v>
      </c>
      <c r="G139" s="157" t="s">
        <v>200</v>
      </c>
      <c r="H139" s="154" t="s">
        <v>200</v>
      </c>
      <c r="I139" s="155" t="s">
        <v>200</v>
      </c>
      <c r="J139" s="156"/>
      <c r="K139" s="157" t="s">
        <v>200</v>
      </c>
      <c r="L139" s="158" t="s">
        <v>200</v>
      </c>
      <c r="M139" s="155" t="s">
        <v>200</v>
      </c>
      <c r="N139" s="156"/>
      <c r="O139" s="157" t="s">
        <v>200</v>
      </c>
      <c r="P139" s="154" t="s">
        <v>200</v>
      </c>
      <c r="Q139" s="155" t="s">
        <v>200</v>
      </c>
      <c r="R139" s="159" t="s">
        <v>200</v>
      </c>
      <c r="S139" s="157" t="s">
        <v>200</v>
      </c>
      <c r="T139" s="154" t="s">
        <v>200</v>
      </c>
      <c r="U139" s="155" t="s">
        <v>200</v>
      </c>
      <c r="V139" s="156" t="s">
        <v>200</v>
      </c>
    </row>
    <row r="140" spans="1:22" ht="33.75" thickBot="1">
      <c r="A140" s="93" t="s">
        <v>162</v>
      </c>
      <c r="B140" s="109" t="s">
        <v>70</v>
      </c>
      <c r="C140" s="153" t="s">
        <v>200</v>
      </c>
      <c r="D140" s="154" t="s">
        <v>200</v>
      </c>
      <c r="E140" s="155" t="s">
        <v>200</v>
      </c>
      <c r="F140" s="156" t="s">
        <v>200</v>
      </c>
      <c r="G140" s="157" t="s">
        <v>200</v>
      </c>
      <c r="H140" s="154" t="s">
        <v>200</v>
      </c>
      <c r="I140" s="155" t="s">
        <v>200</v>
      </c>
      <c r="J140" s="156"/>
      <c r="K140" s="157" t="s">
        <v>200</v>
      </c>
      <c r="L140" s="158" t="s">
        <v>200</v>
      </c>
      <c r="M140" s="155" t="s">
        <v>200</v>
      </c>
      <c r="N140" s="156"/>
      <c r="O140" s="157" t="s">
        <v>200</v>
      </c>
      <c r="P140" s="154" t="s">
        <v>200</v>
      </c>
      <c r="Q140" s="155" t="s">
        <v>200</v>
      </c>
      <c r="R140" s="159" t="s">
        <v>200</v>
      </c>
      <c r="S140" s="157" t="s">
        <v>200</v>
      </c>
      <c r="T140" s="154" t="s">
        <v>200</v>
      </c>
      <c r="U140" s="155" t="s">
        <v>200</v>
      </c>
      <c r="V140" s="156" t="s">
        <v>200</v>
      </c>
    </row>
    <row r="141" spans="1:22" ht="55.5" thickBot="1">
      <c r="A141" s="96" t="s">
        <v>237</v>
      </c>
      <c r="B141" s="109" t="s">
        <v>52</v>
      </c>
      <c r="C141" s="153" t="s">
        <v>200</v>
      </c>
      <c r="D141" s="154" t="s">
        <v>200</v>
      </c>
      <c r="E141" s="155" t="s">
        <v>200</v>
      </c>
      <c r="F141" s="156" t="s">
        <v>200</v>
      </c>
      <c r="G141" s="157" t="s">
        <v>200</v>
      </c>
      <c r="H141" s="154" t="s">
        <v>200</v>
      </c>
      <c r="I141" s="155" t="s">
        <v>200</v>
      </c>
      <c r="J141" s="156"/>
      <c r="K141" s="157" t="s">
        <v>200</v>
      </c>
      <c r="L141" s="158" t="s">
        <v>200</v>
      </c>
      <c r="M141" s="155" t="s">
        <v>200</v>
      </c>
      <c r="N141" s="156"/>
      <c r="O141" s="157" t="s">
        <v>200</v>
      </c>
      <c r="P141" s="154" t="s">
        <v>200</v>
      </c>
      <c r="Q141" s="155">
        <v>3.2</v>
      </c>
      <c r="R141" s="159" t="s">
        <v>200</v>
      </c>
      <c r="S141" s="157" t="s">
        <v>200</v>
      </c>
      <c r="T141" s="154" t="s">
        <v>200</v>
      </c>
      <c r="U141" s="155" t="s">
        <v>200</v>
      </c>
      <c r="V141" s="156" t="s">
        <v>200</v>
      </c>
    </row>
    <row r="142" spans="1:22" ht="37.5" thickBot="1">
      <c r="A142" s="97" t="s">
        <v>238</v>
      </c>
      <c r="B142" s="109" t="s">
        <v>56</v>
      </c>
      <c r="C142" s="153" t="s">
        <v>200</v>
      </c>
      <c r="D142" s="154" t="s">
        <v>200</v>
      </c>
      <c r="E142" s="155" t="s">
        <v>200</v>
      </c>
      <c r="F142" s="156" t="s">
        <v>200</v>
      </c>
      <c r="G142" s="157" t="s">
        <v>200</v>
      </c>
      <c r="H142" s="154" t="s">
        <v>200</v>
      </c>
      <c r="I142" s="155" t="s">
        <v>200</v>
      </c>
      <c r="J142" s="156"/>
      <c r="K142" s="157" t="s">
        <v>200</v>
      </c>
      <c r="L142" s="158" t="s">
        <v>200</v>
      </c>
      <c r="M142" s="155" t="s">
        <v>200</v>
      </c>
      <c r="N142" s="156"/>
      <c r="O142" s="157" t="s">
        <v>200</v>
      </c>
      <c r="P142" s="154" t="s">
        <v>200</v>
      </c>
      <c r="Q142" s="155" t="s">
        <v>200</v>
      </c>
      <c r="R142" s="159" t="s">
        <v>200</v>
      </c>
      <c r="S142" s="157" t="s">
        <v>200</v>
      </c>
      <c r="T142" s="154" t="s">
        <v>200</v>
      </c>
      <c r="U142" s="155" t="s">
        <v>200</v>
      </c>
      <c r="V142" s="156" t="s">
        <v>200</v>
      </c>
    </row>
    <row r="143" spans="1:22" ht="19.5" thickBot="1">
      <c r="A143" s="98" t="s">
        <v>198</v>
      </c>
      <c r="B143" s="109" t="s">
        <v>52</v>
      </c>
      <c r="C143" s="153" t="s">
        <v>200</v>
      </c>
      <c r="D143" s="154" t="s">
        <v>200</v>
      </c>
      <c r="E143" s="155" t="s">
        <v>200</v>
      </c>
      <c r="F143" s="156" t="s">
        <v>200</v>
      </c>
      <c r="G143" s="157" t="s">
        <v>200</v>
      </c>
      <c r="H143" s="154" t="s">
        <v>200</v>
      </c>
      <c r="I143" s="155" t="s">
        <v>200</v>
      </c>
      <c r="J143" s="156"/>
      <c r="K143" s="157" t="s">
        <v>200</v>
      </c>
      <c r="L143" s="158" t="s">
        <v>200</v>
      </c>
      <c r="M143" s="155" t="s">
        <v>200</v>
      </c>
      <c r="N143" s="156"/>
      <c r="O143" s="157" t="s">
        <v>200</v>
      </c>
      <c r="P143" s="154" t="s">
        <v>200</v>
      </c>
      <c r="Q143" s="155" t="s">
        <v>200</v>
      </c>
      <c r="R143" s="159" t="s">
        <v>200</v>
      </c>
      <c r="S143" s="157" t="s">
        <v>200</v>
      </c>
      <c r="T143" s="154" t="s">
        <v>200</v>
      </c>
      <c r="U143" s="155" t="s">
        <v>200</v>
      </c>
      <c r="V143" s="156" t="s">
        <v>200</v>
      </c>
    </row>
    <row r="144" spans="1:22" ht="18.75" thickBot="1">
      <c r="A144" s="198" t="s">
        <v>163</v>
      </c>
      <c r="B144" s="89"/>
      <c r="C144" s="180"/>
      <c r="D144" s="181"/>
      <c r="E144" s="180"/>
      <c r="F144" s="182"/>
      <c r="G144" s="181"/>
      <c r="H144" s="181"/>
      <c r="I144" s="180"/>
      <c r="J144" s="182"/>
      <c r="K144" s="181"/>
      <c r="L144" s="181"/>
      <c r="M144" s="180"/>
      <c r="N144" s="182"/>
      <c r="O144" s="181"/>
      <c r="P144" s="181"/>
      <c r="Q144" s="180"/>
      <c r="R144" s="182"/>
      <c r="S144" s="181"/>
      <c r="T144" s="181"/>
      <c r="U144" s="180"/>
      <c r="V144" s="182"/>
    </row>
    <row r="145" spans="1:22" ht="17.25" thickBot="1">
      <c r="A145" s="93" t="s">
        <v>164</v>
      </c>
      <c r="B145" s="109" t="s">
        <v>52</v>
      </c>
      <c r="C145" s="153" t="s">
        <v>200</v>
      </c>
      <c r="D145" s="154" t="s">
        <v>200</v>
      </c>
      <c r="E145" s="155" t="s">
        <v>200</v>
      </c>
      <c r="F145" s="156" t="s">
        <v>200</v>
      </c>
      <c r="G145" s="157" t="s">
        <v>200</v>
      </c>
      <c r="H145" s="154" t="s">
        <v>200</v>
      </c>
      <c r="I145" s="155" t="s">
        <v>200</v>
      </c>
      <c r="J145" s="156"/>
      <c r="K145" s="157" t="s">
        <v>200</v>
      </c>
      <c r="L145" s="158" t="s">
        <v>200</v>
      </c>
      <c r="M145" s="155" t="s">
        <v>200</v>
      </c>
      <c r="N145" s="156"/>
      <c r="O145" s="157" t="s">
        <v>200</v>
      </c>
      <c r="P145" s="154" t="s">
        <v>200</v>
      </c>
      <c r="Q145" s="155" t="s">
        <v>200</v>
      </c>
      <c r="R145" s="159" t="s">
        <v>200</v>
      </c>
      <c r="S145" s="157" t="s">
        <v>200</v>
      </c>
      <c r="T145" s="154" t="s">
        <v>200</v>
      </c>
      <c r="U145" s="155" t="s">
        <v>200</v>
      </c>
      <c r="V145" s="156" t="s">
        <v>200</v>
      </c>
    </row>
    <row r="146" spans="1:22" ht="33.75" thickBot="1">
      <c r="A146" s="93" t="s">
        <v>165</v>
      </c>
      <c r="B146" s="109" t="s">
        <v>52</v>
      </c>
      <c r="C146" s="153" t="s">
        <v>200</v>
      </c>
      <c r="D146" s="154" t="s">
        <v>200</v>
      </c>
      <c r="E146" s="155" t="s">
        <v>200</v>
      </c>
      <c r="F146" s="156" t="s">
        <v>200</v>
      </c>
      <c r="G146" s="157" t="s">
        <v>200</v>
      </c>
      <c r="H146" s="154" t="s">
        <v>200</v>
      </c>
      <c r="I146" s="155" t="s">
        <v>200</v>
      </c>
      <c r="J146" s="156"/>
      <c r="K146" s="157" t="s">
        <v>200</v>
      </c>
      <c r="L146" s="158" t="s">
        <v>200</v>
      </c>
      <c r="M146" s="155" t="s">
        <v>200</v>
      </c>
      <c r="N146" s="156"/>
      <c r="O146" s="157" t="s">
        <v>200</v>
      </c>
      <c r="P146" s="154" t="s">
        <v>200</v>
      </c>
      <c r="Q146" s="155" t="s">
        <v>200</v>
      </c>
      <c r="R146" s="159" t="s">
        <v>200</v>
      </c>
      <c r="S146" s="157" t="s">
        <v>200</v>
      </c>
      <c r="T146" s="154" t="s">
        <v>200</v>
      </c>
      <c r="U146" s="155" t="s">
        <v>200</v>
      </c>
      <c r="V146" s="156" t="s">
        <v>200</v>
      </c>
    </row>
    <row r="147" spans="1:22" ht="17.25" thickBot="1">
      <c r="A147" s="93" t="s">
        <v>166</v>
      </c>
      <c r="B147" s="109" t="s">
        <v>52</v>
      </c>
      <c r="C147" s="153" t="s">
        <v>200</v>
      </c>
      <c r="D147" s="154" t="s">
        <v>200</v>
      </c>
      <c r="E147" s="155" t="s">
        <v>200</v>
      </c>
      <c r="F147" s="156" t="s">
        <v>200</v>
      </c>
      <c r="G147" s="157" t="s">
        <v>200</v>
      </c>
      <c r="H147" s="154" t="s">
        <v>200</v>
      </c>
      <c r="I147" s="155" t="s">
        <v>200</v>
      </c>
      <c r="J147" s="156"/>
      <c r="K147" s="157" t="s">
        <v>200</v>
      </c>
      <c r="L147" s="158" t="s">
        <v>200</v>
      </c>
      <c r="M147" s="155" t="s">
        <v>200</v>
      </c>
      <c r="N147" s="156"/>
      <c r="O147" s="157" t="s">
        <v>200</v>
      </c>
      <c r="P147" s="154" t="s">
        <v>200</v>
      </c>
      <c r="Q147" s="155" t="s">
        <v>200</v>
      </c>
      <c r="R147" s="159" t="s">
        <v>200</v>
      </c>
      <c r="S147" s="157" t="s">
        <v>200</v>
      </c>
      <c r="T147" s="154" t="s">
        <v>200</v>
      </c>
      <c r="U147" s="155" t="s">
        <v>200</v>
      </c>
      <c r="V147" s="156" t="s">
        <v>200</v>
      </c>
    </row>
    <row r="148" spans="1:22" ht="33.75" thickBot="1">
      <c r="A148" s="93" t="s">
        <v>167</v>
      </c>
      <c r="B148" s="109" t="s">
        <v>52</v>
      </c>
      <c r="C148" s="153" t="s">
        <v>200</v>
      </c>
      <c r="D148" s="154" t="s">
        <v>200</v>
      </c>
      <c r="E148" s="155" t="s">
        <v>200</v>
      </c>
      <c r="F148" s="156" t="s">
        <v>200</v>
      </c>
      <c r="G148" s="157" t="s">
        <v>200</v>
      </c>
      <c r="H148" s="154" t="s">
        <v>200</v>
      </c>
      <c r="I148" s="155" t="s">
        <v>200</v>
      </c>
      <c r="J148" s="156"/>
      <c r="K148" s="157" t="s">
        <v>200</v>
      </c>
      <c r="L148" s="158" t="s">
        <v>200</v>
      </c>
      <c r="M148" s="155" t="s">
        <v>200</v>
      </c>
      <c r="N148" s="156"/>
      <c r="O148" s="157" t="s">
        <v>200</v>
      </c>
      <c r="P148" s="154" t="s">
        <v>200</v>
      </c>
      <c r="Q148" s="155" t="s">
        <v>200</v>
      </c>
      <c r="R148" s="159" t="s">
        <v>200</v>
      </c>
      <c r="S148" s="157" t="s">
        <v>200</v>
      </c>
      <c r="T148" s="154" t="s">
        <v>200</v>
      </c>
      <c r="U148" s="155" t="s">
        <v>200</v>
      </c>
      <c r="V148" s="156" t="s">
        <v>200</v>
      </c>
    </row>
    <row r="149" spans="1:22" ht="17.25" thickBot="1">
      <c r="A149" s="93" t="s">
        <v>239</v>
      </c>
      <c r="B149" s="109" t="s">
        <v>197</v>
      </c>
      <c r="C149" s="153" t="s">
        <v>200</v>
      </c>
      <c r="D149" s="154" t="s">
        <v>200</v>
      </c>
      <c r="E149" s="155" t="s">
        <v>200</v>
      </c>
      <c r="F149" s="156" t="s">
        <v>200</v>
      </c>
      <c r="G149" s="157" t="s">
        <v>200</v>
      </c>
      <c r="H149" s="154" t="s">
        <v>200</v>
      </c>
      <c r="I149" s="155" t="s">
        <v>200</v>
      </c>
      <c r="J149" s="156"/>
      <c r="K149" s="157">
        <v>1.4</v>
      </c>
      <c r="L149" s="158" t="s">
        <v>200</v>
      </c>
      <c r="M149" s="155" t="s">
        <v>200</v>
      </c>
      <c r="N149" s="156"/>
      <c r="O149" s="157" t="s">
        <v>200</v>
      </c>
      <c r="P149" s="154" t="s">
        <v>200</v>
      </c>
      <c r="Q149" s="155" t="s">
        <v>200</v>
      </c>
      <c r="R149" s="159" t="s">
        <v>200</v>
      </c>
      <c r="S149" s="157" t="s">
        <v>200</v>
      </c>
      <c r="T149" s="154" t="s">
        <v>200</v>
      </c>
      <c r="U149" s="155" t="s">
        <v>200</v>
      </c>
      <c r="V149" s="156" t="s">
        <v>200</v>
      </c>
    </row>
    <row r="150" spans="1:22" ht="33.75" thickBot="1">
      <c r="A150" s="93" t="s">
        <v>168</v>
      </c>
      <c r="B150" s="109" t="s">
        <v>52</v>
      </c>
      <c r="C150" s="153" t="s">
        <v>200</v>
      </c>
      <c r="D150" s="154" t="s">
        <v>200</v>
      </c>
      <c r="E150" s="155" t="s">
        <v>200</v>
      </c>
      <c r="F150" s="156" t="s">
        <v>200</v>
      </c>
      <c r="G150" s="157" t="s">
        <v>200</v>
      </c>
      <c r="H150" s="154" t="s">
        <v>200</v>
      </c>
      <c r="I150" s="155" t="s">
        <v>200</v>
      </c>
      <c r="J150" s="156"/>
      <c r="K150" s="157" t="s">
        <v>200</v>
      </c>
      <c r="L150" s="158" t="s">
        <v>200</v>
      </c>
      <c r="M150" s="155" t="s">
        <v>200</v>
      </c>
      <c r="N150" s="156"/>
      <c r="O150" s="157" t="s">
        <v>200</v>
      </c>
      <c r="P150" s="154" t="s">
        <v>200</v>
      </c>
      <c r="Q150" s="155" t="s">
        <v>200</v>
      </c>
      <c r="R150" s="159" t="s">
        <v>200</v>
      </c>
      <c r="S150" s="157" t="s">
        <v>200</v>
      </c>
      <c r="T150" s="154" t="s">
        <v>200</v>
      </c>
      <c r="U150" s="155" t="s">
        <v>200</v>
      </c>
      <c r="V150" s="156" t="s">
        <v>200</v>
      </c>
    </row>
    <row r="151" spans="1:22" ht="33.75" thickBot="1">
      <c r="A151" s="93" t="s">
        <v>169</v>
      </c>
      <c r="B151" s="109" t="s">
        <v>52</v>
      </c>
      <c r="C151" s="153" t="s">
        <v>200</v>
      </c>
      <c r="D151" s="154" t="s">
        <v>200</v>
      </c>
      <c r="E151" s="155" t="s">
        <v>200</v>
      </c>
      <c r="F151" s="156" t="s">
        <v>200</v>
      </c>
      <c r="G151" s="157" t="s">
        <v>200</v>
      </c>
      <c r="H151" s="154" t="s">
        <v>200</v>
      </c>
      <c r="I151" s="155" t="s">
        <v>200</v>
      </c>
      <c r="J151" s="156"/>
      <c r="K151" s="157" t="s">
        <v>200</v>
      </c>
      <c r="L151" s="158" t="s">
        <v>200</v>
      </c>
      <c r="M151" s="155" t="s">
        <v>200</v>
      </c>
      <c r="N151" s="156"/>
      <c r="O151" s="157" t="s">
        <v>200</v>
      </c>
      <c r="P151" s="154" t="s">
        <v>200</v>
      </c>
      <c r="Q151" s="155" t="s">
        <v>200</v>
      </c>
      <c r="R151" s="159" t="s">
        <v>200</v>
      </c>
      <c r="S151" s="157" t="s">
        <v>200</v>
      </c>
      <c r="T151" s="154" t="s">
        <v>200</v>
      </c>
      <c r="U151" s="155" t="s">
        <v>200</v>
      </c>
      <c r="V151" s="156" t="s">
        <v>200</v>
      </c>
    </row>
    <row r="152" spans="1:22" ht="33.75" thickBot="1">
      <c r="A152" s="93" t="s">
        <v>170</v>
      </c>
      <c r="B152" s="109" t="s">
        <v>52</v>
      </c>
      <c r="C152" s="153" t="s">
        <v>200</v>
      </c>
      <c r="D152" s="154" t="s">
        <v>200</v>
      </c>
      <c r="E152" s="155" t="s">
        <v>200</v>
      </c>
      <c r="F152" s="156" t="s">
        <v>200</v>
      </c>
      <c r="G152" s="157" t="s">
        <v>200</v>
      </c>
      <c r="H152" s="154" t="s">
        <v>200</v>
      </c>
      <c r="I152" s="155" t="s">
        <v>200</v>
      </c>
      <c r="J152" s="156"/>
      <c r="K152" s="157" t="s">
        <v>200</v>
      </c>
      <c r="L152" s="158" t="s">
        <v>200</v>
      </c>
      <c r="M152" s="155" t="s">
        <v>200</v>
      </c>
      <c r="N152" s="156"/>
      <c r="O152" s="157" t="s">
        <v>200</v>
      </c>
      <c r="P152" s="154" t="s">
        <v>200</v>
      </c>
      <c r="Q152" s="155" t="s">
        <v>200</v>
      </c>
      <c r="R152" s="159" t="s">
        <v>200</v>
      </c>
      <c r="S152" s="157" t="s">
        <v>200</v>
      </c>
      <c r="T152" s="154" t="s">
        <v>200</v>
      </c>
      <c r="U152" s="155" t="s">
        <v>200</v>
      </c>
      <c r="V152" s="156" t="s">
        <v>200</v>
      </c>
    </row>
    <row r="153" spans="1:22" ht="33.75" thickBot="1">
      <c r="A153" s="93" t="s">
        <v>171</v>
      </c>
      <c r="B153" s="109" t="s">
        <v>52</v>
      </c>
      <c r="C153" s="153" t="s">
        <v>200</v>
      </c>
      <c r="D153" s="154" t="s">
        <v>200</v>
      </c>
      <c r="E153" s="155" t="s">
        <v>200</v>
      </c>
      <c r="F153" s="156" t="s">
        <v>200</v>
      </c>
      <c r="G153" s="157" t="s">
        <v>200</v>
      </c>
      <c r="H153" s="154" t="s">
        <v>200</v>
      </c>
      <c r="I153" s="155" t="s">
        <v>200</v>
      </c>
      <c r="J153" s="156"/>
      <c r="K153" s="157" t="s">
        <v>200</v>
      </c>
      <c r="L153" s="158" t="s">
        <v>200</v>
      </c>
      <c r="M153" s="155" t="s">
        <v>200</v>
      </c>
      <c r="N153" s="156"/>
      <c r="O153" s="157" t="s">
        <v>200</v>
      </c>
      <c r="P153" s="154" t="s">
        <v>200</v>
      </c>
      <c r="Q153" s="155" t="s">
        <v>200</v>
      </c>
      <c r="R153" s="159" t="s">
        <v>200</v>
      </c>
      <c r="S153" s="157" t="s">
        <v>200</v>
      </c>
      <c r="T153" s="154" t="s">
        <v>200</v>
      </c>
      <c r="U153" s="155" t="s">
        <v>200</v>
      </c>
      <c r="V153" s="156" t="s">
        <v>200</v>
      </c>
    </row>
    <row r="154" spans="1:22" ht="33.75" thickBot="1">
      <c r="A154" s="93" t="s">
        <v>172</v>
      </c>
      <c r="B154" s="109" t="s">
        <v>52</v>
      </c>
      <c r="C154" s="153" t="s">
        <v>200</v>
      </c>
      <c r="D154" s="154" t="s">
        <v>200</v>
      </c>
      <c r="E154" s="155" t="s">
        <v>200</v>
      </c>
      <c r="F154" s="156" t="s">
        <v>200</v>
      </c>
      <c r="G154" s="157" t="s">
        <v>200</v>
      </c>
      <c r="H154" s="154" t="s">
        <v>200</v>
      </c>
      <c r="I154" s="155" t="s">
        <v>200</v>
      </c>
      <c r="J154" s="156"/>
      <c r="K154" s="157" t="s">
        <v>200</v>
      </c>
      <c r="L154" s="158" t="s">
        <v>200</v>
      </c>
      <c r="M154" s="155" t="s">
        <v>200</v>
      </c>
      <c r="N154" s="156"/>
      <c r="O154" s="157" t="s">
        <v>200</v>
      </c>
      <c r="P154" s="154" t="s">
        <v>200</v>
      </c>
      <c r="Q154" s="155" t="s">
        <v>200</v>
      </c>
      <c r="R154" s="159" t="s">
        <v>200</v>
      </c>
      <c r="S154" s="157" t="s">
        <v>200</v>
      </c>
      <c r="T154" s="154" t="s">
        <v>200</v>
      </c>
      <c r="U154" s="155" t="s">
        <v>200</v>
      </c>
      <c r="V154" s="156" t="s">
        <v>200</v>
      </c>
    </row>
    <row r="155" spans="1:22" ht="33.75" thickBot="1">
      <c r="A155" s="93" t="s">
        <v>173</v>
      </c>
      <c r="B155" s="109" t="s">
        <v>52</v>
      </c>
      <c r="C155" s="153" t="s">
        <v>200</v>
      </c>
      <c r="D155" s="154" t="s">
        <v>200</v>
      </c>
      <c r="E155" s="155" t="s">
        <v>200</v>
      </c>
      <c r="F155" s="156" t="s">
        <v>200</v>
      </c>
      <c r="G155" s="157" t="s">
        <v>200</v>
      </c>
      <c r="H155" s="154" t="s">
        <v>200</v>
      </c>
      <c r="I155" s="155" t="s">
        <v>200</v>
      </c>
      <c r="J155" s="156"/>
      <c r="K155" s="157" t="s">
        <v>200</v>
      </c>
      <c r="L155" s="158" t="s">
        <v>200</v>
      </c>
      <c r="M155" s="155" t="s">
        <v>200</v>
      </c>
      <c r="N155" s="156"/>
      <c r="O155" s="157" t="s">
        <v>200</v>
      </c>
      <c r="P155" s="154" t="s">
        <v>200</v>
      </c>
      <c r="Q155" s="155" t="s">
        <v>200</v>
      </c>
      <c r="R155" s="159" t="s">
        <v>200</v>
      </c>
      <c r="S155" s="157" t="s">
        <v>200</v>
      </c>
      <c r="T155" s="154" t="s">
        <v>200</v>
      </c>
      <c r="U155" s="155" t="s">
        <v>200</v>
      </c>
      <c r="V155" s="156" t="s">
        <v>200</v>
      </c>
    </row>
    <row r="156" spans="1:22" ht="33.75" thickBot="1">
      <c r="A156" s="93" t="s">
        <v>174</v>
      </c>
      <c r="B156" s="109" t="s">
        <v>52</v>
      </c>
      <c r="C156" s="153" t="s">
        <v>200</v>
      </c>
      <c r="D156" s="154" t="s">
        <v>200</v>
      </c>
      <c r="E156" s="155" t="s">
        <v>200</v>
      </c>
      <c r="F156" s="156" t="s">
        <v>200</v>
      </c>
      <c r="G156" s="157" t="s">
        <v>200</v>
      </c>
      <c r="H156" s="154" t="s">
        <v>200</v>
      </c>
      <c r="I156" s="155" t="s">
        <v>200</v>
      </c>
      <c r="J156" s="156"/>
      <c r="K156" s="157" t="s">
        <v>200</v>
      </c>
      <c r="L156" s="158" t="s">
        <v>200</v>
      </c>
      <c r="M156" s="155" t="s">
        <v>200</v>
      </c>
      <c r="N156" s="156"/>
      <c r="O156" s="157" t="s">
        <v>200</v>
      </c>
      <c r="P156" s="154" t="s">
        <v>200</v>
      </c>
      <c r="Q156" s="155" t="s">
        <v>200</v>
      </c>
      <c r="R156" s="159" t="s">
        <v>200</v>
      </c>
      <c r="S156" s="157" t="s">
        <v>200</v>
      </c>
      <c r="T156" s="154" t="s">
        <v>200</v>
      </c>
      <c r="U156" s="155" t="s">
        <v>200</v>
      </c>
      <c r="V156" s="156" t="s">
        <v>200</v>
      </c>
    </row>
    <row r="157" spans="1:22" ht="33.75" thickBot="1">
      <c r="A157" s="93" t="s">
        <v>175</v>
      </c>
      <c r="B157" s="109" t="s">
        <v>52</v>
      </c>
      <c r="C157" s="153" t="s">
        <v>200</v>
      </c>
      <c r="D157" s="154" t="s">
        <v>200</v>
      </c>
      <c r="E157" s="155" t="s">
        <v>200</v>
      </c>
      <c r="F157" s="156" t="s">
        <v>200</v>
      </c>
      <c r="G157" s="157" t="s">
        <v>200</v>
      </c>
      <c r="H157" s="154" t="s">
        <v>200</v>
      </c>
      <c r="I157" s="155" t="s">
        <v>200</v>
      </c>
      <c r="J157" s="156"/>
      <c r="K157" s="157" t="s">
        <v>200</v>
      </c>
      <c r="L157" s="158" t="s">
        <v>200</v>
      </c>
      <c r="M157" s="155" t="s">
        <v>200</v>
      </c>
      <c r="N157" s="156"/>
      <c r="O157" s="157" t="s">
        <v>200</v>
      </c>
      <c r="P157" s="154" t="s">
        <v>200</v>
      </c>
      <c r="Q157" s="155" t="s">
        <v>200</v>
      </c>
      <c r="R157" s="159" t="s">
        <v>200</v>
      </c>
      <c r="S157" s="157" t="s">
        <v>200</v>
      </c>
      <c r="T157" s="154" t="s">
        <v>200</v>
      </c>
      <c r="U157" s="155" t="s">
        <v>200</v>
      </c>
      <c r="V157" s="156" t="s">
        <v>200</v>
      </c>
    </row>
    <row r="158" spans="1:22" ht="17.25" thickBot="1">
      <c r="A158" s="93" t="s">
        <v>176</v>
      </c>
      <c r="B158" s="109" t="s">
        <v>52</v>
      </c>
      <c r="C158" s="153" t="s">
        <v>200</v>
      </c>
      <c r="D158" s="154" t="s">
        <v>200</v>
      </c>
      <c r="E158" s="155" t="s">
        <v>200</v>
      </c>
      <c r="F158" s="156" t="s">
        <v>200</v>
      </c>
      <c r="G158" s="157" t="s">
        <v>200</v>
      </c>
      <c r="H158" s="154" t="s">
        <v>200</v>
      </c>
      <c r="I158" s="155" t="s">
        <v>200</v>
      </c>
      <c r="J158" s="156"/>
      <c r="K158" s="157" t="s">
        <v>200</v>
      </c>
      <c r="L158" s="158" t="s">
        <v>200</v>
      </c>
      <c r="M158" s="155" t="s">
        <v>200</v>
      </c>
      <c r="N158" s="156"/>
      <c r="O158" s="157" t="s">
        <v>200</v>
      </c>
      <c r="P158" s="154" t="s">
        <v>200</v>
      </c>
      <c r="Q158" s="155" t="s">
        <v>200</v>
      </c>
      <c r="R158" s="159" t="s">
        <v>200</v>
      </c>
      <c r="S158" s="157" t="s">
        <v>200</v>
      </c>
      <c r="T158" s="154" t="s">
        <v>200</v>
      </c>
      <c r="U158" s="155" t="s">
        <v>200</v>
      </c>
      <c r="V158" s="156" t="s">
        <v>200</v>
      </c>
    </row>
    <row r="159" spans="1:22" ht="17.25" thickBot="1">
      <c r="A159" s="93" t="s">
        <v>177</v>
      </c>
      <c r="B159" s="109" t="s">
        <v>52</v>
      </c>
      <c r="C159" s="153" t="s">
        <v>200</v>
      </c>
      <c r="D159" s="154" t="s">
        <v>200</v>
      </c>
      <c r="E159" s="155" t="s">
        <v>200</v>
      </c>
      <c r="F159" s="156" t="s">
        <v>200</v>
      </c>
      <c r="G159" s="157" t="s">
        <v>200</v>
      </c>
      <c r="H159" s="154" t="s">
        <v>200</v>
      </c>
      <c r="I159" s="155" t="s">
        <v>200</v>
      </c>
      <c r="J159" s="156"/>
      <c r="K159" s="157" t="s">
        <v>200</v>
      </c>
      <c r="L159" s="158" t="s">
        <v>200</v>
      </c>
      <c r="M159" s="155" t="s">
        <v>200</v>
      </c>
      <c r="N159" s="156"/>
      <c r="O159" s="157" t="s">
        <v>200</v>
      </c>
      <c r="P159" s="154" t="s">
        <v>200</v>
      </c>
      <c r="Q159" s="155" t="s">
        <v>200</v>
      </c>
      <c r="R159" s="159" t="s">
        <v>200</v>
      </c>
      <c r="S159" s="157" t="s">
        <v>200</v>
      </c>
      <c r="T159" s="154" t="s">
        <v>200</v>
      </c>
      <c r="U159" s="155" t="s">
        <v>200</v>
      </c>
      <c r="V159" s="156" t="s">
        <v>200</v>
      </c>
    </row>
    <row r="160" spans="1:22" ht="33.75" thickBot="1">
      <c r="A160" s="93" t="s">
        <v>178</v>
      </c>
      <c r="B160" s="109" t="s">
        <v>52</v>
      </c>
      <c r="C160" s="153" t="s">
        <v>200</v>
      </c>
      <c r="D160" s="154" t="s">
        <v>200</v>
      </c>
      <c r="E160" s="155" t="s">
        <v>200</v>
      </c>
      <c r="F160" s="156" t="s">
        <v>200</v>
      </c>
      <c r="G160" s="157" t="s">
        <v>200</v>
      </c>
      <c r="H160" s="154" t="s">
        <v>200</v>
      </c>
      <c r="I160" s="155" t="s">
        <v>200</v>
      </c>
      <c r="J160" s="156"/>
      <c r="K160" s="157" t="s">
        <v>200</v>
      </c>
      <c r="L160" s="158" t="s">
        <v>200</v>
      </c>
      <c r="M160" s="155" t="s">
        <v>200</v>
      </c>
      <c r="N160" s="156"/>
      <c r="O160" s="157" t="s">
        <v>200</v>
      </c>
      <c r="P160" s="154" t="s">
        <v>200</v>
      </c>
      <c r="Q160" s="155" t="s">
        <v>200</v>
      </c>
      <c r="R160" s="159" t="s">
        <v>200</v>
      </c>
      <c r="S160" s="157" t="s">
        <v>200</v>
      </c>
      <c r="T160" s="154" t="s">
        <v>200</v>
      </c>
      <c r="U160" s="155" t="s">
        <v>200</v>
      </c>
      <c r="V160" s="156" t="s">
        <v>200</v>
      </c>
    </row>
    <row r="161" spans="1:22" ht="33.75" thickBot="1">
      <c r="A161" s="93" t="s">
        <v>281</v>
      </c>
      <c r="B161" s="109" t="s">
        <v>52</v>
      </c>
      <c r="C161" s="153" t="s">
        <v>200</v>
      </c>
      <c r="D161" s="154" t="s">
        <v>200</v>
      </c>
      <c r="E161" s="155" t="s">
        <v>200</v>
      </c>
      <c r="F161" s="156" t="s">
        <v>200</v>
      </c>
      <c r="G161" s="157" t="s">
        <v>200</v>
      </c>
      <c r="H161" s="154" t="s">
        <v>200</v>
      </c>
      <c r="I161" s="155" t="s">
        <v>200</v>
      </c>
      <c r="J161" s="156"/>
      <c r="K161" s="157" t="s">
        <v>200</v>
      </c>
      <c r="L161" s="158" t="s">
        <v>200</v>
      </c>
      <c r="M161" s="155" t="s">
        <v>200</v>
      </c>
      <c r="N161" s="156"/>
      <c r="O161" s="157" t="s">
        <v>200</v>
      </c>
      <c r="P161" s="154" t="s">
        <v>200</v>
      </c>
      <c r="Q161" s="155" t="s">
        <v>200</v>
      </c>
      <c r="R161" s="159" t="s">
        <v>200</v>
      </c>
      <c r="S161" s="157" t="s">
        <v>200</v>
      </c>
      <c r="T161" s="154" t="s">
        <v>200</v>
      </c>
      <c r="U161" s="155" t="s">
        <v>200</v>
      </c>
      <c r="V161" s="156" t="s">
        <v>200</v>
      </c>
    </row>
    <row r="162" spans="1:22" ht="33.75" thickBot="1">
      <c r="A162" s="93" t="s">
        <v>179</v>
      </c>
      <c r="B162" s="109" t="s">
        <v>52</v>
      </c>
      <c r="C162" s="153" t="s">
        <v>200</v>
      </c>
      <c r="D162" s="154" t="s">
        <v>200</v>
      </c>
      <c r="E162" s="155" t="s">
        <v>200</v>
      </c>
      <c r="F162" s="156" t="s">
        <v>200</v>
      </c>
      <c r="G162" s="157" t="s">
        <v>200</v>
      </c>
      <c r="H162" s="154" t="s">
        <v>200</v>
      </c>
      <c r="I162" s="155" t="s">
        <v>200</v>
      </c>
      <c r="J162" s="156"/>
      <c r="K162" s="157" t="s">
        <v>200</v>
      </c>
      <c r="L162" s="158" t="s">
        <v>200</v>
      </c>
      <c r="M162" s="155" t="s">
        <v>200</v>
      </c>
      <c r="N162" s="156"/>
      <c r="O162" s="157" t="s">
        <v>200</v>
      </c>
      <c r="P162" s="154" t="s">
        <v>200</v>
      </c>
      <c r="Q162" s="155" t="s">
        <v>200</v>
      </c>
      <c r="R162" s="159" t="s">
        <v>200</v>
      </c>
      <c r="S162" s="157" t="s">
        <v>200</v>
      </c>
      <c r="T162" s="154" t="s">
        <v>200</v>
      </c>
      <c r="U162" s="155" t="s">
        <v>200</v>
      </c>
      <c r="V162" s="156" t="s">
        <v>200</v>
      </c>
    </row>
    <row r="163" spans="1:22" ht="33.75" thickBot="1">
      <c r="A163" s="93" t="s">
        <v>180</v>
      </c>
      <c r="B163" s="109" t="s">
        <v>52</v>
      </c>
      <c r="C163" s="153" t="s">
        <v>200</v>
      </c>
      <c r="D163" s="154" t="s">
        <v>200</v>
      </c>
      <c r="E163" s="155" t="s">
        <v>200</v>
      </c>
      <c r="F163" s="156" t="s">
        <v>200</v>
      </c>
      <c r="G163" s="157" t="s">
        <v>200</v>
      </c>
      <c r="H163" s="154" t="s">
        <v>200</v>
      </c>
      <c r="I163" s="155" t="s">
        <v>200</v>
      </c>
      <c r="J163" s="156"/>
      <c r="K163" s="157" t="s">
        <v>200</v>
      </c>
      <c r="L163" s="158" t="s">
        <v>200</v>
      </c>
      <c r="M163" s="155" t="s">
        <v>200</v>
      </c>
      <c r="N163" s="156"/>
      <c r="O163" s="157" t="s">
        <v>200</v>
      </c>
      <c r="P163" s="154" t="s">
        <v>200</v>
      </c>
      <c r="Q163" s="155" t="s">
        <v>200</v>
      </c>
      <c r="R163" s="159" t="s">
        <v>200</v>
      </c>
      <c r="S163" s="157" t="s">
        <v>200</v>
      </c>
      <c r="T163" s="154" t="s">
        <v>200</v>
      </c>
      <c r="U163" s="155" t="s">
        <v>200</v>
      </c>
      <c r="V163" s="156" t="s">
        <v>200</v>
      </c>
    </row>
    <row r="164" spans="1:22" ht="33.75" thickBot="1">
      <c r="A164" s="93" t="s">
        <v>280</v>
      </c>
      <c r="B164" s="109" t="s">
        <v>52</v>
      </c>
      <c r="C164" s="153" t="s">
        <v>200</v>
      </c>
      <c r="D164" s="154" t="s">
        <v>200</v>
      </c>
      <c r="E164" s="155" t="s">
        <v>200</v>
      </c>
      <c r="F164" s="156" t="s">
        <v>200</v>
      </c>
      <c r="G164" s="157" t="s">
        <v>200</v>
      </c>
      <c r="H164" s="154" t="s">
        <v>200</v>
      </c>
      <c r="I164" s="155" t="s">
        <v>200</v>
      </c>
      <c r="J164" s="156"/>
      <c r="K164" s="157" t="s">
        <v>200</v>
      </c>
      <c r="L164" s="158" t="s">
        <v>200</v>
      </c>
      <c r="M164" s="155" t="s">
        <v>200</v>
      </c>
      <c r="N164" s="156"/>
      <c r="O164" s="157" t="s">
        <v>200</v>
      </c>
      <c r="P164" s="154" t="s">
        <v>200</v>
      </c>
      <c r="Q164" s="155" t="s">
        <v>200</v>
      </c>
      <c r="R164" s="159" t="s">
        <v>200</v>
      </c>
      <c r="S164" s="157" t="s">
        <v>200</v>
      </c>
      <c r="T164" s="154" t="s">
        <v>200</v>
      </c>
      <c r="U164" s="155" t="s">
        <v>200</v>
      </c>
      <c r="V164" s="156" t="s">
        <v>200</v>
      </c>
    </row>
    <row r="165" spans="1:22" ht="50.25" thickBot="1">
      <c r="A165" s="93" t="s">
        <v>181</v>
      </c>
      <c r="B165" s="109" t="s">
        <v>52</v>
      </c>
      <c r="C165" s="153" t="s">
        <v>200</v>
      </c>
      <c r="D165" s="154" t="s">
        <v>200</v>
      </c>
      <c r="E165" s="155" t="s">
        <v>200</v>
      </c>
      <c r="F165" s="156" t="s">
        <v>200</v>
      </c>
      <c r="G165" s="157" t="s">
        <v>200</v>
      </c>
      <c r="H165" s="154" t="s">
        <v>200</v>
      </c>
      <c r="I165" s="155" t="s">
        <v>200</v>
      </c>
      <c r="J165" s="156"/>
      <c r="K165" s="157" t="s">
        <v>200</v>
      </c>
      <c r="L165" s="158" t="s">
        <v>200</v>
      </c>
      <c r="M165" s="155" t="s">
        <v>200</v>
      </c>
      <c r="N165" s="156"/>
      <c r="O165" s="157" t="s">
        <v>200</v>
      </c>
      <c r="P165" s="154" t="s">
        <v>200</v>
      </c>
      <c r="Q165" s="155" t="s">
        <v>200</v>
      </c>
      <c r="R165" s="159" t="s">
        <v>200</v>
      </c>
      <c r="S165" s="157" t="s">
        <v>200</v>
      </c>
      <c r="T165" s="154" t="s">
        <v>200</v>
      </c>
      <c r="U165" s="155" t="s">
        <v>200</v>
      </c>
      <c r="V165" s="156" t="s">
        <v>200</v>
      </c>
    </row>
    <row r="166" spans="1:22" ht="33.75" thickBot="1">
      <c r="A166" s="93" t="s">
        <v>182</v>
      </c>
      <c r="B166" s="109" t="s">
        <v>52</v>
      </c>
      <c r="C166" s="153" t="s">
        <v>200</v>
      </c>
      <c r="D166" s="154" t="s">
        <v>200</v>
      </c>
      <c r="E166" s="155" t="s">
        <v>200</v>
      </c>
      <c r="F166" s="156" t="s">
        <v>200</v>
      </c>
      <c r="G166" s="157" t="s">
        <v>200</v>
      </c>
      <c r="H166" s="154" t="s">
        <v>200</v>
      </c>
      <c r="I166" s="155" t="s">
        <v>200</v>
      </c>
      <c r="J166" s="156"/>
      <c r="K166" s="157" t="s">
        <v>200</v>
      </c>
      <c r="L166" s="158" t="s">
        <v>200</v>
      </c>
      <c r="M166" s="155" t="s">
        <v>200</v>
      </c>
      <c r="N166" s="156"/>
      <c r="O166" s="157" t="s">
        <v>200</v>
      </c>
      <c r="P166" s="154" t="s">
        <v>200</v>
      </c>
      <c r="Q166" s="155" t="s">
        <v>200</v>
      </c>
      <c r="R166" s="159" t="s">
        <v>200</v>
      </c>
      <c r="S166" s="157" t="s">
        <v>200</v>
      </c>
      <c r="T166" s="154" t="s">
        <v>200</v>
      </c>
      <c r="U166" s="155" t="s">
        <v>200</v>
      </c>
      <c r="V166" s="156" t="s">
        <v>200</v>
      </c>
    </row>
    <row r="167" spans="1:22" ht="17.25" thickBot="1">
      <c r="A167" s="93" t="s">
        <v>183</v>
      </c>
      <c r="B167" s="109" t="s">
        <v>52</v>
      </c>
      <c r="C167" s="153" t="s">
        <v>200</v>
      </c>
      <c r="D167" s="154" t="s">
        <v>200</v>
      </c>
      <c r="E167" s="155" t="s">
        <v>200</v>
      </c>
      <c r="F167" s="156" t="s">
        <v>200</v>
      </c>
      <c r="G167" s="157" t="s">
        <v>200</v>
      </c>
      <c r="H167" s="154" t="s">
        <v>200</v>
      </c>
      <c r="I167" s="155" t="s">
        <v>200</v>
      </c>
      <c r="J167" s="156"/>
      <c r="K167" s="157" t="s">
        <v>200</v>
      </c>
      <c r="L167" s="158" t="s">
        <v>200</v>
      </c>
      <c r="M167" s="155" t="s">
        <v>200</v>
      </c>
      <c r="N167" s="156"/>
      <c r="O167" s="157" t="s">
        <v>200</v>
      </c>
      <c r="P167" s="154" t="s">
        <v>200</v>
      </c>
      <c r="Q167" s="155" t="s">
        <v>200</v>
      </c>
      <c r="R167" s="159" t="s">
        <v>200</v>
      </c>
      <c r="S167" s="157" t="s">
        <v>200</v>
      </c>
      <c r="T167" s="154" t="s">
        <v>200</v>
      </c>
      <c r="U167" s="155" t="s">
        <v>200</v>
      </c>
      <c r="V167" s="156" t="s">
        <v>200</v>
      </c>
    </row>
    <row r="168" spans="1:22" ht="33.75" thickBot="1">
      <c r="A168" s="93" t="s">
        <v>184</v>
      </c>
      <c r="B168" s="109" t="s">
        <v>52</v>
      </c>
      <c r="C168" s="153" t="s">
        <v>200</v>
      </c>
      <c r="D168" s="154" t="s">
        <v>200</v>
      </c>
      <c r="E168" s="155" t="s">
        <v>200</v>
      </c>
      <c r="F168" s="156" t="s">
        <v>200</v>
      </c>
      <c r="G168" s="157" t="s">
        <v>200</v>
      </c>
      <c r="H168" s="154" t="s">
        <v>200</v>
      </c>
      <c r="I168" s="155" t="s">
        <v>200</v>
      </c>
      <c r="J168" s="156"/>
      <c r="K168" s="157" t="s">
        <v>200</v>
      </c>
      <c r="L168" s="158" t="s">
        <v>200</v>
      </c>
      <c r="M168" s="155" t="s">
        <v>200</v>
      </c>
      <c r="N168" s="156"/>
      <c r="O168" s="157" t="s">
        <v>200</v>
      </c>
      <c r="P168" s="154" t="s">
        <v>200</v>
      </c>
      <c r="Q168" s="155" t="s">
        <v>200</v>
      </c>
      <c r="R168" s="159" t="s">
        <v>200</v>
      </c>
      <c r="S168" s="157" t="s">
        <v>200</v>
      </c>
      <c r="T168" s="154" t="s">
        <v>200</v>
      </c>
      <c r="U168" s="155" t="s">
        <v>200</v>
      </c>
      <c r="V168" s="156" t="s">
        <v>200</v>
      </c>
    </row>
    <row r="169" spans="1:22" ht="33.75" thickBot="1">
      <c r="A169" s="93" t="s">
        <v>185</v>
      </c>
      <c r="B169" s="109" t="s">
        <v>52</v>
      </c>
      <c r="C169" s="153" t="s">
        <v>200</v>
      </c>
      <c r="D169" s="154" t="s">
        <v>200</v>
      </c>
      <c r="E169" s="155" t="s">
        <v>200</v>
      </c>
      <c r="F169" s="156" t="s">
        <v>200</v>
      </c>
      <c r="G169" s="157" t="s">
        <v>200</v>
      </c>
      <c r="H169" s="154" t="s">
        <v>200</v>
      </c>
      <c r="I169" s="155" t="s">
        <v>200</v>
      </c>
      <c r="J169" s="156"/>
      <c r="K169" s="157" t="s">
        <v>200</v>
      </c>
      <c r="L169" s="158" t="s">
        <v>200</v>
      </c>
      <c r="M169" s="155" t="s">
        <v>200</v>
      </c>
      <c r="N169" s="156"/>
      <c r="O169" s="157" t="s">
        <v>200</v>
      </c>
      <c r="P169" s="154" t="s">
        <v>200</v>
      </c>
      <c r="Q169" s="155" t="s">
        <v>200</v>
      </c>
      <c r="R169" s="159" t="s">
        <v>200</v>
      </c>
      <c r="S169" s="157" t="s">
        <v>200</v>
      </c>
      <c r="T169" s="154" t="s">
        <v>200</v>
      </c>
      <c r="U169" s="155" t="s">
        <v>200</v>
      </c>
      <c r="V169" s="156" t="s">
        <v>200</v>
      </c>
    </row>
    <row r="170" spans="1:22" ht="33.75" thickBot="1">
      <c r="A170" s="93" t="s">
        <v>186</v>
      </c>
      <c r="B170" s="109" t="s">
        <v>52</v>
      </c>
      <c r="C170" s="153" t="s">
        <v>200</v>
      </c>
      <c r="D170" s="154" t="s">
        <v>200</v>
      </c>
      <c r="E170" s="155" t="s">
        <v>200</v>
      </c>
      <c r="F170" s="156" t="s">
        <v>200</v>
      </c>
      <c r="G170" s="157" t="s">
        <v>200</v>
      </c>
      <c r="H170" s="154" t="s">
        <v>200</v>
      </c>
      <c r="I170" s="155" t="s">
        <v>200</v>
      </c>
      <c r="J170" s="156"/>
      <c r="K170" s="157" t="s">
        <v>200</v>
      </c>
      <c r="L170" s="158" t="s">
        <v>200</v>
      </c>
      <c r="M170" s="155" t="s">
        <v>200</v>
      </c>
      <c r="N170" s="156"/>
      <c r="O170" s="157" t="s">
        <v>200</v>
      </c>
      <c r="P170" s="154" t="s">
        <v>200</v>
      </c>
      <c r="Q170" s="155" t="s">
        <v>200</v>
      </c>
      <c r="R170" s="159" t="s">
        <v>200</v>
      </c>
      <c r="S170" s="157" t="s">
        <v>200</v>
      </c>
      <c r="T170" s="154" t="s">
        <v>200</v>
      </c>
      <c r="U170" s="155" t="s">
        <v>200</v>
      </c>
      <c r="V170" s="156" t="s">
        <v>200</v>
      </c>
    </row>
    <row r="171" spans="1:22" ht="33.75" thickBot="1">
      <c r="A171" s="94" t="s">
        <v>187</v>
      </c>
      <c r="B171" s="109" t="s">
        <v>52</v>
      </c>
      <c r="C171" s="153" t="s">
        <v>200</v>
      </c>
      <c r="D171" s="154" t="s">
        <v>200</v>
      </c>
      <c r="E171" s="155" t="s">
        <v>200</v>
      </c>
      <c r="F171" s="156" t="s">
        <v>200</v>
      </c>
      <c r="G171" s="157" t="s">
        <v>200</v>
      </c>
      <c r="H171" s="154" t="s">
        <v>200</v>
      </c>
      <c r="I171" s="155" t="s">
        <v>200</v>
      </c>
      <c r="J171" s="156"/>
      <c r="K171" s="157" t="s">
        <v>200</v>
      </c>
      <c r="L171" s="158" t="s">
        <v>200</v>
      </c>
      <c r="M171" s="155" t="s">
        <v>200</v>
      </c>
      <c r="N171" s="156"/>
      <c r="O171" s="157" t="s">
        <v>200</v>
      </c>
      <c r="P171" s="154" t="s">
        <v>200</v>
      </c>
      <c r="Q171" s="155" t="s">
        <v>200</v>
      </c>
      <c r="R171" s="159" t="s">
        <v>200</v>
      </c>
      <c r="S171" s="157" t="s">
        <v>200</v>
      </c>
      <c r="T171" s="154" t="s">
        <v>200</v>
      </c>
      <c r="U171" s="155" t="s">
        <v>200</v>
      </c>
      <c r="V171" s="156" t="s">
        <v>200</v>
      </c>
    </row>
    <row r="172" spans="1:22" ht="36.75" thickBot="1">
      <c r="A172" s="111" t="s">
        <v>188</v>
      </c>
      <c r="B172" s="89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183"/>
      <c r="Q172" s="183"/>
      <c r="R172" s="183"/>
      <c r="S172" s="183"/>
      <c r="T172" s="183"/>
      <c r="U172" s="183"/>
      <c r="V172" s="183"/>
    </row>
    <row r="173" spans="1:22" ht="33.75" thickBot="1">
      <c r="A173" s="93" t="s">
        <v>189</v>
      </c>
      <c r="B173" s="109" t="s">
        <v>190</v>
      </c>
      <c r="C173" s="153" t="s">
        <v>200</v>
      </c>
      <c r="D173" s="154" t="s">
        <v>200</v>
      </c>
      <c r="E173" s="155" t="s">
        <v>200</v>
      </c>
      <c r="F173" s="156" t="s">
        <v>200</v>
      </c>
      <c r="G173" s="157" t="s">
        <v>200</v>
      </c>
      <c r="H173" s="154" t="s">
        <v>200</v>
      </c>
      <c r="I173" s="155" t="s">
        <v>200</v>
      </c>
      <c r="J173" s="156"/>
      <c r="K173" s="157" t="s">
        <v>200</v>
      </c>
      <c r="L173" s="158" t="s">
        <v>200</v>
      </c>
      <c r="M173" s="155" t="s">
        <v>200</v>
      </c>
      <c r="N173" s="156"/>
      <c r="O173" s="157" t="s">
        <v>200</v>
      </c>
      <c r="P173" s="154" t="s">
        <v>200</v>
      </c>
      <c r="Q173" s="155" t="s">
        <v>200</v>
      </c>
      <c r="R173" s="159" t="s">
        <v>200</v>
      </c>
      <c r="S173" s="157" t="s">
        <v>200</v>
      </c>
      <c r="T173" s="154" t="s">
        <v>200</v>
      </c>
      <c r="U173" s="155" t="s">
        <v>200</v>
      </c>
      <c r="V173" s="156" t="s">
        <v>200</v>
      </c>
    </row>
    <row r="174" spans="1:22" ht="17.25" thickBot="1">
      <c r="A174" s="93" t="s">
        <v>191</v>
      </c>
      <c r="B174" s="89"/>
      <c r="C174" s="153" t="s">
        <v>200</v>
      </c>
      <c r="D174" s="154" t="s">
        <v>200</v>
      </c>
      <c r="E174" s="155" t="s">
        <v>200</v>
      </c>
      <c r="F174" s="156" t="s">
        <v>200</v>
      </c>
      <c r="G174" s="157" t="s">
        <v>200</v>
      </c>
      <c r="H174" s="154" t="s">
        <v>200</v>
      </c>
      <c r="I174" s="155" t="s">
        <v>200</v>
      </c>
      <c r="J174" s="156"/>
      <c r="K174" s="157">
        <v>10</v>
      </c>
      <c r="L174" s="158" t="s">
        <v>200</v>
      </c>
      <c r="M174" s="155" t="s">
        <v>200</v>
      </c>
      <c r="N174" s="156"/>
      <c r="O174" s="157" t="s">
        <v>200</v>
      </c>
      <c r="P174" s="154" t="s">
        <v>200</v>
      </c>
      <c r="Q174" s="155" t="s">
        <v>200</v>
      </c>
      <c r="R174" s="159" t="s">
        <v>200</v>
      </c>
      <c r="S174" s="157" t="s">
        <v>200</v>
      </c>
      <c r="T174" s="154" t="s">
        <v>200</v>
      </c>
      <c r="U174" s="155" t="s">
        <v>200</v>
      </c>
      <c r="V174" s="156" t="s">
        <v>200</v>
      </c>
    </row>
    <row r="175" spans="1:22" ht="17.25" thickBot="1">
      <c r="A175" s="93" t="s">
        <v>192</v>
      </c>
      <c r="B175" s="89"/>
      <c r="C175" s="153" t="s">
        <v>200</v>
      </c>
      <c r="D175" s="154" t="s">
        <v>200</v>
      </c>
      <c r="E175" s="155" t="s">
        <v>200</v>
      </c>
      <c r="F175" s="156" t="s">
        <v>200</v>
      </c>
      <c r="G175" s="157" t="s">
        <v>200</v>
      </c>
      <c r="H175" s="154" t="s">
        <v>200</v>
      </c>
      <c r="I175" s="155" t="s">
        <v>200</v>
      </c>
      <c r="J175" s="156"/>
      <c r="K175" s="157" t="s">
        <v>200</v>
      </c>
      <c r="L175" s="158" t="s">
        <v>200</v>
      </c>
      <c r="M175" s="155" t="s">
        <v>200</v>
      </c>
      <c r="N175" s="156"/>
      <c r="O175" s="157" t="s">
        <v>200</v>
      </c>
      <c r="P175" s="154" t="s">
        <v>200</v>
      </c>
      <c r="Q175" s="155" t="s">
        <v>200</v>
      </c>
      <c r="R175" s="159" t="s">
        <v>200</v>
      </c>
      <c r="S175" s="157" t="s">
        <v>200</v>
      </c>
      <c r="T175" s="154" t="s">
        <v>200</v>
      </c>
      <c r="U175" s="155" t="s">
        <v>200</v>
      </c>
      <c r="V175" s="156" t="s">
        <v>200</v>
      </c>
    </row>
    <row r="176" spans="1:22" ht="17.25" thickBot="1">
      <c r="A176" s="93" t="s">
        <v>193</v>
      </c>
      <c r="B176" s="89"/>
      <c r="C176" s="153" t="s">
        <v>200</v>
      </c>
      <c r="D176" s="154" t="s">
        <v>200</v>
      </c>
      <c r="E176" s="155" t="s">
        <v>200</v>
      </c>
      <c r="F176" s="156" t="s">
        <v>200</v>
      </c>
      <c r="G176" s="157" t="s">
        <v>200</v>
      </c>
      <c r="H176" s="154" t="s">
        <v>200</v>
      </c>
      <c r="I176" s="155" t="s">
        <v>200</v>
      </c>
      <c r="J176" s="184"/>
      <c r="K176" s="157" t="s">
        <v>200</v>
      </c>
      <c r="L176" s="185"/>
      <c r="M176" s="155" t="s">
        <v>200</v>
      </c>
      <c r="N176" s="184"/>
      <c r="O176" s="157" t="s">
        <v>200</v>
      </c>
      <c r="P176" s="154" t="s">
        <v>200</v>
      </c>
      <c r="Q176" s="155" t="s">
        <v>200</v>
      </c>
      <c r="R176" s="184"/>
      <c r="S176" s="157" t="s">
        <v>200</v>
      </c>
      <c r="T176" s="154" t="s">
        <v>200</v>
      </c>
      <c r="U176" s="155" t="s">
        <v>200</v>
      </c>
      <c r="V176" s="156" t="s">
        <v>200</v>
      </c>
    </row>
    <row r="177" spans="1:22" ht="17.25" thickBot="1">
      <c r="A177" s="93" t="s">
        <v>194</v>
      </c>
      <c r="B177" s="89"/>
      <c r="C177" s="153" t="s">
        <v>200</v>
      </c>
      <c r="D177" s="154" t="s">
        <v>200</v>
      </c>
      <c r="E177" s="155" t="s">
        <v>200</v>
      </c>
      <c r="F177" s="156" t="s">
        <v>200</v>
      </c>
      <c r="G177" s="157" t="s">
        <v>200</v>
      </c>
      <c r="H177" s="154" t="s">
        <v>200</v>
      </c>
      <c r="I177" s="155" t="s">
        <v>200</v>
      </c>
      <c r="J177" s="184"/>
      <c r="K177" s="203"/>
      <c r="L177" s="185"/>
      <c r="M177" s="155" t="s">
        <v>200</v>
      </c>
      <c r="N177" s="184"/>
      <c r="O177" s="203"/>
      <c r="P177" s="185"/>
      <c r="Q177" s="204"/>
      <c r="R177" s="184"/>
      <c r="S177" s="203"/>
      <c r="T177" s="185"/>
      <c r="U177" s="155" t="s">
        <v>200</v>
      </c>
      <c r="V177" s="156" t="s">
        <v>200</v>
      </c>
    </row>
    <row r="178" spans="1:22" ht="17.25" thickBot="1">
      <c r="A178" s="93" t="s">
        <v>274</v>
      </c>
      <c r="B178" s="89"/>
      <c r="C178" s="153" t="s">
        <v>200</v>
      </c>
      <c r="D178" s="154" t="s">
        <v>200</v>
      </c>
      <c r="E178" s="155" t="s">
        <v>200</v>
      </c>
      <c r="F178" s="156" t="s">
        <v>200</v>
      </c>
      <c r="G178" s="157" t="s">
        <v>200</v>
      </c>
      <c r="H178" s="154" t="s">
        <v>200</v>
      </c>
      <c r="I178" s="155" t="s">
        <v>200</v>
      </c>
      <c r="J178" s="184"/>
      <c r="K178" s="203"/>
      <c r="L178" s="185"/>
      <c r="M178" s="155" t="s">
        <v>200</v>
      </c>
      <c r="N178" s="184"/>
      <c r="O178" s="203"/>
      <c r="P178" s="185"/>
      <c r="Q178" s="204"/>
      <c r="R178" s="184"/>
      <c r="S178" s="203"/>
      <c r="T178" s="185"/>
      <c r="U178" s="155" t="s">
        <v>200</v>
      </c>
      <c r="V178" s="156" t="s">
        <v>200</v>
      </c>
    </row>
    <row r="179" spans="1:22" ht="17.25" thickBot="1">
      <c r="A179" s="201" t="s">
        <v>282</v>
      </c>
      <c r="B179" s="202" t="s">
        <v>283</v>
      </c>
      <c r="C179" s="190" t="s">
        <v>200</v>
      </c>
      <c r="D179" s="191" t="s">
        <v>200</v>
      </c>
      <c r="E179" s="192" t="s">
        <v>200</v>
      </c>
      <c r="F179" s="193" t="s">
        <v>200</v>
      </c>
      <c r="G179" s="194" t="s">
        <v>200</v>
      </c>
      <c r="H179" s="191" t="s">
        <v>200</v>
      </c>
      <c r="I179" s="192">
        <v>5</v>
      </c>
      <c r="J179" s="186"/>
      <c r="K179" s="187"/>
      <c r="L179" s="188"/>
      <c r="M179" s="192" t="s">
        <v>200</v>
      </c>
      <c r="N179" s="186"/>
      <c r="O179" s="187"/>
      <c r="P179" s="188"/>
      <c r="Q179" s="189"/>
      <c r="R179" s="186"/>
      <c r="S179" s="187"/>
      <c r="T179" s="188"/>
      <c r="U179" s="192" t="s">
        <v>200</v>
      </c>
      <c r="V179" s="193" t="s">
        <v>200</v>
      </c>
    </row>
    <row r="180" spans="1:22">
      <c r="C180" s="113"/>
      <c r="D180" s="113"/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  <c r="R180" s="113"/>
      <c r="S180" s="113"/>
      <c r="T180" s="113"/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2022-10-26T20:43:23Z</cp:lastPrinted>
  <dcterms:created xsi:type="dcterms:W3CDTF">2021-11-26T14:23:23Z</dcterms:created>
  <dcterms:modified xsi:type="dcterms:W3CDTF">2022-10-27T07:51:52Z</dcterms:modified>
</cp:coreProperties>
</file>