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NIM BIO\2023\aout\"/>
    </mc:Choice>
  </mc:AlternateContent>
  <xr:revisionPtr revIDLastSave="0" documentId="13_ncr:1_{874125E3-4D12-48E8-AE19-D43650E307C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emaine 34" sheetId="1" r:id="rId1"/>
    <sheet name="Synthèse région" sheetId="2" r:id="rId2"/>
    <sheet name="Synthèse dép" sheetId="3" r:id="rId3"/>
  </sheets>
  <definedNames>
    <definedName name="_xlnm.Print_Titles" localSheetId="2">'Synthèse dép'!$6:$7</definedName>
    <definedName name="_xlnm.Print_Titles" localSheetId="1">'Synthèse région'!$4:$5</definedName>
    <definedName name="_xlnm.Print_Area" localSheetId="2">'Synthèse dép'!$A$1:$V$185</definedName>
    <definedName name="_xlnm.Print_Area" localSheetId="1">'Synthèse région'!$A$1:$L$185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D107" i="1" l="1"/>
  <c r="CD75" i="1"/>
  <c r="CG66" i="1"/>
  <c r="CF66" i="1"/>
  <c r="CE66" i="1"/>
  <c r="CD66" i="1"/>
  <c r="CG67" i="1"/>
  <c r="CF67" i="1"/>
  <c r="CE67" i="1"/>
  <c r="CD67" i="1"/>
  <c r="CG75" i="1"/>
  <c r="CG109" i="1"/>
  <c r="CF109" i="1"/>
  <c r="CE109" i="1"/>
  <c r="CD109" i="1"/>
  <c r="CJ181" i="1"/>
  <c r="CJ180" i="1"/>
  <c r="CJ179" i="1"/>
  <c r="CJ178" i="1"/>
  <c r="CJ177" i="1"/>
  <c r="CJ176" i="1"/>
  <c r="CJ175" i="1"/>
  <c r="CJ174" i="1"/>
  <c r="CJ173" i="1"/>
  <c r="CJ172" i="1"/>
  <c r="CJ171" i="1"/>
  <c r="CJ170" i="1"/>
  <c r="CJ169" i="1"/>
  <c r="CJ168" i="1"/>
  <c r="CJ167" i="1"/>
  <c r="CJ166" i="1"/>
  <c r="CJ165" i="1"/>
  <c r="CJ164" i="1"/>
  <c r="CJ163" i="1"/>
  <c r="CJ162" i="1"/>
  <c r="CJ161" i="1"/>
  <c r="CJ160" i="1"/>
  <c r="CJ159" i="1"/>
  <c r="CJ7" i="1"/>
  <c r="CI7" i="1"/>
  <c r="CH7" i="1"/>
  <c r="CG7" i="1"/>
  <c r="CF7" i="1"/>
  <c r="CE7" i="1"/>
  <c r="CD7" i="1"/>
  <c r="CJ6" i="1"/>
  <c r="CI6" i="1"/>
  <c r="CG6" i="1"/>
  <c r="CF6" i="1"/>
  <c r="CE6" i="1"/>
  <c r="CD6" i="1"/>
  <c r="CM173" i="1"/>
  <c r="CM148" i="1"/>
  <c r="CU5" i="1"/>
  <c r="DI40" i="1"/>
  <c r="DH40" i="1"/>
  <c r="DG40" i="1"/>
  <c r="DF40" i="1"/>
  <c r="DE40" i="1"/>
  <c r="DD40" i="1"/>
  <c r="DC40" i="1"/>
  <c r="DB40" i="1"/>
  <c r="DA40" i="1"/>
  <c r="CY40" i="1"/>
  <c r="CX40" i="1"/>
  <c r="CW40" i="1"/>
  <c r="CU40" i="1"/>
  <c r="CT40" i="1"/>
  <c r="CS40" i="1"/>
  <c r="CR40" i="1"/>
  <c r="CQ40" i="1"/>
  <c r="CP40" i="1"/>
  <c r="CO40" i="1"/>
  <c r="CN40" i="1"/>
  <c r="CJ5" i="1"/>
  <c r="CG5" i="1"/>
  <c r="CD5" i="1"/>
  <c r="DI8" i="1"/>
  <c r="DI181" i="1"/>
  <c r="DI180" i="1"/>
  <c r="DI179" i="1"/>
  <c r="DI178" i="1"/>
  <c r="DI177" i="1"/>
  <c r="DI176" i="1"/>
  <c r="DI175" i="1"/>
  <c r="DI174" i="1"/>
  <c r="DI173" i="1"/>
  <c r="DI172" i="1"/>
  <c r="DI171" i="1"/>
  <c r="DI170" i="1"/>
  <c r="DI169" i="1"/>
  <c r="DI168" i="1"/>
  <c r="DI167" i="1"/>
  <c r="DI166" i="1"/>
  <c r="DI165" i="1"/>
  <c r="DI164" i="1"/>
  <c r="DI163" i="1"/>
  <c r="DI162" i="1"/>
  <c r="DI161" i="1"/>
  <c r="DI160" i="1"/>
  <c r="DI159" i="1"/>
  <c r="DI158" i="1"/>
  <c r="DI157" i="1"/>
  <c r="DI156" i="1"/>
  <c r="DI155" i="1"/>
  <c r="DI154" i="1"/>
  <c r="DI153" i="1"/>
  <c r="DI152" i="1"/>
  <c r="DI151" i="1"/>
  <c r="DI150" i="1"/>
  <c r="DI149" i="1"/>
  <c r="DI148" i="1"/>
  <c r="DI147" i="1"/>
  <c r="DI146" i="1"/>
  <c r="DI145" i="1"/>
  <c r="DI144" i="1"/>
  <c r="DI143" i="1"/>
  <c r="DI142" i="1"/>
  <c r="DI141" i="1"/>
  <c r="DI140" i="1"/>
  <c r="DI139" i="1"/>
  <c r="DI138" i="1"/>
  <c r="DI137" i="1"/>
  <c r="DI136" i="1"/>
  <c r="DI135" i="1"/>
  <c r="DI134" i="1"/>
  <c r="DI133" i="1"/>
  <c r="DI132" i="1"/>
  <c r="DI131" i="1"/>
  <c r="DI130" i="1"/>
  <c r="DI129" i="1"/>
  <c r="DI128" i="1"/>
  <c r="DI127" i="1"/>
  <c r="DI126" i="1"/>
  <c r="DI125" i="1"/>
  <c r="DI124" i="1"/>
  <c r="DI123" i="1"/>
  <c r="DI122" i="1"/>
  <c r="DI121" i="1"/>
  <c r="DI120" i="1"/>
  <c r="DI119" i="1"/>
  <c r="DI118" i="1"/>
  <c r="DI117" i="1"/>
  <c r="DI116" i="1"/>
  <c r="DI115" i="1"/>
  <c r="DI114" i="1"/>
  <c r="DI113" i="1"/>
  <c r="DI112" i="1"/>
  <c r="DI111" i="1"/>
  <c r="DI110" i="1"/>
  <c r="DI109" i="1"/>
  <c r="DI108" i="1"/>
  <c r="DI107" i="1"/>
  <c r="DI106" i="1"/>
  <c r="DI105" i="1"/>
  <c r="DI104" i="1"/>
  <c r="DI103" i="1"/>
  <c r="DI102" i="1"/>
  <c r="DI101" i="1"/>
  <c r="DI100" i="1"/>
  <c r="DI99" i="1"/>
  <c r="DI98" i="1"/>
  <c r="DI97" i="1"/>
  <c r="DI96" i="1"/>
  <c r="DI95" i="1"/>
  <c r="DI94" i="1"/>
  <c r="DI93" i="1"/>
  <c r="DI92" i="1"/>
  <c r="DI91" i="1"/>
  <c r="DI90" i="1"/>
  <c r="DI89" i="1"/>
  <c r="DI88" i="1"/>
  <c r="DI87" i="1"/>
  <c r="DI86" i="1"/>
  <c r="DI85" i="1"/>
  <c r="DI84" i="1"/>
  <c r="DI83" i="1"/>
  <c r="DI82" i="1"/>
  <c r="DI81" i="1"/>
  <c r="DI80" i="1"/>
  <c r="DI79" i="1"/>
  <c r="DI78" i="1"/>
  <c r="DI77" i="1"/>
  <c r="DI76" i="1"/>
  <c r="DI75" i="1"/>
  <c r="DI74" i="1"/>
  <c r="DI73" i="1"/>
  <c r="DI72" i="1"/>
  <c r="DI71" i="1"/>
  <c r="DI70" i="1"/>
  <c r="DI69" i="1"/>
  <c r="DI68" i="1"/>
  <c r="DI67" i="1"/>
  <c r="DI66" i="1"/>
  <c r="DI65" i="1"/>
  <c r="DI64" i="1"/>
  <c r="DI63" i="1"/>
  <c r="DI62" i="1"/>
  <c r="DI61" i="1"/>
  <c r="DI60" i="1"/>
  <c r="DI59" i="1"/>
  <c r="DI58" i="1"/>
  <c r="DI57" i="1"/>
  <c r="DI56" i="1"/>
  <c r="DI55" i="1"/>
  <c r="DI54" i="1"/>
  <c r="DI53" i="1"/>
  <c r="DI52" i="1"/>
  <c r="DI51" i="1"/>
  <c r="DI50" i="1"/>
  <c r="DI49" i="1"/>
  <c r="DI48" i="1"/>
  <c r="DI47" i="1"/>
  <c r="DI46" i="1"/>
  <c r="DI45" i="1"/>
  <c r="DI44" i="1"/>
  <c r="DI43" i="1"/>
  <c r="DI42" i="1"/>
  <c r="DI41" i="1"/>
  <c r="DI39" i="1"/>
  <c r="DI38" i="1"/>
  <c r="DI37" i="1"/>
  <c r="DI36" i="1"/>
  <c r="DI35" i="1"/>
  <c r="DI34" i="1"/>
  <c r="DI33" i="1"/>
  <c r="DI32" i="1"/>
  <c r="DI31" i="1"/>
  <c r="DI30" i="1"/>
  <c r="DI29" i="1"/>
  <c r="DI28" i="1"/>
  <c r="DI27" i="1"/>
  <c r="DI26" i="1"/>
  <c r="DI25" i="1"/>
  <c r="DI24" i="1"/>
  <c r="DI23" i="1"/>
  <c r="DI22" i="1"/>
  <c r="DI21" i="1"/>
  <c r="DI20" i="1"/>
  <c r="DI19" i="1"/>
  <c r="DI18" i="1"/>
  <c r="DI17" i="1"/>
  <c r="DI16" i="1"/>
  <c r="DI15" i="1"/>
  <c r="DI14" i="1"/>
  <c r="DI13" i="1"/>
  <c r="DI12" i="1"/>
  <c r="DI11" i="1"/>
  <c r="DI10" i="1"/>
  <c r="DI9" i="1"/>
  <c r="DI7" i="1"/>
  <c r="DI6" i="1"/>
  <c r="DI5" i="1"/>
  <c r="CO5" i="1"/>
  <c r="CN176" i="1" l="1"/>
  <c r="DD5" i="1"/>
  <c r="DB5" i="1" l="1"/>
  <c r="DH29" i="1"/>
  <c r="DG29" i="1"/>
  <c r="DF29" i="1"/>
  <c r="DE29" i="1"/>
  <c r="DD29" i="1"/>
  <c r="DC29" i="1"/>
  <c r="DB29" i="1"/>
  <c r="DA29" i="1"/>
  <c r="CY29" i="1"/>
  <c r="CX29" i="1"/>
  <c r="CW29" i="1"/>
  <c r="CU29" i="1"/>
  <c r="CT29" i="1"/>
  <c r="CS29" i="1"/>
  <c r="CR29" i="1"/>
  <c r="CQ29" i="1"/>
  <c r="CP29" i="1"/>
  <c r="CO29" i="1"/>
  <c r="CN29" i="1"/>
  <c r="DH176" i="1"/>
  <c r="DG176" i="1"/>
  <c r="DF176" i="1"/>
  <c r="DE176" i="1"/>
  <c r="DD176" i="1"/>
  <c r="DC176" i="1"/>
  <c r="DB176" i="1"/>
  <c r="DA176" i="1"/>
  <c r="CY176" i="1"/>
  <c r="CX176" i="1"/>
  <c r="CW176" i="1"/>
  <c r="CU176" i="1"/>
  <c r="CT176" i="1"/>
  <c r="CS176" i="1"/>
  <c r="CR176" i="1"/>
  <c r="CQ176" i="1"/>
  <c r="CP176" i="1"/>
  <c r="CO176" i="1"/>
  <c r="DH173" i="1"/>
  <c r="DG173" i="1"/>
  <c r="DF173" i="1"/>
  <c r="DE173" i="1"/>
  <c r="DD173" i="1"/>
  <c r="DC173" i="1"/>
  <c r="DB173" i="1"/>
  <c r="DA173" i="1"/>
  <c r="CY173" i="1"/>
  <c r="CX173" i="1"/>
  <c r="CW173" i="1"/>
  <c r="CU173" i="1"/>
  <c r="CT173" i="1"/>
  <c r="CS173" i="1"/>
  <c r="CR173" i="1"/>
  <c r="CQ173" i="1"/>
  <c r="CP173" i="1"/>
  <c r="CO173" i="1"/>
  <c r="DH178" i="1"/>
  <c r="DG178" i="1"/>
  <c r="DF178" i="1"/>
  <c r="DE178" i="1"/>
  <c r="DD178" i="1"/>
  <c r="DC178" i="1"/>
  <c r="DB178" i="1"/>
  <c r="DA178" i="1"/>
  <c r="CY178" i="1"/>
  <c r="CX178" i="1"/>
  <c r="CW178" i="1"/>
  <c r="CU178" i="1"/>
  <c r="CT178" i="1"/>
  <c r="CS178" i="1"/>
  <c r="CR178" i="1"/>
  <c r="CQ178" i="1"/>
  <c r="CP178" i="1"/>
  <c r="CO178" i="1"/>
  <c r="DH180" i="1"/>
  <c r="DG180" i="1"/>
  <c r="DF180" i="1"/>
  <c r="DE180" i="1"/>
  <c r="DD180" i="1"/>
  <c r="DC180" i="1"/>
  <c r="DB180" i="1"/>
  <c r="DA180" i="1"/>
  <c r="CY180" i="1"/>
  <c r="CX180" i="1"/>
  <c r="CW180" i="1"/>
  <c r="CU180" i="1"/>
  <c r="CT180" i="1"/>
  <c r="CS180" i="1"/>
  <c r="CR180" i="1"/>
  <c r="CQ180" i="1"/>
  <c r="CP180" i="1"/>
  <c r="CO180" i="1"/>
  <c r="DH177" i="1"/>
  <c r="DG177" i="1"/>
  <c r="DF177" i="1"/>
  <c r="DE177" i="1"/>
  <c r="DD177" i="1"/>
  <c r="DC177" i="1"/>
  <c r="DB177" i="1"/>
  <c r="DA177" i="1"/>
  <c r="CY177" i="1"/>
  <c r="CX177" i="1"/>
  <c r="CW177" i="1"/>
  <c r="CU177" i="1"/>
  <c r="CT177" i="1"/>
  <c r="CS177" i="1"/>
  <c r="CR177" i="1"/>
  <c r="CQ177" i="1"/>
  <c r="CP177" i="1"/>
  <c r="CO177" i="1"/>
  <c r="DH175" i="1"/>
  <c r="DG175" i="1"/>
  <c r="DF175" i="1"/>
  <c r="DE175" i="1"/>
  <c r="DD175" i="1"/>
  <c r="DC175" i="1"/>
  <c r="DB175" i="1"/>
  <c r="DA175" i="1"/>
  <c r="CY175" i="1"/>
  <c r="CX175" i="1"/>
  <c r="CW175" i="1"/>
  <c r="CU175" i="1"/>
  <c r="CT175" i="1"/>
  <c r="CS175" i="1"/>
  <c r="CR175" i="1"/>
  <c r="CQ175" i="1"/>
  <c r="CP175" i="1"/>
  <c r="CO175" i="1"/>
  <c r="DH174" i="1"/>
  <c r="DG174" i="1"/>
  <c r="DF174" i="1"/>
  <c r="DE174" i="1"/>
  <c r="DD174" i="1"/>
  <c r="DC174" i="1"/>
  <c r="DB174" i="1"/>
  <c r="DA174" i="1"/>
  <c r="CY174" i="1"/>
  <c r="CX174" i="1"/>
  <c r="CW174" i="1"/>
  <c r="CU174" i="1"/>
  <c r="CT174" i="1"/>
  <c r="CS174" i="1"/>
  <c r="CR174" i="1"/>
  <c r="CQ174" i="1"/>
  <c r="CP174" i="1"/>
  <c r="CO174" i="1"/>
  <c r="DH179" i="1"/>
  <c r="DG179" i="1"/>
  <c r="DF179" i="1"/>
  <c r="DE179" i="1"/>
  <c r="DD179" i="1"/>
  <c r="DC179" i="1"/>
  <c r="DB179" i="1"/>
  <c r="DA179" i="1"/>
  <c r="CY179" i="1"/>
  <c r="CX179" i="1"/>
  <c r="CW179" i="1"/>
  <c r="CU179" i="1"/>
  <c r="CT179" i="1"/>
  <c r="CS179" i="1"/>
  <c r="CR179" i="1"/>
  <c r="CQ179" i="1"/>
  <c r="CP179" i="1"/>
  <c r="CO179" i="1"/>
  <c r="DH181" i="1"/>
  <c r="DG181" i="1"/>
  <c r="DF181" i="1"/>
  <c r="DE181" i="1"/>
  <c r="DD181" i="1"/>
  <c r="DC181" i="1"/>
  <c r="DB181" i="1"/>
  <c r="DA181" i="1"/>
  <c r="CY181" i="1"/>
  <c r="CX181" i="1"/>
  <c r="CW181" i="1"/>
  <c r="CU181" i="1"/>
  <c r="CT181" i="1"/>
  <c r="CS181" i="1"/>
  <c r="CR181" i="1"/>
  <c r="CQ181" i="1"/>
  <c r="CP181" i="1"/>
  <c r="CO181" i="1"/>
  <c r="DH172" i="1"/>
  <c r="DG172" i="1"/>
  <c r="DF172" i="1"/>
  <c r="DE172" i="1"/>
  <c r="DD172" i="1"/>
  <c r="DC172" i="1"/>
  <c r="DB172" i="1"/>
  <c r="DA172" i="1"/>
  <c r="CY172" i="1"/>
  <c r="CX172" i="1"/>
  <c r="CW172" i="1"/>
  <c r="CU172" i="1"/>
  <c r="CT172" i="1"/>
  <c r="CS172" i="1"/>
  <c r="CR172" i="1"/>
  <c r="CQ172" i="1"/>
  <c r="CP172" i="1"/>
  <c r="CO172" i="1"/>
  <c r="DH171" i="1"/>
  <c r="DG171" i="1"/>
  <c r="DF171" i="1"/>
  <c r="DE171" i="1"/>
  <c r="DD171" i="1"/>
  <c r="DC171" i="1"/>
  <c r="DB171" i="1"/>
  <c r="DA171" i="1"/>
  <c r="CY171" i="1"/>
  <c r="CX171" i="1"/>
  <c r="CW171" i="1"/>
  <c r="CU171" i="1"/>
  <c r="CT171" i="1"/>
  <c r="CS171" i="1"/>
  <c r="CR171" i="1"/>
  <c r="CQ171" i="1"/>
  <c r="CP171" i="1"/>
  <c r="CO171" i="1"/>
  <c r="DH170" i="1"/>
  <c r="DG170" i="1"/>
  <c r="DF170" i="1"/>
  <c r="DE170" i="1"/>
  <c r="DD170" i="1"/>
  <c r="DC170" i="1"/>
  <c r="DB170" i="1"/>
  <c r="DA170" i="1"/>
  <c r="CY170" i="1"/>
  <c r="CX170" i="1"/>
  <c r="CW170" i="1"/>
  <c r="CU170" i="1"/>
  <c r="CT170" i="1"/>
  <c r="CS170" i="1"/>
  <c r="CR170" i="1"/>
  <c r="CQ170" i="1"/>
  <c r="CP170" i="1"/>
  <c r="CO170" i="1"/>
  <c r="DH169" i="1"/>
  <c r="DG169" i="1"/>
  <c r="DF169" i="1"/>
  <c r="DE169" i="1"/>
  <c r="DD169" i="1"/>
  <c r="DC169" i="1"/>
  <c r="DB169" i="1"/>
  <c r="DA169" i="1"/>
  <c r="CY169" i="1"/>
  <c r="CX169" i="1"/>
  <c r="CW169" i="1"/>
  <c r="CU169" i="1"/>
  <c r="CT169" i="1"/>
  <c r="CS169" i="1"/>
  <c r="CR169" i="1"/>
  <c r="CQ169" i="1"/>
  <c r="CP169" i="1"/>
  <c r="CO169" i="1"/>
  <c r="DH168" i="1"/>
  <c r="DG168" i="1"/>
  <c r="DF168" i="1"/>
  <c r="DE168" i="1"/>
  <c r="DD168" i="1"/>
  <c r="DC168" i="1"/>
  <c r="DB168" i="1"/>
  <c r="DA168" i="1"/>
  <c r="CY168" i="1"/>
  <c r="CX168" i="1"/>
  <c r="CW168" i="1"/>
  <c r="CU168" i="1"/>
  <c r="CT168" i="1"/>
  <c r="CS168" i="1"/>
  <c r="CR168" i="1"/>
  <c r="CQ168" i="1"/>
  <c r="CP168" i="1"/>
  <c r="CO168" i="1"/>
  <c r="DH167" i="1"/>
  <c r="DG167" i="1"/>
  <c r="DF167" i="1"/>
  <c r="DE167" i="1"/>
  <c r="DD167" i="1"/>
  <c r="DC167" i="1"/>
  <c r="DB167" i="1"/>
  <c r="DA167" i="1"/>
  <c r="CY167" i="1"/>
  <c r="CX167" i="1"/>
  <c r="CW167" i="1"/>
  <c r="CU167" i="1"/>
  <c r="CT167" i="1"/>
  <c r="CS167" i="1"/>
  <c r="CR167" i="1"/>
  <c r="CQ167" i="1"/>
  <c r="CP167" i="1"/>
  <c r="CO167" i="1"/>
  <c r="DH166" i="1"/>
  <c r="DG166" i="1"/>
  <c r="DF166" i="1"/>
  <c r="DE166" i="1"/>
  <c r="DD166" i="1"/>
  <c r="DC166" i="1"/>
  <c r="DB166" i="1"/>
  <c r="DA166" i="1"/>
  <c r="CY166" i="1"/>
  <c r="CX166" i="1"/>
  <c r="CW166" i="1"/>
  <c r="CU166" i="1"/>
  <c r="CT166" i="1"/>
  <c r="CS166" i="1"/>
  <c r="CR166" i="1"/>
  <c r="CQ166" i="1"/>
  <c r="CP166" i="1"/>
  <c r="CO166" i="1"/>
  <c r="DH165" i="1"/>
  <c r="DG165" i="1"/>
  <c r="DF165" i="1"/>
  <c r="DE165" i="1"/>
  <c r="DD165" i="1"/>
  <c r="DC165" i="1"/>
  <c r="DB165" i="1"/>
  <c r="DA165" i="1"/>
  <c r="CY165" i="1"/>
  <c r="CX165" i="1"/>
  <c r="CW165" i="1"/>
  <c r="CU165" i="1"/>
  <c r="CT165" i="1"/>
  <c r="CS165" i="1"/>
  <c r="CR165" i="1"/>
  <c r="CQ165" i="1"/>
  <c r="CP165" i="1"/>
  <c r="CO165" i="1"/>
  <c r="DH164" i="1"/>
  <c r="DG164" i="1"/>
  <c r="DF164" i="1"/>
  <c r="DE164" i="1"/>
  <c r="DD164" i="1"/>
  <c r="DC164" i="1"/>
  <c r="DB164" i="1"/>
  <c r="DA164" i="1"/>
  <c r="CY164" i="1"/>
  <c r="CX164" i="1"/>
  <c r="CW164" i="1"/>
  <c r="CU164" i="1"/>
  <c r="CT164" i="1"/>
  <c r="CS164" i="1"/>
  <c r="CR164" i="1"/>
  <c r="CQ164" i="1"/>
  <c r="CP164" i="1"/>
  <c r="CO164" i="1"/>
  <c r="DH163" i="1"/>
  <c r="DG163" i="1"/>
  <c r="DF163" i="1"/>
  <c r="DE163" i="1"/>
  <c r="DD163" i="1"/>
  <c r="DC163" i="1"/>
  <c r="DB163" i="1"/>
  <c r="DA163" i="1"/>
  <c r="CY163" i="1"/>
  <c r="CX163" i="1"/>
  <c r="CW163" i="1"/>
  <c r="CU163" i="1"/>
  <c r="CT163" i="1"/>
  <c r="CS163" i="1"/>
  <c r="CR163" i="1"/>
  <c r="CQ163" i="1"/>
  <c r="CP163" i="1"/>
  <c r="CO163" i="1"/>
  <c r="DH162" i="1"/>
  <c r="DG162" i="1"/>
  <c r="DF162" i="1"/>
  <c r="DE162" i="1"/>
  <c r="DD162" i="1"/>
  <c r="DC162" i="1"/>
  <c r="DB162" i="1"/>
  <c r="DA162" i="1"/>
  <c r="CY162" i="1"/>
  <c r="CX162" i="1"/>
  <c r="CW162" i="1"/>
  <c r="CU162" i="1"/>
  <c r="CT162" i="1"/>
  <c r="CS162" i="1"/>
  <c r="CR162" i="1"/>
  <c r="CQ162" i="1"/>
  <c r="CP162" i="1"/>
  <c r="CO162" i="1"/>
  <c r="DH161" i="1"/>
  <c r="DG161" i="1"/>
  <c r="DF161" i="1"/>
  <c r="DE161" i="1"/>
  <c r="DD161" i="1"/>
  <c r="DC161" i="1"/>
  <c r="DB161" i="1"/>
  <c r="DA161" i="1"/>
  <c r="CY161" i="1"/>
  <c r="CX161" i="1"/>
  <c r="CW161" i="1"/>
  <c r="CU161" i="1"/>
  <c r="CT161" i="1"/>
  <c r="CS161" i="1"/>
  <c r="CR161" i="1"/>
  <c r="CQ161" i="1"/>
  <c r="CP161" i="1"/>
  <c r="CO161" i="1"/>
  <c r="DH160" i="1"/>
  <c r="DG160" i="1"/>
  <c r="DF160" i="1"/>
  <c r="DE160" i="1"/>
  <c r="DD160" i="1"/>
  <c r="DC160" i="1"/>
  <c r="DB160" i="1"/>
  <c r="DA160" i="1"/>
  <c r="CY160" i="1"/>
  <c r="CX160" i="1"/>
  <c r="CW160" i="1"/>
  <c r="CU160" i="1"/>
  <c r="CT160" i="1"/>
  <c r="CS160" i="1"/>
  <c r="CR160" i="1"/>
  <c r="CQ160" i="1"/>
  <c r="CP160" i="1"/>
  <c r="CO160" i="1"/>
  <c r="DH159" i="1"/>
  <c r="DG159" i="1"/>
  <c r="DF159" i="1"/>
  <c r="DE159" i="1"/>
  <c r="DD159" i="1"/>
  <c r="DC159" i="1"/>
  <c r="DB159" i="1"/>
  <c r="DA159" i="1"/>
  <c r="CY159" i="1"/>
  <c r="CX159" i="1"/>
  <c r="CW159" i="1"/>
  <c r="CU159" i="1"/>
  <c r="CT159" i="1"/>
  <c r="CS159" i="1"/>
  <c r="CR159" i="1"/>
  <c r="CQ159" i="1"/>
  <c r="CP159" i="1"/>
  <c r="CO159" i="1"/>
  <c r="DH158" i="1"/>
  <c r="DG158" i="1"/>
  <c r="DF158" i="1"/>
  <c r="DE158" i="1"/>
  <c r="DD158" i="1"/>
  <c r="DC158" i="1"/>
  <c r="DB158" i="1"/>
  <c r="DA158" i="1"/>
  <c r="CY158" i="1"/>
  <c r="CX158" i="1"/>
  <c r="CW158" i="1"/>
  <c r="CU158" i="1"/>
  <c r="CT158" i="1"/>
  <c r="CS158" i="1"/>
  <c r="CR158" i="1"/>
  <c r="CQ158" i="1"/>
  <c r="CP158" i="1"/>
  <c r="CO158" i="1"/>
  <c r="DH157" i="1"/>
  <c r="DG157" i="1"/>
  <c r="DF157" i="1"/>
  <c r="DE157" i="1"/>
  <c r="DD157" i="1"/>
  <c r="DC157" i="1"/>
  <c r="DB157" i="1"/>
  <c r="DA157" i="1"/>
  <c r="CY157" i="1"/>
  <c r="CX157" i="1"/>
  <c r="CW157" i="1"/>
  <c r="CU157" i="1"/>
  <c r="CT157" i="1"/>
  <c r="CS157" i="1"/>
  <c r="CR157" i="1"/>
  <c r="CQ157" i="1"/>
  <c r="CP157" i="1"/>
  <c r="CO157" i="1"/>
  <c r="DH156" i="1"/>
  <c r="DG156" i="1"/>
  <c r="DF156" i="1"/>
  <c r="DE156" i="1"/>
  <c r="DD156" i="1"/>
  <c r="DC156" i="1"/>
  <c r="DB156" i="1"/>
  <c r="DA156" i="1"/>
  <c r="CY156" i="1"/>
  <c r="CX156" i="1"/>
  <c r="CW156" i="1"/>
  <c r="CU156" i="1"/>
  <c r="CT156" i="1"/>
  <c r="CS156" i="1"/>
  <c r="CR156" i="1"/>
  <c r="CQ156" i="1"/>
  <c r="CP156" i="1"/>
  <c r="CO156" i="1"/>
  <c r="DH155" i="1"/>
  <c r="DG155" i="1"/>
  <c r="DF155" i="1"/>
  <c r="DE155" i="1"/>
  <c r="DD155" i="1"/>
  <c r="DC155" i="1"/>
  <c r="DB155" i="1"/>
  <c r="DA155" i="1"/>
  <c r="CY155" i="1"/>
  <c r="CX155" i="1"/>
  <c r="CW155" i="1"/>
  <c r="CU155" i="1"/>
  <c r="CT155" i="1"/>
  <c r="CS155" i="1"/>
  <c r="CR155" i="1"/>
  <c r="CQ155" i="1"/>
  <c r="CP155" i="1"/>
  <c r="CO155" i="1"/>
  <c r="DH154" i="1"/>
  <c r="DG154" i="1"/>
  <c r="DF154" i="1"/>
  <c r="DE154" i="1"/>
  <c r="DD154" i="1"/>
  <c r="DC154" i="1"/>
  <c r="DB154" i="1"/>
  <c r="DA154" i="1"/>
  <c r="CY154" i="1"/>
  <c r="CX154" i="1"/>
  <c r="CW154" i="1"/>
  <c r="CU154" i="1"/>
  <c r="CT154" i="1"/>
  <c r="CS154" i="1"/>
  <c r="CR154" i="1"/>
  <c r="CQ154" i="1"/>
  <c r="CP154" i="1"/>
  <c r="CO154" i="1"/>
  <c r="DH153" i="1"/>
  <c r="DG153" i="1"/>
  <c r="DF153" i="1"/>
  <c r="DE153" i="1"/>
  <c r="DD153" i="1"/>
  <c r="DC153" i="1"/>
  <c r="DB153" i="1"/>
  <c r="DA153" i="1"/>
  <c r="CY153" i="1"/>
  <c r="CX153" i="1"/>
  <c r="CW153" i="1"/>
  <c r="CU153" i="1"/>
  <c r="CT153" i="1"/>
  <c r="CS153" i="1"/>
  <c r="CR153" i="1"/>
  <c r="CQ153" i="1"/>
  <c r="CP153" i="1"/>
  <c r="CO153" i="1"/>
  <c r="DH152" i="1"/>
  <c r="DG152" i="1"/>
  <c r="DF152" i="1"/>
  <c r="DE152" i="1"/>
  <c r="DD152" i="1"/>
  <c r="DC152" i="1"/>
  <c r="DB152" i="1"/>
  <c r="DA152" i="1"/>
  <c r="CY152" i="1"/>
  <c r="CX152" i="1"/>
  <c r="CW152" i="1"/>
  <c r="CU152" i="1"/>
  <c r="CT152" i="1"/>
  <c r="CS152" i="1"/>
  <c r="CR152" i="1"/>
  <c r="CQ152" i="1"/>
  <c r="CP152" i="1"/>
  <c r="CO152" i="1"/>
  <c r="DH151" i="1"/>
  <c r="DG151" i="1"/>
  <c r="DF151" i="1"/>
  <c r="DE151" i="1"/>
  <c r="DD151" i="1"/>
  <c r="DC151" i="1"/>
  <c r="DB151" i="1"/>
  <c r="DA151" i="1"/>
  <c r="CY151" i="1"/>
  <c r="CX151" i="1"/>
  <c r="CW151" i="1"/>
  <c r="CU151" i="1"/>
  <c r="CT151" i="1"/>
  <c r="CS151" i="1"/>
  <c r="CR151" i="1"/>
  <c r="CQ151" i="1"/>
  <c r="CP151" i="1"/>
  <c r="CO151" i="1"/>
  <c r="DH150" i="1"/>
  <c r="DG150" i="1"/>
  <c r="DF150" i="1"/>
  <c r="DE150" i="1"/>
  <c r="DD150" i="1"/>
  <c r="DC150" i="1"/>
  <c r="DB150" i="1"/>
  <c r="DA150" i="1"/>
  <c r="CY150" i="1"/>
  <c r="CX150" i="1"/>
  <c r="CW150" i="1"/>
  <c r="CU150" i="1"/>
  <c r="CT150" i="1"/>
  <c r="CS150" i="1"/>
  <c r="CR150" i="1"/>
  <c r="CQ150" i="1"/>
  <c r="CP150" i="1"/>
  <c r="CO150" i="1"/>
  <c r="DH149" i="1"/>
  <c r="DG149" i="1"/>
  <c r="DF149" i="1"/>
  <c r="DE149" i="1"/>
  <c r="DD149" i="1"/>
  <c r="DC149" i="1"/>
  <c r="DB149" i="1"/>
  <c r="DA149" i="1"/>
  <c r="CY149" i="1"/>
  <c r="CX149" i="1"/>
  <c r="CW149" i="1"/>
  <c r="CU149" i="1"/>
  <c r="CT149" i="1"/>
  <c r="CS149" i="1"/>
  <c r="CR149" i="1"/>
  <c r="CQ149" i="1"/>
  <c r="CP149" i="1"/>
  <c r="CO149" i="1"/>
  <c r="DH148" i="1"/>
  <c r="DG148" i="1"/>
  <c r="DF148" i="1"/>
  <c r="DE148" i="1"/>
  <c r="DD148" i="1"/>
  <c r="DC148" i="1"/>
  <c r="DB148" i="1"/>
  <c r="DA148" i="1"/>
  <c r="CY148" i="1"/>
  <c r="CX148" i="1"/>
  <c r="CW148" i="1"/>
  <c r="CU148" i="1"/>
  <c r="CT148" i="1"/>
  <c r="CS148" i="1"/>
  <c r="CR148" i="1"/>
  <c r="CQ148" i="1"/>
  <c r="CP148" i="1"/>
  <c r="CO148" i="1"/>
  <c r="DH147" i="1"/>
  <c r="DG147" i="1"/>
  <c r="DF147" i="1"/>
  <c r="DE147" i="1"/>
  <c r="DD147" i="1"/>
  <c r="DC147" i="1"/>
  <c r="DB147" i="1"/>
  <c r="DA147" i="1"/>
  <c r="CY147" i="1"/>
  <c r="CX147" i="1"/>
  <c r="CW147" i="1"/>
  <c r="CU147" i="1"/>
  <c r="CT147" i="1"/>
  <c r="CS147" i="1"/>
  <c r="CR147" i="1"/>
  <c r="CQ147" i="1"/>
  <c r="CP147" i="1"/>
  <c r="CO147" i="1"/>
  <c r="DH146" i="1"/>
  <c r="DG146" i="1"/>
  <c r="DF146" i="1"/>
  <c r="DE146" i="1"/>
  <c r="DD146" i="1"/>
  <c r="DC146" i="1"/>
  <c r="DB146" i="1"/>
  <c r="DA146" i="1"/>
  <c r="CY146" i="1"/>
  <c r="CX146" i="1"/>
  <c r="CW146" i="1"/>
  <c r="CU146" i="1"/>
  <c r="CT146" i="1"/>
  <c r="CS146" i="1"/>
  <c r="CR146" i="1"/>
  <c r="CQ146" i="1"/>
  <c r="CP146" i="1"/>
  <c r="CO146" i="1"/>
  <c r="DH145" i="1"/>
  <c r="DG145" i="1"/>
  <c r="DF145" i="1"/>
  <c r="DE145" i="1"/>
  <c r="DD145" i="1"/>
  <c r="DC145" i="1"/>
  <c r="DB145" i="1"/>
  <c r="DA145" i="1"/>
  <c r="CY145" i="1"/>
  <c r="CX145" i="1"/>
  <c r="CW145" i="1"/>
  <c r="CU145" i="1"/>
  <c r="CT145" i="1"/>
  <c r="CS145" i="1"/>
  <c r="CR145" i="1"/>
  <c r="CQ145" i="1"/>
  <c r="CP145" i="1"/>
  <c r="CO145" i="1"/>
  <c r="DH144" i="1"/>
  <c r="DG144" i="1"/>
  <c r="DF144" i="1"/>
  <c r="DE144" i="1"/>
  <c r="DD144" i="1"/>
  <c r="DC144" i="1"/>
  <c r="DB144" i="1"/>
  <c r="DA144" i="1"/>
  <c r="CY144" i="1"/>
  <c r="CX144" i="1"/>
  <c r="CW144" i="1"/>
  <c r="CU144" i="1"/>
  <c r="CT144" i="1"/>
  <c r="CS144" i="1"/>
  <c r="CR144" i="1"/>
  <c r="CQ144" i="1"/>
  <c r="CP144" i="1"/>
  <c r="CO144" i="1"/>
  <c r="DH143" i="1"/>
  <c r="DG143" i="1"/>
  <c r="DF143" i="1"/>
  <c r="DE143" i="1"/>
  <c r="DD143" i="1"/>
  <c r="DC143" i="1"/>
  <c r="DB143" i="1"/>
  <c r="DA143" i="1"/>
  <c r="CY143" i="1"/>
  <c r="CX143" i="1"/>
  <c r="CW143" i="1"/>
  <c r="CU143" i="1"/>
  <c r="CT143" i="1"/>
  <c r="CS143" i="1"/>
  <c r="CR143" i="1"/>
  <c r="CQ143" i="1"/>
  <c r="CP143" i="1"/>
  <c r="CO143" i="1"/>
  <c r="DH142" i="1"/>
  <c r="DG142" i="1"/>
  <c r="DF142" i="1"/>
  <c r="DE142" i="1"/>
  <c r="DD142" i="1"/>
  <c r="DC142" i="1"/>
  <c r="DB142" i="1"/>
  <c r="DA142" i="1"/>
  <c r="CY142" i="1"/>
  <c r="CX142" i="1"/>
  <c r="CW142" i="1"/>
  <c r="CU142" i="1"/>
  <c r="CT142" i="1"/>
  <c r="CS142" i="1"/>
  <c r="CR142" i="1"/>
  <c r="CQ142" i="1"/>
  <c r="CP142" i="1"/>
  <c r="CO142" i="1"/>
  <c r="DH141" i="1"/>
  <c r="DG141" i="1"/>
  <c r="DF141" i="1"/>
  <c r="DE141" i="1"/>
  <c r="DD141" i="1"/>
  <c r="DC141" i="1"/>
  <c r="DB141" i="1"/>
  <c r="DA141" i="1"/>
  <c r="CY141" i="1"/>
  <c r="CX141" i="1"/>
  <c r="CW141" i="1"/>
  <c r="CU141" i="1"/>
  <c r="CT141" i="1"/>
  <c r="CS141" i="1"/>
  <c r="CR141" i="1"/>
  <c r="CQ141" i="1"/>
  <c r="CP141" i="1"/>
  <c r="CO141" i="1"/>
  <c r="DH140" i="1"/>
  <c r="DG140" i="1"/>
  <c r="DF140" i="1"/>
  <c r="DE140" i="1"/>
  <c r="DD140" i="1"/>
  <c r="DC140" i="1"/>
  <c r="DB140" i="1"/>
  <c r="DA140" i="1"/>
  <c r="CY140" i="1"/>
  <c r="CX140" i="1"/>
  <c r="CW140" i="1"/>
  <c r="CU140" i="1"/>
  <c r="CT140" i="1"/>
  <c r="CS140" i="1"/>
  <c r="CR140" i="1"/>
  <c r="CQ140" i="1"/>
  <c r="CP140" i="1"/>
  <c r="CO140" i="1"/>
  <c r="DH139" i="1"/>
  <c r="DG139" i="1"/>
  <c r="DF139" i="1"/>
  <c r="DE139" i="1"/>
  <c r="DD139" i="1"/>
  <c r="DC139" i="1"/>
  <c r="DB139" i="1"/>
  <c r="DA139" i="1"/>
  <c r="CY139" i="1"/>
  <c r="CX139" i="1"/>
  <c r="CW139" i="1"/>
  <c r="CU139" i="1"/>
  <c r="CT139" i="1"/>
  <c r="CS139" i="1"/>
  <c r="CR139" i="1"/>
  <c r="CQ139" i="1"/>
  <c r="CP139" i="1"/>
  <c r="CO139" i="1"/>
  <c r="DH138" i="1"/>
  <c r="DG138" i="1"/>
  <c r="DF138" i="1"/>
  <c r="DE138" i="1"/>
  <c r="DD138" i="1"/>
  <c r="DC138" i="1"/>
  <c r="DB138" i="1"/>
  <c r="DA138" i="1"/>
  <c r="CY138" i="1"/>
  <c r="CX138" i="1"/>
  <c r="CW138" i="1"/>
  <c r="CU138" i="1"/>
  <c r="CT138" i="1"/>
  <c r="CS138" i="1"/>
  <c r="CR138" i="1"/>
  <c r="CQ138" i="1"/>
  <c r="CP138" i="1"/>
  <c r="CO138" i="1"/>
  <c r="DH137" i="1"/>
  <c r="DG137" i="1"/>
  <c r="DF137" i="1"/>
  <c r="DE137" i="1"/>
  <c r="DD137" i="1"/>
  <c r="DC137" i="1"/>
  <c r="DB137" i="1"/>
  <c r="DA137" i="1"/>
  <c r="CY137" i="1"/>
  <c r="CX137" i="1"/>
  <c r="CW137" i="1"/>
  <c r="CU137" i="1"/>
  <c r="CT137" i="1"/>
  <c r="CS137" i="1"/>
  <c r="CR137" i="1"/>
  <c r="CQ137" i="1"/>
  <c r="CP137" i="1"/>
  <c r="CO137" i="1"/>
  <c r="DH136" i="1"/>
  <c r="DG136" i="1"/>
  <c r="DF136" i="1"/>
  <c r="DE136" i="1"/>
  <c r="DD136" i="1"/>
  <c r="DC136" i="1"/>
  <c r="DB136" i="1"/>
  <c r="DA136" i="1"/>
  <c r="CY136" i="1"/>
  <c r="CX136" i="1"/>
  <c r="CW136" i="1"/>
  <c r="CU136" i="1"/>
  <c r="CT136" i="1"/>
  <c r="CS136" i="1"/>
  <c r="CR136" i="1"/>
  <c r="CQ136" i="1"/>
  <c r="CP136" i="1"/>
  <c r="CO136" i="1"/>
  <c r="DH135" i="1"/>
  <c r="DG135" i="1"/>
  <c r="DF135" i="1"/>
  <c r="DE135" i="1"/>
  <c r="DD135" i="1"/>
  <c r="DC135" i="1"/>
  <c r="DB135" i="1"/>
  <c r="DA135" i="1"/>
  <c r="CY135" i="1"/>
  <c r="CX135" i="1"/>
  <c r="CW135" i="1"/>
  <c r="CU135" i="1"/>
  <c r="CT135" i="1"/>
  <c r="CS135" i="1"/>
  <c r="CR135" i="1"/>
  <c r="CQ135" i="1"/>
  <c r="CP135" i="1"/>
  <c r="CO135" i="1"/>
  <c r="DH134" i="1"/>
  <c r="DG134" i="1"/>
  <c r="DF134" i="1"/>
  <c r="DE134" i="1"/>
  <c r="DD134" i="1"/>
  <c r="DC134" i="1"/>
  <c r="DB134" i="1"/>
  <c r="DA134" i="1"/>
  <c r="CY134" i="1"/>
  <c r="CX134" i="1"/>
  <c r="CW134" i="1"/>
  <c r="CU134" i="1"/>
  <c r="CT134" i="1"/>
  <c r="CS134" i="1"/>
  <c r="CR134" i="1"/>
  <c r="CQ134" i="1"/>
  <c r="CP134" i="1"/>
  <c r="CO134" i="1"/>
  <c r="DH133" i="1"/>
  <c r="DG133" i="1"/>
  <c r="DF133" i="1"/>
  <c r="DE133" i="1"/>
  <c r="DD133" i="1"/>
  <c r="DC133" i="1"/>
  <c r="DB133" i="1"/>
  <c r="DA133" i="1"/>
  <c r="CY133" i="1"/>
  <c r="CX133" i="1"/>
  <c r="CW133" i="1"/>
  <c r="CU133" i="1"/>
  <c r="CT133" i="1"/>
  <c r="CS133" i="1"/>
  <c r="CR133" i="1"/>
  <c r="CQ133" i="1"/>
  <c r="CP133" i="1"/>
  <c r="CO133" i="1"/>
  <c r="DH132" i="1"/>
  <c r="DG132" i="1"/>
  <c r="DF132" i="1"/>
  <c r="DE132" i="1"/>
  <c r="DD132" i="1"/>
  <c r="DC132" i="1"/>
  <c r="DB132" i="1"/>
  <c r="DA132" i="1"/>
  <c r="CY132" i="1"/>
  <c r="CX132" i="1"/>
  <c r="CW132" i="1"/>
  <c r="CU132" i="1"/>
  <c r="CT132" i="1"/>
  <c r="CS132" i="1"/>
  <c r="CR132" i="1"/>
  <c r="CQ132" i="1"/>
  <c r="CP132" i="1"/>
  <c r="CO132" i="1"/>
  <c r="DH131" i="1"/>
  <c r="DG131" i="1"/>
  <c r="DF131" i="1"/>
  <c r="DE131" i="1"/>
  <c r="DD131" i="1"/>
  <c r="DC131" i="1"/>
  <c r="DB131" i="1"/>
  <c r="DA131" i="1"/>
  <c r="CY131" i="1"/>
  <c r="CX131" i="1"/>
  <c r="CW131" i="1"/>
  <c r="CU131" i="1"/>
  <c r="CT131" i="1"/>
  <c r="CS131" i="1"/>
  <c r="CR131" i="1"/>
  <c r="CQ131" i="1"/>
  <c r="CP131" i="1"/>
  <c r="CO131" i="1"/>
  <c r="DH130" i="1"/>
  <c r="DG130" i="1"/>
  <c r="DF130" i="1"/>
  <c r="DE130" i="1"/>
  <c r="DD130" i="1"/>
  <c r="DC130" i="1"/>
  <c r="DB130" i="1"/>
  <c r="DA130" i="1"/>
  <c r="CY130" i="1"/>
  <c r="CX130" i="1"/>
  <c r="CW130" i="1"/>
  <c r="CU130" i="1"/>
  <c r="CT130" i="1"/>
  <c r="CS130" i="1"/>
  <c r="CR130" i="1"/>
  <c r="CQ130" i="1"/>
  <c r="CP130" i="1"/>
  <c r="CO130" i="1"/>
  <c r="DH129" i="1"/>
  <c r="DG129" i="1"/>
  <c r="DF129" i="1"/>
  <c r="DE129" i="1"/>
  <c r="DD129" i="1"/>
  <c r="DC129" i="1"/>
  <c r="DB129" i="1"/>
  <c r="DA129" i="1"/>
  <c r="CY129" i="1"/>
  <c r="CX129" i="1"/>
  <c r="CW129" i="1"/>
  <c r="CU129" i="1"/>
  <c r="CT129" i="1"/>
  <c r="CS129" i="1"/>
  <c r="CR129" i="1"/>
  <c r="CQ129" i="1"/>
  <c r="CP129" i="1"/>
  <c r="CO129" i="1"/>
  <c r="DH128" i="1"/>
  <c r="DG128" i="1"/>
  <c r="DF128" i="1"/>
  <c r="DE128" i="1"/>
  <c r="DD128" i="1"/>
  <c r="DC128" i="1"/>
  <c r="DB128" i="1"/>
  <c r="DA128" i="1"/>
  <c r="CY128" i="1"/>
  <c r="CX128" i="1"/>
  <c r="CW128" i="1"/>
  <c r="CU128" i="1"/>
  <c r="CT128" i="1"/>
  <c r="CS128" i="1"/>
  <c r="CR128" i="1"/>
  <c r="CQ128" i="1"/>
  <c r="CP128" i="1"/>
  <c r="CO128" i="1"/>
  <c r="DH127" i="1"/>
  <c r="DG127" i="1"/>
  <c r="DF127" i="1"/>
  <c r="DE127" i="1"/>
  <c r="DD127" i="1"/>
  <c r="DC127" i="1"/>
  <c r="DB127" i="1"/>
  <c r="DA127" i="1"/>
  <c r="CY127" i="1"/>
  <c r="CX127" i="1"/>
  <c r="CW127" i="1"/>
  <c r="CU127" i="1"/>
  <c r="CT127" i="1"/>
  <c r="CS127" i="1"/>
  <c r="CR127" i="1"/>
  <c r="CQ127" i="1"/>
  <c r="CP127" i="1"/>
  <c r="CO127" i="1"/>
  <c r="DH126" i="1"/>
  <c r="DG126" i="1"/>
  <c r="DF126" i="1"/>
  <c r="DE126" i="1"/>
  <c r="DD126" i="1"/>
  <c r="DC126" i="1"/>
  <c r="DB126" i="1"/>
  <c r="DA126" i="1"/>
  <c r="CY126" i="1"/>
  <c r="CX126" i="1"/>
  <c r="CW126" i="1"/>
  <c r="CU126" i="1"/>
  <c r="CT126" i="1"/>
  <c r="CS126" i="1"/>
  <c r="CR126" i="1"/>
  <c r="CQ126" i="1"/>
  <c r="CP126" i="1"/>
  <c r="CO126" i="1"/>
  <c r="DH125" i="1"/>
  <c r="DG125" i="1"/>
  <c r="DF125" i="1"/>
  <c r="DE125" i="1"/>
  <c r="DD125" i="1"/>
  <c r="DC125" i="1"/>
  <c r="DB125" i="1"/>
  <c r="DA125" i="1"/>
  <c r="CY125" i="1"/>
  <c r="CX125" i="1"/>
  <c r="CW125" i="1"/>
  <c r="CU125" i="1"/>
  <c r="CT125" i="1"/>
  <c r="CS125" i="1"/>
  <c r="CR125" i="1"/>
  <c r="CQ125" i="1"/>
  <c r="CP125" i="1"/>
  <c r="CO125" i="1"/>
  <c r="DH124" i="1"/>
  <c r="DG124" i="1"/>
  <c r="DF124" i="1"/>
  <c r="DE124" i="1"/>
  <c r="DD124" i="1"/>
  <c r="DC124" i="1"/>
  <c r="DB124" i="1"/>
  <c r="DA124" i="1"/>
  <c r="CY124" i="1"/>
  <c r="CX124" i="1"/>
  <c r="CW124" i="1"/>
  <c r="CU124" i="1"/>
  <c r="CT124" i="1"/>
  <c r="CS124" i="1"/>
  <c r="CR124" i="1"/>
  <c r="CQ124" i="1"/>
  <c r="CP124" i="1"/>
  <c r="CO124" i="1"/>
  <c r="DH123" i="1"/>
  <c r="DG123" i="1"/>
  <c r="DF123" i="1"/>
  <c r="DE123" i="1"/>
  <c r="DD123" i="1"/>
  <c r="DC123" i="1"/>
  <c r="DB123" i="1"/>
  <c r="DA123" i="1"/>
  <c r="CY123" i="1"/>
  <c r="CX123" i="1"/>
  <c r="CW123" i="1"/>
  <c r="CU123" i="1"/>
  <c r="CT123" i="1"/>
  <c r="CS123" i="1"/>
  <c r="CR123" i="1"/>
  <c r="CQ123" i="1"/>
  <c r="CP123" i="1"/>
  <c r="CO123" i="1"/>
  <c r="DH122" i="1"/>
  <c r="DG122" i="1"/>
  <c r="DF122" i="1"/>
  <c r="DE122" i="1"/>
  <c r="DD122" i="1"/>
  <c r="DC122" i="1"/>
  <c r="DB122" i="1"/>
  <c r="DA122" i="1"/>
  <c r="CY122" i="1"/>
  <c r="CX122" i="1"/>
  <c r="CW122" i="1"/>
  <c r="CU122" i="1"/>
  <c r="CT122" i="1"/>
  <c r="CS122" i="1"/>
  <c r="CR122" i="1"/>
  <c r="CQ122" i="1"/>
  <c r="CP122" i="1"/>
  <c r="CO122" i="1"/>
  <c r="DH121" i="1"/>
  <c r="DG121" i="1"/>
  <c r="DF121" i="1"/>
  <c r="DE121" i="1"/>
  <c r="DD121" i="1"/>
  <c r="DC121" i="1"/>
  <c r="DB121" i="1"/>
  <c r="DA121" i="1"/>
  <c r="CY121" i="1"/>
  <c r="CX121" i="1"/>
  <c r="CW121" i="1"/>
  <c r="CU121" i="1"/>
  <c r="CT121" i="1"/>
  <c r="CS121" i="1"/>
  <c r="CR121" i="1"/>
  <c r="CQ121" i="1"/>
  <c r="CP121" i="1"/>
  <c r="CO121" i="1"/>
  <c r="DH120" i="1"/>
  <c r="DG120" i="1"/>
  <c r="DF120" i="1"/>
  <c r="DE120" i="1"/>
  <c r="DD120" i="1"/>
  <c r="DC120" i="1"/>
  <c r="DB120" i="1"/>
  <c r="DA120" i="1"/>
  <c r="CY120" i="1"/>
  <c r="CX120" i="1"/>
  <c r="CW120" i="1"/>
  <c r="CU120" i="1"/>
  <c r="CT120" i="1"/>
  <c r="CS120" i="1"/>
  <c r="CR120" i="1"/>
  <c r="CQ120" i="1"/>
  <c r="CP120" i="1"/>
  <c r="CO120" i="1"/>
  <c r="DH119" i="1"/>
  <c r="DG119" i="1"/>
  <c r="DF119" i="1"/>
  <c r="DE119" i="1"/>
  <c r="DD119" i="1"/>
  <c r="DC119" i="1"/>
  <c r="DB119" i="1"/>
  <c r="DA119" i="1"/>
  <c r="CY119" i="1"/>
  <c r="CX119" i="1"/>
  <c r="CW119" i="1"/>
  <c r="CU119" i="1"/>
  <c r="CT119" i="1"/>
  <c r="CS119" i="1"/>
  <c r="CR119" i="1"/>
  <c r="CQ119" i="1"/>
  <c r="CP119" i="1"/>
  <c r="CO119" i="1"/>
  <c r="DH118" i="1"/>
  <c r="DG118" i="1"/>
  <c r="DF118" i="1"/>
  <c r="DE118" i="1"/>
  <c r="DD118" i="1"/>
  <c r="DC118" i="1"/>
  <c r="DB118" i="1"/>
  <c r="DA118" i="1"/>
  <c r="CY118" i="1"/>
  <c r="CX118" i="1"/>
  <c r="CW118" i="1"/>
  <c r="CU118" i="1"/>
  <c r="CT118" i="1"/>
  <c r="CS118" i="1"/>
  <c r="CR118" i="1"/>
  <c r="CQ118" i="1"/>
  <c r="CP118" i="1"/>
  <c r="CO118" i="1"/>
  <c r="DH117" i="1"/>
  <c r="DG117" i="1"/>
  <c r="DF117" i="1"/>
  <c r="DE117" i="1"/>
  <c r="DD117" i="1"/>
  <c r="DC117" i="1"/>
  <c r="DB117" i="1"/>
  <c r="DA117" i="1"/>
  <c r="CY117" i="1"/>
  <c r="CX117" i="1"/>
  <c r="CW117" i="1"/>
  <c r="CU117" i="1"/>
  <c r="CT117" i="1"/>
  <c r="CS117" i="1"/>
  <c r="CR117" i="1"/>
  <c r="CQ117" i="1"/>
  <c r="CP117" i="1"/>
  <c r="CO117" i="1"/>
  <c r="DH115" i="1"/>
  <c r="DG115" i="1"/>
  <c r="DF115" i="1"/>
  <c r="DE115" i="1"/>
  <c r="DD115" i="1"/>
  <c r="DC115" i="1"/>
  <c r="DB115" i="1"/>
  <c r="DA115" i="1"/>
  <c r="CY115" i="1"/>
  <c r="CX115" i="1"/>
  <c r="CW115" i="1"/>
  <c r="CU115" i="1"/>
  <c r="CT115" i="1"/>
  <c r="CS115" i="1"/>
  <c r="CR115" i="1"/>
  <c r="CQ115" i="1"/>
  <c r="CP115" i="1"/>
  <c r="CO115" i="1"/>
  <c r="DH114" i="1"/>
  <c r="DG114" i="1"/>
  <c r="DF114" i="1"/>
  <c r="DE114" i="1"/>
  <c r="DD114" i="1"/>
  <c r="DC114" i="1"/>
  <c r="DB114" i="1"/>
  <c r="DA114" i="1"/>
  <c r="CY114" i="1"/>
  <c r="CX114" i="1"/>
  <c r="CW114" i="1"/>
  <c r="CU114" i="1"/>
  <c r="CT114" i="1"/>
  <c r="CS114" i="1"/>
  <c r="CR114" i="1"/>
  <c r="CQ114" i="1"/>
  <c r="CP114" i="1"/>
  <c r="CO114" i="1"/>
  <c r="DH113" i="1"/>
  <c r="DG113" i="1"/>
  <c r="DF113" i="1"/>
  <c r="DE113" i="1"/>
  <c r="DD113" i="1"/>
  <c r="DC113" i="1"/>
  <c r="DB113" i="1"/>
  <c r="DA113" i="1"/>
  <c r="CY113" i="1"/>
  <c r="CX113" i="1"/>
  <c r="CW113" i="1"/>
  <c r="CU113" i="1"/>
  <c r="CT113" i="1"/>
  <c r="CS113" i="1"/>
  <c r="CR113" i="1"/>
  <c r="CQ113" i="1"/>
  <c r="CP113" i="1"/>
  <c r="CO113" i="1"/>
  <c r="DH112" i="1"/>
  <c r="DG112" i="1"/>
  <c r="DF112" i="1"/>
  <c r="DE112" i="1"/>
  <c r="DD112" i="1"/>
  <c r="DC112" i="1"/>
  <c r="DB112" i="1"/>
  <c r="DA112" i="1"/>
  <c r="CY112" i="1"/>
  <c r="CX112" i="1"/>
  <c r="CW112" i="1"/>
  <c r="CU112" i="1"/>
  <c r="CT112" i="1"/>
  <c r="CS112" i="1"/>
  <c r="CR112" i="1"/>
  <c r="CQ112" i="1"/>
  <c r="CP112" i="1"/>
  <c r="CO112" i="1"/>
  <c r="DH111" i="1"/>
  <c r="DG111" i="1"/>
  <c r="DF111" i="1"/>
  <c r="DE111" i="1"/>
  <c r="DD111" i="1"/>
  <c r="DC111" i="1"/>
  <c r="DB111" i="1"/>
  <c r="DA111" i="1"/>
  <c r="CY111" i="1"/>
  <c r="CX111" i="1"/>
  <c r="CW111" i="1"/>
  <c r="CU111" i="1"/>
  <c r="CT111" i="1"/>
  <c r="CS111" i="1"/>
  <c r="CR111" i="1"/>
  <c r="CQ111" i="1"/>
  <c r="CP111" i="1"/>
  <c r="CO111" i="1"/>
  <c r="DH110" i="1"/>
  <c r="DG110" i="1"/>
  <c r="DF110" i="1"/>
  <c r="DE110" i="1"/>
  <c r="DD110" i="1"/>
  <c r="DC110" i="1"/>
  <c r="DB110" i="1"/>
  <c r="DA110" i="1"/>
  <c r="CY110" i="1"/>
  <c r="CX110" i="1"/>
  <c r="CW110" i="1"/>
  <c r="CU110" i="1"/>
  <c r="CT110" i="1"/>
  <c r="CS110" i="1"/>
  <c r="CR110" i="1"/>
  <c r="CQ110" i="1"/>
  <c r="CP110" i="1"/>
  <c r="CO110" i="1"/>
  <c r="DH109" i="1"/>
  <c r="DG109" i="1"/>
  <c r="DF109" i="1"/>
  <c r="DE109" i="1"/>
  <c r="DD109" i="1"/>
  <c r="DC109" i="1"/>
  <c r="DB109" i="1"/>
  <c r="DA109" i="1"/>
  <c r="CY109" i="1"/>
  <c r="CX109" i="1"/>
  <c r="CW109" i="1"/>
  <c r="CU109" i="1"/>
  <c r="CT109" i="1"/>
  <c r="CS109" i="1"/>
  <c r="CR109" i="1"/>
  <c r="CQ109" i="1"/>
  <c r="CP109" i="1"/>
  <c r="CO109" i="1"/>
  <c r="DH108" i="1"/>
  <c r="DG108" i="1"/>
  <c r="DF108" i="1"/>
  <c r="DE108" i="1"/>
  <c r="DD108" i="1"/>
  <c r="DC108" i="1"/>
  <c r="DB108" i="1"/>
  <c r="DA108" i="1"/>
  <c r="CY108" i="1"/>
  <c r="CX108" i="1"/>
  <c r="CW108" i="1"/>
  <c r="CU108" i="1"/>
  <c r="CT108" i="1"/>
  <c r="CS108" i="1"/>
  <c r="CR108" i="1"/>
  <c r="CQ108" i="1"/>
  <c r="CP108" i="1"/>
  <c r="CO108" i="1"/>
  <c r="DH107" i="1"/>
  <c r="DG107" i="1"/>
  <c r="DF107" i="1"/>
  <c r="DE107" i="1"/>
  <c r="DD107" i="1"/>
  <c r="DC107" i="1"/>
  <c r="DB107" i="1"/>
  <c r="DA107" i="1"/>
  <c r="CY107" i="1"/>
  <c r="CX107" i="1"/>
  <c r="CW107" i="1"/>
  <c r="CU107" i="1"/>
  <c r="CT107" i="1"/>
  <c r="CS107" i="1"/>
  <c r="CR107" i="1"/>
  <c r="CQ107" i="1"/>
  <c r="CP107" i="1"/>
  <c r="CO107" i="1"/>
  <c r="DH106" i="1"/>
  <c r="DG106" i="1"/>
  <c r="DF106" i="1"/>
  <c r="DE106" i="1"/>
  <c r="DD106" i="1"/>
  <c r="DC106" i="1"/>
  <c r="DB106" i="1"/>
  <c r="DA106" i="1"/>
  <c r="CY106" i="1"/>
  <c r="CX106" i="1"/>
  <c r="CW106" i="1"/>
  <c r="CU106" i="1"/>
  <c r="CT106" i="1"/>
  <c r="CS106" i="1"/>
  <c r="CR106" i="1"/>
  <c r="CQ106" i="1"/>
  <c r="CP106" i="1"/>
  <c r="CO106" i="1"/>
  <c r="DH104" i="1"/>
  <c r="DG104" i="1"/>
  <c r="DF104" i="1"/>
  <c r="DE104" i="1"/>
  <c r="DD104" i="1"/>
  <c r="DC104" i="1"/>
  <c r="DB104" i="1"/>
  <c r="DA104" i="1"/>
  <c r="CY104" i="1"/>
  <c r="CX104" i="1"/>
  <c r="CW104" i="1"/>
  <c r="CU104" i="1"/>
  <c r="CT104" i="1"/>
  <c r="CS104" i="1"/>
  <c r="CR104" i="1"/>
  <c r="CQ104" i="1"/>
  <c r="CP104" i="1"/>
  <c r="CO104" i="1"/>
  <c r="DH103" i="1"/>
  <c r="DG103" i="1"/>
  <c r="DF103" i="1"/>
  <c r="DE103" i="1"/>
  <c r="DD103" i="1"/>
  <c r="DC103" i="1"/>
  <c r="DB103" i="1"/>
  <c r="DA103" i="1"/>
  <c r="CY103" i="1"/>
  <c r="CX103" i="1"/>
  <c r="CW103" i="1"/>
  <c r="CU103" i="1"/>
  <c r="CT103" i="1"/>
  <c r="CS103" i="1"/>
  <c r="CR103" i="1"/>
  <c r="CQ103" i="1"/>
  <c r="CP103" i="1"/>
  <c r="CO103" i="1"/>
  <c r="DH102" i="1"/>
  <c r="DG102" i="1"/>
  <c r="DF102" i="1"/>
  <c r="DE102" i="1"/>
  <c r="DD102" i="1"/>
  <c r="DC102" i="1"/>
  <c r="DB102" i="1"/>
  <c r="DA102" i="1"/>
  <c r="CY102" i="1"/>
  <c r="CX102" i="1"/>
  <c r="CW102" i="1"/>
  <c r="CU102" i="1"/>
  <c r="CT102" i="1"/>
  <c r="CS102" i="1"/>
  <c r="CR102" i="1"/>
  <c r="CQ102" i="1"/>
  <c r="CP102" i="1"/>
  <c r="CO102" i="1"/>
  <c r="DH101" i="1"/>
  <c r="DG101" i="1"/>
  <c r="DF101" i="1"/>
  <c r="DE101" i="1"/>
  <c r="DD101" i="1"/>
  <c r="DC101" i="1"/>
  <c r="DB101" i="1"/>
  <c r="DA101" i="1"/>
  <c r="CY101" i="1"/>
  <c r="CX101" i="1"/>
  <c r="CW101" i="1"/>
  <c r="CU101" i="1"/>
  <c r="CT101" i="1"/>
  <c r="CS101" i="1"/>
  <c r="CR101" i="1"/>
  <c r="CQ101" i="1"/>
  <c r="CP101" i="1"/>
  <c r="CO101" i="1"/>
  <c r="DH100" i="1"/>
  <c r="DG100" i="1"/>
  <c r="DF100" i="1"/>
  <c r="DE100" i="1"/>
  <c r="DD100" i="1"/>
  <c r="DC100" i="1"/>
  <c r="DB100" i="1"/>
  <c r="DA100" i="1"/>
  <c r="CY100" i="1"/>
  <c r="CX100" i="1"/>
  <c r="CW100" i="1"/>
  <c r="CU100" i="1"/>
  <c r="CT100" i="1"/>
  <c r="CS100" i="1"/>
  <c r="CR100" i="1"/>
  <c r="CQ100" i="1"/>
  <c r="CP100" i="1"/>
  <c r="CO100" i="1"/>
  <c r="DH99" i="1"/>
  <c r="DG99" i="1"/>
  <c r="DF99" i="1"/>
  <c r="DE99" i="1"/>
  <c r="DD99" i="1"/>
  <c r="DC99" i="1"/>
  <c r="DB99" i="1"/>
  <c r="DA99" i="1"/>
  <c r="CY99" i="1"/>
  <c r="CX99" i="1"/>
  <c r="CW99" i="1"/>
  <c r="CU99" i="1"/>
  <c r="CT99" i="1"/>
  <c r="CS99" i="1"/>
  <c r="CR99" i="1"/>
  <c r="CQ99" i="1"/>
  <c r="CP99" i="1"/>
  <c r="CO99" i="1"/>
  <c r="DH98" i="1"/>
  <c r="DG98" i="1"/>
  <c r="DF98" i="1"/>
  <c r="DE98" i="1"/>
  <c r="DD98" i="1"/>
  <c r="DC98" i="1"/>
  <c r="DB98" i="1"/>
  <c r="DA98" i="1"/>
  <c r="CY98" i="1"/>
  <c r="CX98" i="1"/>
  <c r="CW98" i="1"/>
  <c r="CU98" i="1"/>
  <c r="CT98" i="1"/>
  <c r="CS98" i="1"/>
  <c r="CR98" i="1"/>
  <c r="CQ98" i="1"/>
  <c r="CP98" i="1"/>
  <c r="CO98" i="1"/>
  <c r="DH97" i="1"/>
  <c r="DG97" i="1"/>
  <c r="DF97" i="1"/>
  <c r="DE97" i="1"/>
  <c r="DD97" i="1"/>
  <c r="DC97" i="1"/>
  <c r="DB97" i="1"/>
  <c r="DA97" i="1"/>
  <c r="CY97" i="1"/>
  <c r="CX97" i="1"/>
  <c r="CW97" i="1"/>
  <c r="CU97" i="1"/>
  <c r="CT97" i="1"/>
  <c r="CS97" i="1"/>
  <c r="CR97" i="1"/>
  <c r="CQ97" i="1"/>
  <c r="CP97" i="1"/>
  <c r="CO97" i="1"/>
  <c r="DH96" i="1"/>
  <c r="DG96" i="1"/>
  <c r="DF96" i="1"/>
  <c r="DE96" i="1"/>
  <c r="DD96" i="1"/>
  <c r="DC96" i="1"/>
  <c r="DB96" i="1"/>
  <c r="DA96" i="1"/>
  <c r="CY96" i="1"/>
  <c r="CX96" i="1"/>
  <c r="CW96" i="1"/>
  <c r="CU96" i="1"/>
  <c r="CT96" i="1"/>
  <c r="CS96" i="1"/>
  <c r="CR96" i="1"/>
  <c r="CQ96" i="1"/>
  <c r="CP96" i="1"/>
  <c r="CO96" i="1"/>
  <c r="DH95" i="1"/>
  <c r="DG95" i="1"/>
  <c r="DF95" i="1"/>
  <c r="DE95" i="1"/>
  <c r="DD95" i="1"/>
  <c r="DC95" i="1"/>
  <c r="DB95" i="1"/>
  <c r="DA95" i="1"/>
  <c r="CY95" i="1"/>
  <c r="CX95" i="1"/>
  <c r="CW95" i="1"/>
  <c r="CU95" i="1"/>
  <c r="CT95" i="1"/>
  <c r="CS95" i="1"/>
  <c r="CR95" i="1"/>
  <c r="CQ95" i="1"/>
  <c r="CP95" i="1"/>
  <c r="CO95" i="1"/>
  <c r="DH94" i="1"/>
  <c r="DG94" i="1"/>
  <c r="DF94" i="1"/>
  <c r="DE94" i="1"/>
  <c r="DD94" i="1"/>
  <c r="DC94" i="1"/>
  <c r="DB94" i="1"/>
  <c r="DA94" i="1"/>
  <c r="CY94" i="1"/>
  <c r="CX94" i="1"/>
  <c r="CW94" i="1"/>
  <c r="CU94" i="1"/>
  <c r="CT94" i="1"/>
  <c r="CS94" i="1"/>
  <c r="CR94" i="1"/>
  <c r="CQ94" i="1"/>
  <c r="CP94" i="1"/>
  <c r="CO94" i="1"/>
  <c r="DH93" i="1"/>
  <c r="DG93" i="1"/>
  <c r="DF93" i="1"/>
  <c r="DE93" i="1"/>
  <c r="DD93" i="1"/>
  <c r="DC93" i="1"/>
  <c r="DB93" i="1"/>
  <c r="DA93" i="1"/>
  <c r="CY93" i="1"/>
  <c r="CX93" i="1"/>
  <c r="CW93" i="1"/>
  <c r="CU93" i="1"/>
  <c r="CT93" i="1"/>
  <c r="CS93" i="1"/>
  <c r="CR93" i="1"/>
  <c r="CQ93" i="1"/>
  <c r="CP93" i="1"/>
  <c r="CO93" i="1"/>
  <c r="DH92" i="1"/>
  <c r="DG92" i="1"/>
  <c r="DF92" i="1"/>
  <c r="DE92" i="1"/>
  <c r="DD92" i="1"/>
  <c r="DC92" i="1"/>
  <c r="DB92" i="1"/>
  <c r="DA92" i="1"/>
  <c r="CY92" i="1"/>
  <c r="CX92" i="1"/>
  <c r="CW92" i="1"/>
  <c r="CU92" i="1"/>
  <c r="CT92" i="1"/>
  <c r="CS92" i="1"/>
  <c r="CR92" i="1"/>
  <c r="CQ92" i="1"/>
  <c r="CP92" i="1"/>
  <c r="CO92" i="1"/>
  <c r="DH91" i="1"/>
  <c r="DG91" i="1"/>
  <c r="DF91" i="1"/>
  <c r="DE91" i="1"/>
  <c r="DD91" i="1"/>
  <c r="DC91" i="1"/>
  <c r="DB91" i="1"/>
  <c r="DA91" i="1"/>
  <c r="CY91" i="1"/>
  <c r="CX91" i="1"/>
  <c r="CW91" i="1"/>
  <c r="CU91" i="1"/>
  <c r="CT91" i="1"/>
  <c r="CS91" i="1"/>
  <c r="CR91" i="1"/>
  <c r="CQ91" i="1"/>
  <c r="CP91" i="1"/>
  <c r="CO91" i="1"/>
  <c r="DH90" i="1"/>
  <c r="DG90" i="1"/>
  <c r="DF90" i="1"/>
  <c r="DE90" i="1"/>
  <c r="DD90" i="1"/>
  <c r="DC90" i="1"/>
  <c r="DB90" i="1"/>
  <c r="DA90" i="1"/>
  <c r="CY90" i="1"/>
  <c r="CX90" i="1"/>
  <c r="CW90" i="1"/>
  <c r="CU90" i="1"/>
  <c r="CT90" i="1"/>
  <c r="CS90" i="1"/>
  <c r="CR90" i="1"/>
  <c r="CQ90" i="1"/>
  <c r="CP90" i="1"/>
  <c r="CO90" i="1"/>
  <c r="DH89" i="1"/>
  <c r="DG89" i="1"/>
  <c r="DF89" i="1"/>
  <c r="DE89" i="1"/>
  <c r="DD89" i="1"/>
  <c r="DC89" i="1"/>
  <c r="DB89" i="1"/>
  <c r="DA89" i="1"/>
  <c r="CY89" i="1"/>
  <c r="CX89" i="1"/>
  <c r="CW89" i="1"/>
  <c r="CU89" i="1"/>
  <c r="CT89" i="1"/>
  <c r="CS89" i="1"/>
  <c r="CR89" i="1"/>
  <c r="CQ89" i="1"/>
  <c r="CP89" i="1"/>
  <c r="CO89" i="1"/>
  <c r="DH88" i="1"/>
  <c r="DG88" i="1"/>
  <c r="DF88" i="1"/>
  <c r="DE88" i="1"/>
  <c r="DD88" i="1"/>
  <c r="DC88" i="1"/>
  <c r="DB88" i="1"/>
  <c r="DA88" i="1"/>
  <c r="CY88" i="1"/>
  <c r="CX88" i="1"/>
  <c r="CW88" i="1"/>
  <c r="CU88" i="1"/>
  <c r="CT88" i="1"/>
  <c r="CS88" i="1"/>
  <c r="CR88" i="1"/>
  <c r="CQ88" i="1"/>
  <c r="CP88" i="1"/>
  <c r="CO88" i="1"/>
  <c r="DH87" i="1"/>
  <c r="DG87" i="1"/>
  <c r="DF87" i="1"/>
  <c r="DE87" i="1"/>
  <c r="DD87" i="1"/>
  <c r="DC87" i="1"/>
  <c r="DB87" i="1"/>
  <c r="DA87" i="1"/>
  <c r="CY87" i="1"/>
  <c r="CX87" i="1"/>
  <c r="CW87" i="1"/>
  <c r="CU87" i="1"/>
  <c r="CT87" i="1"/>
  <c r="CS87" i="1"/>
  <c r="CR87" i="1"/>
  <c r="CQ87" i="1"/>
  <c r="CP87" i="1"/>
  <c r="CO87" i="1"/>
  <c r="DH86" i="1"/>
  <c r="DG86" i="1"/>
  <c r="DF86" i="1"/>
  <c r="DE86" i="1"/>
  <c r="DD86" i="1"/>
  <c r="DC86" i="1"/>
  <c r="DB86" i="1"/>
  <c r="DA86" i="1"/>
  <c r="CY86" i="1"/>
  <c r="CX86" i="1"/>
  <c r="CW86" i="1"/>
  <c r="CU86" i="1"/>
  <c r="CT86" i="1"/>
  <c r="CS86" i="1"/>
  <c r="CR86" i="1"/>
  <c r="CQ86" i="1"/>
  <c r="CP86" i="1"/>
  <c r="CO86" i="1"/>
  <c r="DH85" i="1"/>
  <c r="DG85" i="1"/>
  <c r="DF85" i="1"/>
  <c r="DE85" i="1"/>
  <c r="DD85" i="1"/>
  <c r="DC85" i="1"/>
  <c r="DB85" i="1"/>
  <c r="DA85" i="1"/>
  <c r="CY85" i="1"/>
  <c r="CX85" i="1"/>
  <c r="CW85" i="1"/>
  <c r="CU85" i="1"/>
  <c r="CT85" i="1"/>
  <c r="CS85" i="1"/>
  <c r="CR85" i="1"/>
  <c r="CQ85" i="1"/>
  <c r="CP85" i="1"/>
  <c r="CO85" i="1"/>
  <c r="DH84" i="1"/>
  <c r="DG84" i="1"/>
  <c r="DF84" i="1"/>
  <c r="DE84" i="1"/>
  <c r="DD84" i="1"/>
  <c r="DC84" i="1"/>
  <c r="DB84" i="1"/>
  <c r="DA84" i="1"/>
  <c r="CY84" i="1"/>
  <c r="CX84" i="1"/>
  <c r="CW84" i="1"/>
  <c r="CU84" i="1"/>
  <c r="CT84" i="1"/>
  <c r="CS84" i="1"/>
  <c r="CR84" i="1"/>
  <c r="CQ84" i="1"/>
  <c r="CP84" i="1"/>
  <c r="CO84" i="1"/>
  <c r="DH83" i="1"/>
  <c r="DG83" i="1"/>
  <c r="DF83" i="1"/>
  <c r="DE83" i="1"/>
  <c r="DD83" i="1"/>
  <c r="DC83" i="1"/>
  <c r="DB83" i="1"/>
  <c r="DA83" i="1"/>
  <c r="CY83" i="1"/>
  <c r="CX83" i="1"/>
  <c r="CW83" i="1"/>
  <c r="CU83" i="1"/>
  <c r="CT83" i="1"/>
  <c r="CS83" i="1"/>
  <c r="CR83" i="1"/>
  <c r="CQ83" i="1"/>
  <c r="CP83" i="1"/>
  <c r="CO83" i="1"/>
  <c r="DH82" i="1"/>
  <c r="DG82" i="1"/>
  <c r="DF82" i="1"/>
  <c r="DE82" i="1"/>
  <c r="DD82" i="1"/>
  <c r="DC82" i="1"/>
  <c r="DB82" i="1"/>
  <c r="DA82" i="1"/>
  <c r="CY82" i="1"/>
  <c r="CX82" i="1"/>
  <c r="CW82" i="1"/>
  <c r="CU82" i="1"/>
  <c r="CT82" i="1"/>
  <c r="CS82" i="1"/>
  <c r="CR82" i="1"/>
  <c r="CQ82" i="1"/>
  <c r="CP82" i="1"/>
  <c r="CO82" i="1"/>
  <c r="DH81" i="1"/>
  <c r="DG81" i="1"/>
  <c r="DF81" i="1"/>
  <c r="DE81" i="1"/>
  <c r="DD81" i="1"/>
  <c r="DC81" i="1"/>
  <c r="DB81" i="1"/>
  <c r="DA81" i="1"/>
  <c r="CY81" i="1"/>
  <c r="CX81" i="1"/>
  <c r="CW81" i="1"/>
  <c r="CU81" i="1"/>
  <c r="CT81" i="1"/>
  <c r="CS81" i="1"/>
  <c r="CR81" i="1"/>
  <c r="CQ81" i="1"/>
  <c r="CP81" i="1"/>
  <c r="CO81" i="1"/>
  <c r="DH80" i="1"/>
  <c r="DG80" i="1"/>
  <c r="DF80" i="1"/>
  <c r="DE80" i="1"/>
  <c r="DD80" i="1"/>
  <c r="DC80" i="1"/>
  <c r="DB80" i="1"/>
  <c r="DA80" i="1"/>
  <c r="CY80" i="1"/>
  <c r="CX80" i="1"/>
  <c r="CW80" i="1"/>
  <c r="CU80" i="1"/>
  <c r="CT80" i="1"/>
  <c r="CS80" i="1"/>
  <c r="CR80" i="1"/>
  <c r="CQ80" i="1"/>
  <c r="CP80" i="1"/>
  <c r="CO80" i="1"/>
  <c r="DH79" i="1"/>
  <c r="DG79" i="1"/>
  <c r="DF79" i="1"/>
  <c r="DE79" i="1"/>
  <c r="DD79" i="1"/>
  <c r="DC79" i="1"/>
  <c r="DB79" i="1"/>
  <c r="DA79" i="1"/>
  <c r="CY79" i="1"/>
  <c r="CX79" i="1"/>
  <c r="CW79" i="1"/>
  <c r="CU79" i="1"/>
  <c r="CT79" i="1"/>
  <c r="CS79" i="1"/>
  <c r="CR79" i="1"/>
  <c r="CQ79" i="1"/>
  <c r="CP79" i="1"/>
  <c r="CO79" i="1"/>
  <c r="DH78" i="1"/>
  <c r="DG78" i="1"/>
  <c r="DF78" i="1"/>
  <c r="DE78" i="1"/>
  <c r="DD78" i="1"/>
  <c r="DC78" i="1"/>
  <c r="DB78" i="1"/>
  <c r="DA78" i="1"/>
  <c r="CY78" i="1"/>
  <c r="CX78" i="1"/>
  <c r="CW78" i="1"/>
  <c r="CU78" i="1"/>
  <c r="CT78" i="1"/>
  <c r="CS78" i="1"/>
  <c r="CR78" i="1"/>
  <c r="CQ78" i="1"/>
  <c r="CP78" i="1"/>
  <c r="CO78" i="1"/>
  <c r="DH77" i="1"/>
  <c r="DG77" i="1"/>
  <c r="DF77" i="1"/>
  <c r="DE77" i="1"/>
  <c r="DD77" i="1"/>
  <c r="DC77" i="1"/>
  <c r="DB77" i="1"/>
  <c r="DA77" i="1"/>
  <c r="CY77" i="1"/>
  <c r="CX77" i="1"/>
  <c r="CW77" i="1"/>
  <c r="CU77" i="1"/>
  <c r="CT77" i="1"/>
  <c r="CS77" i="1"/>
  <c r="CR77" i="1"/>
  <c r="CQ77" i="1"/>
  <c r="CP77" i="1"/>
  <c r="CO77" i="1"/>
  <c r="DH76" i="1"/>
  <c r="DG76" i="1"/>
  <c r="DF76" i="1"/>
  <c r="DE76" i="1"/>
  <c r="DD76" i="1"/>
  <c r="DC76" i="1"/>
  <c r="DB76" i="1"/>
  <c r="DA76" i="1"/>
  <c r="CY76" i="1"/>
  <c r="CX76" i="1"/>
  <c r="CW76" i="1"/>
  <c r="CU76" i="1"/>
  <c r="CT76" i="1"/>
  <c r="CS76" i="1"/>
  <c r="CR76" i="1"/>
  <c r="CQ76" i="1"/>
  <c r="CP76" i="1"/>
  <c r="CO76" i="1"/>
  <c r="DH75" i="1"/>
  <c r="DG75" i="1"/>
  <c r="DF75" i="1"/>
  <c r="DE75" i="1"/>
  <c r="DD75" i="1"/>
  <c r="DC75" i="1"/>
  <c r="DB75" i="1"/>
  <c r="DA75" i="1"/>
  <c r="CY75" i="1"/>
  <c r="CX75" i="1"/>
  <c r="CW75" i="1"/>
  <c r="CU75" i="1"/>
  <c r="CT75" i="1"/>
  <c r="CS75" i="1"/>
  <c r="CR75" i="1"/>
  <c r="CQ75" i="1"/>
  <c r="CP75" i="1"/>
  <c r="CO75" i="1"/>
  <c r="DH74" i="1"/>
  <c r="DG74" i="1"/>
  <c r="DF74" i="1"/>
  <c r="DE74" i="1"/>
  <c r="DD74" i="1"/>
  <c r="DC74" i="1"/>
  <c r="DB74" i="1"/>
  <c r="DA74" i="1"/>
  <c r="CY74" i="1"/>
  <c r="CX74" i="1"/>
  <c r="CW74" i="1"/>
  <c r="CU74" i="1"/>
  <c r="CT74" i="1"/>
  <c r="CS74" i="1"/>
  <c r="CR74" i="1"/>
  <c r="CQ74" i="1"/>
  <c r="CP74" i="1"/>
  <c r="CO74" i="1"/>
  <c r="DH73" i="1"/>
  <c r="DG73" i="1"/>
  <c r="DF73" i="1"/>
  <c r="DE73" i="1"/>
  <c r="DD73" i="1"/>
  <c r="DC73" i="1"/>
  <c r="DB73" i="1"/>
  <c r="DA73" i="1"/>
  <c r="CY73" i="1"/>
  <c r="CX73" i="1"/>
  <c r="CW73" i="1"/>
  <c r="CU73" i="1"/>
  <c r="CT73" i="1"/>
  <c r="CS73" i="1"/>
  <c r="CR73" i="1"/>
  <c r="CQ73" i="1"/>
  <c r="CP73" i="1"/>
  <c r="CO73" i="1"/>
  <c r="DH72" i="1"/>
  <c r="DG72" i="1"/>
  <c r="DF72" i="1"/>
  <c r="DE72" i="1"/>
  <c r="DD72" i="1"/>
  <c r="DC72" i="1"/>
  <c r="DB72" i="1"/>
  <c r="DA72" i="1"/>
  <c r="CY72" i="1"/>
  <c r="CX72" i="1"/>
  <c r="CW72" i="1"/>
  <c r="CU72" i="1"/>
  <c r="CT72" i="1"/>
  <c r="CS72" i="1"/>
  <c r="CR72" i="1"/>
  <c r="CQ72" i="1"/>
  <c r="CP72" i="1"/>
  <c r="CO72" i="1"/>
  <c r="DH71" i="1"/>
  <c r="DG71" i="1"/>
  <c r="DF71" i="1"/>
  <c r="DE71" i="1"/>
  <c r="DD71" i="1"/>
  <c r="DC71" i="1"/>
  <c r="DB71" i="1"/>
  <c r="DA71" i="1"/>
  <c r="CY71" i="1"/>
  <c r="CX71" i="1"/>
  <c r="CW71" i="1"/>
  <c r="CU71" i="1"/>
  <c r="CT71" i="1"/>
  <c r="CS71" i="1"/>
  <c r="CR71" i="1"/>
  <c r="CQ71" i="1"/>
  <c r="CP71" i="1"/>
  <c r="CO71" i="1"/>
  <c r="DH70" i="1"/>
  <c r="DG70" i="1"/>
  <c r="DF70" i="1"/>
  <c r="DE70" i="1"/>
  <c r="DD70" i="1"/>
  <c r="DC70" i="1"/>
  <c r="DB70" i="1"/>
  <c r="DA70" i="1"/>
  <c r="CY70" i="1"/>
  <c r="CX70" i="1"/>
  <c r="CW70" i="1"/>
  <c r="CU70" i="1"/>
  <c r="CT70" i="1"/>
  <c r="CS70" i="1"/>
  <c r="CR70" i="1"/>
  <c r="CQ70" i="1"/>
  <c r="CP70" i="1"/>
  <c r="CO70" i="1"/>
  <c r="DH69" i="1"/>
  <c r="DG69" i="1"/>
  <c r="DF69" i="1"/>
  <c r="DE69" i="1"/>
  <c r="DD69" i="1"/>
  <c r="DC69" i="1"/>
  <c r="DB69" i="1"/>
  <c r="DA69" i="1"/>
  <c r="CY69" i="1"/>
  <c r="CX69" i="1"/>
  <c r="CW69" i="1"/>
  <c r="CU69" i="1"/>
  <c r="CT69" i="1"/>
  <c r="CS69" i="1"/>
  <c r="CR69" i="1"/>
  <c r="CQ69" i="1"/>
  <c r="CP69" i="1"/>
  <c r="CO69" i="1"/>
  <c r="DH68" i="1"/>
  <c r="DG68" i="1"/>
  <c r="DF68" i="1"/>
  <c r="DE68" i="1"/>
  <c r="DD68" i="1"/>
  <c r="DC68" i="1"/>
  <c r="DB68" i="1"/>
  <c r="DA68" i="1"/>
  <c r="CY68" i="1"/>
  <c r="CX68" i="1"/>
  <c r="CW68" i="1"/>
  <c r="CU68" i="1"/>
  <c r="CT68" i="1"/>
  <c r="CS68" i="1"/>
  <c r="CR68" i="1"/>
  <c r="CQ68" i="1"/>
  <c r="CP68" i="1"/>
  <c r="CO68" i="1"/>
  <c r="DH67" i="1"/>
  <c r="DG67" i="1"/>
  <c r="DF67" i="1"/>
  <c r="DE67" i="1"/>
  <c r="DD67" i="1"/>
  <c r="DC67" i="1"/>
  <c r="DB67" i="1"/>
  <c r="DA67" i="1"/>
  <c r="CY67" i="1"/>
  <c r="CX67" i="1"/>
  <c r="CW67" i="1"/>
  <c r="CU67" i="1"/>
  <c r="CT67" i="1"/>
  <c r="CS67" i="1"/>
  <c r="CR67" i="1"/>
  <c r="CQ67" i="1"/>
  <c r="CP67" i="1"/>
  <c r="CO67" i="1"/>
  <c r="DH66" i="1"/>
  <c r="DG66" i="1"/>
  <c r="DF66" i="1"/>
  <c r="DE66" i="1"/>
  <c r="DD66" i="1"/>
  <c r="DC66" i="1"/>
  <c r="DB66" i="1"/>
  <c r="DA66" i="1"/>
  <c r="CY66" i="1"/>
  <c r="CX66" i="1"/>
  <c r="CW66" i="1"/>
  <c r="CU66" i="1"/>
  <c r="CT66" i="1"/>
  <c r="CS66" i="1"/>
  <c r="CR66" i="1"/>
  <c r="CQ66" i="1"/>
  <c r="CP66" i="1"/>
  <c r="CO66" i="1"/>
  <c r="DH65" i="1"/>
  <c r="DG65" i="1"/>
  <c r="DF65" i="1"/>
  <c r="DE65" i="1"/>
  <c r="DD65" i="1"/>
  <c r="DC65" i="1"/>
  <c r="DB65" i="1"/>
  <c r="DA65" i="1"/>
  <c r="CY65" i="1"/>
  <c r="CX65" i="1"/>
  <c r="CW65" i="1"/>
  <c r="CU65" i="1"/>
  <c r="CT65" i="1"/>
  <c r="CS65" i="1"/>
  <c r="CR65" i="1"/>
  <c r="CQ65" i="1"/>
  <c r="CP65" i="1"/>
  <c r="CO65" i="1"/>
  <c r="DH64" i="1"/>
  <c r="DG64" i="1"/>
  <c r="DF64" i="1"/>
  <c r="DE64" i="1"/>
  <c r="DD64" i="1"/>
  <c r="DC64" i="1"/>
  <c r="DB64" i="1"/>
  <c r="DA64" i="1"/>
  <c r="CY64" i="1"/>
  <c r="CX64" i="1"/>
  <c r="CW64" i="1"/>
  <c r="CU64" i="1"/>
  <c r="CT64" i="1"/>
  <c r="CS64" i="1"/>
  <c r="CR64" i="1"/>
  <c r="CQ64" i="1"/>
  <c r="CP64" i="1"/>
  <c r="CO64" i="1"/>
  <c r="DH63" i="1"/>
  <c r="DG63" i="1"/>
  <c r="DF63" i="1"/>
  <c r="DE63" i="1"/>
  <c r="DD63" i="1"/>
  <c r="DC63" i="1"/>
  <c r="DB63" i="1"/>
  <c r="DA63" i="1"/>
  <c r="CY63" i="1"/>
  <c r="CX63" i="1"/>
  <c r="CW63" i="1"/>
  <c r="CU63" i="1"/>
  <c r="CT63" i="1"/>
  <c r="CS63" i="1"/>
  <c r="CR63" i="1"/>
  <c r="CQ63" i="1"/>
  <c r="CP63" i="1"/>
  <c r="CO63" i="1"/>
  <c r="DH62" i="1"/>
  <c r="DG62" i="1"/>
  <c r="DF62" i="1"/>
  <c r="DE62" i="1"/>
  <c r="DD62" i="1"/>
  <c r="DC62" i="1"/>
  <c r="DB62" i="1"/>
  <c r="DA62" i="1"/>
  <c r="CY62" i="1"/>
  <c r="CX62" i="1"/>
  <c r="CW62" i="1"/>
  <c r="CU62" i="1"/>
  <c r="CT62" i="1"/>
  <c r="CS62" i="1"/>
  <c r="CR62" i="1"/>
  <c r="CQ62" i="1"/>
  <c r="CP62" i="1"/>
  <c r="CO62" i="1"/>
  <c r="DH61" i="1"/>
  <c r="DG61" i="1"/>
  <c r="DF61" i="1"/>
  <c r="DE61" i="1"/>
  <c r="DD61" i="1"/>
  <c r="DC61" i="1"/>
  <c r="DB61" i="1"/>
  <c r="DA61" i="1"/>
  <c r="CY61" i="1"/>
  <c r="CX61" i="1"/>
  <c r="CW61" i="1"/>
  <c r="CU61" i="1"/>
  <c r="CT61" i="1"/>
  <c r="CS61" i="1"/>
  <c r="CR61" i="1"/>
  <c r="CQ61" i="1"/>
  <c r="CP61" i="1"/>
  <c r="CO61" i="1"/>
  <c r="DH60" i="1"/>
  <c r="DG60" i="1"/>
  <c r="DF60" i="1"/>
  <c r="DE60" i="1"/>
  <c r="DD60" i="1"/>
  <c r="DC60" i="1"/>
  <c r="DB60" i="1"/>
  <c r="DA60" i="1"/>
  <c r="CY60" i="1"/>
  <c r="CX60" i="1"/>
  <c r="CW60" i="1"/>
  <c r="CU60" i="1"/>
  <c r="CT60" i="1"/>
  <c r="CS60" i="1"/>
  <c r="CR60" i="1"/>
  <c r="CQ60" i="1"/>
  <c r="CP60" i="1"/>
  <c r="CO60" i="1"/>
  <c r="DH59" i="1"/>
  <c r="DG59" i="1"/>
  <c r="DF59" i="1"/>
  <c r="DE59" i="1"/>
  <c r="DD59" i="1"/>
  <c r="DC59" i="1"/>
  <c r="DB59" i="1"/>
  <c r="DA59" i="1"/>
  <c r="CY59" i="1"/>
  <c r="CX59" i="1"/>
  <c r="CW59" i="1"/>
  <c r="CU59" i="1"/>
  <c r="CT59" i="1"/>
  <c r="CS59" i="1"/>
  <c r="CR59" i="1"/>
  <c r="CQ59" i="1"/>
  <c r="CP59" i="1"/>
  <c r="CO59" i="1"/>
  <c r="DH58" i="1"/>
  <c r="DG58" i="1"/>
  <c r="DF58" i="1"/>
  <c r="DE58" i="1"/>
  <c r="DD58" i="1"/>
  <c r="DC58" i="1"/>
  <c r="DB58" i="1"/>
  <c r="DA58" i="1"/>
  <c r="CY58" i="1"/>
  <c r="CX58" i="1"/>
  <c r="CW58" i="1"/>
  <c r="CU58" i="1"/>
  <c r="CT58" i="1"/>
  <c r="CS58" i="1"/>
  <c r="CR58" i="1"/>
  <c r="CQ58" i="1"/>
  <c r="CP58" i="1"/>
  <c r="CO58" i="1"/>
  <c r="DH57" i="1"/>
  <c r="DG57" i="1"/>
  <c r="DF57" i="1"/>
  <c r="DE57" i="1"/>
  <c r="DD57" i="1"/>
  <c r="DC57" i="1"/>
  <c r="DB57" i="1"/>
  <c r="DA57" i="1"/>
  <c r="CY57" i="1"/>
  <c r="CX57" i="1"/>
  <c r="CW57" i="1"/>
  <c r="CU57" i="1"/>
  <c r="CT57" i="1"/>
  <c r="CS57" i="1"/>
  <c r="CR57" i="1"/>
  <c r="CQ57" i="1"/>
  <c r="CP57" i="1"/>
  <c r="CO57" i="1"/>
  <c r="DH56" i="1"/>
  <c r="DG56" i="1"/>
  <c r="DF56" i="1"/>
  <c r="DE56" i="1"/>
  <c r="DD56" i="1"/>
  <c r="DC56" i="1"/>
  <c r="DB56" i="1"/>
  <c r="DA56" i="1"/>
  <c r="CY56" i="1"/>
  <c r="CX56" i="1"/>
  <c r="CW56" i="1"/>
  <c r="CU56" i="1"/>
  <c r="CT56" i="1"/>
  <c r="CS56" i="1"/>
  <c r="CR56" i="1"/>
  <c r="CQ56" i="1"/>
  <c r="CP56" i="1"/>
  <c r="CO56" i="1"/>
  <c r="DH55" i="1"/>
  <c r="DG55" i="1"/>
  <c r="DF55" i="1"/>
  <c r="DE55" i="1"/>
  <c r="DD55" i="1"/>
  <c r="DC55" i="1"/>
  <c r="DB55" i="1"/>
  <c r="DA55" i="1"/>
  <c r="CY55" i="1"/>
  <c r="CX55" i="1"/>
  <c r="CW55" i="1"/>
  <c r="CU55" i="1"/>
  <c r="CT55" i="1"/>
  <c r="CS55" i="1"/>
  <c r="CR55" i="1"/>
  <c r="CQ55" i="1"/>
  <c r="CP55" i="1"/>
  <c r="CO55" i="1"/>
  <c r="DH54" i="1"/>
  <c r="DG54" i="1"/>
  <c r="DF54" i="1"/>
  <c r="DE54" i="1"/>
  <c r="DD54" i="1"/>
  <c r="DC54" i="1"/>
  <c r="DB54" i="1"/>
  <c r="DA54" i="1"/>
  <c r="CY54" i="1"/>
  <c r="CX54" i="1"/>
  <c r="CW54" i="1"/>
  <c r="CU54" i="1"/>
  <c r="CT54" i="1"/>
  <c r="CS54" i="1"/>
  <c r="CR54" i="1"/>
  <c r="CQ54" i="1"/>
  <c r="CP54" i="1"/>
  <c r="CO54" i="1"/>
  <c r="DH53" i="1"/>
  <c r="DG53" i="1"/>
  <c r="DF53" i="1"/>
  <c r="DE53" i="1"/>
  <c r="DD53" i="1"/>
  <c r="DC53" i="1"/>
  <c r="DB53" i="1"/>
  <c r="DA53" i="1"/>
  <c r="CY53" i="1"/>
  <c r="CX53" i="1"/>
  <c r="CW53" i="1"/>
  <c r="CU53" i="1"/>
  <c r="CT53" i="1"/>
  <c r="CS53" i="1"/>
  <c r="CR53" i="1"/>
  <c r="CQ53" i="1"/>
  <c r="CP53" i="1"/>
  <c r="CO53" i="1"/>
  <c r="DH52" i="1"/>
  <c r="DG52" i="1"/>
  <c r="DF52" i="1"/>
  <c r="DE52" i="1"/>
  <c r="DD52" i="1"/>
  <c r="DC52" i="1"/>
  <c r="DB52" i="1"/>
  <c r="DA52" i="1"/>
  <c r="CY52" i="1"/>
  <c r="CX52" i="1"/>
  <c r="CW52" i="1"/>
  <c r="CU52" i="1"/>
  <c r="CT52" i="1"/>
  <c r="CS52" i="1"/>
  <c r="CR52" i="1"/>
  <c r="CQ52" i="1"/>
  <c r="CP52" i="1"/>
  <c r="CO52" i="1"/>
  <c r="DH51" i="1"/>
  <c r="DG51" i="1"/>
  <c r="DF51" i="1"/>
  <c r="DE51" i="1"/>
  <c r="DD51" i="1"/>
  <c r="DC51" i="1"/>
  <c r="DB51" i="1"/>
  <c r="DA51" i="1"/>
  <c r="CY51" i="1"/>
  <c r="CX51" i="1"/>
  <c r="CW51" i="1"/>
  <c r="CU51" i="1"/>
  <c r="CT51" i="1"/>
  <c r="CS51" i="1"/>
  <c r="CR51" i="1"/>
  <c r="CQ51" i="1"/>
  <c r="CP51" i="1"/>
  <c r="CO51" i="1"/>
  <c r="DH50" i="1"/>
  <c r="DG50" i="1"/>
  <c r="DF50" i="1"/>
  <c r="DE50" i="1"/>
  <c r="DD50" i="1"/>
  <c r="DC50" i="1"/>
  <c r="DB50" i="1"/>
  <c r="DA50" i="1"/>
  <c r="CY50" i="1"/>
  <c r="CX50" i="1"/>
  <c r="CW50" i="1"/>
  <c r="CU50" i="1"/>
  <c r="CT50" i="1"/>
  <c r="CS50" i="1"/>
  <c r="CR50" i="1"/>
  <c r="CQ50" i="1"/>
  <c r="CP50" i="1"/>
  <c r="CO50" i="1"/>
  <c r="DH49" i="1"/>
  <c r="DG49" i="1"/>
  <c r="DF49" i="1"/>
  <c r="DE49" i="1"/>
  <c r="DD49" i="1"/>
  <c r="DC49" i="1"/>
  <c r="DB49" i="1"/>
  <c r="DA49" i="1"/>
  <c r="CY49" i="1"/>
  <c r="CX49" i="1"/>
  <c r="CW49" i="1"/>
  <c r="CU49" i="1"/>
  <c r="CT49" i="1"/>
  <c r="CS49" i="1"/>
  <c r="CR49" i="1"/>
  <c r="CQ49" i="1"/>
  <c r="CP49" i="1"/>
  <c r="CO49" i="1"/>
  <c r="DH48" i="1"/>
  <c r="DG48" i="1"/>
  <c r="DF48" i="1"/>
  <c r="DE48" i="1"/>
  <c r="DD48" i="1"/>
  <c r="DC48" i="1"/>
  <c r="DB48" i="1"/>
  <c r="DA48" i="1"/>
  <c r="CY48" i="1"/>
  <c r="CX48" i="1"/>
  <c r="CW48" i="1"/>
  <c r="CU48" i="1"/>
  <c r="CT48" i="1"/>
  <c r="CS48" i="1"/>
  <c r="CR48" i="1"/>
  <c r="CQ48" i="1"/>
  <c r="CP48" i="1"/>
  <c r="CO48" i="1"/>
  <c r="DH47" i="1"/>
  <c r="DG47" i="1"/>
  <c r="DF47" i="1"/>
  <c r="DE47" i="1"/>
  <c r="DD47" i="1"/>
  <c r="DC47" i="1"/>
  <c r="DB47" i="1"/>
  <c r="DA47" i="1"/>
  <c r="CY47" i="1"/>
  <c r="CX47" i="1"/>
  <c r="CW47" i="1"/>
  <c r="CU47" i="1"/>
  <c r="CT47" i="1"/>
  <c r="CS47" i="1"/>
  <c r="CR47" i="1"/>
  <c r="CQ47" i="1"/>
  <c r="CP47" i="1"/>
  <c r="CO47" i="1"/>
  <c r="DH46" i="1"/>
  <c r="DG46" i="1"/>
  <c r="DF46" i="1"/>
  <c r="DE46" i="1"/>
  <c r="DD46" i="1"/>
  <c r="DC46" i="1"/>
  <c r="DB46" i="1"/>
  <c r="DA46" i="1"/>
  <c r="CY46" i="1"/>
  <c r="CX46" i="1"/>
  <c r="CW46" i="1"/>
  <c r="CU46" i="1"/>
  <c r="CT46" i="1"/>
  <c r="CS46" i="1"/>
  <c r="CR46" i="1"/>
  <c r="CQ46" i="1"/>
  <c r="CP46" i="1"/>
  <c r="CO46" i="1"/>
  <c r="DH45" i="1"/>
  <c r="DG45" i="1"/>
  <c r="DF45" i="1"/>
  <c r="DE45" i="1"/>
  <c r="DD45" i="1"/>
  <c r="DC45" i="1"/>
  <c r="DB45" i="1"/>
  <c r="DA45" i="1"/>
  <c r="CY45" i="1"/>
  <c r="CX45" i="1"/>
  <c r="CW45" i="1"/>
  <c r="CU45" i="1"/>
  <c r="CT45" i="1"/>
  <c r="CS45" i="1"/>
  <c r="CR45" i="1"/>
  <c r="CQ45" i="1"/>
  <c r="CP45" i="1"/>
  <c r="CO45" i="1"/>
  <c r="DH44" i="1"/>
  <c r="DG44" i="1"/>
  <c r="DF44" i="1"/>
  <c r="DE44" i="1"/>
  <c r="DD44" i="1"/>
  <c r="DC44" i="1"/>
  <c r="DB44" i="1"/>
  <c r="DA44" i="1"/>
  <c r="CY44" i="1"/>
  <c r="CX44" i="1"/>
  <c r="CW44" i="1"/>
  <c r="CU44" i="1"/>
  <c r="CT44" i="1"/>
  <c r="CS44" i="1"/>
  <c r="CR44" i="1"/>
  <c r="CQ44" i="1"/>
  <c r="CP44" i="1"/>
  <c r="CO44" i="1"/>
  <c r="DH43" i="1"/>
  <c r="DG43" i="1"/>
  <c r="DF43" i="1"/>
  <c r="DE43" i="1"/>
  <c r="DD43" i="1"/>
  <c r="DC43" i="1"/>
  <c r="DB43" i="1"/>
  <c r="DA43" i="1"/>
  <c r="CY43" i="1"/>
  <c r="CX43" i="1"/>
  <c r="CW43" i="1"/>
  <c r="CU43" i="1"/>
  <c r="CT43" i="1"/>
  <c r="CS43" i="1"/>
  <c r="CR43" i="1"/>
  <c r="CQ43" i="1"/>
  <c r="CP43" i="1"/>
  <c r="CO43" i="1"/>
  <c r="DH42" i="1"/>
  <c r="DG42" i="1"/>
  <c r="DF42" i="1"/>
  <c r="DE42" i="1"/>
  <c r="DD42" i="1"/>
  <c r="DC42" i="1"/>
  <c r="DB42" i="1"/>
  <c r="DA42" i="1"/>
  <c r="CY42" i="1"/>
  <c r="CX42" i="1"/>
  <c r="CW42" i="1"/>
  <c r="CU42" i="1"/>
  <c r="CT42" i="1"/>
  <c r="CS42" i="1"/>
  <c r="CR42" i="1"/>
  <c r="CQ42" i="1"/>
  <c r="CP42" i="1"/>
  <c r="CO42" i="1"/>
  <c r="DH41" i="1"/>
  <c r="DG41" i="1"/>
  <c r="DF41" i="1"/>
  <c r="DE41" i="1"/>
  <c r="DD41" i="1"/>
  <c r="DC41" i="1"/>
  <c r="DB41" i="1"/>
  <c r="DA41" i="1"/>
  <c r="CY41" i="1"/>
  <c r="CX41" i="1"/>
  <c r="CW41" i="1"/>
  <c r="CU41" i="1"/>
  <c r="CT41" i="1"/>
  <c r="CS41" i="1"/>
  <c r="CR41" i="1"/>
  <c r="CQ41" i="1"/>
  <c r="CP41" i="1"/>
  <c r="CO41" i="1"/>
  <c r="DH39" i="1"/>
  <c r="DG39" i="1"/>
  <c r="DF39" i="1"/>
  <c r="DE39" i="1"/>
  <c r="DD39" i="1"/>
  <c r="DC39" i="1"/>
  <c r="DB39" i="1"/>
  <c r="DA39" i="1"/>
  <c r="CY39" i="1"/>
  <c r="CX39" i="1"/>
  <c r="CW39" i="1"/>
  <c r="CU39" i="1"/>
  <c r="CT39" i="1"/>
  <c r="CS39" i="1"/>
  <c r="CR39" i="1"/>
  <c r="CQ39" i="1"/>
  <c r="CP39" i="1"/>
  <c r="CO39" i="1"/>
  <c r="DH38" i="1"/>
  <c r="DG38" i="1"/>
  <c r="DF38" i="1"/>
  <c r="DE38" i="1"/>
  <c r="DD38" i="1"/>
  <c r="DC38" i="1"/>
  <c r="DB38" i="1"/>
  <c r="DA38" i="1"/>
  <c r="CY38" i="1"/>
  <c r="CX38" i="1"/>
  <c r="CW38" i="1"/>
  <c r="CU38" i="1"/>
  <c r="CT38" i="1"/>
  <c r="CS38" i="1"/>
  <c r="CR38" i="1"/>
  <c r="CQ38" i="1"/>
  <c r="CP38" i="1"/>
  <c r="CO38" i="1"/>
  <c r="DH37" i="1"/>
  <c r="DG37" i="1"/>
  <c r="DF37" i="1"/>
  <c r="DE37" i="1"/>
  <c r="DD37" i="1"/>
  <c r="DC37" i="1"/>
  <c r="DB37" i="1"/>
  <c r="DA37" i="1"/>
  <c r="CY37" i="1"/>
  <c r="CX37" i="1"/>
  <c r="CW37" i="1"/>
  <c r="CU37" i="1"/>
  <c r="CT37" i="1"/>
  <c r="CS37" i="1"/>
  <c r="CR37" i="1"/>
  <c r="CQ37" i="1"/>
  <c r="CP37" i="1"/>
  <c r="CO37" i="1"/>
  <c r="DH36" i="1"/>
  <c r="DG36" i="1"/>
  <c r="DF36" i="1"/>
  <c r="DE36" i="1"/>
  <c r="DD36" i="1"/>
  <c r="DC36" i="1"/>
  <c r="DB36" i="1"/>
  <c r="DA36" i="1"/>
  <c r="CY36" i="1"/>
  <c r="CX36" i="1"/>
  <c r="CW36" i="1"/>
  <c r="CU36" i="1"/>
  <c r="CT36" i="1"/>
  <c r="CS36" i="1"/>
  <c r="CR36" i="1"/>
  <c r="CQ36" i="1"/>
  <c r="CP36" i="1"/>
  <c r="CO36" i="1"/>
  <c r="DH35" i="1"/>
  <c r="DG35" i="1"/>
  <c r="DF35" i="1"/>
  <c r="DE35" i="1"/>
  <c r="DD35" i="1"/>
  <c r="DC35" i="1"/>
  <c r="DB35" i="1"/>
  <c r="DA35" i="1"/>
  <c r="CY35" i="1"/>
  <c r="CX35" i="1"/>
  <c r="CW35" i="1"/>
  <c r="CU35" i="1"/>
  <c r="CT35" i="1"/>
  <c r="CS35" i="1"/>
  <c r="CR35" i="1"/>
  <c r="CQ35" i="1"/>
  <c r="CP35" i="1"/>
  <c r="CO35" i="1"/>
  <c r="DH34" i="1"/>
  <c r="DG34" i="1"/>
  <c r="DF34" i="1"/>
  <c r="DE34" i="1"/>
  <c r="DD34" i="1"/>
  <c r="DC34" i="1"/>
  <c r="DB34" i="1"/>
  <c r="DA34" i="1"/>
  <c r="CY34" i="1"/>
  <c r="CX34" i="1"/>
  <c r="CW34" i="1"/>
  <c r="CU34" i="1"/>
  <c r="CT34" i="1"/>
  <c r="CS34" i="1"/>
  <c r="CR34" i="1"/>
  <c r="CQ34" i="1"/>
  <c r="CP34" i="1"/>
  <c r="CO34" i="1"/>
  <c r="DH33" i="1"/>
  <c r="DG33" i="1"/>
  <c r="DF33" i="1"/>
  <c r="DE33" i="1"/>
  <c r="DD33" i="1"/>
  <c r="DC33" i="1"/>
  <c r="DB33" i="1"/>
  <c r="DA33" i="1"/>
  <c r="CY33" i="1"/>
  <c r="CX33" i="1"/>
  <c r="CW33" i="1"/>
  <c r="CU33" i="1"/>
  <c r="CT33" i="1"/>
  <c r="CS33" i="1"/>
  <c r="CR33" i="1"/>
  <c r="CQ33" i="1"/>
  <c r="CP33" i="1"/>
  <c r="CO33" i="1"/>
  <c r="DH32" i="1"/>
  <c r="DG32" i="1"/>
  <c r="DF32" i="1"/>
  <c r="DE32" i="1"/>
  <c r="DD32" i="1"/>
  <c r="DC32" i="1"/>
  <c r="DB32" i="1"/>
  <c r="DA32" i="1"/>
  <c r="CY32" i="1"/>
  <c r="CX32" i="1"/>
  <c r="CW32" i="1"/>
  <c r="CU32" i="1"/>
  <c r="CT32" i="1"/>
  <c r="CS32" i="1"/>
  <c r="CR32" i="1"/>
  <c r="CQ32" i="1"/>
  <c r="CP32" i="1"/>
  <c r="CO32" i="1"/>
  <c r="DH31" i="1"/>
  <c r="DG31" i="1"/>
  <c r="DF31" i="1"/>
  <c r="DE31" i="1"/>
  <c r="DD31" i="1"/>
  <c r="DC31" i="1"/>
  <c r="DB31" i="1"/>
  <c r="DA31" i="1"/>
  <c r="CY31" i="1"/>
  <c r="CX31" i="1"/>
  <c r="CW31" i="1"/>
  <c r="CU31" i="1"/>
  <c r="CT31" i="1"/>
  <c r="CS31" i="1"/>
  <c r="CR31" i="1"/>
  <c r="CQ31" i="1"/>
  <c r="CP31" i="1"/>
  <c r="CO31" i="1"/>
  <c r="DH30" i="1"/>
  <c r="DG30" i="1"/>
  <c r="DF30" i="1"/>
  <c r="DE30" i="1"/>
  <c r="DD30" i="1"/>
  <c r="DC30" i="1"/>
  <c r="DB30" i="1"/>
  <c r="DA30" i="1"/>
  <c r="CY30" i="1"/>
  <c r="CX30" i="1"/>
  <c r="CW30" i="1"/>
  <c r="CU30" i="1"/>
  <c r="CT30" i="1"/>
  <c r="CS30" i="1"/>
  <c r="CR30" i="1"/>
  <c r="CQ30" i="1"/>
  <c r="CP30" i="1"/>
  <c r="CO30" i="1"/>
  <c r="DH28" i="1"/>
  <c r="DG28" i="1"/>
  <c r="DF28" i="1"/>
  <c r="DE28" i="1"/>
  <c r="DD28" i="1"/>
  <c r="DC28" i="1"/>
  <c r="DB28" i="1"/>
  <c r="DA28" i="1"/>
  <c r="CY28" i="1"/>
  <c r="CX28" i="1"/>
  <c r="CW28" i="1"/>
  <c r="CU28" i="1"/>
  <c r="CT28" i="1"/>
  <c r="CS28" i="1"/>
  <c r="CR28" i="1"/>
  <c r="CQ28" i="1"/>
  <c r="CP28" i="1"/>
  <c r="CO28" i="1"/>
  <c r="DH27" i="1"/>
  <c r="DG27" i="1"/>
  <c r="DF27" i="1"/>
  <c r="DE27" i="1"/>
  <c r="DD27" i="1"/>
  <c r="DC27" i="1"/>
  <c r="DB27" i="1"/>
  <c r="DA27" i="1"/>
  <c r="CY27" i="1"/>
  <c r="CX27" i="1"/>
  <c r="CW27" i="1"/>
  <c r="CU27" i="1"/>
  <c r="CT27" i="1"/>
  <c r="CS27" i="1"/>
  <c r="CR27" i="1"/>
  <c r="CQ27" i="1"/>
  <c r="CP27" i="1"/>
  <c r="CO27" i="1"/>
  <c r="DH26" i="1"/>
  <c r="DG26" i="1"/>
  <c r="DF26" i="1"/>
  <c r="DE26" i="1"/>
  <c r="DD26" i="1"/>
  <c r="DC26" i="1"/>
  <c r="DB26" i="1"/>
  <c r="DA26" i="1"/>
  <c r="CY26" i="1"/>
  <c r="CX26" i="1"/>
  <c r="CW26" i="1"/>
  <c r="CU26" i="1"/>
  <c r="CT26" i="1"/>
  <c r="CS26" i="1"/>
  <c r="CR26" i="1"/>
  <c r="CQ26" i="1"/>
  <c r="CP26" i="1"/>
  <c r="CO26" i="1"/>
  <c r="DH25" i="1"/>
  <c r="DG25" i="1"/>
  <c r="DF25" i="1"/>
  <c r="DE25" i="1"/>
  <c r="DD25" i="1"/>
  <c r="DC25" i="1"/>
  <c r="DB25" i="1"/>
  <c r="DA25" i="1"/>
  <c r="CY25" i="1"/>
  <c r="CX25" i="1"/>
  <c r="CW25" i="1"/>
  <c r="CU25" i="1"/>
  <c r="CT25" i="1"/>
  <c r="CS25" i="1"/>
  <c r="CR25" i="1"/>
  <c r="CQ25" i="1"/>
  <c r="CP25" i="1"/>
  <c r="CO25" i="1"/>
  <c r="DH24" i="1"/>
  <c r="DG24" i="1"/>
  <c r="DF24" i="1"/>
  <c r="DE24" i="1"/>
  <c r="DD24" i="1"/>
  <c r="DC24" i="1"/>
  <c r="DB24" i="1"/>
  <c r="DA24" i="1"/>
  <c r="CY24" i="1"/>
  <c r="CX24" i="1"/>
  <c r="CW24" i="1"/>
  <c r="CU24" i="1"/>
  <c r="CT24" i="1"/>
  <c r="CS24" i="1"/>
  <c r="CR24" i="1"/>
  <c r="CQ24" i="1"/>
  <c r="CP24" i="1"/>
  <c r="CO24" i="1"/>
  <c r="DH23" i="1"/>
  <c r="DG23" i="1"/>
  <c r="DF23" i="1"/>
  <c r="DE23" i="1"/>
  <c r="DD23" i="1"/>
  <c r="DC23" i="1"/>
  <c r="DB23" i="1"/>
  <c r="DA23" i="1"/>
  <c r="CY23" i="1"/>
  <c r="CX23" i="1"/>
  <c r="CW23" i="1"/>
  <c r="CU23" i="1"/>
  <c r="CT23" i="1"/>
  <c r="CS23" i="1"/>
  <c r="CR23" i="1"/>
  <c r="CQ23" i="1"/>
  <c r="CP23" i="1"/>
  <c r="CO23" i="1"/>
  <c r="DH22" i="1"/>
  <c r="DG22" i="1"/>
  <c r="DF22" i="1"/>
  <c r="DE22" i="1"/>
  <c r="DD22" i="1"/>
  <c r="DC22" i="1"/>
  <c r="DB22" i="1"/>
  <c r="DA22" i="1"/>
  <c r="CY22" i="1"/>
  <c r="CX22" i="1"/>
  <c r="CW22" i="1"/>
  <c r="CU22" i="1"/>
  <c r="CT22" i="1"/>
  <c r="CS22" i="1"/>
  <c r="CR22" i="1"/>
  <c r="CQ22" i="1"/>
  <c r="CP22" i="1"/>
  <c r="CO22" i="1"/>
  <c r="DH21" i="1"/>
  <c r="DG21" i="1"/>
  <c r="DF21" i="1"/>
  <c r="DE21" i="1"/>
  <c r="DD21" i="1"/>
  <c r="DC21" i="1"/>
  <c r="DB21" i="1"/>
  <c r="DA21" i="1"/>
  <c r="CY21" i="1"/>
  <c r="CX21" i="1"/>
  <c r="CW21" i="1"/>
  <c r="CU21" i="1"/>
  <c r="CT21" i="1"/>
  <c r="CS21" i="1"/>
  <c r="CR21" i="1"/>
  <c r="CQ21" i="1"/>
  <c r="CP21" i="1"/>
  <c r="CO21" i="1"/>
  <c r="DH20" i="1"/>
  <c r="DG20" i="1"/>
  <c r="DF20" i="1"/>
  <c r="DE20" i="1"/>
  <c r="DD20" i="1"/>
  <c r="DC20" i="1"/>
  <c r="DB20" i="1"/>
  <c r="DA20" i="1"/>
  <c r="CY20" i="1"/>
  <c r="CX20" i="1"/>
  <c r="CW20" i="1"/>
  <c r="CU20" i="1"/>
  <c r="CT20" i="1"/>
  <c r="CS20" i="1"/>
  <c r="CR20" i="1"/>
  <c r="CQ20" i="1"/>
  <c r="CP20" i="1"/>
  <c r="CO20" i="1"/>
  <c r="DH19" i="1"/>
  <c r="DG19" i="1"/>
  <c r="DF19" i="1"/>
  <c r="DE19" i="1"/>
  <c r="DD19" i="1"/>
  <c r="DC19" i="1"/>
  <c r="DB19" i="1"/>
  <c r="DA19" i="1"/>
  <c r="CY19" i="1"/>
  <c r="CX19" i="1"/>
  <c r="CW19" i="1"/>
  <c r="CU19" i="1"/>
  <c r="CT19" i="1"/>
  <c r="CS19" i="1"/>
  <c r="CR19" i="1"/>
  <c r="CQ19" i="1"/>
  <c r="CP19" i="1"/>
  <c r="CO19" i="1"/>
  <c r="DH18" i="1"/>
  <c r="DG18" i="1"/>
  <c r="DF18" i="1"/>
  <c r="DE18" i="1"/>
  <c r="DD18" i="1"/>
  <c r="DC18" i="1"/>
  <c r="DB18" i="1"/>
  <c r="DA18" i="1"/>
  <c r="CY18" i="1"/>
  <c r="CX18" i="1"/>
  <c r="CW18" i="1"/>
  <c r="CU18" i="1"/>
  <c r="CT18" i="1"/>
  <c r="CS18" i="1"/>
  <c r="CR18" i="1"/>
  <c r="CQ18" i="1"/>
  <c r="CP18" i="1"/>
  <c r="CO18" i="1"/>
  <c r="DH17" i="1"/>
  <c r="DG17" i="1"/>
  <c r="DF17" i="1"/>
  <c r="DE17" i="1"/>
  <c r="DD17" i="1"/>
  <c r="DC17" i="1"/>
  <c r="DB17" i="1"/>
  <c r="DA17" i="1"/>
  <c r="CY17" i="1"/>
  <c r="CX17" i="1"/>
  <c r="CW17" i="1"/>
  <c r="CU17" i="1"/>
  <c r="CT17" i="1"/>
  <c r="CS17" i="1"/>
  <c r="CR17" i="1"/>
  <c r="CQ17" i="1"/>
  <c r="CP17" i="1"/>
  <c r="CO17" i="1"/>
  <c r="DH16" i="1"/>
  <c r="DG16" i="1"/>
  <c r="DF16" i="1"/>
  <c r="DE16" i="1"/>
  <c r="DD16" i="1"/>
  <c r="DC16" i="1"/>
  <c r="DB16" i="1"/>
  <c r="DA16" i="1"/>
  <c r="CY16" i="1"/>
  <c r="CX16" i="1"/>
  <c r="CW16" i="1"/>
  <c r="CU16" i="1"/>
  <c r="CT16" i="1"/>
  <c r="CS16" i="1"/>
  <c r="CR16" i="1"/>
  <c r="CQ16" i="1"/>
  <c r="CP16" i="1"/>
  <c r="CO16" i="1"/>
  <c r="DH15" i="1"/>
  <c r="DG15" i="1"/>
  <c r="DF15" i="1"/>
  <c r="DE15" i="1"/>
  <c r="DD15" i="1"/>
  <c r="DC15" i="1"/>
  <c r="DB15" i="1"/>
  <c r="DA15" i="1"/>
  <c r="CY15" i="1"/>
  <c r="CX15" i="1"/>
  <c r="CW15" i="1"/>
  <c r="CU15" i="1"/>
  <c r="CT15" i="1"/>
  <c r="CS15" i="1"/>
  <c r="CR15" i="1"/>
  <c r="CQ15" i="1"/>
  <c r="CP15" i="1"/>
  <c r="CO15" i="1"/>
  <c r="DH14" i="1"/>
  <c r="DG14" i="1"/>
  <c r="DF14" i="1"/>
  <c r="DE14" i="1"/>
  <c r="DD14" i="1"/>
  <c r="DC14" i="1"/>
  <c r="DB14" i="1"/>
  <c r="DA14" i="1"/>
  <c r="CY14" i="1"/>
  <c r="CX14" i="1"/>
  <c r="CW14" i="1"/>
  <c r="CU14" i="1"/>
  <c r="CT14" i="1"/>
  <c r="CS14" i="1"/>
  <c r="CR14" i="1"/>
  <c r="CQ14" i="1"/>
  <c r="CP14" i="1"/>
  <c r="CO14" i="1"/>
  <c r="DH13" i="1"/>
  <c r="DG13" i="1"/>
  <c r="DF13" i="1"/>
  <c r="DE13" i="1"/>
  <c r="DD13" i="1"/>
  <c r="DC13" i="1"/>
  <c r="DB13" i="1"/>
  <c r="DA13" i="1"/>
  <c r="CY13" i="1"/>
  <c r="CX13" i="1"/>
  <c r="CW13" i="1"/>
  <c r="CU13" i="1"/>
  <c r="CT13" i="1"/>
  <c r="CS13" i="1"/>
  <c r="CR13" i="1"/>
  <c r="CQ13" i="1"/>
  <c r="CP13" i="1"/>
  <c r="CO13" i="1"/>
  <c r="DH12" i="1"/>
  <c r="DG12" i="1"/>
  <c r="DF12" i="1"/>
  <c r="DE12" i="1"/>
  <c r="DD12" i="1"/>
  <c r="DC12" i="1"/>
  <c r="DB12" i="1"/>
  <c r="DA12" i="1"/>
  <c r="CY12" i="1"/>
  <c r="CX12" i="1"/>
  <c r="CW12" i="1"/>
  <c r="CU12" i="1"/>
  <c r="CT12" i="1"/>
  <c r="CS12" i="1"/>
  <c r="CR12" i="1"/>
  <c r="CQ12" i="1"/>
  <c r="CP12" i="1"/>
  <c r="CO12" i="1"/>
  <c r="DH11" i="1"/>
  <c r="DG11" i="1"/>
  <c r="DF11" i="1"/>
  <c r="DE11" i="1"/>
  <c r="DD11" i="1"/>
  <c r="DC11" i="1"/>
  <c r="DB11" i="1"/>
  <c r="DA11" i="1"/>
  <c r="CY11" i="1"/>
  <c r="CX11" i="1"/>
  <c r="CW11" i="1"/>
  <c r="CU11" i="1"/>
  <c r="CT11" i="1"/>
  <c r="CS11" i="1"/>
  <c r="CR11" i="1"/>
  <c r="CQ11" i="1"/>
  <c r="CP11" i="1"/>
  <c r="CO11" i="1"/>
  <c r="DH10" i="1"/>
  <c r="DG10" i="1"/>
  <c r="DF10" i="1"/>
  <c r="DE10" i="1"/>
  <c r="DD10" i="1"/>
  <c r="DC10" i="1"/>
  <c r="DB10" i="1"/>
  <c r="DA10" i="1"/>
  <c r="CY10" i="1"/>
  <c r="CX10" i="1"/>
  <c r="CW10" i="1"/>
  <c r="CU10" i="1"/>
  <c r="CT10" i="1"/>
  <c r="CS10" i="1"/>
  <c r="CR10" i="1"/>
  <c r="CQ10" i="1"/>
  <c r="CP10" i="1"/>
  <c r="CO10" i="1"/>
  <c r="DH9" i="1"/>
  <c r="DG9" i="1"/>
  <c r="DF9" i="1"/>
  <c r="DE9" i="1"/>
  <c r="DD9" i="1"/>
  <c r="DC9" i="1"/>
  <c r="DB9" i="1"/>
  <c r="DA9" i="1"/>
  <c r="CY9" i="1"/>
  <c r="CX9" i="1"/>
  <c r="CW9" i="1"/>
  <c r="CU9" i="1"/>
  <c r="CT9" i="1"/>
  <c r="CS9" i="1"/>
  <c r="CR9" i="1"/>
  <c r="CQ9" i="1"/>
  <c r="CP9" i="1"/>
  <c r="CO9" i="1"/>
  <c r="DH8" i="1"/>
  <c r="DG8" i="1"/>
  <c r="DF8" i="1"/>
  <c r="DE8" i="1"/>
  <c r="DD8" i="1"/>
  <c r="DC8" i="1"/>
  <c r="DB8" i="1"/>
  <c r="DA8" i="1"/>
  <c r="CY8" i="1"/>
  <c r="CX8" i="1"/>
  <c r="CW8" i="1"/>
  <c r="CU8" i="1"/>
  <c r="CT8" i="1"/>
  <c r="CS8" i="1"/>
  <c r="CR8" i="1"/>
  <c r="CQ8" i="1"/>
  <c r="CP8" i="1"/>
  <c r="CO8" i="1"/>
  <c r="DH7" i="1"/>
  <c r="DG7" i="1"/>
  <c r="DF7" i="1"/>
  <c r="DE7" i="1"/>
  <c r="DD7" i="1"/>
  <c r="DC7" i="1"/>
  <c r="DB7" i="1"/>
  <c r="DA7" i="1"/>
  <c r="CY7" i="1"/>
  <c r="CX7" i="1"/>
  <c r="CW7" i="1"/>
  <c r="CU7" i="1"/>
  <c r="CT7" i="1"/>
  <c r="CS7" i="1"/>
  <c r="CR7" i="1"/>
  <c r="CQ7" i="1"/>
  <c r="CP7" i="1"/>
  <c r="CO7" i="1"/>
  <c r="DH6" i="1"/>
  <c r="DG6" i="1"/>
  <c r="DF6" i="1"/>
  <c r="DE6" i="1"/>
  <c r="DD6" i="1"/>
  <c r="DC6" i="1"/>
  <c r="DB6" i="1"/>
  <c r="DA6" i="1"/>
  <c r="CY6" i="1"/>
  <c r="CX6" i="1"/>
  <c r="CW6" i="1"/>
  <c r="CU6" i="1"/>
  <c r="CT6" i="1"/>
  <c r="CS6" i="1"/>
  <c r="CR6" i="1"/>
  <c r="CQ6" i="1"/>
  <c r="CP6" i="1"/>
  <c r="CO6" i="1"/>
  <c r="CR5" i="1"/>
  <c r="CQ5" i="1"/>
  <c r="DH5" i="1" l="1"/>
  <c r="DG5" i="1"/>
  <c r="DF5" i="1"/>
  <c r="DE5" i="1"/>
  <c r="DC5" i="1"/>
  <c r="DA5" i="1"/>
  <c r="CY5" i="1"/>
  <c r="CX5" i="1"/>
  <c r="CW5" i="1"/>
  <c r="CT5" i="1"/>
  <c r="CS5" i="1"/>
  <c r="CP5" i="1"/>
  <c r="CN6" i="1"/>
  <c r="CN7" i="1"/>
  <c r="CN8" i="1"/>
  <c r="CN9" i="1"/>
  <c r="CN10" i="1"/>
  <c r="CN11" i="1"/>
  <c r="CN12" i="1"/>
  <c r="CN13" i="1"/>
  <c r="CN14" i="1"/>
  <c r="CN15" i="1"/>
  <c r="CN16" i="1"/>
  <c r="CN17" i="1"/>
  <c r="CN18" i="1"/>
  <c r="CN19" i="1"/>
  <c r="CN20" i="1"/>
  <c r="CN21" i="1"/>
  <c r="CN22" i="1"/>
  <c r="CN23" i="1"/>
  <c r="CN24" i="1"/>
  <c r="CN25" i="1"/>
  <c r="CN26" i="1"/>
  <c r="CN27" i="1"/>
  <c r="CN28" i="1"/>
  <c r="CN30" i="1"/>
  <c r="CN31" i="1"/>
  <c r="CN32" i="1"/>
  <c r="CN33" i="1"/>
  <c r="CN34" i="1"/>
  <c r="CN35" i="1"/>
  <c r="CN36" i="1"/>
  <c r="CN37" i="1"/>
  <c r="CN38" i="1"/>
  <c r="CN39" i="1"/>
  <c r="CN41" i="1"/>
  <c r="CN42" i="1"/>
  <c r="CN43" i="1"/>
  <c r="CN44" i="1"/>
  <c r="CN45" i="1"/>
  <c r="CN46" i="1"/>
  <c r="CN47" i="1"/>
  <c r="CN48" i="1"/>
  <c r="CN49" i="1"/>
  <c r="CN50" i="1"/>
  <c r="CN51" i="1"/>
  <c r="CN52" i="1"/>
  <c r="CN53" i="1"/>
  <c r="CN54" i="1"/>
  <c r="CN55" i="1"/>
  <c r="CN148" i="1"/>
  <c r="CN56" i="1"/>
  <c r="CN57" i="1"/>
  <c r="CN58" i="1"/>
  <c r="CN59" i="1"/>
  <c r="CN60" i="1"/>
  <c r="CN61" i="1"/>
  <c r="CN62" i="1"/>
  <c r="CN63" i="1"/>
  <c r="CN64" i="1"/>
  <c r="CN65" i="1"/>
  <c r="CN66" i="1"/>
  <c r="CN67" i="1"/>
  <c r="CN68" i="1"/>
  <c r="CN69" i="1"/>
  <c r="CN70" i="1"/>
  <c r="CN71" i="1"/>
  <c r="CN72" i="1"/>
  <c r="CN73" i="1"/>
  <c r="CN74" i="1"/>
  <c r="CN75" i="1"/>
  <c r="CN76" i="1"/>
  <c r="CN77" i="1"/>
  <c r="CN78" i="1"/>
  <c r="CN79" i="1"/>
  <c r="CN80" i="1"/>
  <c r="CN81" i="1"/>
  <c r="CN82" i="1"/>
  <c r="CN83" i="1"/>
  <c r="CN84" i="1"/>
  <c r="CN85" i="1"/>
  <c r="CN86" i="1"/>
  <c r="CN87" i="1"/>
  <c r="CN88" i="1"/>
  <c r="CN89" i="1"/>
  <c r="CN90" i="1"/>
  <c r="CN91" i="1"/>
  <c r="CN92" i="1"/>
  <c r="CN93" i="1"/>
  <c r="CN94" i="1"/>
  <c r="CN95" i="1"/>
  <c r="CN96" i="1"/>
  <c r="CN97" i="1"/>
  <c r="CN98" i="1"/>
  <c r="CN99" i="1"/>
  <c r="CN100" i="1"/>
  <c r="CN101" i="1"/>
  <c r="CN102" i="1"/>
  <c r="CN103" i="1"/>
  <c r="CN104" i="1"/>
  <c r="CN106" i="1"/>
  <c r="CN107" i="1"/>
  <c r="CN108" i="1"/>
  <c r="CN109" i="1"/>
  <c r="CN110" i="1"/>
  <c r="CN111" i="1"/>
  <c r="CN112" i="1"/>
  <c r="CN113" i="1"/>
  <c r="CN114" i="1"/>
  <c r="CN115" i="1"/>
  <c r="CN117" i="1"/>
  <c r="CN118" i="1"/>
  <c r="CN119" i="1"/>
  <c r="CN120" i="1"/>
  <c r="CN121" i="1"/>
  <c r="CN122" i="1"/>
  <c r="CN123" i="1"/>
  <c r="CN124" i="1"/>
  <c r="CN125" i="1"/>
  <c r="CN126" i="1"/>
  <c r="CN127" i="1"/>
  <c r="CN128" i="1"/>
  <c r="CN129" i="1"/>
  <c r="CN130" i="1"/>
  <c r="CN131" i="1"/>
  <c r="CN132" i="1"/>
  <c r="CN133" i="1"/>
  <c r="CN134" i="1"/>
  <c r="CN135" i="1"/>
  <c r="CN136" i="1"/>
  <c r="CN137" i="1"/>
  <c r="CN138" i="1"/>
  <c r="CN139" i="1"/>
  <c r="CN140" i="1"/>
  <c r="CN141" i="1"/>
  <c r="CN142" i="1"/>
  <c r="CN144" i="1"/>
  <c r="CN145" i="1"/>
  <c r="CN146" i="1"/>
  <c r="CN147" i="1"/>
  <c r="CN149" i="1"/>
  <c r="CN150" i="1"/>
  <c r="CN151" i="1"/>
  <c r="CN152" i="1"/>
  <c r="CN153" i="1"/>
  <c r="CN154" i="1"/>
  <c r="CN155" i="1"/>
  <c r="CN156" i="1"/>
  <c r="CN157" i="1"/>
  <c r="CN158" i="1"/>
  <c r="CN159" i="1"/>
  <c r="CN160" i="1"/>
  <c r="CN161" i="1"/>
  <c r="CN162" i="1"/>
  <c r="CN163" i="1"/>
  <c r="CN164" i="1"/>
  <c r="CN165" i="1"/>
  <c r="CN166" i="1"/>
  <c r="CN167" i="1"/>
  <c r="CN168" i="1"/>
  <c r="CN169" i="1"/>
  <c r="CN170" i="1"/>
  <c r="CN171" i="1"/>
  <c r="CN181" i="1"/>
  <c r="CN179" i="1"/>
  <c r="CN174" i="1"/>
  <c r="CN175" i="1"/>
  <c r="CN177" i="1"/>
  <c r="CN178" i="1"/>
  <c r="CN173" i="1"/>
  <c r="CN5" i="1"/>
  <c r="CF75" i="1" l="1"/>
  <c r="CE75" i="1"/>
  <c r="CI75" i="1"/>
  <c r="CF5" i="1"/>
  <c r="CE5" i="1"/>
  <c r="CH5" i="1"/>
  <c r="CI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tc={7F9F776C-FE40-497E-AC13-ADE6E839DBFA}</author>
    <author>tc={5B12046A-F2B3-44C9-A1ED-E5DF9E708A49}</author>
  </authors>
  <commentList>
    <comment ref="AZ3" authorId="0" shapeId="0" xr:uid="{00000000-0006-0000-0000-000001000000}">
      <text>
        <r>
          <rPr>
            <sz val="11"/>
            <color rgb="FF000000"/>
            <rFont val="Calibri"/>
            <family val="2"/>
          </rPr>
          <t>======
ID#AAAAUA0qpwE
Largeaud Marie    (2022-01-27 16:00:19)
à préciser pour chaque prix : lieu et circuit</t>
        </r>
      </text>
    </comment>
    <comment ref="A145" authorId="1" shapeId="0" xr:uid="{7F9F776C-FE40-497E-AC13-ADE6E839DBF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78" authorId="2" shapeId="0" xr:uid="{5B12046A-F2B3-44C9-A1ED-E5DF9E708A4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tc={88F42D4E-1DFD-4FBF-B321-0BE474058F33}</author>
    <author>tc={F5D9D4C3-DF34-4F7F-AA76-57AFBA5DDA39}</author>
    <author>tc={86A931E0-E523-451F-A335-953D0037E64F}</author>
  </authors>
  <commentList>
    <comment ref="A148" authorId="0" shapeId="0" xr:uid="{88F42D4E-1DFD-4FBF-B321-0BE474058F3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0" authorId="1" shapeId="0" xr:uid="{F5D9D4C3-DF34-4F7F-AA76-57AFBA5DDA3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2" authorId="2" shapeId="0" xr:uid="{86A931E0-E523-451F-A335-953D0037E64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tc={C12E9A92-A838-4AD2-BC45-3EC3F6570558}</author>
    <author>tc={89EA5F41-1222-4A1F-A52E-D194944833ED}</author>
    <author>tc={032F01D5-0417-4DA5-87DF-C4CA6CC6C7BF}</author>
  </authors>
  <commentList>
    <comment ref="A150" authorId="0" shapeId="0" xr:uid="{C12E9A92-A838-4AD2-BC45-3EC3F657055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2" authorId="1" shapeId="0" xr:uid="{89EA5F41-1222-4A1F-A52E-D194944833E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4" authorId="2" shapeId="0" xr:uid="{032F01D5-0417-4DA5-87DF-C4CA6CC6C7B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sharedStrings.xml><?xml version="1.0" encoding="utf-8"?>
<sst xmlns="http://schemas.openxmlformats.org/spreadsheetml/2006/main" count="5455" uniqueCount="306">
  <si>
    <t>PAR DEPARTEMENT :</t>
  </si>
  <si>
    <t>Désignation</t>
  </si>
  <si>
    <t>Aude (11)</t>
  </si>
  <si>
    <t>Aveyron (12)</t>
  </si>
  <si>
    <t>Haute-Garonne (31)</t>
  </si>
  <si>
    <t>Gers (32)</t>
  </si>
  <si>
    <t>Hérault (34)</t>
  </si>
  <si>
    <t>Pyrénées Orientales (66)</t>
  </si>
  <si>
    <t>Tarn (81)</t>
  </si>
  <si>
    <t>Moyenne Région Vente Directe</t>
  </si>
  <si>
    <t>Min Région Vente Directe</t>
  </si>
  <si>
    <t>Max Région Vente Directe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</si>
  <si>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</si>
  <si>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</si>
  <si>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</si>
  <si>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</si>
  <si>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</si>
  <si>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</si>
  <si>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</si>
  <si>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Pyrénees-Orientales</t>
  </si>
  <si>
    <t>Tarn</t>
  </si>
  <si>
    <t>PRODUIT</t>
  </si>
  <si>
    <t>UNITE DE VENTE</t>
  </si>
  <si>
    <t>Producteur 3 : Sud Toulouse, marché</t>
  </si>
  <si>
    <t>Producteur 4 : Pamiers, marché</t>
  </si>
  <si>
    <t>Producteur 4 : Pamiers, plateforme</t>
  </si>
  <si>
    <t>Producteur 2 : Corbières, VD</t>
  </si>
  <si>
    <t>Producteur 2 : Lézignan, mag bio</t>
  </si>
  <si>
    <t>Producteur 3 : Narbonnais, VD</t>
  </si>
  <si>
    <t>Producteur 4 : Limoux, VD</t>
  </si>
  <si>
    <t>Producteur 4 : Limoux, magasins</t>
  </si>
  <si>
    <t>Producteur 1 : Villefranche de R Vente magasin</t>
  </si>
  <si>
    <t>Producteur 3 : Poucharramet, VD</t>
  </si>
  <si>
    <t>Producteur 3 : BETCAVE-AGUIN - vente direct March</t>
  </si>
  <si>
    <t>Producteur 3 : Nord Montpellier, vente à la ferme</t>
  </si>
  <si>
    <t>Producteur 3 : Albi, marché</t>
  </si>
  <si>
    <t>Producteur 4 : St Antonin de Nobleval, marché</t>
  </si>
  <si>
    <t>Moyenne Vente directe</t>
  </si>
  <si>
    <t>Moyenne magasins</t>
  </si>
  <si>
    <t>LEGUMES</t>
  </si>
  <si>
    <t>Ail frais</t>
  </si>
  <si>
    <t>kg</t>
  </si>
  <si>
    <t>Ail sec</t>
  </si>
  <si>
    <t>Aillet</t>
  </si>
  <si>
    <t>botte</t>
  </si>
  <si>
    <t>Artichaut camus</t>
  </si>
  <si>
    <t>Artichaut violet</t>
  </si>
  <si>
    <t>Asperge verte</t>
  </si>
  <si>
    <t>Aubergine violette</t>
  </si>
  <si>
    <t>Aubergine noire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</si>
  <si>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</si>
  <si>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</si>
  <si>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</si>
  <si>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</si>
  <si>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</si>
  <si>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</si>
  <si>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</si>
  <si>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</si>
  <si>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piece</t>
  </si>
  <si>
    <t>Chou frisé</t>
  </si>
  <si>
    <t>Chou fleur</t>
  </si>
  <si>
    <t>Chou rave</t>
  </si>
  <si>
    <t>pce</t>
  </si>
  <si>
    <t>Chou chinois</t>
  </si>
  <si>
    <t>Chou brocoli</t>
  </si>
  <si>
    <t>Chou romanesco</t>
  </si>
  <si>
    <t>Concombre long lisse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</si>
  <si>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</si>
  <si>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</si>
  <si>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</si>
  <si>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</si>
  <si>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</si>
  <si>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</si>
  <si>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</si>
  <si>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</si>
  <si>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</si>
  <si>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</si>
  <si>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Echalotte</t>
  </si>
  <si>
    <t>Epinard</t>
  </si>
  <si>
    <t>Fenouil</t>
  </si>
  <si>
    <t>250 gr</t>
  </si>
  <si>
    <t>Haricot vert filet</t>
  </si>
  <si>
    <t>Haricot beurre, mange-tout</t>
  </si>
  <si>
    <t>Maïs</t>
  </si>
  <si>
    <t>Melon Charentais</t>
  </si>
  <si>
    <t>Navet botte</t>
  </si>
  <si>
    <t>Navet boule d'or</t>
  </si>
  <si>
    <t>Oignon cébette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</si>
  <si>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</si>
  <si>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</si>
  <si>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</si>
  <si>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</si>
  <si>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</si>
  <si>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</si>
  <si>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</si>
  <si>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</si>
  <si>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</si>
  <si>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</si>
  <si>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</si>
  <si>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</si>
  <si>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</si>
  <si>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</si>
  <si>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</si>
  <si>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</si>
  <si>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</si>
  <si>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</si>
  <si>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</si>
  <si>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</si>
  <si>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</si>
  <si>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</si>
  <si>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</si>
  <si>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</si>
  <si>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</si>
  <si>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</si>
  <si>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</si>
  <si>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</si>
  <si>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</si>
  <si>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Scarole</t>
  </si>
  <si>
    <t>Tomate cerise</t>
  </si>
  <si>
    <t>Tomate grappe</t>
  </si>
  <si>
    <t>Tomate ronde</t>
  </si>
  <si>
    <t>Tomate ovale</t>
  </si>
  <si>
    <t>Topinambour</t>
  </si>
  <si>
    <t>AUTRES LEGUMES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</si>
  <si>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</si>
  <si>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</si>
  <si>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</si>
  <si>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</si>
  <si>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</si>
  <si>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</si>
  <si>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</si>
  <si>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</si>
  <si>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</si>
  <si>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</si>
  <si>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</si>
  <si>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</si>
  <si>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</si>
  <si>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</si>
  <si>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</si>
  <si>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</si>
  <si>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</si>
  <si>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</si>
  <si>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Tanous</t>
  </si>
  <si>
    <t>Persil</t>
  </si>
  <si>
    <t>chou pak choi</t>
  </si>
  <si>
    <t>Pois gourmand</t>
  </si>
  <si>
    <t>Artichaut Violet</t>
  </si>
  <si>
    <t>Basilic</t>
  </si>
  <si>
    <t>Botte</t>
  </si>
  <si>
    <t>concombre mini lisse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</si>
  <si>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</si>
  <si>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</si>
  <si>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</si>
  <si>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</si>
  <si>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</si>
  <si>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</si>
  <si>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</si>
  <si>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</si>
  <si>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</si>
  <si>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</si>
  <si>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</si>
  <si>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</si>
  <si>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</si>
  <si>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</si>
  <si>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</si>
  <si>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</si>
  <si>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Golden</t>
  </si>
  <si>
    <t>Pomme Reine des Reinettes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</si>
  <si>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</si>
  <si>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</si>
  <si>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</si>
  <si>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</si>
  <si>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</si>
  <si>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</si>
  <si>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</si>
  <si>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</si>
  <si>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</si>
  <si>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</si>
  <si>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</si>
  <si>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</si>
  <si>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</si>
  <si>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</si>
  <si>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>botte 300gr</t>
  </si>
  <si>
    <t>pc</t>
  </si>
  <si>
    <t>pleurotes</t>
  </si>
  <si>
    <t>Producteur 7 : magasin bio Lisle sur Tarn</t>
  </si>
  <si>
    <t>MAG</t>
  </si>
  <si>
    <t>VD</t>
  </si>
  <si>
    <t>GRO</t>
  </si>
  <si>
    <t>Producteur 2 : Ville, type de vente</t>
  </si>
  <si>
    <t>Producteur 3 : Ville, type de vente</t>
  </si>
  <si>
    <t>Producteur 3 : Narbonnais, magasin</t>
  </si>
  <si>
    <t>Producteur 5 : montagne noire/Carcassonne</t>
  </si>
  <si>
    <t>Producteur 1 :
1/2 gros</t>
  </si>
  <si>
    <t>Producteur 2 : Alès, vente 1/2 gros magasin spécialisé</t>
  </si>
  <si>
    <t>Producteur 9 marché</t>
  </si>
  <si>
    <t>Producteur 9 magasins</t>
  </si>
  <si>
    <t>producteur 11 : vente à la ferme</t>
  </si>
  <si>
    <t>Gard</t>
  </si>
  <si>
    <t>producteur 12 : marché</t>
  </si>
  <si>
    <t>Producteur 5 : Foix, magasin producteurs</t>
  </si>
  <si>
    <t>Producteur 3 : Nîmes, vente directe</t>
  </si>
  <si>
    <t>producteur 13 : restaurateur</t>
  </si>
  <si>
    <t>??</t>
  </si>
  <si>
    <t>Producteur 5 : magasin</t>
  </si>
  <si>
    <t>Producteur 8 : marché, paniers</t>
  </si>
  <si>
    <t>Producteur 8 : magasin</t>
  </si>
  <si>
    <t>Producteur 2 : Est Montpellier</t>
  </si>
  <si>
    <t>aubergine blanche</t>
  </si>
  <si>
    <t>oignon doux</t>
  </si>
  <si>
    <t>salades au poids</t>
  </si>
  <si>
    <t>Rougette,sucrine</t>
  </si>
  <si>
    <t>radis daikon</t>
  </si>
  <si>
    <t>Yacon</t>
  </si>
  <si>
    <t>courge sucrine du berry</t>
  </si>
  <si>
    <t>kiwano</t>
  </si>
  <si>
    <t>Ariège (9)</t>
  </si>
  <si>
    <t>Gard (3)</t>
  </si>
  <si>
    <t>Hautes-Pyrénées (65)</t>
  </si>
  <si>
    <t>Producteur 1 : VILLECOMTAL SUR ARROS - vente direct marché</t>
  </si>
  <si>
    <t>Magasins spécialisés TARBES - Prix Vente</t>
  </si>
  <si>
    <t>Hautes-Pyrénées</t>
  </si>
  <si>
    <t>Producteur 5 : Foix, La Bastide de Sérou et Cadarcet (09), à la ferme, marché et drive fermier</t>
  </si>
  <si>
    <t xml:space="preserve">Producteur 5 :
Sud Toulouse
VD paniers et marché à partir de fin avril
</t>
  </si>
  <si>
    <t>Producteur 10 : amap</t>
  </si>
  <si>
    <t>Producteur 1 : ville, amap</t>
  </si>
  <si>
    <t>Producteur 1 : ville, boutique producteur</t>
  </si>
  <si>
    <t>Producteur 2 : ville, marché</t>
  </si>
  <si>
    <t>Producteur 7 : VD marché Lisle sur Tarn</t>
  </si>
  <si>
    <t>Pomme dalinette</t>
  </si>
  <si>
    <t>Pomme Elstar, gala</t>
  </si>
  <si>
    <t>Framboise</t>
  </si>
  <si>
    <t>Kiwi</t>
  </si>
  <si>
    <t>producteur 14 : marché</t>
  </si>
  <si>
    <t>Carotte couleur</t>
  </si>
  <si>
    <t>producteur 15 : marché</t>
  </si>
  <si>
    <t>Producteur 2 : Rodez Vente directe (marché)</t>
  </si>
  <si>
    <t>Producteur 4 : Marché barraqueville (voir AnaÎS huillet)</t>
  </si>
  <si>
    <t>Magasins spécialisés TARBES - Prix demi-gros Bio'Collectif</t>
  </si>
  <si>
    <t>1/2 GROS</t>
  </si>
  <si>
    <t>Producteur 1 : Tarascon/Ariège, marché</t>
  </si>
  <si>
    <t>Producteur 2 : Pamiers, paniers</t>
  </si>
  <si>
    <t>Producteur 1 : Limoux, VD</t>
  </si>
  <si>
    <t>Producteur 1 : Limoux, mag bio</t>
  </si>
  <si>
    <t>Producteur 1 : Villefranche de R vente directe (marché)</t>
  </si>
  <si>
    <t>Producteur 3 : Le Bas-Ségala Demi gros - magasin spécialisé</t>
  </si>
  <si>
    <t>Producteur 1 : Nord Toulouse, VD</t>
  </si>
  <si>
    <t>Producteur 2 : Sud Toulouse, VD à partir de mars</t>
  </si>
  <si>
    <t>Producteur 1 : MONTFERRAND PLAVES - Magasin bio</t>
  </si>
  <si>
    <t>Producteur 2 : MONTESTRUC SUR GERS - vente direct marché</t>
  </si>
  <si>
    <t>Producteur 1 : Montpellier, Vente directe marché</t>
  </si>
  <si>
    <t>Producteur 2 : MONFAUCON - vente direct marché</t>
  </si>
  <si>
    <t>Producteur 2 : CASTERA-LOUBIX - vente direct marché</t>
  </si>
  <si>
    <t>Producteur 1 : ville, type de vente</t>
  </si>
  <si>
    <t>pas de données</t>
  </si>
  <si>
    <t/>
  </si>
  <si>
    <t>Betterave crue</t>
  </si>
  <si>
    <t>Betterave cuite</t>
  </si>
  <si>
    <t>Chou pointu</t>
  </si>
  <si>
    <t>Fraise</t>
  </si>
  <si>
    <t>Melon ovale canari</t>
  </si>
  <si>
    <t>Navet</t>
  </si>
  <si>
    <t>Tomate ancienne</t>
  </si>
  <si>
    <t>pomme de terre (sac)</t>
  </si>
  <si>
    <t>namenia, mizuna,</t>
  </si>
  <si>
    <t>Orties</t>
  </si>
  <si>
    <t>noisette</t>
  </si>
  <si>
    <t>Références Grossistes HT</t>
  </si>
  <si>
    <t>Coordination et synthèse : CRA Occitanie - Cédric Portal</t>
  </si>
  <si>
    <t>Collecte des données : APABA, Civambio 34, Civambio 66, Biocivam 11, Bios du Gers, Bio Ariège-Garonne, CDA du Tarn, CDA du Gard, GAB 65</t>
  </si>
  <si>
    <t>COTATION LEGUMES ET FRUITS BIO VENTE DIRECTE DE DEMI GROS - OCCITANIE -2023</t>
  </si>
  <si>
    <t>Moyenne grossiste et demi-gros</t>
  </si>
  <si>
    <t>celeri branche</t>
  </si>
  <si>
    <t>pistache</t>
  </si>
  <si>
    <t>Producteur 6 (arbo) : montagne noire, VD</t>
  </si>
  <si>
    <t>Producteur 6 (arbo) : montagne noire, mag bio</t>
  </si>
  <si>
    <t>producteur 16 : marché</t>
  </si>
  <si>
    <t>producteur 17 : marché</t>
  </si>
  <si>
    <t>producteur 18 : marché</t>
  </si>
  <si>
    <t>Grossiste 1  Perpignan</t>
  </si>
  <si>
    <t>Moyenne Région magasins</t>
  </si>
  <si>
    <t>Min Région magasins</t>
  </si>
  <si>
    <t>Max Région magasins</t>
  </si>
  <si>
    <t>RNM mercuriale bio</t>
  </si>
  <si>
    <t>choux Bruxelles</t>
  </si>
  <si>
    <t>chou Bruxelles</t>
  </si>
  <si>
    <t>Lot (46)</t>
  </si>
  <si>
    <t>Producteur 1 : Sud Ouest, vente directe au marché</t>
  </si>
  <si>
    <t>Producteur 2 : Nord, vente directe, livraison</t>
  </si>
  <si>
    <t>Producteur 3 : Est, vente directe</t>
  </si>
  <si>
    <t>Lot</t>
  </si>
  <si>
    <t>Grossiste 2 Montpellier</t>
  </si>
  <si>
    <t>Producteur 2 : Rodez Vente (restaurateurs)</t>
  </si>
  <si>
    <t>Producteur 3 : Le Bas-Ségala - Magasin de producteur</t>
  </si>
  <si>
    <t>Producteur 3 : Le Bas-Ségala - Grossiste</t>
  </si>
  <si>
    <t>Producteur 3 : Le Bas-Ségala - Restaurateur</t>
  </si>
  <si>
    <t>Producteur 1 : 
VD</t>
  </si>
  <si>
    <t>Producteur 4 : Nîmes, vente directe</t>
  </si>
  <si>
    <t>Producteur 5 : Nîmes, vente directe</t>
  </si>
  <si>
    <t>concombre court lisse</t>
  </si>
  <si>
    <t>Concombre court lisse</t>
  </si>
  <si>
    <t>COTATION LEGUMES ET FRUITS BIO VENTE DIRECTE et DEMI-GROS - OCCITANIE 2022 - Semaine 34 (21 au 27 août)</t>
  </si>
  <si>
    <t xml:space="preserve"> OCCITANIE 2023 - Semaine 34 (21 au 27 août)</t>
  </si>
  <si>
    <t>Semaine 34 (21 au 27 août)</t>
  </si>
  <si>
    <t>3,5 la pièce</t>
  </si>
  <si>
    <t>2,5 € les 250 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</si>
</sst>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3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1"/>
      <name val="Calibri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sz val="11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1"/>
      <color rgb="FFE36C09"/>
      <name val="Arial Narrow"/>
      <family val="2"/>
    </font>
    <font>
      <sz val="14"/>
      <color theme="1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"/>
      <family val="2"/>
    </font>
    <font>
      <sz val="11"/>
      <name val="Arial Narrow"/>
      <family val="2"/>
    </font>
    <font>
      <sz val="11"/>
      <name val="Calibri"/>
      <family val="2"/>
      <scheme val="minor"/>
    </font>
    <font>
      <b/>
      <sz val="11"/>
      <name val="Arial Narrow"/>
      <family val="2"/>
    </font>
    <font>
      <b/>
      <sz val="11"/>
      <color theme="9" tint="0.59999389629810485"/>
      <name val="Arial Narrow"/>
      <family val="2"/>
    </font>
    <font>
      <b/>
      <sz val="11"/>
      <color theme="4" tint="0.79998168889431442"/>
      <name val="Arial Narrow"/>
      <family val="2"/>
    </font>
  </fonts>
  <fills count="40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92D050"/>
        <bgColor indexed="64"/>
      </patternFill>
    </fill>
    <fill>
      <patternFill patternType="solid">
        <fgColor rgb="FFD6E3BC"/>
        <bgColor rgb="FFD6E3BC"/>
      </patternFill>
    </fill>
    <fill>
      <patternFill patternType="solid">
        <fgColor theme="0"/>
        <bgColor indexed="64"/>
      </patternFill>
    </fill>
    <fill>
      <patternFill patternType="solid">
        <fgColor rgb="FFEA99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7E1CD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6B26B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DD9C3"/>
        <bgColor indexed="64"/>
      </patternFill>
    </fill>
  </fills>
  <borders count="138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B2B2B2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CCCCCC"/>
      </left>
      <right/>
      <top style="medium">
        <color rgb="FF000000"/>
      </top>
      <bottom/>
      <diagonal/>
    </border>
    <border>
      <left/>
      <right style="medium">
        <color rgb="FFCCCCCC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000000"/>
      </top>
      <bottom style="medium">
        <color rgb="FFB2B2B2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B2B2B2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B2B2B2"/>
      </left>
      <right style="medium">
        <color rgb="FF000000"/>
      </right>
      <top/>
      <bottom style="medium">
        <color rgb="FFB2B2B2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/>
      <top style="medium">
        <color rgb="FFCCCCCC"/>
      </top>
      <bottom style="thick">
        <color rgb="FF000000"/>
      </bottom>
      <diagonal/>
    </border>
    <border>
      <left/>
      <right/>
      <top style="medium">
        <color rgb="FFCCCCCC"/>
      </top>
      <bottom style="thick">
        <color rgb="FF000000"/>
      </bottom>
      <diagonal/>
    </border>
    <border>
      <left/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thick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03">
    <xf numFmtId="0" fontId="0" fillId="0" borderId="0" xfId="0"/>
    <xf numFmtId="0" fontId="2" fillId="3" borderId="0" xfId="1" applyFont="1" applyFill="1"/>
    <xf numFmtId="0" fontId="4" fillId="4" borderId="4" xfId="1" applyFont="1" applyFill="1" applyBorder="1" applyAlignment="1">
      <alignment horizontal="center" vertical="center"/>
    </xf>
    <xf numFmtId="0" fontId="4" fillId="22" borderId="15" xfId="1" applyFont="1" applyFill="1" applyBorder="1" applyAlignment="1">
      <alignment horizontal="center" vertical="center" wrapText="1"/>
    </xf>
    <xf numFmtId="0" fontId="4" fillId="22" borderId="16" xfId="1" applyFont="1" applyFill="1" applyBorder="1" applyAlignment="1">
      <alignment horizontal="center" vertical="center" wrapText="1"/>
    </xf>
    <xf numFmtId="0" fontId="10" fillId="0" borderId="0" xfId="1" applyFont="1"/>
    <xf numFmtId="0" fontId="10" fillId="0" borderId="0" xfId="1" applyFont="1" applyAlignment="1">
      <alignment horizontal="right"/>
    </xf>
    <xf numFmtId="0" fontId="13" fillId="0" borderId="0" xfId="1" applyFont="1"/>
    <xf numFmtId="0" fontId="16" fillId="0" borderId="0" xfId="1" applyFont="1"/>
    <xf numFmtId="0" fontId="15" fillId="0" borderId="0" xfId="1" applyFont="1"/>
    <xf numFmtId="0" fontId="0" fillId="0" borderId="0" xfId="1" applyFont="1"/>
    <xf numFmtId="0" fontId="8" fillId="0" borderId="0" xfId="1" applyFont="1"/>
    <xf numFmtId="0" fontId="17" fillId="0" borderId="0" xfId="1" applyFont="1"/>
    <xf numFmtId="0" fontId="17" fillId="0" borderId="0" xfId="0" applyFont="1"/>
    <xf numFmtId="164" fontId="13" fillId="0" borderId="0" xfId="1" applyNumberFormat="1" applyFont="1"/>
    <xf numFmtId="164" fontId="10" fillId="0" borderId="0" xfId="1" applyNumberFormat="1" applyFont="1"/>
    <xf numFmtId="164" fontId="10" fillId="0" borderId="0" xfId="1" applyNumberFormat="1" applyFont="1" applyAlignment="1">
      <alignment horizontal="right"/>
    </xf>
    <xf numFmtId="164" fontId="16" fillId="0" borderId="0" xfId="1" applyNumberFormat="1" applyFont="1"/>
    <xf numFmtId="164" fontId="15" fillId="0" borderId="0" xfId="1" applyNumberFormat="1" applyFont="1"/>
    <xf numFmtId="164" fontId="0" fillId="0" borderId="0" xfId="1" applyNumberFormat="1" applyFont="1"/>
    <xf numFmtId="164" fontId="8" fillId="0" borderId="0" xfId="1" applyNumberFormat="1" applyFont="1"/>
    <xf numFmtId="164" fontId="10" fillId="0" borderId="27" xfId="1" applyNumberFormat="1" applyFont="1" applyBorder="1"/>
    <xf numFmtId="164" fontId="2" fillId="3" borderId="0" xfId="1" applyNumberFormat="1" applyFont="1" applyFill="1"/>
    <xf numFmtId="164" fontId="0" fillId="0" borderId="0" xfId="0" applyNumberFormat="1"/>
    <xf numFmtId="164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9" fillId="24" borderId="21" xfId="1" applyNumberFormat="1" applyFont="1" applyFill="1" applyBorder="1" applyAlignment="1">
      <alignment horizontal="center" vertical="center" wrapText="1"/>
    </xf>
    <xf numFmtId="164" fontId="9" fillId="24" borderId="17" xfId="1" applyNumberFormat="1" applyFont="1" applyFill="1" applyBorder="1" applyAlignment="1">
      <alignment horizontal="center" vertical="center" wrapText="1"/>
    </xf>
    <xf numFmtId="164" fontId="7" fillId="20" borderId="22" xfId="1" applyNumberFormat="1" applyFont="1" applyFill="1" applyBorder="1" applyAlignment="1">
      <alignment horizontal="center" vertical="center" wrapText="1"/>
    </xf>
    <xf numFmtId="164" fontId="7" fillId="21" borderId="24" xfId="1" applyNumberFormat="1" applyFont="1" applyFill="1" applyBorder="1" applyAlignment="1">
      <alignment horizontal="center" vertical="center" wrapText="1"/>
    </xf>
    <xf numFmtId="164" fontId="11" fillId="0" borderId="0" xfId="0" applyNumberFormat="1" applyFont="1"/>
    <xf numFmtId="164" fontId="8" fillId="10" borderId="28" xfId="1" applyNumberFormat="1" applyFont="1" applyFill="1" applyBorder="1" applyAlignment="1">
      <alignment horizontal="center" wrapText="1"/>
    </xf>
    <xf numFmtId="164" fontId="8" fillId="11" borderId="29" xfId="1" applyNumberFormat="1" applyFont="1" applyFill="1" applyBorder="1" applyAlignment="1">
      <alignment horizontal="center" wrapText="1"/>
    </xf>
    <xf numFmtId="164" fontId="8" fillId="12" borderId="30" xfId="1" applyNumberFormat="1" applyFont="1" applyFill="1" applyBorder="1" applyAlignment="1">
      <alignment horizontal="center" wrapText="1"/>
    </xf>
    <xf numFmtId="164" fontId="8" fillId="26" borderId="31" xfId="1" applyNumberFormat="1" applyFont="1" applyFill="1" applyBorder="1" applyAlignment="1">
      <alignment horizontal="center" wrapText="1"/>
    </xf>
    <xf numFmtId="164" fontId="8" fillId="14" borderId="27" xfId="1" applyNumberFormat="1" applyFont="1" applyFill="1" applyBorder="1" applyAlignment="1">
      <alignment horizontal="center" wrapText="1"/>
    </xf>
    <xf numFmtId="164" fontId="8" fillId="15" borderId="25" xfId="1" applyNumberFormat="1" applyFont="1" applyFill="1" applyBorder="1" applyAlignment="1">
      <alignment horizontal="center" wrapText="1"/>
    </xf>
    <xf numFmtId="164" fontId="8" fillId="16" borderId="32" xfId="1" applyNumberFormat="1" applyFont="1" applyFill="1" applyBorder="1" applyAlignment="1">
      <alignment horizontal="center" wrapText="1"/>
    </xf>
    <xf numFmtId="164" fontId="14" fillId="25" borderId="0" xfId="0" applyNumberFormat="1" applyFont="1" applyFill="1"/>
    <xf numFmtId="164" fontId="8" fillId="16" borderId="28" xfId="1" applyNumberFormat="1" applyFont="1" applyFill="1" applyBorder="1" applyAlignment="1">
      <alignment horizontal="center" wrapText="1"/>
    </xf>
    <xf numFmtId="164" fontId="8" fillId="16" borderId="35" xfId="1" applyNumberFormat="1" applyFont="1" applyFill="1" applyBorder="1" applyAlignment="1">
      <alignment horizontal="center" wrapText="1"/>
    </xf>
    <xf numFmtId="164" fontId="0" fillId="27" borderId="0" xfId="0" applyNumberFormat="1" applyFill="1"/>
    <xf numFmtId="164" fontId="10" fillId="0" borderId="0" xfId="1" applyNumberFormat="1" applyFont="1" applyAlignment="1">
      <alignment horizontal="center"/>
    </xf>
    <xf numFmtId="0" fontId="21" fillId="28" borderId="44" xfId="0" applyFont="1" applyFill="1" applyBorder="1" applyAlignment="1">
      <alignment horizontal="center" vertical="center" wrapText="1"/>
    </xf>
    <xf numFmtId="0" fontId="0" fillId="0" borderId="43" xfId="0" applyBorder="1" applyAlignment="1">
      <alignment wrapText="1"/>
    </xf>
    <xf numFmtId="0" fontId="21" fillId="30" borderId="39" xfId="0" applyFont="1" applyFill="1" applyBorder="1" applyAlignment="1">
      <alignment horizontal="center" vertical="center" wrapText="1"/>
    </xf>
    <xf numFmtId="0" fontId="21" fillId="30" borderId="48" xfId="0" applyFont="1" applyFill="1" applyBorder="1" applyAlignment="1">
      <alignment horizontal="center" vertical="center" wrapText="1"/>
    </xf>
    <xf numFmtId="0" fontId="20" fillId="31" borderId="48" xfId="0" applyFont="1" applyFill="1" applyBorder="1" applyAlignment="1">
      <alignment horizontal="center" vertical="center" wrapText="1"/>
    </xf>
    <xf numFmtId="0" fontId="20" fillId="31" borderId="51" xfId="0" applyFont="1" applyFill="1" applyBorder="1" applyAlignment="1">
      <alignment horizontal="center" vertical="center" wrapText="1"/>
    </xf>
    <xf numFmtId="0" fontId="20" fillId="32" borderId="48" xfId="0" applyFont="1" applyFill="1" applyBorder="1" applyAlignment="1">
      <alignment horizontal="center" vertical="center" wrapText="1"/>
    </xf>
    <xf numFmtId="0" fontId="20" fillId="34" borderId="48" xfId="0" applyFont="1" applyFill="1" applyBorder="1" applyAlignment="1">
      <alignment horizontal="center" vertical="center" wrapText="1"/>
    </xf>
    <xf numFmtId="0" fontId="20" fillId="30" borderId="48" xfId="0" applyFont="1" applyFill="1" applyBorder="1" applyAlignment="1">
      <alignment horizontal="center" vertical="center" wrapText="1"/>
    </xf>
    <xf numFmtId="0" fontId="19" fillId="32" borderId="48" xfId="0" applyFont="1" applyFill="1" applyBorder="1" applyAlignment="1">
      <alignment horizontal="center" vertical="center" wrapText="1"/>
    </xf>
    <xf numFmtId="0" fontId="0" fillId="0" borderId="53" xfId="0" applyBorder="1" applyAlignment="1">
      <alignment wrapText="1"/>
    </xf>
    <xf numFmtId="0" fontId="0" fillId="0" borderId="44" xfId="0" applyBorder="1" applyAlignment="1">
      <alignment wrapText="1"/>
    </xf>
    <xf numFmtId="0" fontId="21" fillId="35" borderId="48" xfId="0" applyFont="1" applyFill="1" applyBorder="1" applyAlignment="1">
      <alignment horizontal="center" vertical="center" wrapText="1"/>
    </xf>
    <xf numFmtId="0" fontId="20" fillId="35" borderId="48" xfId="0" applyFont="1" applyFill="1" applyBorder="1" applyAlignment="1">
      <alignment horizontal="center" vertical="center" wrapText="1"/>
    </xf>
    <xf numFmtId="0" fontId="18" fillId="35" borderId="58" xfId="0" applyFont="1" applyFill="1" applyBorder="1" applyAlignment="1">
      <alignment wrapText="1"/>
    </xf>
    <xf numFmtId="0" fontId="18" fillId="35" borderId="59" xfId="0" applyFont="1" applyFill="1" applyBorder="1" applyAlignment="1">
      <alignment wrapText="1"/>
    </xf>
    <xf numFmtId="0" fontId="23" fillId="35" borderId="55" xfId="0" applyFont="1" applyFill="1" applyBorder="1" applyAlignment="1">
      <alignment wrapText="1"/>
    </xf>
    <xf numFmtId="0" fontId="25" fillId="35" borderId="56" xfId="0" applyFont="1" applyFill="1" applyBorder="1" applyAlignment="1">
      <alignment wrapText="1"/>
    </xf>
    <xf numFmtId="0" fontId="25" fillId="35" borderId="43" xfId="0" applyFont="1" applyFill="1" applyBorder="1" applyAlignment="1">
      <alignment wrapText="1"/>
    </xf>
    <xf numFmtId="0" fontId="25" fillId="35" borderId="55" xfId="0" applyFont="1" applyFill="1" applyBorder="1" applyAlignment="1">
      <alignment wrapText="1"/>
    </xf>
    <xf numFmtId="0" fontId="11" fillId="0" borderId="53" xfId="0" applyFont="1" applyBorder="1" applyAlignment="1">
      <alignment wrapText="1"/>
    </xf>
    <xf numFmtId="0" fontId="11" fillId="0" borderId="48" xfId="0" applyFont="1" applyBorder="1" applyAlignment="1">
      <alignment horizontal="right" wrapText="1"/>
    </xf>
    <xf numFmtId="0" fontId="15" fillId="0" borderId="48" xfId="0" applyFont="1" applyBorder="1" applyAlignment="1">
      <alignment horizontal="right" wrapText="1"/>
    </xf>
    <xf numFmtId="0" fontId="11" fillId="0" borderId="48" xfId="0" applyFont="1" applyBorder="1" applyAlignment="1">
      <alignment wrapText="1"/>
    </xf>
    <xf numFmtId="0" fontId="12" fillId="0" borderId="53" xfId="0" applyFont="1" applyBorder="1" applyAlignment="1">
      <alignment wrapText="1"/>
    </xf>
    <xf numFmtId="0" fontId="18" fillId="35" borderId="44" xfId="0" applyFont="1" applyFill="1" applyBorder="1" applyAlignment="1">
      <alignment wrapText="1"/>
    </xf>
    <xf numFmtId="0" fontId="22" fillId="35" borderId="44" xfId="0" applyFont="1" applyFill="1" applyBorder="1" applyAlignment="1">
      <alignment wrapText="1"/>
    </xf>
    <xf numFmtId="0" fontId="23" fillId="0" borderId="53" xfId="0" applyFont="1" applyBorder="1" applyAlignment="1">
      <alignment wrapText="1"/>
    </xf>
    <xf numFmtId="0" fontId="20" fillId="34" borderId="44" xfId="0" applyFont="1" applyFill="1" applyBorder="1" applyAlignment="1">
      <alignment horizontal="center" vertical="center" wrapText="1"/>
    </xf>
    <xf numFmtId="164" fontId="7" fillId="20" borderId="37" xfId="1" applyNumberFormat="1" applyFont="1" applyFill="1" applyBorder="1" applyAlignment="1">
      <alignment horizontal="center" vertical="center" wrapText="1"/>
    </xf>
    <xf numFmtId="164" fontId="7" fillId="20" borderId="60" xfId="1" applyNumberFormat="1" applyFont="1" applyFill="1" applyBorder="1" applyAlignment="1">
      <alignment horizontal="center" vertical="center" wrapText="1"/>
    </xf>
    <xf numFmtId="164" fontId="7" fillId="21" borderId="22" xfId="1" applyNumberFormat="1" applyFont="1" applyFill="1" applyBorder="1" applyAlignment="1">
      <alignment horizontal="center" vertical="center" wrapText="1"/>
    </xf>
    <xf numFmtId="164" fontId="8" fillId="26" borderId="65" xfId="1" applyNumberFormat="1" applyFont="1" applyFill="1" applyBorder="1" applyAlignment="1">
      <alignment horizontal="center" wrapText="1"/>
    </xf>
    <xf numFmtId="164" fontId="8" fillId="14" borderId="29" xfId="1" applyNumberFormat="1" applyFont="1" applyFill="1" applyBorder="1" applyAlignment="1">
      <alignment horizontal="center" wrapText="1"/>
    </xf>
    <xf numFmtId="164" fontId="8" fillId="15" borderId="34" xfId="1" applyNumberFormat="1" applyFont="1" applyFill="1" applyBorder="1" applyAlignment="1">
      <alignment horizontal="center" wrapText="1"/>
    </xf>
    <xf numFmtId="164" fontId="8" fillId="11" borderId="66" xfId="1" applyNumberFormat="1" applyFont="1" applyFill="1" applyBorder="1" applyAlignment="1">
      <alignment horizontal="center" wrapText="1"/>
    </xf>
    <xf numFmtId="164" fontId="8" fillId="12" borderId="67" xfId="1" applyNumberFormat="1" applyFont="1" applyFill="1" applyBorder="1" applyAlignment="1">
      <alignment horizontal="center" wrapText="1"/>
    </xf>
    <xf numFmtId="164" fontId="8" fillId="26" borderId="68" xfId="1" applyNumberFormat="1" applyFont="1" applyFill="1" applyBorder="1" applyAlignment="1">
      <alignment horizontal="center" wrapText="1"/>
    </xf>
    <xf numFmtId="164" fontId="8" fillId="14" borderId="26" xfId="1" applyNumberFormat="1" applyFont="1" applyFill="1" applyBorder="1" applyAlignment="1">
      <alignment horizontal="center" wrapText="1"/>
    </xf>
    <xf numFmtId="164" fontId="8" fillId="15" borderId="69" xfId="1" applyNumberFormat="1" applyFont="1" applyFill="1" applyBorder="1" applyAlignment="1">
      <alignment horizontal="center" wrapText="1"/>
    </xf>
    <xf numFmtId="164" fontId="0" fillId="20" borderId="22" xfId="0" applyNumberFormat="1" applyFill="1" applyBorder="1" applyAlignment="1">
      <alignment horizontal="center"/>
    </xf>
    <xf numFmtId="164" fontId="0" fillId="20" borderId="37" xfId="0" applyNumberFormat="1" applyFill="1" applyBorder="1" applyAlignment="1">
      <alignment horizontal="center"/>
    </xf>
    <xf numFmtId="164" fontId="0" fillId="21" borderId="22" xfId="0" applyNumberFormat="1" applyFill="1" applyBorder="1" applyAlignment="1">
      <alignment horizontal="center"/>
    </xf>
    <xf numFmtId="164" fontId="0" fillId="21" borderId="24" xfId="0" applyNumberFormat="1" applyFill="1" applyBorder="1" applyAlignment="1">
      <alignment horizontal="center"/>
    </xf>
    <xf numFmtId="164" fontId="0" fillId="20" borderId="60" xfId="0" applyNumberFormat="1" applyFill="1" applyBorder="1" applyAlignment="1">
      <alignment horizontal="center"/>
    </xf>
    <xf numFmtId="164" fontId="1" fillId="20" borderId="37" xfId="0" applyNumberFormat="1" applyFont="1" applyFill="1" applyBorder="1" applyAlignment="1">
      <alignment horizontal="center"/>
    </xf>
    <xf numFmtId="164" fontId="1" fillId="21" borderId="24" xfId="0" applyNumberFormat="1" applyFont="1" applyFill="1" applyBorder="1" applyAlignment="1">
      <alignment horizontal="center"/>
    </xf>
    <xf numFmtId="164" fontId="0" fillId="20" borderId="70" xfId="0" applyNumberFormat="1" applyFill="1" applyBorder="1" applyAlignment="1">
      <alignment horizontal="center"/>
    </xf>
    <xf numFmtId="164" fontId="0" fillId="20" borderId="71" xfId="0" applyNumberFormat="1" applyFill="1" applyBorder="1" applyAlignment="1">
      <alignment horizontal="center"/>
    </xf>
    <xf numFmtId="164" fontId="0" fillId="21" borderId="70" xfId="0" applyNumberFormat="1" applyFill="1" applyBorder="1" applyAlignment="1">
      <alignment horizontal="center"/>
    </xf>
    <xf numFmtId="164" fontId="0" fillId="21" borderId="72" xfId="0" applyNumberFormat="1" applyFill="1" applyBorder="1" applyAlignment="1">
      <alignment horizontal="center"/>
    </xf>
    <xf numFmtId="164" fontId="0" fillId="20" borderId="73" xfId="0" applyNumberFormat="1" applyFill="1" applyBorder="1" applyAlignment="1">
      <alignment horizontal="center"/>
    </xf>
    <xf numFmtId="164" fontId="1" fillId="20" borderId="71" xfId="0" applyNumberFormat="1" applyFont="1" applyFill="1" applyBorder="1" applyAlignment="1">
      <alignment horizontal="center"/>
    </xf>
    <xf numFmtId="164" fontId="1" fillId="21" borderId="72" xfId="0" applyNumberFormat="1" applyFont="1" applyFill="1" applyBorder="1" applyAlignment="1">
      <alignment horizontal="center"/>
    </xf>
    <xf numFmtId="164" fontId="0" fillId="20" borderId="74" xfId="0" applyNumberFormat="1" applyFill="1" applyBorder="1" applyAlignment="1">
      <alignment horizontal="center"/>
    </xf>
    <xf numFmtId="164" fontId="0" fillId="20" borderId="75" xfId="0" applyNumberFormat="1" applyFill="1" applyBorder="1" applyAlignment="1">
      <alignment horizontal="center"/>
    </xf>
    <xf numFmtId="164" fontId="0" fillId="21" borderId="74" xfId="0" applyNumberFormat="1" applyFill="1" applyBorder="1" applyAlignment="1">
      <alignment horizontal="center"/>
    </xf>
    <xf numFmtId="164" fontId="0" fillId="21" borderId="76" xfId="0" applyNumberFormat="1" applyFill="1" applyBorder="1" applyAlignment="1">
      <alignment horizontal="center"/>
    </xf>
    <xf numFmtId="164" fontId="0" fillId="20" borderId="77" xfId="0" applyNumberFormat="1" applyFill="1" applyBorder="1" applyAlignment="1">
      <alignment horizontal="center"/>
    </xf>
    <xf numFmtId="164" fontId="1" fillId="20" borderId="75" xfId="0" applyNumberFormat="1" applyFont="1" applyFill="1" applyBorder="1" applyAlignment="1">
      <alignment horizontal="center"/>
    </xf>
    <xf numFmtId="164" fontId="1" fillId="21" borderId="76" xfId="0" applyNumberFormat="1" applyFont="1" applyFill="1" applyBorder="1" applyAlignment="1">
      <alignment horizontal="center"/>
    </xf>
    <xf numFmtId="0" fontId="0" fillId="0" borderId="55" xfId="0" applyBorder="1" applyAlignment="1">
      <alignment horizontal="center" wrapText="1"/>
    </xf>
    <xf numFmtId="164" fontId="0" fillId="21" borderId="24" xfId="0" applyNumberFormat="1" applyFill="1" applyBorder="1" applyAlignment="1" applyProtection="1">
      <alignment horizontal="center"/>
      <protection locked="0"/>
    </xf>
    <xf numFmtId="164" fontId="0" fillId="20" borderId="37" xfId="0" applyNumberFormat="1" applyFill="1" applyBorder="1" applyAlignment="1" applyProtection="1">
      <alignment horizontal="center"/>
      <protection locked="0"/>
    </xf>
    <xf numFmtId="164" fontId="0" fillId="21" borderId="36" xfId="0" applyNumberFormat="1" applyFill="1" applyBorder="1" applyAlignment="1" applyProtection="1">
      <alignment horizontal="center"/>
      <protection locked="0"/>
    </xf>
    <xf numFmtId="164" fontId="0" fillId="20" borderId="63" xfId="0" applyNumberFormat="1" applyFill="1" applyBorder="1" applyAlignment="1" applyProtection="1">
      <alignment horizontal="center"/>
      <protection locked="0"/>
    </xf>
    <xf numFmtId="164" fontId="0" fillId="20" borderId="38" xfId="0" applyNumberFormat="1" applyFill="1" applyBorder="1" applyAlignment="1" applyProtection="1">
      <alignment horizontal="center"/>
      <protection locked="0"/>
    </xf>
    <xf numFmtId="164" fontId="0" fillId="21" borderId="62" xfId="0" applyNumberFormat="1" applyFill="1" applyBorder="1" applyAlignment="1" applyProtection="1">
      <alignment horizontal="center"/>
      <protection locked="0"/>
    </xf>
    <xf numFmtId="164" fontId="0" fillId="20" borderId="62" xfId="0" applyNumberFormat="1" applyFill="1" applyBorder="1" applyAlignment="1">
      <alignment horizontal="center"/>
    </xf>
    <xf numFmtId="164" fontId="0" fillId="20" borderId="38" xfId="0" applyNumberFormat="1" applyFill="1" applyBorder="1" applyAlignment="1">
      <alignment horizontal="center"/>
    </xf>
    <xf numFmtId="164" fontId="0" fillId="21" borderId="62" xfId="0" applyNumberFormat="1" applyFill="1" applyBorder="1" applyAlignment="1">
      <alignment horizontal="center"/>
    </xf>
    <xf numFmtId="164" fontId="0" fillId="21" borderId="36" xfId="0" applyNumberFormat="1" applyFill="1" applyBorder="1" applyAlignment="1">
      <alignment horizontal="center"/>
    </xf>
    <xf numFmtId="164" fontId="0" fillId="20" borderId="63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20" borderId="60" xfId="0" applyNumberFormat="1" applyFill="1" applyBorder="1" applyAlignment="1" applyProtection="1">
      <alignment horizontal="center"/>
      <protection locked="0"/>
    </xf>
    <xf numFmtId="164" fontId="0" fillId="21" borderId="22" xfId="0" applyNumberFormat="1" applyFill="1" applyBorder="1" applyAlignment="1" applyProtection="1">
      <alignment horizontal="center"/>
      <protection locked="0"/>
    </xf>
    <xf numFmtId="164" fontId="0" fillId="0" borderId="22" xfId="0" applyNumberFormat="1" applyBorder="1"/>
    <xf numFmtId="0" fontId="0" fillId="29" borderId="44" xfId="0" applyFill="1" applyBorder="1" applyAlignment="1">
      <alignment wrapText="1"/>
    </xf>
    <xf numFmtId="164" fontId="0" fillId="0" borderId="54" xfId="0" applyNumberFormat="1" applyBorder="1"/>
    <xf numFmtId="164" fontId="0" fillId="0" borderId="61" xfId="0" applyNumberFormat="1" applyBorder="1"/>
    <xf numFmtId="0" fontId="18" fillId="35" borderId="87" xfId="0" applyFont="1" applyFill="1" applyBorder="1" applyAlignment="1">
      <alignment wrapText="1"/>
    </xf>
    <xf numFmtId="0" fontId="18" fillId="35" borderId="48" xfId="0" applyFont="1" applyFill="1" applyBorder="1" applyAlignment="1">
      <alignment wrapText="1"/>
    </xf>
    <xf numFmtId="0" fontId="23" fillId="0" borderId="44" xfId="0" applyFont="1" applyBorder="1" applyAlignment="1">
      <alignment wrapText="1"/>
    </xf>
    <xf numFmtId="0" fontId="18" fillId="35" borderId="88" xfId="0" applyFont="1" applyFill="1" applyBorder="1" applyAlignment="1">
      <alignment wrapText="1"/>
    </xf>
    <xf numFmtId="0" fontId="18" fillId="35" borderId="43" xfId="0" applyFont="1" applyFill="1" applyBorder="1" applyAlignment="1">
      <alignment wrapText="1"/>
    </xf>
    <xf numFmtId="164" fontId="2" fillId="3" borderId="0" xfId="1" applyNumberFormat="1" applyFont="1" applyFill="1" applyAlignment="1">
      <alignment horizontal="center"/>
    </xf>
    <xf numFmtId="164" fontId="10" fillId="0" borderId="81" xfId="1" applyNumberFormat="1" applyFont="1" applyBorder="1" applyAlignment="1">
      <alignment horizontal="center" wrapText="1"/>
    </xf>
    <xf numFmtId="164" fontId="0" fillId="0" borderId="22" xfId="0" applyNumberFormat="1" applyBorder="1" applyAlignment="1">
      <alignment horizontal="center"/>
    </xf>
    <xf numFmtId="164" fontId="10" fillId="0" borderId="84" xfId="1" applyNumberFormat="1" applyFont="1" applyBorder="1" applyAlignment="1">
      <alignment horizontal="center" wrapText="1"/>
    </xf>
    <xf numFmtId="164" fontId="10" fillId="0" borderId="85" xfId="1" applyNumberFormat="1" applyFont="1" applyBorder="1" applyAlignment="1">
      <alignment horizontal="center" wrapText="1"/>
    </xf>
    <xf numFmtId="164" fontId="10" fillId="0" borderId="84" xfId="1" applyNumberFormat="1" applyFont="1" applyBorder="1" applyAlignment="1">
      <alignment horizontal="center"/>
    </xf>
    <xf numFmtId="164" fontId="0" fillId="0" borderId="0" xfId="1" applyNumberFormat="1" applyFont="1" applyAlignment="1">
      <alignment horizontal="center"/>
    </xf>
    <xf numFmtId="164" fontId="20" fillId="34" borderId="48" xfId="0" applyNumberFormat="1" applyFont="1" applyFill="1" applyBorder="1" applyAlignment="1">
      <alignment horizontal="center" vertical="center" wrapText="1"/>
    </xf>
    <xf numFmtId="164" fontId="8" fillId="10" borderId="89" xfId="1" applyNumberFormat="1" applyFont="1" applyFill="1" applyBorder="1" applyAlignment="1">
      <alignment horizontal="center" wrapText="1"/>
    </xf>
    <xf numFmtId="0" fontId="18" fillId="35" borderId="91" xfId="0" applyFont="1" applyFill="1" applyBorder="1" applyAlignment="1">
      <alignment wrapText="1"/>
    </xf>
    <xf numFmtId="0" fontId="18" fillId="35" borderId="92" xfId="0" applyFont="1" applyFill="1" applyBorder="1" applyAlignment="1">
      <alignment wrapText="1"/>
    </xf>
    <xf numFmtId="164" fontId="8" fillId="10" borderId="93" xfId="1" applyNumberFormat="1" applyFont="1" applyFill="1" applyBorder="1" applyAlignment="1">
      <alignment horizontal="center" wrapText="1"/>
    </xf>
    <xf numFmtId="164" fontId="0" fillId="0" borderId="74" xfId="0" applyNumberFormat="1" applyBorder="1" applyAlignment="1">
      <alignment horizontal="center"/>
    </xf>
    <xf numFmtId="0" fontId="0" fillId="0" borderId="96" xfId="0" applyBorder="1" applyAlignment="1">
      <alignment wrapText="1"/>
    </xf>
    <xf numFmtId="0" fontId="0" fillId="0" borderId="97" xfId="0" applyBorder="1" applyAlignment="1">
      <alignment horizontal="center" wrapText="1"/>
    </xf>
    <xf numFmtId="0" fontId="0" fillId="0" borderId="98" xfId="0" applyBorder="1" applyAlignment="1">
      <alignment horizontal="center" wrapText="1"/>
    </xf>
    <xf numFmtId="164" fontId="0" fillId="21" borderId="72" xfId="0" applyNumberFormat="1" applyFill="1" applyBorder="1" applyAlignment="1" applyProtection="1">
      <alignment horizontal="center"/>
      <protection locked="0"/>
    </xf>
    <xf numFmtId="164" fontId="0" fillId="20" borderId="73" xfId="0" applyNumberFormat="1" applyFill="1" applyBorder="1" applyAlignment="1" applyProtection="1">
      <alignment horizontal="center"/>
      <protection locked="0"/>
    </xf>
    <xf numFmtId="164" fontId="0" fillId="20" borderId="71" xfId="0" applyNumberFormat="1" applyFill="1" applyBorder="1" applyAlignment="1" applyProtection="1">
      <alignment horizontal="center"/>
      <protection locked="0"/>
    </xf>
    <xf numFmtId="164" fontId="0" fillId="21" borderId="70" xfId="0" applyNumberFormat="1" applyFill="1" applyBorder="1" applyAlignment="1" applyProtection="1">
      <alignment horizontal="center"/>
      <protection locked="0"/>
    </xf>
    <xf numFmtId="164" fontId="0" fillId="0" borderId="24" xfId="0" applyNumberFormat="1" applyBorder="1"/>
    <xf numFmtId="0" fontId="1" fillId="0" borderId="0" xfId="0" applyFont="1"/>
    <xf numFmtId="0" fontId="1" fillId="0" borderId="0" xfId="1"/>
    <xf numFmtId="0" fontId="4" fillId="22" borderId="15" xfId="0" applyFont="1" applyFill="1" applyBorder="1" applyAlignment="1">
      <alignment horizontal="center" vertical="center" wrapText="1"/>
    </xf>
    <xf numFmtId="0" fontId="4" fillId="22" borderId="16" xfId="0" applyFont="1" applyFill="1" applyBorder="1" applyAlignment="1">
      <alignment horizontal="center" vertical="center" wrapText="1"/>
    </xf>
    <xf numFmtId="0" fontId="26" fillId="36" borderId="34" xfId="1" applyFont="1" applyFill="1" applyBorder="1"/>
    <xf numFmtId="0" fontId="8" fillId="0" borderId="0" xfId="0" applyFont="1"/>
    <xf numFmtId="0" fontId="8" fillId="0" borderId="99" xfId="0" applyFont="1" applyBorder="1"/>
    <xf numFmtId="0" fontId="10" fillId="0" borderId="99" xfId="0" applyFont="1" applyBorder="1" applyAlignment="1">
      <alignment horizontal="center"/>
    </xf>
    <xf numFmtId="0" fontId="26" fillId="0" borderId="0" xfId="1" applyFont="1"/>
    <xf numFmtId="0" fontId="27" fillId="0" borderId="0" xfId="1" applyFont="1"/>
    <xf numFmtId="2" fontId="8" fillId="0" borderId="0" xfId="1" applyNumberFormat="1" applyFont="1" applyAlignment="1">
      <alignment horizontal="center" wrapText="1"/>
    </xf>
    <xf numFmtId="164" fontId="0" fillId="0" borderId="70" xfId="0" applyNumberFormat="1" applyBorder="1" applyAlignment="1">
      <alignment horizontal="center"/>
    </xf>
    <xf numFmtId="0" fontId="20" fillId="31" borderId="39" xfId="0" applyFont="1" applyFill="1" applyBorder="1" applyAlignment="1">
      <alignment horizontal="center" vertical="center" wrapText="1"/>
    </xf>
    <xf numFmtId="0" fontId="23" fillId="0" borderId="95" xfId="0" applyFont="1" applyBorder="1" applyAlignment="1">
      <alignment wrapText="1"/>
    </xf>
    <xf numFmtId="0" fontId="28" fillId="35" borderId="58" xfId="0" applyFont="1" applyFill="1" applyBorder="1" applyAlignment="1">
      <alignment vertical="top" wrapText="1"/>
    </xf>
    <xf numFmtId="0" fontId="28" fillId="35" borderId="44" xfId="0" applyFont="1" applyFill="1" applyBorder="1" applyAlignment="1">
      <alignment wrapText="1"/>
    </xf>
    <xf numFmtId="164" fontId="30" fillId="10" borderId="89" xfId="1" applyNumberFormat="1" applyFont="1" applyFill="1" applyBorder="1" applyAlignment="1">
      <alignment horizontal="center" wrapText="1"/>
    </xf>
    <xf numFmtId="164" fontId="30" fillId="11" borderId="29" xfId="1" applyNumberFormat="1" applyFont="1" applyFill="1" applyBorder="1" applyAlignment="1">
      <alignment horizontal="center" wrapText="1"/>
    </xf>
    <xf numFmtId="164" fontId="30" fillId="12" borderId="30" xfId="1" applyNumberFormat="1" applyFont="1" applyFill="1" applyBorder="1" applyAlignment="1">
      <alignment horizontal="center" wrapText="1"/>
    </xf>
    <xf numFmtId="164" fontId="30" fillId="26" borderId="31" xfId="1" applyNumberFormat="1" applyFont="1" applyFill="1" applyBorder="1" applyAlignment="1">
      <alignment horizontal="center" wrapText="1"/>
    </xf>
    <xf numFmtId="164" fontId="30" fillId="14" borderId="27" xfId="1" applyNumberFormat="1" applyFont="1" applyFill="1" applyBorder="1" applyAlignment="1">
      <alignment horizontal="center" wrapText="1"/>
    </xf>
    <xf numFmtId="164" fontId="30" fillId="15" borderId="25" xfId="1" applyNumberFormat="1" applyFont="1" applyFill="1" applyBorder="1" applyAlignment="1">
      <alignment horizontal="center" wrapText="1"/>
    </xf>
    <xf numFmtId="164" fontId="30" fillId="16" borderId="32" xfId="1" applyNumberFormat="1" applyFont="1" applyFill="1" applyBorder="1" applyAlignment="1">
      <alignment horizontal="center" wrapText="1"/>
    </xf>
    <xf numFmtId="164" fontId="29" fillId="0" borderId="22" xfId="0" applyNumberFormat="1" applyFont="1" applyBorder="1" applyAlignment="1">
      <alignment horizontal="center"/>
    </xf>
    <xf numFmtId="164" fontId="29" fillId="0" borderId="23" xfId="0" applyNumberFormat="1" applyFont="1" applyBorder="1" applyAlignment="1">
      <alignment horizontal="center"/>
    </xf>
    <xf numFmtId="164" fontId="2" fillId="25" borderId="0" xfId="0" applyNumberFormat="1" applyFont="1" applyFill="1"/>
    <xf numFmtId="164" fontId="29" fillId="20" borderId="22" xfId="0" applyNumberFormat="1" applyFont="1" applyFill="1" applyBorder="1" applyAlignment="1">
      <alignment horizontal="center"/>
    </xf>
    <xf numFmtId="164" fontId="29" fillId="20" borderId="37" xfId="0" applyNumberFormat="1" applyFont="1" applyFill="1" applyBorder="1" applyAlignment="1">
      <alignment horizontal="center"/>
    </xf>
    <xf numFmtId="164" fontId="29" fillId="21" borderId="22" xfId="0" applyNumberFormat="1" applyFont="1" applyFill="1" applyBorder="1" applyAlignment="1">
      <alignment horizontal="center"/>
    </xf>
    <xf numFmtId="164" fontId="29" fillId="21" borderId="24" xfId="0" applyNumberFormat="1" applyFont="1" applyFill="1" applyBorder="1" applyAlignment="1">
      <alignment horizontal="center"/>
    </xf>
    <xf numFmtId="164" fontId="29" fillId="20" borderId="60" xfId="0" applyNumberFormat="1" applyFont="1" applyFill="1" applyBorder="1" applyAlignment="1">
      <alignment horizontal="center"/>
    </xf>
    <xf numFmtId="164" fontId="2" fillId="20" borderId="37" xfId="0" applyNumberFormat="1" applyFont="1" applyFill="1" applyBorder="1" applyAlignment="1">
      <alignment horizontal="center"/>
    </xf>
    <xf numFmtId="164" fontId="2" fillId="21" borderId="24" xfId="0" applyNumberFormat="1" applyFont="1" applyFill="1" applyBorder="1" applyAlignment="1">
      <alignment horizontal="center"/>
    </xf>
    <xf numFmtId="0" fontId="29" fillId="0" borderId="0" xfId="0" applyFont="1"/>
    <xf numFmtId="0" fontId="28" fillId="35" borderId="58" xfId="0" applyFont="1" applyFill="1" applyBorder="1" applyAlignment="1">
      <alignment wrapText="1"/>
    </xf>
    <xf numFmtId="164" fontId="28" fillId="0" borderId="82" xfId="1" applyNumberFormat="1" applyFont="1" applyBorder="1" applyAlignment="1">
      <alignment horizontal="center" wrapText="1"/>
    </xf>
    <xf numFmtId="164" fontId="29" fillId="0" borderId="101" xfId="0" applyNumberFormat="1" applyFont="1" applyBorder="1" applyAlignment="1">
      <alignment horizontal="center"/>
    </xf>
    <xf numFmtId="164" fontId="29" fillId="0" borderId="94" xfId="0" applyNumberFormat="1" applyFont="1" applyBorder="1" applyAlignment="1">
      <alignment horizontal="center"/>
    </xf>
    <xf numFmtId="164" fontId="28" fillId="0" borderId="33" xfId="1" applyNumberFormat="1" applyFont="1" applyBorder="1" applyAlignment="1">
      <alignment horizontal="center" wrapText="1"/>
    </xf>
    <xf numFmtId="164" fontId="28" fillId="0" borderId="27" xfId="1" applyNumberFormat="1" applyFont="1" applyBorder="1" applyAlignment="1">
      <alignment horizontal="center"/>
    </xf>
    <xf numFmtId="0" fontId="18" fillId="35" borderId="103" xfId="0" applyFont="1" applyFill="1" applyBorder="1" applyAlignment="1">
      <alignment wrapText="1"/>
    </xf>
    <xf numFmtId="0" fontId="18" fillId="35" borderId="104" xfId="0" applyFont="1" applyFill="1" applyBorder="1" applyAlignment="1">
      <alignment wrapText="1"/>
    </xf>
    <xf numFmtId="0" fontId="0" fillId="29" borderId="105" xfId="0" applyFill="1" applyBorder="1" applyAlignment="1">
      <alignment wrapText="1"/>
    </xf>
    <xf numFmtId="0" fontId="0" fillId="0" borderId="106" xfId="0" applyBorder="1" applyAlignment="1">
      <alignment horizontal="center" wrapText="1"/>
    </xf>
    <xf numFmtId="0" fontId="29" fillId="0" borderId="106" xfId="0" applyFont="1" applyBorder="1" applyAlignment="1">
      <alignment horizontal="center" wrapText="1"/>
    </xf>
    <xf numFmtId="0" fontId="29" fillId="0" borderId="107" xfId="0" applyFont="1" applyBorder="1" applyAlignment="1">
      <alignment horizontal="center" wrapText="1"/>
    </xf>
    <xf numFmtId="164" fontId="8" fillId="0" borderId="106" xfId="1" applyNumberFormat="1" applyFont="1" applyBorder="1" applyAlignment="1">
      <alignment horizontal="center" wrapText="1"/>
    </xf>
    <xf numFmtId="164" fontId="10" fillId="0" borderId="108" xfId="1" applyNumberFormat="1" applyFont="1" applyBorder="1" applyAlignment="1">
      <alignment horizontal="center" wrapText="1"/>
    </xf>
    <xf numFmtId="164" fontId="29" fillId="0" borderId="109" xfId="0" applyNumberFormat="1" applyFont="1" applyBorder="1" applyAlignment="1">
      <alignment horizontal="center"/>
    </xf>
    <xf numFmtId="164" fontId="8" fillId="16" borderId="31" xfId="1" applyNumberFormat="1" applyFont="1" applyFill="1" applyBorder="1" applyAlignment="1">
      <alignment horizontal="center" wrapText="1"/>
    </xf>
    <xf numFmtId="164" fontId="10" fillId="0" borderId="23" xfId="1" applyNumberFormat="1" applyFont="1" applyBorder="1" applyAlignment="1">
      <alignment horizontal="center" wrapText="1"/>
    </xf>
    <xf numFmtId="164" fontId="8" fillId="10" borderId="110" xfId="1" applyNumberFormat="1" applyFont="1" applyFill="1" applyBorder="1" applyAlignment="1">
      <alignment horizontal="center" wrapText="1"/>
    </xf>
    <xf numFmtId="164" fontId="8" fillId="16" borderId="68" xfId="1" applyNumberFormat="1" applyFont="1" applyFill="1" applyBorder="1" applyAlignment="1">
      <alignment horizontal="center" wrapText="1"/>
    </xf>
    <xf numFmtId="0" fontId="0" fillId="0" borderId="94" xfId="0" applyBorder="1" applyAlignment="1">
      <alignment horizontal="center" wrapText="1"/>
    </xf>
    <xf numFmtId="0" fontId="29" fillId="0" borderId="94" xfId="0" applyFont="1" applyBorder="1" applyAlignment="1">
      <alignment horizontal="center" wrapText="1"/>
    </xf>
    <xf numFmtId="0" fontId="18" fillId="0" borderId="106" xfId="0" applyFont="1" applyBorder="1" applyAlignment="1">
      <alignment wrapText="1"/>
    </xf>
    <xf numFmtId="164" fontId="10" fillId="0" borderId="106" xfId="1" applyNumberFormat="1" applyFont="1" applyBorder="1" applyAlignment="1">
      <alignment horizontal="center" wrapText="1"/>
    </xf>
    <xf numFmtId="164" fontId="29" fillId="0" borderId="106" xfId="0" applyNumberFormat="1" applyFont="1" applyBorder="1" applyAlignment="1">
      <alignment horizontal="center"/>
    </xf>
    <xf numFmtId="164" fontId="29" fillId="0" borderId="107" xfId="0" applyNumberFormat="1" applyFont="1" applyBorder="1" applyAlignment="1">
      <alignment horizontal="center"/>
    </xf>
    <xf numFmtId="164" fontId="0" fillId="0" borderId="106" xfId="0" applyNumberFormat="1" applyBorder="1" applyAlignment="1">
      <alignment horizontal="center"/>
    </xf>
    <xf numFmtId="0" fontId="18" fillId="35" borderId="56" xfId="0" applyFont="1" applyFill="1" applyBorder="1" applyAlignment="1">
      <alignment wrapText="1"/>
    </xf>
    <xf numFmtId="0" fontId="18" fillId="35" borderId="90" xfId="0" applyFont="1" applyFill="1" applyBorder="1" applyAlignment="1">
      <alignment wrapText="1"/>
    </xf>
    <xf numFmtId="0" fontId="26" fillId="36" borderId="0" xfId="1" applyFont="1" applyFill="1"/>
    <xf numFmtId="0" fontId="4" fillId="22" borderId="115" xfId="0" applyFont="1" applyFill="1" applyBorder="1" applyAlignment="1">
      <alignment horizontal="center" vertical="center" wrapText="1"/>
    </xf>
    <xf numFmtId="0" fontId="4" fillId="22" borderId="116" xfId="0" applyFont="1" applyFill="1" applyBorder="1" applyAlignment="1">
      <alignment horizontal="center" vertical="center" wrapText="1"/>
    </xf>
    <xf numFmtId="0" fontId="23" fillId="0" borderId="111" xfId="0" applyFont="1" applyBorder="1" applyAlignment="1">
      <alignment wrapText="1"/>
    </xf>
    <xf numFmtId="0" fontId="11" fillId="0" borderId="119" xfId="0" applyFont="1" applyBorder="1" applyAlignment="1">
      <alignment wrapText="1"/>
    </xf>
    <xf numFmtId="0" fontId="12" fillId="0" borderId="119" xfId="0" applyFont="1" applyBorder="1" applyAlignment="1">
      <alignment wrapText="1"/>
    </xf>
    <xf numFmtId="0" fontId="24" fillId="0" borderId="53" xfId="0" applyFont="1" applyBorder="1" applyAlignment="1">
      <alignment wrapText="1"/>
    </xf>
    <xf numFmtId="0" fontId="0" fillId="0" borderId="43" xfId="0" applyBorder="1" applyAlignment="1">
      <alignment horizontal="center" vertical="center" wrapText="1"/>
    </xf>
    <xf numFmtId="164" fontId="10" fillId="0" borderId="0" xfId="1" applyNumberFormat="1" applyFont="1" applyFill="1"/>
    <xf numFmtId="0" fontId="8" fillId="0" borderId="100" xfId="0" applyFont="1" applyBorder="1" applyAlignment="1"/>
    <xf numFmtId="0" fontId="18" fillId="35" borderId="58" xfId="0" applyFont="1" applyFill="1" applyBorder="1" applyAlignment="1">
      <alignment horizontal="left" vertical="top" wrapText="1"/>
    </xf>
    <xf numFmtId="164" fontId="10" fillId="0" borderId="82" xfId="1" applyNumberFormat="1" applyFont="1" applyFill="1" applyBorder="1" applyAlignment="1">
      <alignment horizontal="center" wrapText="1"/>
    </xf>
    <xf numFmtId="164" fontId="0" fillId="0" borderId="23" xfId="0" applyNumberFormat="1" applyFill="1" applyBorder="1" applyAlignment="1">
      <alignment horizontal="center"/>
    </xf>
    <xf numFmtId="164" fontId="29" fillId="0" borderId="23" xfId="0" applyNumberFormat="1" applyFont="1" applyFill="1" applyBorder="1" applyAlignment="1">
      <alignment horizontal="center"/>
    </xf>
    <xf numFmtId="164" fontId="0" fillId="0" borderId="101" xfId="0" applyNumberFormat="1" applyFill="1" applyBorder="1" applyAlignment="1">
      <alignment horizontal="center"/>
    </xf>
    <xf numFmtId="164" fontId="0" fillId="0" borderId="83" xfId="0" applyNumberFormat="1" applyFill="1" applyBorder="1" applyAlignment="1">
      <alignment horizontal="center"/>
    </xf>
    <xf numFmtId="0" fontId="0" fillId="0" borderId="43" xfId="0" applyFill="1" applyBorder="1" applyAlignment="1">
      <alignment horizontal="center" vertical="center" wrapText="1"/>
    </xf>
    <xf numFmtId="0" fontId="0" fillId="0" borderId="97" xfId="0" applyFill="1" applyBorder="1" applyAlignment="1">
      <alignment horizontal="center" wrapText="1"/>
    </xf>
    <xf numFmtId="164" fontId="0" fillId="0" borderId="94" xfId="0" applyNumberFormat="1" applyFill="1" applyBorder="1" applyAlignment="1">
      <alignment horizontal="center"/>
    </xf>
    <xf numFmtId="0" fontId="0" fillId="0" borderId="55" xfId="0" applyFill="1" applyBorder="1" applyAlignment="1">
      <alignment horizontal="center" wrapText="1"/>
    </xf>
    <xf numFmtId="164" fontId="10" fillId="0" borderId="27" xfId="1" applyNumberFormat="1" applyFont="1" applyFill="1" applyBorder="1" applyAlignment="1">
      <alignment horizontal="center"/>
    </xf>
    <xf numFmtId="164" fontId="15" fillId="0" borderId="33" xfId="1" applyNumberFormat="1" applyFont="1" applyFill="1" applyBorder="1" applyAlignment="1">
      <alignment horizontal="center" wrapText="1"/>
    </xf>
    <xf numFmtId="164" fontId="0" fillId="0" borderId="78" xfId="0" applyNumberFormat="1" applyFill="1" applyBorder="1" applyAlignment="1">
      <alignment horizontal="center"/>
    </xf>
    <xf numFmtId="164" fontId="31" fillId="14" borderId="27" xfId="1" applyNumberFormat="1" applyFont="1" applyFill="1" applyBorder="1" applyAlignment="1">
      <alignment horizontal="center" wrapText="1"/>
    </xf>
    <xf numFmtId="164" fontId="31" fillId="15" borderId="25" xfId="1" applyNumberFormat="1" applyFont="1" applyFill="1" applyBorder="1" applyAlignment="1">
      <alignment horizontal="center" wrapText="1"/>
    </xf>
    <xf numFmtId="0" fontId="18" fillId="35" borderId="58" xfId="0" applyFont="1" applyFill="1" applyBorder="1" applyAlignment="1">
      <alignment vertical="top" wrapText="1"/>
    </xf>
    <xf numFmtId="0" fontId="20" fillId="37" borderId="126" xfId="0" applyFont="1" applyFill="1" applyBorder="1" applyAlignment="1">
      <alignment horizontal="center" vertical="center" wrapText="1"/>
    </xf>
    <xf numFmtId="0" fontId="20" fillId="37" borderId="122" xfId="0" applyFont="1" applyFill="1" applyBorder="1" applyAlignment="1">
      <alignment horizontal="center" vertical="center" wrapText="1"/>
    </xf>
    <xf numFmtId="0" fontId="20" fillId="37" borderId="127" xfId="0" applyFont="1" applyFill="1" applyBorder="1" applyAlignment="1">
      <alignment horizontal="center" vertical="center" wrapText="1"/>
    </xf>
    <xf numFmtId="0" fontId="0" fillId="0" borderId="131" xfId="0" applyBorder="1" applyAlignment="1">
      <alignment horizontal="center" vertical="center" wrapText="1"/>
    </xf>
    <xf numFmtId="0" fontId="12" fillId="0" borderId="90" xfId="0" applyFont="1" applyBorder="1" applyAlignment="1">
      <alignment wrapText="1"/>
    </xf>
    <xf numFmtId="0" fontId="12" fillId="0" borderId="132" xfId="0" applyFont="1" applyBorder="1" applyAlignment="1">
      <alignment wrapText="1"/>
    </xf>
    <xf numFmtId="0" fontId="0" fillId="0" borderId="133" xfId="0" applyBorder="1" applyAlignment="1">
      <alignment wrapText="1"/>
    </xf>
    <xf numFmtId="164" fontId="7" fillId="20" borderId="24" xfId="1" applyNumberFormat="1" applyFont="1" applyFill="1" applyBorder="1" applyAlignment="1">
      <alignment horizontal="center" vertical="center" wrapText="1"/>
    </xf>
    <xf numFmtId="164" fontId="0" fillId="0" borderId="0" xfId="0" applyNumberFormat="1" applyBorder="1"/>
    <xf numFmtId="164" fontId="0" fillId="20" borderId="24" xfId="0" applyNumberFormat="1" applyFill="1" applyBorder="1" applyAlignment="1">
      <alignment horizontal="center"/>
    </xf>
    <xf numFmtId="164" fontId="29" fillId="20" borderId="24" xfId="0" applyNumberFormat="1" applyFont="1" applyFill="1" applyBorder="1" applyAlignment="1">
      <alignment horizontal="center"/>
    </xf>
    <xf numFmtId="164" fontId="0" fillId="20" borderId="72" xfId="0" applyNumberFormat="1" applyFill="1" applyBorder="1" applyAlignment="1">
      <alignment horizontal="center"/>
    </xf>
    <xf numFmtId="0" fontId="0" fillId="0" borderId="135" xfId="0" applyBorder="1" applyAlignment="1">
      <alignment horizontal="center" vertical="center" wrapText="1"/>
    </xf>
    <xf numFmtId="164" fontId="0" fillId="20" borderId="76" xfId="0" applyNumberFormat="1" applyFill="1" applyBorder="1" applyAlignment="1">
      <alignment horizontal="center"/>
    </xf>
    <xf numFmtId="0" fontId="0" fillId="0" borderId="136" xfId="0" applyBorder="1" applyAlignment="1">
      <alignment horizontal="center" wrapText="1"/>
    </xf>
    <xf numFmtId="164" fontId="0" fillId="20" borderId="72" xfId="0" applyNumberFormat="1" applyFill="1" applyBorder="1" applyAlignment="1" applyProtection="1">
      <alignment horizontal="center"/>
      <protection locked="0"/>
    </xf>
    <xf numFmtId="164" fontId="0" fillId="20" borderId="24" xfId="0" applyNumberFormat="1" applyFill="1" applyBorder="1" applyAlignment="1" applyProtection="1">
      <alignment horizontal="center"/>
      <protection locked="0"/>
    </xf>
    <xf numFmtId="164" fontId="0" fillId="20" borderId="36" xfId="0" applyNumberFormat="1" applyFill="1" applyBorder="1" applyAlignment="1" applyProtection="1">
      <alignment horizontal="center"/>
      <protection locked="0"/>
    </xf>
    <xf numFmtId="164" fontId="2" fillId="0" borderId="0" xfId="1" applyNumberFormat="1" applyFont="1" applyFill="1" applyAlignment="1">
      <alignment horizontal="center"/>
    </xf>
    <xf numFmtId="164" fontId="10" fillId="0" borderId="81" xfId="1" applyNumberFormat="1" applyFont="1" applyFill="1" applyBorder="1" applyAlignment="1">
      <alignment horizontal="center" wrapText="1"/>
    </xf>
    <xf numFmtId="164" fontId="0" fillId="0" borderId="22" xfId="0" applyNumberFormat="1" applyFill="1" applyBorder="1" applyAlignment="1">
      <alignment horizontal="center"/>
    </xf>
    <xf numFmtId="164" fontId="29" fillId="0" borderId="22" xfId="0" applyNumberFormat="1" applyFont="1" applyFill="1" applyBorder="1" applyAlignment="1">
      <alignment horizontal="center"/>
    </xf>
    <xf numFmtId="164" fontId="0" fillId="0" borderId="70" xfId="0" applyNumberFormat="1" applyFill="1" applyBorder="1" applyAlignment="1">
      <alignment horizontal="center"/>
    </xf>
    <xf numFmtId="164" fontId="0" fillId="0" borderId="62" xfId="0" applyNumberFormat="1" applyFill="1" applyBorder="1" applyAlignment="1">
      <alignment horizontal="center"/>
    </xf>
    <xf numFmtId="164" fontId="0" fillId="0" borderId="74" xfId="0" applyNumberFormat="1" applyFill="1" applyBorder="1" applyAlignment="1">
      <alignment horizontal="center"/>
    </xf>
    <xf numFmtId="164" fontId="10" fillId="0" borderId="84" xfId="1" applyNumberFormat="1" applyFont="1" applyFill="1" applyBorder="1" applyAlignment="1">
      <alignment horizontal="center" wrapText="1"/>
    </xf>
    <xf numFmtId="164" fontId="10" fillId="0" borderId="85" xfId="1" applyNumberFormat="1" applyFont="1" applyFill="1" applyBorder="1" applyAlignment="1">
      <alignment horizontal="center" wrapText="1"/>
    </xf>
    <xf numFmtId="164" fontId="10" fillId="0" borderId="84" xfId="1" applyNumberFormat="1" applyFont="1" applyFill="1" applyBorder="1" applyAlignment="1">
      <alignment horizontal="center"/>
    </xf>
    <xf numFmtId="164" fontId="10" fillId="0" borderId="0" xfId="1" applyNumberFormat="1" applyFont="1" applyFill="1" applyAlignment="1">
      <alignment horizontal="center"/>
    </xf>
    <xf numFmtId="164" fontId="0" fillId="0" borderId="0" xfId="1" applyNumberFormat="1" applyFont="1" applyFill="1" applyAlignment="1">
      <alignment horizontal="center"/>
    </xf>
    <xf numFmtId="164" fontId="0" fillId="0" borderId="0" xfId="0" applyNumberFormat="1" applyFill="1" applyAlignment="1">
      <alignment horizontal="center"/>
    </xf>
    <xf numFmtId="164" fontId="9" fillId="38" borderId="21" xfId="1" applyNumberFormat="1" applyFont="1" applyFill="1" applyBorder="1" applyAlignment="1">
      <alignment horizontal="center" vertical="center" wrapText="1"/>
    </xf>
    <xf numFmtId="0" fontId="20" fillId="32" borderId="39" xfId="0" applyFont="1" applyFill="1" applyBorder="1" applyAlignment="1">
      <alignment horizontal="center" vertical="center" wrapText="1"/>
    </xf>
    <xf numFmtId="0" fontId="21" fillId="28" borderId="102" xfId="0" applyFont="1" applyFill="1" applyBorder="1" applyAlignment="1">
      <alignment horizontal="center" vertical="center" wrapText="1"/>
    </xf>
    <xf numFmtId="0" fontId="11" fillId="0" borderId="55" xfId="0" applyFont="1" applyBorder="1" applyAlignment="1">
      <alignment wrapText="1"/>
    </xf>
    <xf numFmtId="164" fontId="32" fillId="11" borderId="29" xfId="1" applyNumberFormat="1" applyFont="1" applyFill="1" applyBorder="1" applyAlignment="1">
      <alignment horizontal="center" wrapText="1"/>
    </xf>
    <xf numFmtId="164" fontId="32" fillId="12" borderId="30" xfId="1" applyNumberFormat="1" applyFont="1" applyFill="1" applyBorder="1" applyAlignment="1">
      <alignment horizontal="center" wrapText="1"/>
    </xf>
    <xf numFmtId="0" fontId="18" fillId="0" borderId="43" xfId="0" applyFont="1" applyBorder="1" applyAlignment="1">
      <alignment wrapText="1"/>
    </xf>
    <xf numFmtId="164" fontId="29" fillId="0" borderId="94" xfId="0" applyNumberFormat="1" applyFont="1" applyBorder="1" applyAlignment="1">
      <alignment horizontal="center" wrapText="1"/>
    </xf>
    <xf numFmtId="164" fontId="7" fillId="20" borderId="64" xfId="0" applyNumberFormat="1" applyFont="1" applyFill="1" applyBorder="1" applyAlignment="1">
      <alignment horizontal="center"/>
    </xf>
    <xf numFmtId="164" fontId="7" fillId="19" borderId="11" xfId="0" applyNumberFormat="1" applyFont="1" applyFill="1" applyBorder="1" applyAlignment="1">
      <alignment horizontal="center"/>
    </xf>
    <xf numFmtId="164" fontId="7" fillId="19" borderId="14" xfId="0" applyNumberFormat="1" applyFont="1" applyFill="1" applyBorder="1" applyAlignment="1">
      <alignment horizontal="center"/>
    </xf>
    <xf numFmtId="0" fontId="0" fillId="0" borderId="79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80" xfId="0" applyBorder="1" applyAlignment="1">
      <alignment horizontal="center" wrapText="1"/>
    </xf>
    <xf numFmtId="164" fontId="6" fillId="17" borderId="10" xfId="1" applyNumberFormat="1" applyFont="1" applyFill="1" applyBorder="1" applyAlignment="1">
      <alignment horizontal="center" vertical="center"/>
    </xf>
    <xf numFmtId="164" fontId="2" fillId="0" borderId="3" xfId="1" applyNumberFormat="1" applyFont="1" applyBorder="1"/>
    <xf numFmtId="164" fontId="2" fillId="0" borderId="6" xfId="1" applyNumberFormat="1" applyFont="1" applyBorder="1"/>
    <xf numFmtId="164" fontId="7" fillId="18" borderId="13" xfId="0" applyNumberFormat="1" applyFont="1" applyFill="1" applyBorder="1" applyAlignment="1">
      <alignment horizontal="center"/>
    </xf>
    <xf numFmtId="164" fontId="7" fillId="18" borderId="12" xfId="0" applyNumberFormat="1" applyFont="1" applyFill="1" applyBorder="1" applyAlignment="1">
      <alignment horizontal="center"/>
    </xf>
    <xf numFmtId="0" fontId="0" fillId="3" borderId="40" xfId="0" applyFill="1" applyBorder="1" applyAlignment="1">
      <alignment vertical="center" wrapText="1"/>
    </xf>
    <xf numFmtId="0" fontId="0" fillId="3" borderId="41" xfId="0" applyFill="1" applyBorder="1" applyAlignment="1">
      <alignment vertical="center" wrapText="1"/>
    </xf>
    <xf numFmtId="0" fontId="0" fillId="3" borderId="42" xfId="0" applyFill="1" applyBorder="1" applyAlignment="1">
      <alignment vertical="center" wrapText="1"/>
    </xf>
    <xf numFmtId="0" fontId="4" fillId="8" borderId="50" xfId="1" applyFont="1" applyFill="1" applyBorder="1" applyAlignment="1">
      <alignment horizontal="center" vertical="center"/>
    </xf>
    <xf numFmtId="0" fontId="4" fillId="8" borderId="5" xfId="1" applyFont="1" applyFill="1" applyBorder="1" applyAlignment="1">
      <alignment horizontal="center" vertical="center"/>
    </xf>
    <xf numFmtId="0" fontId="4" fillId="8" borderId="57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2" fillId="0" borderId="3" xfId="1" applyFont="1" applyBorder="1"/>
    <xf numFmtId="0" fontId="4" fillId="4" borderId="5" xfId="1" applyFont="1" applyFill="1" applyBorder="1" applyAlignment="1">
      <alignment horizontal="center" vertical="center"/>
    </xf>
    <xf numFmtId="0" fontId="20" fillId="34" borderId="50" xfId="0" applyFont="1" applyFill="1" applyBorder="1" applyAlignment="1">
      <alignment horizontal="center" vertical="center" wrapText="1"/>
    </xf>
    <xf numFmtId="0" fontId="20" fillId="34" borderId="5" xfId="0" applyFont="1" applyFill="1" applyBorder="1" applyAlignment="1">
      <alignment horizontal="center" vertical="center" wrapText="1"/>
    </xf>
    <xf numFmtId="0" fontId="20" fillId="34" borderId="57" xfId="0" applyFont="1" applyFill="1" applyBorder="1" applyAlignment="1">
      <alignment horizontal="center" vertical="center" wrapText="1"/>
    </xf>
    <xf numFmtId="0" fontId="20" fillId="28" borderId="45" xfId="0" applyFont="1" applyFill="1" applyBorder="1" applyAlignment="1">
      <alignment horizontal="center" vertical="center" wrapText="1"/>
    </xf>
    <xf numFmtId="0" fontId="20" fillId="28" borderId="46" xfId="0" applyFont="1" applyFill="1" applyBorder="1" applyAlignment="1">
      <alignment horizontal="center" vertical="center" wrapText="1"/>
    </xf>
    <xf numFmtId="0" fontId="20" fillId="28" borderId="47" xfId="0" applyFont="1" applyFill="1" applyBorder="1" applyAlignment="1">
      <alignment horizontal="center" vertical="center" wrapText="1"/>
    </xf>
    <xf numFmtId="0" fontId="0" fillId="2" borderId="1" xfId="1" applyFont="1" applyFill="1" applyBorder="1" applyAlignment="1">
      <alignment horizontal="center" vertical="center" wrapText="1"/>
    </xf>
    <xf numFmtId="0" fontId="4" fillId="5" borderId="52" xfId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4" fillId="6" borderId="5" xfId="1" applyFont="1" applyFill="1" applyBorder="1" applyAlignment="1">
      <alignment horizontal="center" vertical="center"/>
    </xf>
    <xf numFmtId="0" fontId="4" fillId="6" borderId="49" xfId="1" applyFont="1" applyFill="1" applyBorder="1" applyAlignment="1">
      <alignment horizontal="center" vertical="center"/>
    </xf>
    <xf numFmtId="0" fontId="0" fillId="3" borderId="123" xfId="0" applyFill="1" applyBorder="1" applyAlignment="1">
      <alignment vertical="center" wrapText="1"/>
    </xf>
    <xf numFmtId="0" fontId="0" fillId="3" borderId="124" xfId="0" applyFill="1" applyBorder="1" applyAlignment="1">
      <alignment vertical="center" wrapText="1"/>
    </xf>
    <xf numFmtId="0" fontId="0" fillId="3" borderId="125" xfId="0" applyFill="1" applyBorder="1" applyAlignment="1">
      <alignment vertical="center" wrapText="1"/>
    </xf>
    <xf numFmtId="0" fontId="20" fillId="37" borderId="128" xfId="0" applyFont="1" applyFill="1" applyBorder="1" applyAlignment="1">
      <alignment horizontal="center" vertical="center" wrapText="1"/>
    </xf>
    <xf numFmtId="0" fontId="20" fillId="37" borderId="129" xfId="0" applyFont="1" applyFill="1" applyBorder="1" applyAlignment="1">
      <alignment horizontal="center" vertical="center" wrapText="1"/>
    </xf>
    <xf numFmtId="0" fontId="20" fillId="37" borderId="130" xfId="0" applyFont="1" applyFill="1" applyBorder="1" applyAlignment="1">
      <alignment horizontal="center" vertical="center" wrapText="1"/>
    </xf>
    <xf numFmtId="164" fontId="7" fillId="20" borderId="134" xfId="0" applyNumberFormat="1" applyFont="1" applyFill="1" applyBorder="1" applyAlignment="1">
      <alignment horizontal="center"/>
    </xf>
    <xf numFmtId="0" fontId="4" fillId="7" borderId="50" xfId="1" applyFont="1" applyFill="1" applyBorder="1" applyAlignment="1">
      <alignment horizontal="center" vertical="center"/>
    </xf>
    <xf numFmtId="0" fontId="4" fillId="7" borderId="5" xfId="1" applyFont="1" applyFill="1" applyBorder="1" applyAlignment="1">
      <alignment horizontal="center" vertical="center"/>
    </xf>
    <xf numFmtId="0" fontId="4" fillId="7" borderId="57" xfId="1" applyFont="1" applyFill="1" applyBorder="1" applyAlignment="1">
      <alignment horizontal="center" vertical="center"/>
    </xf>
    <xf numFmtId="0" fontId="4" fillId="4" borderId="50" xfId="1" applyFont="1" applyFill="1" applyBorder="1" applyAlignment="1">
      <alignment horizontal="center" vertical="center"/>
    </xf>
    <xf numFmtId="0" fontId="4" fillId="4" borderId="57" xfId="1" applyFont="1" applyFill="1" applyBorder="1" applyAlignment="1">
      <alignment horizontal="center" vertical="center"/>
    </xf>
    <xf numFmtId="0" fontId="5" fillId="9" borderId="50" xfId="1" applyFont="1" applyFill="1" applyBorder="1" applyAlignment="1">
      <alignment horizontal="center"/>
    </xf>
    <xf numFmtId="0" fontId="5" fillId="9" borderId="5" xfId="1" applyFont="1" applyFill="1" applyBorder="1" applyAlignment="1">
      <alignment horizontal="center"/>
    </xf>
    <xf numFmtId="0" fontId="5" fillId="9" borderId="57" xfId="1" applyFont="1" applyFill="1" applyBorder="1" applyAlignment="1">
      <alignment horizontal="center"/>
    </xf>
    <xf numFmtId="164" fontId="4" fillId="10" borderId="7" xfId="1" applyNumberFormat="1" applyFont="1" applyFill="1" applyBorder="1" applyAlignment="1">
      <alignment horizontal="center" vertical="center" wrapText="1"/>
    </xf>
    <xf numFmtId="164" fontId="4" fillId="10" borderId="18" xfId="1" applyNumberFormat="1" applyFont="1" applyFill="1" applyBorder="1" applyAlignment="1">
      <alignment horizontal="center" vertical="center" wrapText="1"/>
    </xf>
    <xf numFmtId="164" fontId="4" fillId="11" borderId="8" xfId="1" applyNumberFormat="1" applyFont="1" applyFill="1" applyBorder="1" applyAlignment="1">
      <alignment horizontal="center" vertical="center" wrapText="1"/>
    </xf>
    <xf numFmtId="164" fontId="4" fillId="11" borderId="19" xfId="1" applyNumberFormat="1" applyFont="1" applyFill="1" applyBorder="1" applyAlignment="1">
      <alignment horizontal="center" vertical="center" wrapText="1"/>
    </xf>
    <xf numFmtId="164" fontId="4" fillId="12" borderId="9" xfId="1" applyNumberFormat="1" applyFont="1" applyFill="1" applyBorder="1" applyAlignment="1">
      <alignment horizontal="center" vertical="center" wrapText="1"/>
    </xf>
    <xf numFmtId="164" fontId="4" fillId="12" borderId="20" xfId="1" applyNumberFormat="1" applyFont="1" applyFill="1" applyBorder="1" applyAlignment="1">
      <alignment horizontal="center" vertical="center" wrapText="1"/>
    </xf>
    <xf numFmtId="164" fontId="4" fillId="13" borderId="7" xfId="1" applyNumberFormat="1" applyFont="1" applyFill="1" applyBorder="1" applyAlignment="1">
      <alignment horizontal="center" vertical="center" wrapText="1"/>
    </xf>
    <xf numFmtId="164" fontId="4" fillId="13" borderId="18" xfId="1" applyNumberFormat="1" applyFont="1" applyFill="1" applyBorder="1" applyAlignment="1">
      <alignment horizontal="center" vertical="center" wrapText="1"/>
    </xf>
    <xf numFmtId="164" fontId="4" fillId="14" borderId="8" xfId="1" applyNumberFormat="1" applyFont="1" applyFill="1" applyBorder="1" applyAlignment="1">
      <alignment horizontal="center" vertical="center" wrapText="1"/>
    </xf>
    <xf numFmtId="164" fontId="4" fillId="14" borderId="19" xfId="1" applyNumberFormat="1" applyFont="1" applyFill="1" applyBorder="1" applyAlignment="1">
      <alignment horizontal="center" vertical="center" wrapText="1"/>
    </xf>
    <xf numFmtId="164" fontId="4" fillId="15" borderId="9" xfId="1" applyNumberFormat="1" applyFont="1" applyFill="1" applyBorder="1" applyAlignment="1">
      <alignment horizontal="center" vertical="center" wrapText="1"/>
    </xf>
    <xf numFmtId="164" fontId="4" fillId="15" borderId="20" xfId="1" applyNumberFormat="1" applyFont="1" applyFill="1" applyBorder="1" applyAlignment="1">
      <alignment horizontal="center" vertical="center" wrapText="1"/>
    </xf>
    <xf numFmtId="164" fontId="4" fillId="16" borderId="117" xfId="1" applyNumberFormat="1" applyFont="1" applyFill="1" applyBorder="1" applyAlignment="1">
      <alignment horizontal="center" vertical="center" wrapText="1"/>
    </xf>
    <xf numFmtId="164" fontId="4" fillId="16" borderId="118" xfId="1" applyNumberFormat="1" applyFont="1" applyFill="1" applyBorder="1" applyAlignment="1">
      <alignment horizontal="center" vertical="center" wrapText="1"/>
    </xf>
    <xf numFmtId="164" fontId="7" fillId="18" borderId="11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164" fontId="2" fillId="0" borderId="20" xfId="1" applyNumberFormat="1" applyFont="1" applyBorder="1"/>
    <xf numFmtId="164" fontId="4" fillId="16" borderId="7" xfId="1" applyNumberFormat="1" applyFont="1" applyFill="1" applyBorder="1" applyAlignment="1">
      <alignment horizontal="center" vertical="center" wrapText="1"/>
    </xf>
    <xf numFmtId="164" fontId="2" fillId="0" borderId="18" xfId="1" applyNumberFormat="1" applyFont="1" applyBorder="1"/>
    <xf numFmtId="0" fontId="6" fillId="17" borderId="54" xfId="0" applyFont="1" applyFill="1" applyBorder="1" applyAlignment="1">
      <alignment horizontal="center" vertical="center"/>
    </xf>
    <xf numFmtId="0" fontId="6" fillId="17" borderId="0" xfId="0" applyFont="1" applyFill="1" applyAlignment="1">
      <alignment horizontal="center" vertical="center"/>
    </xf>
    <xf numFmtId="0" fontId="4" fillId="4" borderId="113" xfId="0" applyFont="1" applyFill="1" applyBorder="1" applyAlignment="1">
      <alignment horizontal="center" vertical="center"/>
    </xf>
    <xf numFmtId="0" fontId="2" fillId="0" borderId="114" xfId="0" applyFont="1" applyBorder="1"/>
    <xf numFmtId="164" fontId="4" fillId="10" borderId="112" xfId="1" applyNumberFormat="1" applyFont="1" applyFill="1" applyBorder="1" applyAlignment="1">
      <alignment horizontal="center" vertical="center" wrapText="1"/>
    </xf>
    <xf numFmtId="164" fontId="2" fillId="0" borderId="86" xfId="1" applyNumberFormat="1" applyFont="1" applyBorder="1"/>
    <xf numFmtId="164" fontId="2" fillId="0" borderId="19" xfId="1" applyNumberFormat="1" applyFont="1" applyBorder="1"/>
    <xf numFmtId="164" fontId="2" fillId="23" borderId="18" xfId="1" applyNumberFormat="1" applyFont="1" applyFill="1" applyBorder="1"/>
    <xf numFmtId="0" fontId="10" fillId="0" borderId="120" xfId="0" applyFont="1" applyBorder="1" applyAlignment="1">
      <alignment horizontal="center"/>
    </xf>
    <xf numFmtId="0" fontId="10" fillId="0" borderId="121" xfId="0" applyFont="1" applyBorder="1" applyAlignment="1">
      <alignment horizontal="center"/>
    </xf>
    <xf numFmtId="164" fontId="7" fillId="18" borderId="137" xfId="0" applyNumberFormat="1" applyFont="1" applyFill="1" applyBorder="1" applyAlignment="1">
      <alignment horizontal="center"/>
    </xf>
    <xf numFmtId="164" fontId="7" fillId="18" borderId="134" xfId="0" applyNumberFormat="1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0" fontId="2" fillId="0" borderId="3" xfId="0" applyFont="1" applyBorder="1"/>
    <xf numFmtId="164" fontId="7" fillId="19" borderId="137" xfId="0" applyNumberFormat="1" applyFont="1" applyFill="1" applyBorder="1" applyAlignment="1">
      <alignment horizontal="center"/>
    </xf>
    <xf numFmtId="164" fontId="7" fillId="19" borderId="134" xfId="0" applyNumberFormat="1" applyFont="1" applyFill="1" applyBorder="1" applyAlignment="1">
      <alignment horizontal="center"/>
    </xf>
    <xf numFmtId="164" fontId="7" fillId="20" borderId="137" xfId="0" applyNumberFormat="1" applyFont="1" applyFill="1" applyBorder="1" applyAlignment="1">
      <alignment horizontal="center"/>
    </xf>
    <xf numFmtId="0" fontId="0" fillId="30" borderId="39" xfId="0" applyFill="1" applyBorder="1" applyAlignment="1">
      <alignment wrapText="1"/>
    </xf>
    <xf numFmtId="0" fontId="0" fillId="30" borderId="48" xfId="0" applyFill="1" applyBorder="1" applyAlignment="1">
      <alignment wrapText="1"/>
    </xf>
    <xf numFmtId="0" fontId="0" fillId="31" borderId="48" xfId="0" applyFill="1" applyBorder="1" applyAlignment="1">
      <alignment wrapText="1"/>
    </xf>
    <xf numFmtId="0" fontId="0" fillId="32" borderId="48" xfId="0" applyFill="1" applyBorder="1" applyAlignment="1">
      <alignment wrapText="1"/>
    </xf>
    <xf numFmtId="0" fontId="0" fillId="32" borderId="44" xfId="0" applyFill="1" applyBorder="1" applyAlignment="1">
      <alignment wrapText="1"/>
    </xf>
    <xf numFmtId="0" fontId="0" fillId="28" borderId="48" xfId="0" applyFill="1" applyBorder="1" applyAlignment="1">
      <alignment wrapText="1"/>
    </xf>
    <xf numFmtId="0" fontId="0" fillId="33" borderId="48" xfId="0" applyFill="1" applyBorder="1" applyAlignment="1">
      <alignment wrapText="1"/>
    </xf>
    <xf numFmtId="0" fontId="0" fillId="34" borderId="48" xfId="0" applyFill="1" applyBorder="1" applyAlignment="1">
      <alignment wrapText="1"/>
    </xf>
    <xf numFmtId="0" fontId="0" fillId="34" borderId="44" xfId="0" applyFill="1" applyBorder="1" applyAlignment="1">
      <alignment wrapText="1"/>
    </xf>
    <xf numFmtId="0" fontId="0" fillId="37" borderId="43" xfId="0" applyFill="1" applyBorder="1" applyAlignment="1">
      <alignment wrapText="1"/>
    </xf>
    <xf numFmtId="0" fontId="0" fillId="37" borderId="56" xfId="0" applyFill="1" applyBorder="1" applyAlignment="1">
      <alignment wrapText="1"/>
    </xf>
    <xf numFmtId="0" fontId="0" fillId="30" borderId="102" xfId="0" applyFill="1" applyBorder="1" applyAlignment="1">
      <alignment horizontal="right" wrapText="1"/>
    </xf>
    <xf numFmtId="0" fontId="0" fillId="30" borderId="44" xfId="0" applyFill="1" applyBorder="1" applyAlignment="1">
      <alignment horizontal="right" wrapText="1"/>
    </xf>
    <xf numFmtId="0" fontId="0" fillId="30" borderId="44" xfId="0" applyFill="1" applyBorder="1" applyAlignment="1">
      <alignment wrapText="1"/>
    </xf>
    <xf numFmtId="0" fontId="0" fillId="31" borderId="44" xfId="0" applyFill="1" applyBorder="1" applyAlignment="1">
      <alignment wrapText="1"/>
    </xf>
    <xf numFmtId="0" fontId="0" fillId="28" borderId="55" xfId="0" applyFill="1" applyBorder="1" applyAlignment="1">
      <alignment wrapText="1"/>
    </xf>
    <xf numFmtId="0" fontId="0" fillId="33" borderId="44" xfId="0" applyFill="1" applyBorder="1" applyAlignment="1">
      <alignment wrapText="1"/>
    </xf>
    <xf numFmtId="0" fontId="0" fillId="33" borderId="44" xfId="0" applyFill="1" applyBorder="1" applyAlignment="1">
      <alignment horizontal="right" wrapText="1"/>
    </xf>
    <xf numFmtId="0" fontId="0" fillId="34" borderId="44" xfId="0" applyFill="1" applyBorder="1" applyAlignment="1">
      <alignment horizontal="right" wrapText="1"/>
    </xf>
    <xf numFmtId="0" fontId="0" fillId="30" borderId="102" xfId="0" applyFill="1" applyBorder="1" applyAlignment="1">
      <alignment wrapText="1"/>
    </xf>
    <xf numFmtId="0" fontId="0" fillId="28" borderId="44" xfId="0" applyFill="1" applyBorder="1" applyAlignment="1">
      <alignment wrapText="1"/>
    </xf>
    <xf numFmtId="0" fontId="0" fillId="32" borderId="44" xfId="0" applyFill="1" applyBorder="1" applyAlignment="1">
      <alignment horizontal="right" wrapText="1"/>
    </xf>
    <xf numFmtId="0" fontId="22" fillId="32" borderId="44" xfId="0" applyFont="1" applyFill="1" applyBorder="1" applyAlignment="1">
      <alignment horizontal="right" wrapText="1"/>
    </xf>
    <xf numFmtId="0" fontId="0" fillId="31" borderId="44" xfId="0" applyFill="1" applyBorder="1" applyAlignment="1">
      <alignment horizontal="right" wrapText="1"/>
    </xf>
    <xf numFmtId="0" fontId="18" fillId="31" borderId="44" xfId="0" applyFont="1" applyFill="1" applyBorder="1" applyAlignment="1">
      <alignment horizontal="right" wrapText="1"/>
    </xf>
    <xf numFmtId="0" fontId="0" fillId="28" borderId="44" xfId="0" applyFill="1" applyBorder="1" applyAlignment="1">
      <alignment horizontal="right" wrapText="1"/>
    </xf>
    <xf numFmtId="0" fontId="18" fillId="34" borderId="44" xfId="0" applyFont="1" applyFill="1" applyBorder="1" applyAlignment="1">
      <alignment horizontal="right" wrapText="1"/>
    </xf>
    <xf numFmtId="0" fontId="18" fillId="30" borderId="44" xfId="0" applyFont="1" applyFill="1" applyBorder="1" applyAlignment="1">
      <alignment horizontal="right" wrapText="1"/>
    </xf>
    <xf numFmtId="0" fontId="18" fillId="33" borderId="44" xfId="0" applyFont="1" applyFill="1" applyBorder="1" applyAlignment="1">
      <alignment horizontal="right" wrapText="1"/>
    </xf>
    <xf numFmtId="0" fontId="21" fillId="34" borderId="44" xfId="0" applyFont="1" applyFill="1" applyBorder="1" applyAlignment="1">
      <alignment horizontal="right" wrapText="1"/>
    </xf>
    <xf numFmtId="0" fontId="18" fillId="30" borderId="102" xfId="0" applyFont="1" applyFill="1" applyBorder="1" applyAlignment="1">
      <alignment horizontal="right" wrapText="1"/>
    </xf>
    <xf numFmtId="0" fontId="0" fillId="31" borderId="56" xfId="0" applyFill="1" applyBorder="1" applyAlignment="1">
      <alignment wrapText="1"/>
    </xf>
    <xf numFmtId="0" fontId="21" fillId="33" borderId="44" xfId="0" applyFont="1" applyFill="1" applyBorder="1" applyAlignment="1">
      <alignment horizontal="right" wrapText="1"/>
    </xf>
    <xf numFmtId="0" fontId="0" fillId="31" borderId="56" xfId="0" applyFill="1" applyBorder="1" applyAlignment="1">
      <alignment horizontal="right" wrapText="1"/>
    </xf>
    <xf numFmtId="0" fontId="0" fillId="34" borderId="43" xfId="0" applyFill="1" applyBorder="1" applyAlignment="1">
      <alignment wrapText="1"/>
    </xf>
    <xf numFmtId="0" fontId="0" fillId="0" borderId="102" xfId="0" applyBorder="1" applyAlignment="1">
      <alignment wrapText="1"/>
    </xf>
    <xf numFmtId="0" fontId="0" fillId="0" borderId="55" xfId="0" applyBorder="1" applyAlignment="1">
      <alignment wrapText="1"/>
    </xf>
    <xf numFmtId="0" fontId="0" fillId="29" borderId="55" xfId="0" applyFill="1" applyBorder="1" applyAlignment="1">
      <alignment wrapText="1"/>
    </xf>
    <xf numFmtId="0" fontId="0" fillId="0" borderId="56" xfId="0" applyBorder="1" applyAlignment="1">
      <alignment wrapText="1"/>
    </xf>
    <xf numFmtId="0" fontId="0" fillId="39" borderId="55" xfId="0" applyFill="1" applyBorder="1" applyAlignment="1">
      <alignment wrapText="1"/>
    </xf>
    <xf numFmtId="0" fontId="0" fillId="34" borderId="56" xfId="0" applyFill="1" applyBorder="1" applyAlignment="1">
      <alignment wrapText="1"/>
    </xf>
    <xf numFmtId="0" fontId="0" fillId="34" borderId="55" xfId="0" applyFill="1" applyBorder="1" applyAlignment="1">
      <alignment wrapText="1"/>
    </xf>
    <xf numFmtId="0" fontId="0" fillId="30" borderId="55" xfId="0" applyFill="1" applyBorder="1" applyAlignment="1">
      <alignment wrapText="1"/>
    </xf>
    <xf numFmtId="0" fontId="0" fillId="28" borderId="56" xfId="0" applyFill="1" applyBorder="1" applyAlignment="1">
      <alignment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CCFFCC"/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601980</xdr:colOff>
      <xdr:row>0</xdr:row>
      <xdr:rowOff>168910</xdr:rowOff>
    </xdr:from>
    <xdr:to>
      <xdr:col>10</xdr:col>
      <xdr:colOff>379730</xdr:colOff>
      <xdr:row>2</xdr:row>
      <xdr:rowOff>685799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2C0C4A3-2CCC-4C28-BF45-C6740F953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2320" y="168910"/>
          <a:ext cx="1362710" cy="882649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</xdr:colOff>
      <xdr:row>1</xdr:row>
      <xdr:rowOff>34291</xdr:rowOff>
    </xdr:from>
    <xdr:to>
      <xdr:col>8</xdr:col>
      <xdr:colOff>363220</xdr:colOff>
      <xdr:row>2</xdr:row>
      <xdr:rowOff>701041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043D1FC-A2B8-46DA-9232-8BB2CD634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0630" y="217171"/>
          <a:ext cx="1845310" cy="857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516890</xdr:colOff>
      <xdr:row>3</xdr:row>
      <xdr:rowOff>97715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34D4E03-EC18-48B3-98EF-D7704EA35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58300" y="67470"/>
          <a:ext cx="844550" cy="57126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439420</xdr:colOff>
      <xdr:row>3</xdr:row>
      <xdr:rowOff>113673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4C0513B-3325-4E11-BB79-75EFA131F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34300" y="30480"/>
          <a:ext cx="1490980" cy="631833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edric PORTAL" id="{1689C328-A6B3-4C29-86BE-9608DB03A1DA}" userId="S::cedric.portal@occitanie.chambagri.fr::961fa1ed-ed34-4304-b2b0-32059b361b46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45" dT="2023-02-22T18:17:45.05" personId="{1689C328-A6B3-4C29-86BE-9608DB03A1DA}" id="{7F9F776C-FE40-497E-AC13-ADE6E839DBFA}">
    <text>décortiquée</text>
  </threadedComment>
  <threadedComment ref="A178" dT="2023-02-22T18:17:19.17" personId="{1689C328-A6B3-4C29-86BE-9608DB03A1DA}" id="{5B12046A-F2B3-44C9-A1ED-E5DF9E708A49}">
    <text>décortiquée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148" dT="2023-02-22T18:17:45.05" personId="{1689C328-A6B3-4C29-86BE-9608DB03A1DA}" id="{88F42D4E-1DFD-4FBF-B321-0BE474058F33}">
    <text>décortiquée</text>
  </threadedComment>
  <threadedComment ref="A180" dT="2023-03-30T10:43:00.09" personId="{1689C328-A6B3-4C29-86BE-9608DB03A1DA}" id="{F5D9D4C3-DF34-4F7F-AA76-57AFBA5DDA39}">
    <text>décortiquée</text>
  </threadedComment>
  <threadedComment ref="A182" dT="2023-03-30T10:43:18.09" personId="{1689C328-A6B3-4C29-86BE-9608DB03A1DA}" id="{86A931E0-E523-451F-A335-953D0037E64F}">
    <text>décortiquée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A150" dT="2023-02-22T18:17:45.05" personId="{1689C328-A6B3-4C29-86BE-9608DB03A1DA}" id="{C12E9A92-A838-4AD2-BC45-3EC3F6570558}">
    <text>décortiquée</text>
  </threadedComment>
  <threadedComment ref="A182" dT="2023-03-30T10:43:00.09" personId="{1689C328-A6B3-4C29-86BE-9608DB03A1DA}" id="{89EA5F41-1222-4A1F-A52E-D194944833ED}">
    <text>décortiquée</text>
  </threadedComment>
  <threadedComment ref="A184" dT="2023-03-30T10:43:18.09" personId="{1689C328-A6B3-4C29-86BE-9608DB03A1DA}" id="{032F01D5-0417-4DA5-87DF-C4CA6CC6C7BF}">
    <text>décortiquée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3.xml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1020"/>
  <sheetViews>
    <sheetView tabSelected="1" zoomScale="85" zoomScaleNormal="85" workbookViewId="0">
      <pane xSplit="1" topLeftCell="B1" activePane="topRight" state="frozen"/>
      <selection pane="topRight" activeCell="I9" sqref="I9"/>
    </sheetView>
  </sheetViews>
  <sheetFormatPr baseColWidth="10" defaultColWidth="11.5546875" defaultRowHeight="14.4"/>
  <cols>
    <col min="1" max="1" width="14.44140625" customWidth="1"/>
    <col min="73" max="88" width="11.5546875" style="23"/>
    <col min="89" max="89" width="11.5546875" style="268"/>
    <col min="90" max="90" width="11.5546875" style="116"/>
    <col min="91" max="110" width="11.5546875" style="23"/>
    <col min="113" max="114" width="11.5546875" style="23"/>
  </cols>
  <sheetData>
    <row r="1" spans="1:114" ht="70.2" customHeight="1" thickBot="1">
      <c r="A1" s="303" t="s">
        <v>301</v>
      </c>
      <c r="B1" s="303"/>
      <c r="C1" s="303"/>
      <c r="D1" s="303"/>
      <c r="E1" s="303"/>
      <c r="F1" s="303"/>
      <c r="G1" s="303"/>
      <c r="H1" s="303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288"/>
      <c r="AE1" s="289"/>
      <c r="AF1" s="289"/>
      <c r="AG1" s="289"/>
      <c r="AH1" s="289"/>
      <c r="AI1" s="290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88"/>
      <c r="AV1" s="289"/>
      <c r="AW1" s="289"/>
      <c r="AX1" s="289"/>
      <c r="AY1" s="290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22"/>
      <c r="BV1" s="22"/>
      <c r="BW1" s="22"/>
      <c r="BX1" s="22"/>
      <c r="BY1" s="22"/>
      <c r="BZ1" s="22"/>
      <c r="CA1" s="308"/>
      <c r="CB1" s="309"/>
      <c r="CC1" s="310"/>
      <c r="CD1" s="22"/>
      <c r="CE1" s="22"/>
      <c r="CF1" s="22"/>
      <c r="CG1" s="22"/>
      <c r="CH1" s="22"/>
      <c r="CI1" s="22"/>
      <c r="CJ1" s="22"/>
      <c r="CK1" s="256"/>
      <c r="CL1" s="129"/>
      <c r="CM1" s="22"/>
      <c r="CO1" s="24" t="s">
        <v>0</v>
      </c>
      <c r="CP1" s="25"/>
    </row>
    <row r="2" spans="1:114" ht="15" customHeight="1" thickTop="1" thickBot="1">
      <c r="A2" s="294" t="s">
        <v>1</v>
      </c>
      <c r="B2" s="295"/>
      <c r="C2" s="296" t="s">
        <v>216</v>
      </c>
      <c r="D2" s="296"/>
      <c r="E2" s="296"/>
      <c r="F2" s="296"/>
      <c r="G2" s="296"/>
      <c r="H2" s="2"/>
      <c r="I2" s="2"/>
      <c r="J2" s="304" t="s">
        <v>2</v>
      </c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6" t="s">
        <v>3</v>
      </c>
      <c r="V2" s="306"/>
      <c r="W2" s="306"/>
      <c r="X2" s="306"/>
      <c r="Y2" s="306"/>
      <c r="Z2" s="306"/>
      <c r="AA2" s="306"/>
      <c r="AB2" s="306"/>
      <c r="AC2" s="307"/>
      <c r="AD2" s="300" t="s">
        <v>217</v>
      </c>
      <c r="AE2" s="301"/>
      <c r="AF2" s="301"/>
      <c r="AG2" s="301"/>
      <c r="AH2" s="301"/>
      <c r="AI2" s="302"/>
      <c r="AJ2" s="315" t="s">
        <v>4</v>
      </c>
      <c r="AK2" s="316"/>
      <c r="AL2" s="316"/>
      <c r="AM2" s="316"/>
      <c r="AN2" s="317"/>
      <c r="AO2" s="291" t="s">
        <v>5</v>
      </c>
      <c r="AP2" s="292"/>
      <c r="AQ2" s="293"/>
      <c r="AR2" s="318" t="s">
        <v>6</v>
      </c>
      <c r="AS2" s="296"/>
      <c r="AT2" s="319"/>
      <c r="AU2" s="297" t="s">
        <v>218</v>
      </c>
      <c r="AV2" s="298"/>
      <c r="AW2" s="298"/>
      <c r="AX2" s="298"/>
      <c r="AY2" s="299"/>
      <c r="AZ2" s="320" t="s">
        <v>7</v>
      </c>
      <c r="BA2" s="321"/>
      <c r="BB2" s="321"/>
      <c r="BC2" s="321"/>
      <c r="BD2" s="321"/>
      <c r="BE2" s="322"/>
      <c r="BF2" s="291" t="s">
        <v>8</v>
      </c>
      <c r="BG2" s="292"/>
      <c r="BH2" s="292"/>
      <c r="BI2" s="292"/>
      <c r="BJ2" s="292"/>
      <c r="BK2" s="292"/>
      <c r="BL2" s="292"/>
      <c r="BM2" s="292"/>
      <c r="BN2" s="292"/>
      <c r="BO2" s="292"/>
      <c r="BP2" s="292"/>
      <c r="BQ2" s="292"/>
      <c r="BR2" s="292"/>
      <c r="BS2" s="292"/>
      <c r="BT2" s="292"/>
      <c r="BU2" s="292"/>
      <c r="BV2" s="292"/>
      <c r="BW2" s="292"/>
      <c r="BX2" s="292"/>
      <c r="BY2" s="292"/>
      <c r="BZ2" s="293"/>
      <c r="CA2" s="311" t="s">
        <v>286</v>
      </c>
      <c r="CB2" s="312"/>
      <c r="CC2" s="313"/>
      <c r="CD2" s="323" t="s">
        <v>9</v>
      </c>
      <c r="CE2" s="325" t="s">
        <v>10</v>
      </c>
      <c r="CF2" s="327" t="s">
        <v>11</v>
      </c>
      <c r="CG2" s="329" t="s">
        <v>280</v>
      </c>
      <c r="CH2" s="331" t="s">
        <v>281</v>
      </c>
      <c r="CI2" s="333" t="s">
        <v>282</v>
      </c>
      <c r="CJ2" s="335" t="s">
        <v>271</v>
      </c>
      <c r="CK2" s="283" t="s">
        <v>12</v>
      </c>
      <c r="CL2" s="284"/>
      <c r="CM2" s="285"/>
      <c r="CO2" s="337" t="s">
        <v>13</v>
      </c>
      <c r="CP2" s="287"/>
      <c r="CQ2" s="278" t="s">
        <v>14</v>
      </c>
      <c r="CR2" s="279"/>
      <c r="CS2" s="286" t="s">
        <v>15</v>
      </c>
      <c r="CT2" s="287"/>
      <c r="CU2" s="278" t="s">
        <v>16</v>
      </c>
      <c r="CV2" s="279"/>
      <c r="CW2" s="286" t="s">
        <v>17</v>
      </c>
      <c r="CX2" s="287"/>
      <c r="CY2" s="278" t="s">
        <v>18</v>
      </c>
      <c r="CZ2" s="279"/>
      <c r="DA2" s="277" t="s">
        <v>19</v>
      </c>
      <c r="DB2" s="277"/>
      <c r="DC2" s="278" t="s">
        <v>20</v>
      </c>
      <c r="DD2" s="279"/>
      <c r="DE2" s="277" t="s">
        <v>198</v>
      </c>
      <c r="DF2" s="277"/>
      <c r="DG2" s="278" t="s">
        <v>221</v>
      </c>
      <c r="DH2" s="279"/>
      <c r="DI2" s="277" t="s">
        <v>290</v>
      </c>
      <c r="DJ2" s="314"/>
    </row>
    <row r="3" spans="1:114" ht="112.5" customHeight="1" thickTop="1" thickBot="1">
      <c r="A3" s="3" t="s">
        <v>21</v>
      </c>
      <c r="B3" s="4" t="s">
        <v>22</v>
      </c>
      <c r="C3" s="45" t="s">
        <v>240</v>
      </c>
      <c r="D3" s="46" t="s">
        <v>241</v>
      </c>
      <c r="E3" s="46" t="s">
        <v>23</v>
      </c>
      <c r="F3" s="46" t="s">
        <v>24</v>
      </c>
      <c r="G3" s="46" t="s">
        <v>25</v>
      </c>
      <c r="H3" s="46" t="s">
        <v>222</v>
      </c>
      <c r="I3" s="46" t="s">
        <v>200</v>
      </c>
      <c r="J3" s="47" t="s">
        <v>242</v>
      </c>
      <c r="K3" s="47" t="s">
        <v>243</v>
      </c>
      <c r="L3" s="47" t="s">
        <v>26</v>
      </c>
      <c r="M3" s="47" t="s">
        <v>27</v>
      </c>
      <c r="N3" s="47" t="s">
        <v>28</v>
      </c>
      <c r="O3" s="47" t="s">
        <v>191</v>
      </c>
      <c r="P3" s="47" t="s">
        <v>29</v>
      </c>
      <c r="Q3" s="48" t="s">
        <v>30</v>
      </c>
      <c r="R3" s="47" t="s">
        <v>192</v>
      </c>
      <c r="S3" s="162" t="s">
        <v>274</v>
      </c>
      <c r="T3" s="47" t="s">
        <v>275</v>
      </c>
      <c r="U3" s="270" t="s">
        <v>244</v>
      </c>
      <c r="V3" s="49" t="s">
        <v>31</v>
      </c>
      <c r="W3" s="49" t="s">
        <v>236</v>
      </c>
      <c r="X3" s="49" t="s">
        <v>292</v>
      </c>
      <c r="Y3" s="49" t="s">
        <v>245</v>
      </c>
      <c r="Z3" s="49" t="s">
        <v>293</v>
      </c>
      <c r="AA3" s="49" t="s">
        <v>294</v>
      </c>
      <c r="AB3" s="49" t="s">
        <v>295</v>
      </c>
      <c r="AC3" s="49" t="s">
        <v>237</v>
      </c>
      <c r="AD3" s="271" t="s">
        <v>296</v>
      </c>
      <c r="AE3" s="43" t="s">
        <v>193</v>
      </c>
      <c r="AF3" s="43" t="s">
        <v>194</v>
      </c>
      <c r="AG3" s="43" t="s">
        <v>201</v>
      </c>
      <c r="AH3" s="43" t="s">
        <v>297</v>
      </c>
      <c r="AI3" s="43" t="s">
        <v>298</v>
      </c>
      <c r="AJ3" s="55" t="s">
        <v>246</v>
      </c>
      <c r="AK3" s="55" t="s">
        <v>247</v>
      </c>
      <c r="AL3" s="56" t="s">
        <v>32</v>
      </c>
      <c r="AM3" s="56"/>
      <c r="AN3" s="56" t="s">
        <v>223</v>
      </c>
      <c r="AO3" s="50" t="s">
        <v>248</v>
      </c>
      <c r="AP3" s="50" t="s">
        <v>249</v>
      </c>
      <c r="AQ3" s="50" t="s">
        <v>33</v>
      </c>
      <c r="AR3" s="51" t="s">
        <v>250</v>
      </c>
      <c r="AS3" s="51" t="s">
        <v>207</v>
      </c>
      <c r="AT3" s="51" t="s">
        <v>34</v>
      </c>
      <c r="AU3" s="71" t="s">
        <v>219</v>
      </c>
      <c r="AV3" s="71" t="s">
        <v>251</v>
      </c>
      <c r="AW3" s="71" t="s">
        <v>252</v>
      </c>
      <c r="AX3" s="71" t="s">
        <v>238</v>
      </c>
      <c r="AY3" s="71" t="s">
        <v>220</v>
      </c>
      <c r="AZ3" s="52" t="s">
        <v>253</v>
      </c>
      <c r="BA3" s="52" t="s">
        <v>253</v>
      </c>
      <c r="BB3" s="52" t="s">
        <v>189</v>
      </c>
      <c r="BC3" s="52" t="s">
        <v>189</v>
      </c>
      <c r="BD3" s="52" t="s">
        <v>190</v>
      </c>
      <c r="BE3" s="52" t="s">
        <v>190</v>
      </c>
      <c r="BF3" s="50" t="s">
        <v>225</v>
      </c>
      <c r="BG3" s="50" t="s">
        <v>226</v>
      </c>
      <c r="BH3" s="50" t="s">
        <v>227</v>
      </c>
      <c r="BI3" s="50" t="s">
        <v>35</v>
      </c>
      <c r="BJ3" s="50" t="s">
        <v>36</v>
      </c>
      <c r="BK3" s="50" t="s">
        <v>204</v>
      </c>
      <c r="BL3" s="50" t="s">
        <v>228</v>
      </c>
      <c r="BM3" s="50" t="s">
        <v>185</v>
      </c>
      <c r="BN3" s="50" t="s">
        <v>205</v>
      </c>
      <c r="BO3" s="50" t="s">
        <v>206</v>
      </c>
      <c r="BP3" s="50" t="s">
        <v>195</v>
      </c>
      <c r="BQ3" s="50" t="s">
        <v>196</v>
      </c>
      <c r="BR3" s="50" t="s">
        <v>224</v>
      </c>
      <c r="BS3" s="50" t="s">
        <v>197</v>
      </c>
      <c r="BT3" s="50" t="s">
        <v>199</v>
      </c>
      <c r="BU3" s="136" t="s">
        <v>202</v>
      </c>
      <c r="BV3" s="136" t="s">
        <v>233</v>
      </c>
      <c r="BW3" s="136" t="s">
        <v>235</v>
      </c>
      <c r="BX3" s="136" t="s">
        <v>276</v>
      </c>
      <c r="BY3" s="136" t="s">
        <v>277</v>
      </c>
      <c r="BZ3" s="136" t="s">
        <v>278</v>
      </c>
      <c r="CA3" s="238" t="s">
        <v>287</v>
      </c>
      <c r="CB3" s="239" t="s">
        <v>288</v>
      </c>
      <c r="CC3" s="240" t="s">
        <v>289</v>
      </c>
      <c r="CD3" s="324"/>
      <c r="CE3" s="326"/>
      <c r="CF3" s="328"/>
      <c r="CG3" s="330"/>
      <c r="CH3" s="332"/>
      <c r="CI3" s="334"/>
      <c r="CJ3" s="336"/>
      <c r="CK3" s="269" t="s">
        <v>279</v>
      </c>
      <c r="CL3" s="27" t="s">
        <v>291</v>
      </c>
      <c r="CM3" s="27" t="s">
        <v>283</v>
      </c>
      <c r="CO3" s="28" t="s">
        <v>37</v>
      </c>
      <c r="CP3" s="72" t="s">
        <v>38</v>
      </c>
      <c r="CQ3" s="74" t="s">
        <v>37</v>
      </c>
      <c r="CR3" s="29" t="s">
        <v>38</v>
      </c>
      <c r="CS3" s="73" t="s">
        <v>37</v>
      </c>
      <c r="CT3" s="72" t="s">
        <v>38</v>
      </c>
      <c r="CU3" s="74" t="s">
        <v>37</v>
      </c>
      <c r="CV3" s="29" t="s">
        <v>38</v>
      </c>
      <c r="CW3" s="73" t="s">
        <v>37</v>
      </c>
      <c r="CX3" s="72" t="s">
        <v>38</v>
      </c>
      <c r="CY3" s="74" t="s">
        <v>37</v>
      </c>
      <c r="CZ3" s="29" t="s">
        <v>38</v>
      </c>
      <c r="DA3" s="73" t="s">
        <v>37</v>
      </c>
      <c r="DB3" s="72" t="s">
        <v>38</v>
      </c>
      <c r="DC3" s="74" t="s">
        <v>37</v>
      </c>
      <c r="DD3" s="29" t="s">
        <v>38</v>
      </c>
      <c r="DE3" s="73" t="s">
        <v>37</v>
      </c>
      <c r="DF3" s="72" t="s">
        <v>38</v>
      </c>
      <c r="DG3" s="74" t="s">
        <v>37</v>
      </c>
      <c r="DH3" s="29" t="s">
        <v>38</v>
      </c>
      <c r="DI3" s="73" t="s">
        <v>37</v>
      </c>
      <c r="DJ3" s="245" t="s">
        <v>38</v>
      </c>
    </row>
    <row r="4" spans="1:114" ht="18.75" customHeight="1" thickBot="1">
      <c r="A4" s="70" t="s">
        <v>39</v>
      </c>
      <c r="B4" s="53"/>
      <c r="C4" s="63" t="s">
        <v>187</v>
      </c>
      <c r="D4" s="64" t="s">
        <v>187</v>
      </c>
      <c r="E4" s="64" t="s">
        <v>187</v>
      </c>
      <c r="F4" s="64" t="s">
        <v>187</v>
      </c>
      <c r="G4" s="65" t="s">
        <v>239</v>
      </c>
      <c r="H4" s="66" t="s">
        <v>187</v>
      </c>
      <c r="I4" s="66" t="s">
        <v>186</v>
      </c>
      <c r="J4" s="63" t="s">
        <v>187</v>
      </c>
      <c r="K4" s="63" t="s">
        <v>186</v>
      </c>
      <c r="L4" s="63" t="s">
        <v>187</v>
      </c>
      <c r="M4" s="63" t="s">
        <v>186</v>
      </c>
      <c r="N4" s="66" t="s">
        <v>187</v>
      </c>
      <c r="O4" s="66" t="s">
        <v>186</v>
      </c>
      <c r="P4" s="63" t="s">
        <v>187</v>
      </c>
      <c r="Q4" s="63" t="s">
        <v>187</v>
      </c>
      <c r="R4" s="63" t="s">
        <v>187</v>
      </c>
      <c r="S4" s="63" t="s">
        <v>187</v>
      </c>
      <c r="T4" s="63" t="s">
        <v>186</v>
      </c>
      <c r="U4" s="63" t="s">
        <v>187</v>
      </c>
      <c r="V4" s="63" t="s">
        <v>186</v>
      </c>
      <c r="W4" s="63" t="s">
        <v>187</v>
      </c>
      <c r="X4" s="66" t="s">
        <v>186</v>
      </c>
      <c r="Y4" s="63" t="s">
        <v>186</v>
      </c>
      <c r="Z4" s="63" t="s">
        <v>186</v>
      </c>
      <c r="AA4" s="63" t="s">
        <v>188</v>
      </c>
      <c r="AB4" s="63" t="s">
        <v>186</v>
      </c>
      <c r="AC4" s="216" t="s">
        <v>187</v>
      </c>
      <c r="AD4" s="272" t="s">
        <v>187</v>
      </c>
      <c r="AE4" s="272" t="s">
        <v>186</v>
      </c>
      <c r="AF4" s="272" t="s">
        <v>186</v>
      </c>
      <c r="AG4" s="272" t="s">
        <v>187</v>
      </c>
      <c r="AH4" s="272" t="s">
        <v>187</v>
      </c>
      <c r="AI4" s="272" t="s">
        <v>187</v>
      </c>
      <c r="AJ4" s="63" t="s">
        <v>187</v>
      </c>
      <c r="AK4" s="66" t="s">
        <v>187</v>
      </c>
      <c r="AL4" s="66" t="s">
        <v>187</v>
      </c>
      <c r="AM4" s="66" t="s">
        <v>187</v>
      </c>
      <c r="AN4" s="66" t="s">
        <v>187</v>
      </c>
      <c r="AO4" s="67" t="s">
        <v>186</v>
      </c>
      <c r="AP4" s="67" t="s">
        <v>187</v>
      </c>
      <c r="AQ4" s="67" t="s">
        <v>187</v>
      </c>
      <c r="AR4" s="67" t="s">
        <v>187</v>
      </c>
      <c r="AS4" s="67" t="s">
        <v>187</v>
      </c>
      <c r="AT4" s="67" t="s">
        <v>187</v>
      </c>
      <c r="AU4" s="67" t="s">
        <v>187</v>
      </c>
      <c r="AV4" s="67" t="s">
        <v>187</v>
      </c>
      <c r="AW4" s="67" t="s">
        <v>187</v>
      </c>
      <c r="AX4" s="67" t="s">
        <v>186</v>
      </c>
      <c r="AY4" s="67" t="s">
        <v>186</v>
      </c>
      <c r="AZ4" s="67" t="s">
        <v>187</v>
      </c>
      <c r="BA4" s="67" t="s">
        <v>186</v>
      </c>
      <c r="BB4" s="67" t="s">
        <v>187</v>
      </c>
      <c r="BC4" s="67" t="s">
        <v>188</v>
      </c>
      <c r="BD4" s="67" t="s">
        <v>187</v>
      </c>
      <c r="BE4" s="67" t="s">
        <v>188</v>
      </c>
      <c r="BF4" s="217" t="s">
        <v>187</v>
      </c>
      <c r="BG4" s="217" t="s">
        <v>186</v>
      </c>
      <c r="BH4" s="217" t="s">
        <v>187</v>
      </c>
      <c r="BI4" s="217" t="s">
        <v>187</v>
      </c>
      <c r="BJ4" s="217" t="s">
        <v>187</v>
      </c>
      <c r="BK4" s="217" t="s">
        <v>186</v>
      </c>
      <c r="BL4" s="217" t="s">
        <v>187</v>
      </c>
      <c r="BM4" s="217" t="s">
        <v>186</v>
      </c>
      <c r="BN4" s="217" t="s">
        <v>186</v>
      </c>
      <c r="BO4" s="67" t="s">
        <v>186</v>
      </c>
      <c r="BP4" s="67" t="s">
        <v>187</v>
      </c>
      <c r="BQ4" s="67" t="s">
        <v>186</v>
      </c>
      <c r="BR4" s="67" t="s">
        <v>187</v>
      </c>
      <c r="BS4" s="67" t="s">
        <v>187</v>
      </c>
      <c r="BT4" s="67" t="s">
        <v>187</v>
      </c>
      <c r="BU4" s="218" t="s">
        <v>203</v>
      </c>
      <c r="BV4" s="67" t="s">
        <v>187</v>
      </c>
      <c r="BW4" s="67" t="s">
        <v>187</v>
      </c>
      <c r="BX4" s="67" t="s">
        <v>187</v>
      </c>
      <c r="BY4" s="67" t="s">
        <v>187</v>
      </c>
      <c r="BZ4" s="67" t="s">
        <v>187</v>
      </c>
      <c r="CA4" s="242" t="s">
        <v>187</v>
      </c>
      <c r="CB4" s="242" t="s">
        <v>187</v>
      </c>
      <c r="CC4" s="243" t="s">
        <v>187</v>
      </c>
      <c r="CD4" s="53"/>
      <c r="CE4" s="53"/>
      <c r="CF4" s="53"/>
      <c r="CG4" s="53"/>
      <c r="CH4" s="53"/>
      <c r="CI4" s="53"/>
      <c r="CJ4" s="53"/>
      <c r="CK4" s="280"/>
      <c r="CL4" s="281"/>
      <c r="CM4" s="282"/>
      <c r="CN4" s="30"/>
      <c r="CO4" s="122"/>
      <c r="CP4" s="123" t="s">
        <v>254</v>
      </c>
      <c r="CQ4" s="122"/>
      <c r="CR4" s="123"/>
      <c r="CU4" s="122"/>
      <c r="CV4" s="123" t="s">
        <v>254</v>
      </c>
      <c r="CW4" s="120"/>
      <c r="CX4" s="149"/>
      <c r="CY4" s="122" t="s">
        <v>254</v>
      </c>
      <c r="CZ4" s="123" t="s">
        <v>254</v>
      </c>
      <c r="DA4" s="122" t="s">
        <v>254</v>
      </c>
      <c r="DB4" s="123" t="s">
        <v>254</v>
      </c>
      <c r="DC4" s="122" t="s">
        <v>255</v>
      </c>
      <c r="DD4" s="123"/>
      <c r="DE4" s="23" t="s">
        <v>255</v>
      </c>
      <c r="DG4" s="120"/>
      <c r="DH4" s="149" t="s">
        <v>254</v>
      </c>
      <c r="DI4" s="246" t="s">
        <v>254</v>
      </c>
      <c r="DJ4" s="123" t="s">
        <v>254</v>
      </c>
    </row>
    <row r="5" spans="1:114" ht="15" thickBot="1">
      <c r="A5" s="124" t="s">
        <v>40</v>
      </c>
      <c r="B5" s="125" t="s">
        <v>41</v>
      </c>
      <c r="C5" s="359"/>
      <c r="D5" s="360"/>
      <c r="E5" s="360"/>
      <c r="F5" s="360"/>
      <c r="G5" s="360"/>
      <c r="H5" s="360"/>
      <c r="I5" s="360"/>
      <c r="J5" s="361"/>
      <c r="K5" s="361"/>
      <c r="L5" s="361"/>
      <c r="M5" s="361"/>
      <c r="N5" s="361"/>
      <c r="O5" s="361"/>
      <c r="P5" s="361"/>
      <c r="Q5" s="361"/>
      <c r="R5" s="361"/>
      <c r="S5" s="361"/>
      <c r="T5" s="361"/>
      <c r="U5" s="362"/>
      <c r="V5" s="362"/>
      <c r="W5" s="362"/>
      <c r="X5" s="362"/>
      <c r="Y5" s="362"/>
      <c r="Z5" s="362"/>
      <c r="AA5" s="362"/>
      <c r="AB5" s="362"/>
      <c r="AC5" s="363"/>
      <c r="AD5" s="364"/>
      <c r="AE5" s="364"/>
      <c r="AF5" s="364"/>
      <c r="AG5" s="364"/>
      <c r="AH5" s="364"/>
      <c r="AI5" s="364"/>
      <c r="AJ5" s="365"/>
      <c r="AK5" s="365"/>
      <c r="AL5" s="365"/>
      <c r="AM5" s="365"/>
      <c r="AN5" s="365"/>
      <c r="AO5" s="366"/>
      <c r="AP5" s="366"/>
      <c r="AQ5" s="366"/>
      <c r="AR5" s="360"/>
      <c r="AS5" s="360"/>
      <c r="AT5" s="360"/>
      <c r="AU5" s="366"/>
      <c r="AV5" s="366"/>
      <c r="AW5" s="366"/>
      <c r="AX5" s="366"/>
      <c r="AY5" s="366"/>
      <c r="AZ5" s="362"/>
      <c r="BA5" s="362"/>
      <c r="BB5" s="362"/>
      <c r="BC5" s="362"/>
      <c r="BD5" s="362"/>
      <c r="BE5" s="362"/>
      <c r="BF5" s="367"/>
      <c r="BG5" s="367"/>
      <c r="BH5" s="367"/>
      <c r="BI5" s="367"/>
      <c r="BJ5" s="367"/>
      <c r="BK5" s="367"/>
      <c r="BL5" s="367"/>
      <c r="BM5" s="367"/>
      <c r="BN5" s="367"/>
      <c r="BO5" s="367"/>
      <c r="BP5" s="367"/>
      <c r="BQ5" s="367"/>
      <c r="BR5" s="367"/>
      <c r="BS5" s="367"/>
      <c r="BT5" s="367"/>
      <c r="BU5" s="367"/>
      <c r="BV5" s="367"/>
      <c r="BW5" s="367"/>
      <c r="BX5" s="367"/>
      <c r="BY5" s="367"/>
      <c r="BZ5" s="367"/>
      <c r="CA5" s="368"/>
      <c r="CB5" s="368"/>
      <c r="CC5" s="369"/>
      <c r="CD5" s="137" t="str">
        <f>IFERROR(AVERAGE(AR5,AG5,Q5,C5,D5,F5,H5,S5,J5,E5,L5,N5,P5,R5,U5,W5,AC5,AD5,AH5,AI5,AL5,AJ5,AK5,AN5,AP5,AS5,AT5,AU5,AV5,AZ5,BB5,BD5,BF5,AQ5,BM5,AM5,BU5,BT5,BJ5,BL5,BS5,BP5,AW5,BH5,BR5,BV5,BZ5,BW5,BX5,BY5,CA5,CB5,CC5),"")</f>
        <v/>
      </c>
      <c r="CE5" s="273" t="str">
        <f>IF(CN5=0,"",MIN(AR5,AG5,Q5,C5,D5,F5,H5,S5,J5,E5,L5,N5,P5,R5,U5,W5,AC5,AD5,AH5,AI5,AL5,AJ5,AK5,AN5,AP5,AS5,AT5,AU5,AV5,AZ5,BB5,BD5,BF5,AQ5,AM5,BU5,BT5,BJ5,BL5,BS5,BP5,AW5,BH5,BR5,BV5,BZ5,BW5,BX5,BY5,CA5,CB5,CC5))</f>
        <v/>
      </c>
      <c r="CF5" s="274" t="str">
        <f>IF(CN5=0,"",MAX(AR5,AG5,Q5,C5,D5,F5,H5,S5,J5,E5,L5,N5,P5,R5,U5,W5,AC5,AD5,AH5,AI5,AL5,AJ5,AK5,AN5,AP5,AS5,AT5,AU5,AV5,AZ5,BB5,BD5,BF5,AQ5,BM5,AM5,BU5,BT5,BJ5,BL5,BS5,BP5,AW5,BH5,BR5,BV5,BZ5,BW5,BX5,BY5,CA5,CB5,CC5))</f>
        <v/>
      </c>
      <c r="CG5" s="34" t="str">
        <f>IFERROR(AVERAGE(AE5,I5,K5,M5,O5,Q5,V5,X5,Y5,AA5,AB5,T5,AF5,AG5,AO5,AX5,AY5,BA5,BC5,BG5,BK5,BM5,BN5,BO5,BQ5),"")</f>
        <v/>
      </c>
      <c r="CH5" s="235" t="str">
        <f>IF(CN5=0,"",MIN(AE5,,I5,K5,M5,O5,V5,X5,Y5,AA5,AB5,T5,AF5,AG5,AO5,AX5,AY5,BA5,BC5,BG5,BK5,BM5,BN5,BO5,BQ5))</f>
        <v/>
      </c>
      <c r="CI5" s="236" t="str">
        <f>IF(CN5=0,"",MAX(AE5,,I5,K5,M5,O5,V5,X5,Y5,AA5,AB5,T5,AF5,AG5,AO5,AX5,AY5,BA5,BC5,BG5,BK5,BM5,BN5,BO5,BQ5))</f>
        <v/>
      </c>
      <c r="CJ5" s="37" t="str">
        <f>IFERROR(AVERAGE(AA5,G5,AX5,BC5,BE5),"")</f>
        <v/>
      </c>
      <c r="CK5" s="257"/>
      <c r="CL5" s="223"/>
      <c r="CM5" s="223"/>
      <c r="CN5" s="38">
        <f t="shared" ref="CN5:CN36" si="0">SUM(C5:BZ5)</f>
        <v>0</v>
      </c>
      <c r="CO5" s="83" t="str">
        <f>IFERROR(AVERAGE(C5,E5,D5,F5,H5),"")</f>
        <v/>
      </c>
      <c r="CP5" s="84" t="str">
        <f t="shared" ref="CP5:CP36" si="1">IFERROR(AVERAGE(I5), "")</f>
        <v/>
      </c>
      <c r="CQ5" s="85" t="str">
        <f t="shared" ref="CQ5:CQ36" si="2">IFERROR(AVERAGE(N5,P5,R5,J5,S5,L5), "")</f>
        <v/>
      </c>
      <c r="CR5" s="86" t="str">
        <f t="shared" ref="CR5:CR36" si="3">IFERROR(AVERAGE(O5,Q5,K5,T5,U5,M5), "")</f>
        <v/>
      </c>
      <c r="CS5" s="87" t="str">
        <f t="shared" ref="CS5:CS36" si="4">IFERROR(AVERAGE(AA5,AC5,V5,X5), "")</f>
        <v/>
      </c>
      <c r="CT5" s="84" t="str">
        <f t="shared" ref="CT5:CT36" si="5">IFERROR(AVERAGE(W5,AB5), "")</f>
        <v/>
      </c>
      <c r="CU5" s="85" t="str">
        <f>IFERROR(AVERAGE(AJ5,AK5,AN5,AL5,AM5), "")</f>
        <v/>
      </c>
      <c r="CV5" s="86"/>
      <c r="CW5" s="87" t="str">
        <f>IFERROR(AVERAGE(AP5,AQ5), "")</f>
        <v/>
      </c>
      <c r="CX5" s="88" t="str">
        <f>IFERROR(AVERAGE(AO5), "")</f>
        <v/>
      </c>
      <c r="CY5" s="85" t="str">
        <f>IFERROR(AVERAGE(AR5,AS5,AT5), "")</f>
        <v/>
      </c>
      <c r="CZ5" s="86"/>
      <c r="DA5" s="87" t="str">
        <f>IFERROR(AVERAGE(AZ5,BB5,BD5), "")</f>
        <v/>
      </c>
      <c r="DB5" s="84" t="str">
        <f>IFERROR(AVERAGE(BA5,BC5), "")</f>
        <v/>
      </c>
      <c r="DC5" s="85" t="str">
        <f>IFERROR(AVERAGE(BF5,BH5,BI5,BJ5,BL5,BP5,BR5,BS5,BV5,BZ5,BT5),"")</f>
        <v/>
      </c>
      <c r="DD5" s="89" t="str">
        <f>IFERROR(AVERAGE(BG5,BK5,BM5,BN5,BQ5), "")</f>
        <v/>
      </c>
      <c r="DE5" s="87" t="str">
        <f>IFERROR(AVERAGE(AD5,AH5,AI5), "")</f>
        <v/>
      </c>
      <c r="DF5" s="84" t="str">
        <f>IFERROR(AVERAGE(AF5,AG5), "")</f>
        <v/>
      </c>
      <c r="DG5" s="85" t="str">
        <f>IFERROR(AVERAGE(AU5,AV5,AW5), "")</f>
        <v/>
      </c>
      <c r="DH5" s="86" t="str">
        <f>IFERROR(AVERAGE(AY5), "")</f>
        <v/>
      </c>
      <c r="DI5" s="87" t="str">
        <f>IFERROR(AVERAGE(CA5:CC5), "")</f>
        <v/>
      </c>
      <c r="DJ5" s="247"/>
    </row>
    <row r="6" spans="1:114" ht="15" thickBot="1">
      <c r="A6" s="57" t="s">
        <v>42</v>
      </c>
      <c r="B6" s="68" t="s">
        <v>41</v>
      </c>
      <c r="C6" s="370">
        <v>8.1999999999999993</v>
      </c>
      <c r="D6" s="371">
        <v>11</v>
      </c>
      <c r="E6" s="372"/>
      <c r="F6" s="372"/>
      <c r="G6" s="372"/>
      <c r="H6" s="372"/>
      <c r="I6" s="372"/>
      <c r="J6" s="373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63"/>
      <c r="V6" s="363"/>
      <c r="W6" s="363"/>
      <c r="X6" s="363"/>
      <c r="Y6" s="363"/>
      <c r="Z6" s="363"/>
      <c r="AA6" s="363"/>
      <c r="AB6" s="363"/>
      <c r="AC6" s="363"/>
      <c r="AD6" s="374"/>
      <c r="AE6" s="374"/>
      <c r="AF6" s="374"/>
      <c r="AG6" s="374"/>
      <c r="AH6" s="374"/>
      <c r="AI6" s="374"/>
      <c r="AJ6" s="375"/>
      <c r="AK6" s="375"/>
      <c r="AL6" s="375"/>
      <c r="AM6" s="375"/>
      <c r="AN6" s="376">
        <v>15</v>
      </c>
      <c r="AO6" s="377">
        <v>6.5</v>
      </c>
      <c r="AP6" s="367"/>
      <c r="AQ6" s="377">
        <v>10</v>
      </c>
      <c r="AR6" s="372"/>
      <c r="AS6" s="372"/>
      <c r="AT6" s="372"/>
      <c r="AU6" s="367"/>
      <c r="AV6" s="367"/>
      <c r="AW6" s="367"/>
      <c r="AX6" s="367"/>
      <c r="AY6" s="377">
        <v>14.5</v>
      </c>
      <c r="AZ6" s="363"/>
      <c r="BA6" s="363"/>
      <c r="BB6" s="363"/>
      <c r="BC6" s="363"/>
      <c r="BD6" s="363"/>
      <c r="BE6" s="363"/>
      <c r="BF6" s="367"/>
      <c r="BG6" s="367"/>
      <c r="BH6" s="367"/>
      <c r="BI6" s="367"/>
      <c r="BJ6" s="367"/>
      <c r="BK6" s="367"/>
      <c r="BL6" s="367"/>
      <c r="BM6" s="367"/>
      <c r="BN6" s="367"/>
      <c r="BO6" s="367"/>
      <c r="BP6" s="367"/>
      <c r="BQ6" s="367"/>
      <c r="BR6" s="367"/>
      <c r="BS6" s="367"/>
      <c r="BT6" s="367"/>
      <c r="BU6" s="377">
        <v>11.1</v>
      </c>
      <c r="BV6" s="367"/>
      <c r="BW6" s="367"/>
      <c r="BX6" s="367"/>
      <c r="BY6" s="367"/>
      <c r="BZ6" s="367"/>
      <c r="CA6" s="368"/>
      <c r="CB6" s="368"/>
      <c r="CC6" s="369"/>
      <c r="CD6" s="137">
        <f t="shared" ref="CD6:CD69" si="6">IFERROR(AVERAGE(AR6,AG6,Q6,C6,D6,F6,H6,S6,J6,E6,L6,N6,P6,R6,U6,W6,AC6,AD6,AH6,AI6,AL6,AJ6,AK6,AN6,AP6,AS6,AT6,AU6,AV6,AZ6,BB6,BD6,BF6,AQ6,BM6,AM6,BU6,BT6,BJ6,BL6,BS6,BP6,AW6,BH6,BR6,BV6,BZ6,BW6,BX6,BY6,CA6,CB6,CC6),"")</f>
        <v>11.06</v>
      </c>
      <c r="CE6" s="32">
        <f t="shared" ref="CE6:CE69" si="7">IF(CN6=0,"",MIN(AR6,AG6,Q6,C6,D6,F6,H6,S6,J6,E6,L6,N6,P6,R6,U6,W6,AC6,AD6,AH6,AI6,AL6,AJ6,AK6,AN6,AP6,AS6,AT6,AU6,AV6,AZ6,BB6,BD6,BF6,AQ6,AM6,BU6,BT6,BJ6,BL6,BS6,BP6,AW6,BH6,BR6,BV6,BZ6,BW6,BX6,BY6,CA6,CB6,CC6))</f>
        <v>8.1999999999999993</v>
      </c>
      <c r="CF6" s="33">
        <f t="shared" ref="CF6:CF69" si="8">IF(CN6=0,"",MAX(AR6,AG6,Q6,C6,D6,F6,H6,S6,J6,E6,L6,N6,P6,R6,U6,W6,AC6,AD6,AH6,AI6,AL6,AJ6,AK6,AN6,AP6,AS6,AT6,AU6,AV6,AZ6,BB6,BD6,BF6,AQ6,BM6,AM6,BU6,BT6,BJ6,BL6,BS6,BP6,AW6,BH6,BR6,BV6,BZ6,BW6,BX6,BY6,CA6,CB6,CC6))</f>
        <v>15</v>
      </c>
      <c r="CG6" s="34">
        <f t="shared" ref="CG6:CG69" si="9">IFERROR(AVERAGE(AE6,I6,K6,M6,O6,Q6,V6,X6,Y6,AA6,AB6,T6,AF6,AG6,AO6,AX6,AY6,BA6,BC6,BG6,BK6,BM6,BN6,BO6,BQ6),"")</f>
        <v>10.5</v>
      </c>
      <c r="CH6" s="35">
        <v>6.5</v>
      </c>
      <c r="CI6" s="36">
        <f t="shared" ref="CI6:CI69" si="10">IF(CN6=0,"",MAX(AE6,,I6,K6,M6,O6,V6,X6,Y6,AA6,AB6,T6,AF6,AG6,AO6,AX6,AY6,BA6,BC6,BG6,BK6,BM6,BN6,BO6,BQ6))</f>
        <v>14.5</v>
      </c>
      <c r="CJ6" s="37" t="str">
        <f t="shared" ref="CJ6:CJ69" si="11">IFERROR(AVERAGE(AA6,G6,AX6,BC6,BE6),"")</f>
        <v/>
      </c>
      <c r="CK6" s="258"/>
      <c r="CL6" s="224"/>
      <c r="CM6" s="224">
        <v>5.72</v>
      </c>
      <c r="CN6" s="38">
        <f t="shared" si="0"/>
        <v>76.3</v>
      </c>
      <c r="CO6" s="83">
        <f t="shared" ref="CO6:CO36" si="12">IFERROR(AVERAGE(C6,E6,D6,F6,H6),"")</f>
        <v>9.6</v>
      </c>
      <c r="CP6" s="84" t="str">
        <f t="shared" si="1"/>
        <v/>
      </c>
      <c r="CQ6" s="85" t="str">
        <f t="shared" si="2"/>
        <v/>
      </c>
      <c r="CR6" s="86" t="str">
        <f t="shared" si="3"/>
        <v/>
      </c>
      <c r="CS6" s="87" t="str">
        <f t="shared" si="4"/>
        <v/>
      </c>
      <c r="CT6" s="84" t="str">
        <f t="shared" si="5"/>
        <v/>
      </c>
      <c r="CU6" s="85">
        <f t="shared" ref="CU6:CU71" si="13">IFERROR(AVERAGE(AJ6,AK6,AN6,AL6,AM6), "")</f>
        <v>15</v>
      </c>
      <c r="CV6" s="86"/>
      <c r="CW6" s="87">
        <f t="shared" ref="CW6:CW71" si="14">IFERROR(AVERAGE(AP6,AQ6), "")</f>
        <v>10</v>
      </c>
      <c r="CX6" s="88">
        <f t="shared" ref="CX6:CX71" si="15">IFERROR(AVERAGE(AO6), "")</f>
        <v>6.5</v>
      </c>
      <c r="CY6" s="85" t="str">
        <f t="shared" ref="CY6:CY71" si="16">IFERROR(AVERAGE(AR6,AS6,AT6), "")</f>
        <v/>
      </c>
      <c r="CZ6" s="86"/>
      <c r="DA6" s="87" t="str">
        <f t="shared" ref="DA6:DA71" si="17">IFERROR(AVERAGE(AZ6,BB6,BD6), "")</f>
        <v/>
      </c>
      <c r="DB6" s="84" t="str">
        <f t="shared" ref="DB6:DB71" si="18">IFERROR(AVERAGE(BA6,BC6), "")</f>
        <v/>
      </c>
      <c r="DC6" s="85" t="str">
        <f t="shared" ref="DC6:DC71" si="19">IFERROR(AVERAGE(BF6,BH6,BI6,BJ6,BL6,BP6,BR6,BS6,BV6,BZ6,BT6),"")</f>
        <v/>
      </c>
      <c r="DD6" s="89" t="str">
        <f t="shared" ref="DD6:DD71" si="20">IFERROR(AVERAGE(BG6,BK6,BM6,BN6,BQ6), "")</f>
        <v/>
      </c>
      <c r="DE6" s="87" t="str">
        <f t="shared" ref="DE6:DE71" si="21">IFERROR(AVERAGE(AD6,AH6,AI6), "")</f>
        <v/>
      </c>
      <c r="DF6" s="84" t="str">
        <f t="shared" ref="DF6:DF71" si="22">IFERROR(AVERAGE(AF6,AG6), "")</f>
        <v/>
      </c>
      <c r="DG6" s="85" t="str">
        <f t="shared" ref="DG6:DG71" si="23">IFERROR(AVERAGE(AU6,AV6,AW6), "")</f>
        <v/>
      </c>
      <c r="DH6" s="86">
        <f t="shared" ref="DH6:DH71" si="24">IFERROR(AVERAGE(AY6), "")</f>
        <v>14.5</v>
      </c>
      <c r="DI6" s="87" t="str">
        <f t="shared" ref="DI6:DI70" si="25">IFERROR(AVERAGE(CA6:CC6), "")</f>
        <v/>
      </c>
      <c r="DJ6" s="247"/>
    </row>
    <row r="7" spans="1:114" ht="15" thickBot="1">
      <c r="A7" s="57" t="s">
        <v>43</v>
      </c>
      <c r="B7" s="68" t="s">
        <v>44</v>
      </c>
      <c r="C7" s="378"/>
      <c r="D7" s="372"/>
      <c r="E7" s="372"/>
      <c r="F7" s="372"/>
      <c r="G7" s="372"/>
      <c r="H7" s="372"/>
      <c r="I7" s="372"/>
      <c r="J7" s="373"/>
      <c r="K7" s="373"/>
      <c r="L7" s="373"/>
      <c r="M7" s="373"/>
      <c r="N7" s="373"/>
      <c r="O7" s="373"/>
      <c r="P7" s="373"/>
      <c r="Q7" s="373"/>
      <c r="R7" s="373"/>
      <c r="S7" s="373"/>
      <c r="T7" s="373"/>
      <c r="U7" s="363"/>
      <c r="V7" s="363"/>
      <c r="W7" s="363"/>
      <c r="X7" s="363"/>
      <c r="Y7" s="363"/>
      <c r="Z7" s="363"/>
      <c r="AA7" s="363"/>
      <c r="AB7" s="363"/>
      <c r="AC7" s="363"/>
      <c r="AD7" s="379"/>
      <c r="AE7" s="379"/>
      <c r="AF7" s="379"/>
      <c r="AG7" s="379"/>
      <c r="AH7" s="379"/>
      <c r="AI7" s="379"/>
      <c r="AJ7" s="375"/>
      <c r="AK7" s="375"/>
      <c r="AL7" s="375"/>
      <c r="AM7" s="375"/>
      <c r="AN7" s="375"/>
      <c r="AO7" s="367"/>
      <c r="AP7" s="367"/>
      <c r="AQ7" s="367"/>
      <c r="AR7" s="372"/>
      <c r="AS7" s="372"/>
      <c r="AT7" s="372"/>
      <c r="AU7" s="367"/>
      <c r="AV7" s="367"/>
      <c r="AW7" s="367"/>
      <c r="AX7" s="367"/>
      <c r="AY7" s="367"/>
      <c r="AZ7" s="363"/>
      <c r="BA7" s="363"/>
      <c r="BB7" s="363"/>
      <c r="BC7" s="363"/>
      <c r="BD7" s="363"/>
      <c r="BE7" s="363"/>
      <c r="BF7" s="367"/>
      <c r="BG7" s="367"/>
      <c r="BH7" s="367"/>
      <c r="BI7" s="367"/>
      <c r="BJ7" s="367"/>
      <c r="BK7" s="367"/>
      <c r="BL7" s="367"/>
      <c r="BM7" s="367"/>
      <c r="BN7" s="367"/>
      <c r="BO7" s="367"/>
      <c r="BP7" s="367"/>
      <c r="BQ7" s="367"/>
      <c r="BR7" s="367"/>
      <c r="BS7" s="367"/>
      <c r="BT7" s="367"/>
      <c r="BU7" s="367"/>
      <c r="BV7" s="367"/>
      <c r="BW7" s="367"/>
      <c r="BX7" s="367"/>
      <c r="BY7" s="367"/>
      <c r="BZ7" s="367"/>
      <c r="CA7" s="368"/>
      <c r="CB7" s="368"/>
      <c r="CC7" s="369"/>
      <c r="CD7" s="137" t="str">
        <f t="shared" si="6"/>
        <v/>
      </c>
      <c r="CE7" s="32" t="str">
        <f t="shared" si="7"/>
        <v/>
      </c>
      <c r="CF7" s="33" t="str">
        <f t="shared" si="8"/>
        <v/>
      </c>
      <c r="CG7" s="34" t="str">
        <f t="shared" si="9"/>
        <v/>
      </c>
      <c r="CH7" s="35" t="str">
        <f t="shared" ref="CH6:CH69" si="26">IF(CN7=0,"",MIN(AE7,,I7,K7,M7,O7,V7,X7,Y7,AA7,AB7,T7,AF7,AG7,AO7,AX7,AY7,BA7,BC7,BG7,BK7,BM7,BN7,BO7,BQ7))</f>
        <v/>
      </c>
      <c r="CI7" s="36" t="str">
        <f t="shared" si="10"/>
        <v/>
      </c>
      <c r="CJ7" s="37" t="str">
        <f t="shared" si="11"/>
        <v/>
      </c>
      <c r="CK7" s="258"/>
      <c r="CL7" s="224"/>
      <c r="CM7" s="224"/>
      <c r="CN7" s="38">
        <f t="shared" si="0"/>
        <v>0</v>
      </c>
      <c r="CO7" s="83" t="str">
        <f t="shared" si="12"/>
        <v/>
      </c>
      <c r="CP7" s="84" t="str">
        <f t="shared" si="1"/>
        <v/>
      </c>
      <c r="CQ7" s="85" t="str">
        <f t="shared" si="2"/>
        <v/>
      </c>
      <c r="CR7" s="86" t="str">
        <f t="shared" si="3"/>
        <v/>
      </c>
      <c r="CS7" s="87" t="str">
        <f t="shared" si="4"/>
        <v/>
      </c>
      <c r="CT7" s="84" t="str">
        <f t="shared" si="5"/>
        <v/>
      </c>
      <c r="CU7" s="85" t="str">
        <f t="shared" si="13"/>
        <v/>
      </c>
      <c r="CV7" s="86"/>
      <c r="CW7" s="87" t="str">
        <f t="shared" si="14"/>
        <v/>
      </c>
      <c r="CX7" s="88" t="str">
        <f t="shared" si="15"/>
        <v/>
      </c>
      <c r="CY7" s="85" t="str">
        <f t="shared" si="16"/>
        <v/>
      </c>
      <c r="CZ7" s="86"/>
      <c r="DA7" s="87" t="str">
        <f t="shared" si="17"/>
        <v/>
      </c>
      <c r="DB7" s="84" t="str">
        <f t="shared" si="18"/>
        <v/>
      </c>
      <c r="DC7" s="85" t="str">
        <f t="shared" si="19"/>
        <v/>
      </c>
      <c r="DD7" s="89" t="str">
        <f t="shared" si="20"/>
        <v/>
      </c>
      <c r="DE7" s="87" t="str">
        <f t="shared" si="21"/>
        <v/>
      </c>
      <c r="DF7" s="84" t="str">
        <f t="shared" si="22"/>
        <v/>
      </c>
      <c r="DG7" s="85" t="str">
        <f t="shared" si="23"/>
        <v/>
      </c>
      <c r="DH7" s="86" t="str">
        <f t="shared" si="24"/>
        <v/>
      </c>
      <c r="DI7" s="87" t="str">
        <f t="shared" si="25"/>
        <v/>
      </c>
      <c r="DJ7" s="247"/>
    </row>
    <row r="8" spans="1:114" ht="15" thickBot="1">
      <c r="A8" s="57" t="s">
        <v>45</v>
      </c>
      <c r="B8" s="68" t="s">
        <v>41</v>
      </c>
      <c r="C8" s="378"/>
      <c r="D8" s="372"/>
      <c r="E8" s="372"/>
      <c r="F8" s="372"/>
      <c r="G8" s="372"/>
      <c r="H8" s="372"/>
      <c r="I8" s="372"/>
      <c r="J8" s="373"/>
      <c r="K8" s="373"/>
      <c r="L8" s="373"/>
      <c r="M8" s="373"/>
      <c r="N8" s="373"/>
      <c r="O8" s="373"/>
      <c r="P8" s="373"/>
      <c r="Q8" s="373"/>
      <c r="R8" s="373"/>
      <c r="S8" s="373"/>
      <c r="T8" s="373"/>
      <c r="U8" s="363"/>
      <c r="V8" s="363"/>
      <c r="W8" s="363"/>
      <c r="X8" s="363"/>
      <c r="Y8" s="363"/>
      <c r="Z8" s="363"/>
      <c r="AA8" s="363"/>
      <c r="AB8" s="363"/>
      <c r="AC8" s="363"/>
      <c r="AD8" s="379"/>
      <c r="AE8" s="379"/>
      <c r="AF8" s="379"/>
      <c r="AG8" s="379"/>
      <c r="AH8" s="379"/>
      <c r="AI8" s="379"/>
      <c r="AJ8" s="375"/>
      <c r="AK8" s="375"/>
      <c r="AL8" s="375"/>
      <c r="AM8" s="375"/>
      <c r="AN8" s="375"/>
      <c r="AO8" s="367"/>
      <c r="AP8" s="367"/>
      <c r="AQ8" s="367"/>
      <c r="AR8" s="372"/>
      <c r="AS8" s="372"/>
      <c r="AT8" s="372"/>
      <c r="AU8" s="367"/>
      <c r="AV8" s="367"/>
      <c r="AW8" s="367"/>
      <c r="AX8" s="367"/>
      <c r="AY8" s="367"/>
      <c r="AZ8" s="363"/>
      <c r="BA8" s="363"/>
      <c r="BB8" s="363"/>
      <c r="BC8" s="363"/>
      <c r="BD8" s="363"/>
      <c r="BE8" s="363"/>
      <c r="BF8" s="367"/>
      <c r="BG8" s="367"/>
      <c r="BH8" s="367"/>
      <c r="BI8" s="367"/>
      <c r="BJ8" s="367"/>
      <c r="BK8" s="367"/>
      <c r="BL8" s="367"/>
      <c r="BM8" s="367"/>
      <c r="BN8" s="367"/>
      <c r="BO8" s="367"/>
      <c r="BP8" s="367"/>
      <c r="BQ8" s="367"/>
      <c r="BR8" s="367"/>
      <c r="BS8" s="367"/>
      <c r="BT8" s="367"/>
      <c r="BU8" s="367"/>
      <c r="BV8" s="367"/>
      <c r="BW8" s="367"/>
      <c r="BX8" s="367"/>
      <c r="BY8" s="367"/>
      <c r="BZ8" s="367"/>
      <c r="CA8" s="368"/>
      <c r="CB8" s="368"/>
      <c r="CC8" s="369"/>
      <c r="CD8" s="137" t="s">
        <v>255</v>
      </c>
      <c r="CE8" s="32" t="s">
        <v>255</v>
      </c>
      <c r="CF8" s="33" t="s">
        <v>255</v>
      </c>
      <c r="CG8" s="34" t="s">
        <v>255</v>
      </c>
      <c r="CH8" s="35" t="s">
        <v>255</v>
      </c>
      <c r="CI8" s="36" t="s">
        <v>255</v>
      </c>
      <c r="CJ8" s="37" t="s">
        <v>255</v>
      </c>
      <c r="CK8" s="258"/>
      <c r="CL8" s="224"/>
      <c r="CM8" s="224">
        <v>3.66</v>
      </c>
      <c r="CN8" s="38">
        <f t="shared" si="0"/>
        <v>0</v>
      </c>
      <c r="CO8" s="83" t="str">
        <f t="shared" si="12"/>
        <v/>
      </c>
      <c r="CP8" s="84" t="str">
        <f t="shared" si="1"/>
        <v/>
      </c>
      <c r="CQ8" s="85" t="str">
        <f t="shared" si="2"/>
        <v/>
      </c>
      <c r="CR8" s="86" t="str">
        <f t="shared" si="3"/>
        <v/>
      </c>
      <c r="CS8" s="87" t="str">
        <f t="shared" si="4"/>
        <v/>
      </c>
      <c r="CT8" s="84" t="str">
        <f t="shared" si="5"/>
        <v/>
      </c>
      <c r="CU8" s="85" t="str">
        <f t="shared" si="13"/>
        <v/>
      </c>
      <c r="CV8" s="86"/>
      <c r="CW8" s="87" t="str">
        <f t="shared" si="14"/>
        <v/>
      </c>
      <c r="CX8" s="88" t="str">
        <f t="shared" si="15"/>
        <v/>
      </c>
      <c r="CY8" s="85" t="str">
        <f t="shared" si="16"/>
        <v/>
      </c>
      <c r="CZ8" s="86"/>
      <c r="DA8" s="87" t="str">
        <f t="shared" si="17"/>
        <v/>
      </c>
      <c r="DB8" s="84" t="str">
        <f t="shared" si="18"/>
        <v/>
      </c>
      <c r="DC8" s="85" t="str">
        <f t="shared" si="19"/>
        <v/>
      </c>
      <c r="DD8" s="89" t="str">
        <f t="shared" si="20"/>
        <v/>
      </c>
      <c r="DE8" s="87" t="str">
        <f t="shared" si="21"/>
        <v/>
      </c>
      <c r="DF8" s="84" t="str">
        <f t="shared" si="22"/>
        <v/>
      </c>
      <c r="DG8" s="85" t="str">
        <f t="shared" si="23"/>
        <v/>
      </c>
      <c r="DH8" s="86" t="str">
        <f t="shared" si="24"/>
        <v/>
      </c>
      <c r="DI8" s="87" t="str">
        <f>IFERROR(AVERAGE(CA8:CC8), "")</f>
        <v/>
      </c>
      <c r="DJ8" s="247"/>
    </row>
    <row r="9" spans="1:114" ht="15" thickBot="1">
      <c r="A9" s="57" t="s">
        <v>46</v>
      </c>
      <c r="B9" s="68" t="s">
        <v>41</v>
      </c>
      <c r="C9" s="378"/>
      <c r="D9" s="372"/>
      <c r="E9" s="372"/>
      <c r="F9" s="372"/>
      <c r="G9" s="372"/>
      <c r="H9" s="372"/>
      <c r="I9" s="372"/>
      <c r="J9" s="373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63"/>
      <c r="V9" s="363"/>
      <c r="W9" s="381">
        <v>0.8</v>
      </c>
      <c r="X9" s="381">
        <v>0.8</v>
      </c>
      <c r="Y9" s="363"/>
      <c r="Z9" s="363"/>
      <c r="AA9" s="363"/>
      <c r="AB9" s="363"/>
      <c r="AC9" s="363"/>
      <c r="AD9" s="379"/>
      <c r="AE9" s="379"/>
      <c r="AF9" s="379"/>
      <c r="AG9" s="379"/>
      <c r="AH9" s="379"/>
      <c r="AI9" s="379"/>
      <c r="AJ9" s="375"/>
      <c r="AK9" s="375"/>
      <c r="AL9" s="375"/>
      <c r="AM9" s="375"/>
      <c r="AN9" s="375"/>
      <c r="AO9" s="367"/>
      <c r="AP9" s="367"/>
      <c r="AQ9" s="367"/>
      <c r="AR9" s="372"/>
      <c r="AS9" s="372"/>
      <c r="AT9" s="372"/>
      <c r="AU9" s="367"/>
      <c r="AV9" s="367"/>
      <c r="AW9" s="367"/>
      <c r="AX9" s="367"/>
      <c r="AY9" s="367"/>
      <c r="AZ9" s="363"/>
      <c r="BA9" s="363"/>
      <c r="BB9" s="363"/>
      <c r="BC9" s="363"/>
      <c r="BD9" s="363"/>
      <c r="BE9" s="363"/>
      <c r="BF9" s="367"/>
      <c r="BG9" s="367"/>
      <c r="BH9" s="367"/>
      <c r="BI9" s="367"/>
      <c r="BJ9" s="367"/>
      <c r="BK9" s="367"/>
      <c r="BL9" s="367"/>
      <c r="BM9" s="367"/>
      <c r="BN9" s="367"/>
      <c r="BO9" s="367"/>
      <c r="BP9" s="367"/>
      <c r="BQ9" s="367"/>
      <c r="BR9" s="367"/>
      <c r="BS9" s="367"/>
      <c r="BT9" s="367"/>
      <c r="BU9" s="367"/>
      <c r="BV9" s="367"/>
      <c r="BW9" s="367"/>
      <c r="BX9" s="367"/>
      <c r="BY9" s="367"/>
      <c r="BZ9" s="367"/>
      <c r="CA9" s="368"/>
      <c r="CB9" s="368"/>
      <c r="CC9" s="369"/>
      <c r="CD9" s="137">
        <v>0.8</v>
      </c>
      <c r="CE9" s="32"/>
      <c r="CF9" s="33"/>
      <c r="CG9" s="34">
        <v>0.8</v>
      </c>
      <c r="CH9" s="35"/>
      <c r="CI9" s="36"/>
      <c r="CJ9" s="37" t="s">
        <v>255</v>
      </c>
      <c r="CK9" s="258"/>
      <c r="CL9" s="224"/>
      <c r="CM9" s="224">
        <v>3.6</v>
      </c>
      <c r="CN9" s="38">
        <f t="shared" si="0"/>
        <v>1.6</v>
      </c>
      <c r="CO9" s="83" t="str">
        <f t="shared" si="12"/>
        <v/>
      </c>
      <c r="CP9" s="84" t="str">
        <f t="shared" si="1"/>
        <v/>
      </c>
      <c r="CQ9" s="85" t="str">
        <f t="shared" si="2"/>
        <v/>
      </c>
      <c r="CR9" s="86" t="str">
        <f t="shared" si="3"/>
        <v/>
      </c>
      <c r="CS9" s="87">
        <f t="shared" si="4"/>
        <v>0.8</v>
      </c>
      <c r="CT9" s="84">
        <f t="shared" si="5"/>
        <v>0.8</v>
      </c>
      <c r="CU9" s="85" t="str">
        <f t="shared" si="13"/>
        <v/>
      </c>
      <c r="CV9" s="86"/>
      <c r="CW9" s="87" t="str">
        <f t="shared" si="14"/>
        <v/>
      </c>
      <c r="CX9" s="88" t="str">
        <f t="shared" si="15"/>
        <v/>
      </c>
      <c r="CY9" s="85" t="str">
        <f t="shared" si="16"/>
        <v/>
      </c>
      <c r="CZ9" s="86"/>
      <c r="DA9" s="87" t="str">
        <f t="shared" si="17"/>
        <v/>
      </c>
      <c r="DB9" s="84" t="str">
        <f t="shared" si="18"/>
        <v/>
      </c>
      <c r="DC9" s="85" t="str">
        <f t="shared" si="19"/>
        <v/>
      </c>
      <c r="DD9" s="89" t="str">
        <f t="shared" si="20"/>
        <v/>
      </c>
      <c r="DE9" s="87" t="str">
        <f t="shared" si="21"/>
        <v/>
      </c>
      <c r="DF9" s="84" t="str">
        <f t="shared" si="22"/>
        <v/>
      </c>
      <c r="DG9" s="85" t="str">
        <f t="shared" si="23"/>
        <v/>
      </c>
      <c r="DH9" s="86" t="str">
        <f t="shared" si="24"/>
        <v/>
      </c>
      <c r="DI9" s="87" t="str">
        <f t="shared" si="25"/>
        <v/>
      </c>
      <c r="DJ9" s="247"/>
    </row>
    <row r="10" spans="1:114" ht="15" thickBot="1">
      <c r="A10" s="57" t="s">
        <v>47</v>
      </c>
      <c r="B10" s="68" t="s">
        <v>41</v>
      </c>
      <c r="C10" s="378"/>
      <c r="D10" s="372"/>
      <c r="E10" s="372"/>
      <c r="F10" s="372"/>
      <c r="G10" s="372"/>
      <c r="H10" s="372"/>
      <c r="I10" s="372"/>
      <c r="J10" s="373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63"/>
      <c r="V10" s="363"/>
      <c r="W10" s="363"/>
      <c r="X10" s="363"/>
      <c r="Y10" s="363"/>
      <c r="Z10" s="363"/>
      <c r="AA10" s="363"/>
      <c r="AB10" s="363"/>
      <c r="AC10" s="363"/>
      <c r="AD10" s="379"/>
      <c r="AE10" s="379"/>
      <c r="AF10" s="379"/>
      <c r="AG10" s="379"/>
      <c r="AH10" s="379"/>
      <c r="AI10" s="379"/>
      <c r="AJ10" s="375"/>
      <c r="AK10" s="375"/>
      <c r="AL10" s="375"/>
      <c r="AM10" s="375"/>
      <c r="AN10" s="375"/>
      <c r="AO10" s="367"/>
      <c r="AP10" s="367"/>
      <c r="AQ10" s="367"/>
      <c r="AR10" s="372"/>
      <c r="AS10" s="372"/>
      <c r="AT10" s="372"/>
      <c r="AU10" s="367"/>
      <c r="AV10" s="367"/>
      <c r="AW10" s="367"/>
      <c r="AX10" s="367"/>
      <c r="AY10" s="367"/>
      <c r="AZ10" s="363"/>
      <c r="BA10" s="363"/>
      <c r="BB10" s="363"/>
      <c r="BC10" s="363"/>
      <c r="BD10" s="363"/>
      <c r="BE10" s="363"/>
      <c r="BF10" s="367"/>
      <c r="BG10" s="367"/>
      <c r="BH10" s="367"/>
      <c r="BI10" s="367"/>
      <c r="BJ10" s="367"/>
      <c r="BK10" s="367"/>
      <c r="BL10" s="367"/>
      <c r="BM10" s="367"/>
      <c r="BN10" s="367"/>
      <c r="BO10" s="367"/>
      <c r="BP10" s="367"/>
      <c r="BQ10" s="367"/>
      <c r="BR10" s="367"/>
      <c r="BS10" s="367"/>
      <c r="BT10" s="367"/>
      <c r="BU10" s="367"/>
      <c r="BV10" s="367"/>
      <c r="BW10" s="367"/>
      <c r="BX10" s="367"/>
      <c r="BY10" s="367"/>
      <c r="BZ10" s="367"/>
      <c r="CA10" s="368"/>
      <c r="CB10" s="368"/>
      <c r="CC10" s="369"/>
      <c r="CD10" s="137" t="s">
        <v>255</v>
      </c>
      <c r="CE10" s="32" t="s">
        <v>255</v>
      </c>
      <c r="CF10" s="33" t="s">
        <v>255</v>
      </c>
      <c r="CG10" s="34" t="s">
        <v>255</v>
      </c>
      <c r="CH10" s="35" t="s">
        <v>255</v>
      </c>
      <c r="CI10" s="36" t="s">
        <v>255</v>
      </c>
      <c r="CJ10" s="37" t="s">
        <v>255</v>
      </c>
      <c r="CK10" s="258"/>
      <c r="CL10" s="224"/>
      <c r="CM10" s="224"/>
      <c r="CN10" s="38">
        <f t="shared" si="0"/>
        <v>0</v>
      </c>
      <c r="CO10" s="83" t="str">
        <f t="shared" si="12"/>
        <v/>
      </c>
      <c r="CP10" s="84" t="str">
        <f t="shared" si="1"/>
        <v/>
      </c>
      <c r="CQ10" s="85" t="str">
        <f t="shared" si="2"/>
        <v/>
      </c>
      <c r="CR10" s="86" t="str">
        <f t="shared" si="3"/>
        <v/>
      </c>
      <c r="CS10" s="87" t="str">
        <f t="shared" si="4"/>
        <v/>
      </c>
      <c r="CT10" s="84" t="str">
        <f t="shared" si="5"/>
        <v/>
      </c>
      <c r="CU10" s="85" t="str">
        <f t="shared" si="13"/>
        <v/>
      </c>
      <c r="CV10" s="86"/>
      <c r="CW10" s="87" t="str">
        <f t="shared" si="14"/>
        <v/>
      </c>
      <c r="CX10" s="88" t="str">
        <f t="shared" si="15"/>
        <v/>
      </c>
      <c r="CY10" s="85" t="str">
        <f t="shared" si="16"/>
        <v/>
      </c>
      <c r="CZ10" s="86"/>
      <c r="DA10" s="87" t="str">
        <f t="shared" si="17"/>
        <v/>
      </c>
      <c r="DB10" s="84" t="str">
        <f t="shared" si="18"/>
        <v/>
      </c>
      <c r="DC10" s="85" t="str">
        <f t="shared" si="19"/>
        <v/>
      </c>
      <c r="DD10" s="89" t="str">
        <f t="shared" si="20"/>
        <v/>
      </c>
      <c r="DE10" s="87" t="str">
        <f t="shared" si="21"/>
        <v/>
      </c>
      <c r="DF10" s="84" t="str">
        <f t="shared" si="22"/>
        <v/>
      </c>
      <c r="DG10" s="85" t="str">
        <f t="shared" si="23"/>
        <v/>
      </c>
      <c r="DH10" s="86" t="str">
        <f t="shared" si="24"/>
        <v/>
      </c>
      <c r="DI10" s="87" t="str">
        <f t="shared" si="25"/>
        <v/>
      </c>
      <c r="DJ10" s="247"/>
    </row>
    <row r="11" spans="1:114" ht="15" thickBot="1">
      <c r="A11" s="57" t="s">
        <v>208</v>
      </c>
      <c r="B11" s="68" t="s">
        <v>41</v>
      </c>
      <c r="C11" s="370">
        <v>4.2</v>
      </c>
      <c r="D11" s="372"/>
      <c r="E11" s="371">
        <v>5</v>
      </c>
      <c r="F11" s="372"/>
      <c r="G11" s="372"/>
      <c r="H11" s="372"/>
      <c r="I11" s="372"/>
      <c r="J11" s="383">
        <v>3</v>
      </c>
      <c r="K11" s="373"/>
      <c r="L11" s="373"/>
      <c r="M11" s="373"/>
      <c r="N11" s="373"/>
      <c r="O11" s="373"/>
      <c r="P11" s="382">
        <v>4.5</v>
      </c>
      <c r="Q11" s="373"/>
      <c r="R11" s="373"/>
      <c r="S11" s="373"/>
      <c r="T11" s="373"/>
      <c r="U11" s="363"/>
      <c r="V11" s="363"/>
      <c r="W11" s="363"/>
      <c r="X11" s="363"/>
      <c r="Y11" s="363"/>
      <c r="Z11" s="363"/>
      <c r="AA11" s="363"/>
      <c r="AB11" s="363"/>
      <c r="AC11" s="363"/>
      <c r="AD11" s="379"/>
      <c r="AE11" s="379"/>
      <c r="AF11" s="384">
        <v>2</v>
      </c>
      <c r="AG11" s="379"/>
      <c r="AH11" s="384">
        <v>3</v>
      </c>
      <c r="AI11" s="384">
        <v>4.9000000000000004</v>
      </c>
      <c r="AJ11" s="375"/>
      <c r="AK11" s="375"/>
      <c r="AL11" s="375"/>
      <c r="AM11" s="375"/>
      <c r="AN11" s="375"/>
      <c r="AO11" s="377">
        <v>3</v>
      </c>
      <c r="AP11" s="377">
        <v>3.6</v>
      </c>
      <c r="AQ11" s="385">
        <v>3.9</v>
      </c>
      <c r="AR11" s="372"/>
      <c r="AS11" s="372"/>
      <c r="AT11" s="372"/>
      <c r="AU11" s="367"/>
      <c r="AV11" s="377">
        <v>4.5</v>
      </c>
      <c r="AW11" s="377">
        <v>3.8</v>
      </c>
      <c r="AX11" s="377">
        <v>3.25</v>
      </c>
      <c r="AY11" s="377">
        <v>5.95</v>
      </c>
      <c r="AZ11" s="363"/>
      <c r="BA11" s="363"/>
      <c r="BB11" s="363"/>
      <c r="BC11" s="363"/>
      <c r="BD11" s="363"/>
      <c r="BE11" s="363"/>
      <c r="BF11" s="367"/>
      <c r="BG11" s="367"/>
      <c r="BH11" s="367"/>
      <c r="BI11" s="367"/>
      <c r="BJ11" s="367"/>
      <c r="BK11" s="367"/>
      <c r="BL11" s="385">
        <v>4</v>
      </c>
      <c r="BM11" s="367"/>
      <c r="BN11" s="367"/>
      <c r="BO11" s="367"/>
      <c r="BP11" s="367"/>
      <c r="BQ11" s="367"/>
      <c r="BR11" s="367"/>
      <c r="BS11" s="367"/>
      <c r="BT11" s="367"/>
      <c r="BU11" s="367"/>
      <c r="BV11" s="377">
        <v>4.5</v>
      </c>
      <c r="BW11" s="367"/>
      <c r="BX11" s="367"/>
      <c r="BY11" s="367"/>
      <c r="BZ11" s="367"/>
      <c r="CA11" s="368"/>
      <c r="CB11" s="368"/>
      <c r="CC11" s="369"/>
      <c r="CD11" s="137">
        <v>4.75</v>
      </c>
      <c r="CE11" s="32">
        <v>3</v>
      </c>
      <c r="CF11" s="33">
        <v>5</v>
      </c>
      <c r="CG11" s="34">
        <v>3.55</v>
      </c>
      <c r="CH11" s="35"/>
      <c r="CI11" s="36">
        <v>5.95</v>
      </c>
      <c r="CJ11" s="37">
        <v>3.25</v>
      </c>
      <c r="CK11" s="258"/>
      <c r="CL11" s="224"/>
      <c r="CM11" s="224"/>
      <c r="CN11" s="38">
        <f t="shared" si="0"/>
        <v>63.1</v>
      </c>
      <c r="CO11" s="83">
        <f t="shared" si="12"/>
        <v>4.5999999999999996</v>
      </c>
      <c r="CP11" s="84" t="str">
        <f t="shared" si="1"/>
        <v/>
      </c>
      <c r="CQ11" s="85">
        <f t="shared" si="2"/>
        <v>3.75</v>
      </c>
      <c r="CR11" s="86" t="str">
        <f t="shared" si="3"/>
        <v/>
      </c>
      <c r="CS11" s="87" t="str">
        <f t="shared" si="4"/>
        <v/>
      </c>
      <c r="CT11" s="84" t="str">
        <f t="shared" si="5"/>
        <v/>
      </c>
      <c r="CU11" s="85" t="str">
        <f t="shared" si="13"/>
        <v/>
      </c>
      <c r="CV11" s="86"/>
      <c r="CW11" s="87">
        <f t="shared" si="14"/>
        <v>3.75</v>
      </c>
      <c r="CX11" s="88">
        <f t="shared" si="15"/>
        <v>3</v>
      </c>
      <c r="CY11" s="85" t="str">
        <f t="shared" si="16"/>
        <v/>
      </c>
      <c r="CZ11" s="86"/>
      <c r="DA11" s="87" t="str">
        <f t="shared" si="17"/>
        <v/>
      </c>
      <c r="DB11" s="84" t="str">
        <f t="shared" si="18"/>
        <v/>
      </c>
      <c r="DC11" s="85">
        <f t="shared" si="19"/>
        <v>4.25</v>
      </c>
      <c r="DD11" s="89" t="str">
        <f t="shared" si="20"/>
        <v/>
      </c>
      <c r="DE11" s="87">
        <f t="shared" si="21"/>
        <v>3.95</v>
      </c>
      <c r="DF11" s="84">
        <f t="shared" si="22"/>
        <v>2</v>
      </c>
      <c r="DG11" s="85">
        <f t="shared" si="23"/>
        <v>4.1500000000000004</v>
      </c>
      <c r="DH11" s="86">
        <f t="shared" si="24"/>
        <v>5.95</v>
      </c>
      <c r="DI11" s="87" t="str">
        <f t="shared" si="25"/>
        <v/>
      </c>
      <c r="DJ11" s="247"/>
    </row>
    <row r="12" spans="1:114" ht="15" thickBot="1">
      <c r="A12" s="237" t="s">
        <v>48</v>
      </c>
      <c r="B12" s="68" t="s">
        <v>41</v>
      </c>
      <c r="C12" s="370">
        <v>4.2</v>
      </c>
      <c r="D12" s="371">
        <v>3.6</v>
      </c>
      <c r="E12" s="386">
        <v>5</v>
      </c>
      <c r="F12" s="372"/>
      <c r="G12" s="372"/>
      <c r="H12" s="372"/>
      <c r="I12" s="372"/>
      <c r="J12" s="383">
        <v>3</v>
      </c>
      <c r="K12" s="373"/>
      <c r="L12" s="382">
        <v>4</v>
      </c>
      <c r="M12" s="373"/>
      <c r="N12" s="373"/>
      <c r="O12" s="373"/>
      <c r="P12" s="382">
        <v>4.5</v>
      </c>
      <c r="Q12" s="382">
        <v>4</v>
      </c>
      <c r="R12" s="373"/>
      <c r="S12" s="373"/>
      <c r="T12" s="373"/>
      <c r="U12" s="381">
        <v>3.8</v>
      </c>
      <c r="V12" s="380">
        <v>3.23</v>
      </c>
      <c r="W12" s="381">
        <v>3.5</v>
      </c>
      <c r="X12" s="381">
        <v>3.5</v>
      </c>
      <c r="Y12" s="380">
        <v>2.8</v>
      </c>
      <c r="Z12" s="380">
        <v>2.75</v>
      </c>
      <c r="AA12" s="380">
        <v>2.7</v>
      </c>
      <c r="AB12" s="363"/>
      <c r="AC12" s="363"/>
      <c r="AD12" s="379"/>
      <c r="AE12" s="379"/>
      <c r="AF12" s="379"/>
      <c r="AG12" s="379"/>
      <c r="AH12" s="384">
        <v>3</v>
      </c>
      <c r="AI12" s="384">
        <v>4.9000000000000004</v>
      </c>
      <c r="AJ12" s="375"/>
      <c r="AK12" s="376">
        <v>4</v>
      </c>
      <c r="AL12" s="375"/>
      <c r="AM12" s="375"/>
      <c r="AN12" s="387">
        <v>5</v>
      </c>
      <c r="AO12" s="377">
        <v>3</v>
      </c>
      <c r="AP12" s="377">
        <v>3.6</v>
      </c>
      <c r="AQ12" s="385">
        <v>3.9</v>
      </c>
      <c r="AR12" s="372"/>
      <c r="AS12" s="372"/>
      <c r="AT12" s="372"/>
      <c r="AU12" s="367"/>
      <c r="AV12" s="377">
        <v>4.5</v>
      </c>
      <c r="AW12" s="377">
        <v>3.8</v>
      </c>
      <c r="AX12" s="377">
        <v>3.25</v>
      </c>
      <c r="AY12" s="377">
        <v>5.95</v>
      </c>
      <c r="AZ12" s="363"/>
      <c r="BA12" s="363"/>
      <c r="BB12" s="363"/>
      <c r="BC12" s="363"/>
      <c r="BD12" s="363"/>
      <c r="BE12" s="363"/>
      <c r="BF12" s="367"/>
      <c r="BG12" s="367"/>
      <c r="BH12" s="367"/>
      <c r="BI12" s="367"/>
      <c r="BJ12" s="367"/>
      <c r="BK12" s="367"/>
      <c r="BL12" s="385">
        <v>4</v>
      </c>
      <c r="BM12" s="367"/>
      <c r="BN12" s="367"/>
      <c r="BO12" s="367"/>
      <c r="BP12" s="367"/>
      <c r="BQ12" s="367"/>
      <c r="BR12" s="367"/>
      <c r="BS12" s="367"/>
      <c r="BT12" s="367"/>
      <c r="BU12" s="377">
        <v>4.3</v>
      </c>
      <c r="BV12" s="377">
        <v>4.5</v>
      </c>
      <c r="BW12" s="377">
        <v>4.5</v>
      </c>
      <c r="BX12" s="377"/>
      <c r="BY12" s="377">
        <v>4.5</v>
      </c>
      <c r="BZ12" s="367"/>
      <c r="CA12" s="368"/>
      <c r="CB12" s="368"/>
      <c r="CC12" s="369"/>
      <c r="CD12" s="137">
        <v>4.9545454545454</v>
      </c>
      <c r="CE12" s="32">
        <v>3</v>
      </c>
      <c r="CF12" s="33">
        <v>5</v>
      </c>
      <c r="CG12" s="34">
        <v>3.55375</v>
      </c>
      <c r="CH12" s="35"/>
      <c r="CI12" s="36">
        <v>5.95</v>
      </c>
      <c r="CJ12" s="37">
        <v>2.9750000000000001</v>
      </c>
      <c r="CK12" s="258"/>
      <c r="CL12" s="224"/>
      <c r="CM12" s="225">
        <v>2.8</v>
      </c>
      <c r="CN12" s="38">
        <f t="shared" si="0"/>
        <v>117.27999999999999</v>
      </c>
      <c r="CO12" s="83">
        <f t="shared" si="12"/>
        <v>4.2666666666666666</v>
      </c>
      <c r="CP12" s="84" t="str">
        <f t="shared" si="1"/>
        <v/>
      </c>
      <c r="CQ12" s="85">
        <f t="shared" si="2"/>
        <v>3.8333333333333335</v>
      </c>
      <c r="CR12" s="86">
        <f t="shared" si="3"/>
        <v>3.9</v>
      </c>
      <c r="CS12" s="87">
        <f t="shared" si="4"/>
        <v>3.1433333333333331</v>
      </c>
      <c r="CT12" s="84">
        <f t="shared" si="5"/>
        <v>3.5</v>
      </c>
      <c r="CU12" s="85">
        <f t="shared" si="13"/>
        <v>4.5</v>
      </c>
      <c r="CV12" s="86"/>
      <c r="CW12" s="87">
        <f t="shared" si="14"/>
        <v>3.75</v>
      </c>
      <c r="CX12" s="88">
        <f t="shared" si="15"/>
        <v>3</v>
      </c>
      <c r="CY12" s="85" t="str">
        <f t="shared" si="16"/>
        <v/>
      </c>
      <c r="CZ12" s="86"/>
      <c r="DA12" s="87" t="str">
        <f t="shared" si="17"/>
        <v/>
      </c>
      <c r="DB12" s="84" t="str">
        <f t="shared" si="18"/>
        <v/>
      </c>
      <c r="DC12" s="85">
        <f t="shared" si="19"/>
        <v>4.25</v>
      </c>
      <c r="DD12" s="89" t="str">
        <f t="shared" si="20"/>
        <v/>
      </c>
      <c r="DE12" s="87">
        <f t="shared" si="21"/>
        <v>3.95</v>
      </c>
      <c r="DF12" s="84" t="str">
        <f t="shared" si="22"/>
        <v/>
      </c>
      <c r="DG12" s="85">
        <f t="shared" si="23"/>
        <v>4.1500000000000004</v>
      </c>
      <c r="DH12" s="86">
        <f t="shared" si="24"/>
        <v>5.95</v>
      </c>
      <c r="DI12" s="87" t="str">
        <f t="shared" si="25"/>
        <v/>
      </c>
      <c r="DJ12" s="247"/>
    </row>
    <row r="13" spans="1:114" ht="15" thickBot="1">
      <c r="A13" s="57" t="s">
        <v>49</v>
      </c>
      <c r="B13" s="68" t="s">
        <v>41</v>
      </c>
      <c r="C13" s="378"/>
      <c r="D13" s="371">
        <v>3.6</v>
      </c>
      <c r="E13" s="386">
        <v>5</v>
      </c>
      <c r="F13" s="372"/>
      <c r="G13" s="372"/>
      <c r="H13" s="372"/>
      <c r="I13" s="372"/>
      <c r="J13" s="383">
        <v>3</v>
      </c>
      <c r="K13" s="373"/>
      <c r="L13" s="383">
        <v>4</v>
      </c>
      <c r="M13" s="373"/>
      <c r="N13" s="373"/>
      <c r="O13" s="373"/>
      <c r="P13" s="382">
        <v>4.5</v>
      </c>
      <c r="Q13" s="373"/>
      <c r="R13" s="373"/>
      <c r="S13" s="373"/>
      <c r="T13" s="373"/>
      <c r="U13" s="363"/>
      <c r="V13" s="363"/>
      <c r="W13" s="363"/>
      <c r="X13" s="363"/>
      <c r="Y13" s="363"/>
      <c r="Z13" s="363"/>
      <c r="AA13" s="363"/>
      <c r="AB13" s="363"/>
      <c r="AC13" s="363">
        <v>4.5</v>
      </c>
      <c r="AD13" s="379"/>
      <c r="AE13" s="379"/>
      <c r="AF13" s="384">
        <v>2.5</v>
      </c>
      <c r="AG13" s="384">
        <v>3.9</v>
      </c>
      <c r="AH13" s="384">
        <v>3</v>
      </c>
      <c r="AI13" s="384">
        <v>4.9000000000000004</v>
      </c>
      <c r="AJ13" s="375"/>
      <c r="AK13" s="375"/>
      <c r="AL13" s="375"/>
      <c r="AM13" s="375"/>
      <c r="AN13" s="375"/>
      <c r="AO13" s="377">
        <v>3</v>
      </c>
      <c r="AP13" s="377">
        <v>3.6</v>
      </c>
      <c r="AQ13" s="385">
        <v>3.9</v>
      </c>
      <c r="AR13" s="372"/>
      <c r="AS13" s="372"/>
      <c r="AT13" s="372"/>
      <c r="AU13" s="385"/>
      <c r="AV13" s="385">
        <v>4.5</v>
      </c>
      <c r="AW13" s="377">
        <v>3.8</v>
      </c>
      <c r="AX13" s="377">
        <v>3.25</v>
      </c>
      <c r="AY13" s="377">
        <v>5.95</v>
      </c>
      <c r="AZ13" s="363"/>
      <c r="BA13" s="363"/>
      <c r="BB13" s="363"/>
      <c r="BC13" s="363"/>
      <c r="BD13" s="363"/>
      <c r="BE13" s="363"/>
      <c r="BF13" s="385">
        <v>4</v>
      </c>
      <c r="BG13" s="385">
        <v>4.0999999999999996</v>
      </c>
      <c r="BH13" s="367"/>
      <c r="BI13" s="367"/>
      <c r="BJ13" s="385">
        <v>3.9</v>
      </c>
      <c r="BK13" s="367"/>
      <c r="BL13" s="385">
        <v>4</v>
      </c>
      <c r="BM13" s="367"/>
      <c r="BN13" s="367"/>
      <c r="BO13" s="367"/>
      <c r="BP13" s="367"/>
      <c r="BQ13" s="367"/>
      <c r="BR13" s="367"/>
      <c r="BS13" s="367"/>
      <c r="BT13" s="377"/>
      <c r="BU13" s="377">
        <v>4.3</v>
      </c>
      <c r="BV13" s="377">
        <v>4.5</v>
      </c>
      <c r="BW13" s="367"/>
      <c r="BX13" s="367"/>
      <c r="BY13" s="377">
        <v>4.5</v>
      </c>
      <c r="BZ13" s="377">
        <v>4.2</v>
      </c>
      <c r="CA13" s="368"/>
      <c r="CB13" s="368"/>
      <c r="CC13" s="369"/>
      <c r="CD13" s="137">
        <v>4.8</v>
      </c>
      <c r="CE13" s="32">
        <v>3</v>
      </c>
      <c r="CF13" s="33">
        <v>5</v>
      </c>
      <c r="CG13" s="34">
        <v>3.7833333333333337</v>
      </c>
      <c r="CH13" s="35"/>
      <c r="CI13" s="36">
        <v>5.95</v>
      </c>
      <c r="CJ13" s="37">
        <v>3.25</v>
      </c>
      <c r="CK13" s="258"/>
      <c r="CL13" s="224"/>
      <c r="CM13" s="224"/>
      <c r="CN13" s="38">
        <f t="shared" si="0"/>
        <v>100.39999999999999</v>
      </c>
      <c r="CO13" s="83">
        <f t="shared" si="12"/>
        <v>4.3</v>
      </c>
      <c r="CP13" s="84" t="str">
        <f t="shared" si="1"/>
        <v/>
      </c>
      <c r="CQ13" s="85">
        <f t="shared" si="2"/>
        <v>3.8333333333333335</v>
      </c>
      <c r="CR13" s="86" t="str">
        <f t="shared" si="3"/>
        <v/>
      </c>
      <c r="CS13" s="87">
        <f t="shared" si="4"/>
        <v>4.5</v>
      </c>
      <c r="CT13" s="84" t="str">
        <f t="shared" si="5"/>
        <v/>
      </c>
      <c r="CU13" s="85" t="str">
        <f t="shared" si="13"/>
        <v/>
      </c>
      <c r="CV13" s="86"/>
      <c r="CW13" s="87">
        <f t="shared" si="14"/>
        <v>3.75</v>
      </c>
      <c r="CX13" s="88">
        <f t="shared" si="15"/>
        <v>3</v>
      </c>
      <c r="CY13" s="85" t="str">
        <f t="shared" si="16"/>
        <v/>
      </c>
      <c r="CZ13" s="86"/>
      <c r="DA13" s="87" t="str">
        <f t="shared" si="17"/>
        <v/>
      </c>
      <c r="DB13" s="84" t="str">
        <f t="shared" si="18"/>
        <v/>
      </c>
      <c r="DC13" s="85">
        <f t="shared" si="19"/>
        <v>4.1199999999999992</v>
      </c>
      <c r="DD13" s="89">
        <f t="shared" si="20"/>
        <v>4.0999999999999996</v>
      </c>
      <c r="DE13" s="87">
        <f t="shared" si="21"/>
        <v>3.95</v>
      </c>
      <c r="DF13" s="84">
        <f t="shared" si="22"/>
        <v>3.2</v>
      </c>
      <c r="DG13" s="85">
        <f t="shared" si="23"/>
        <v>4.1500000000000004</v>
      </c>
      <c r="DH13" s="86">
        <f t="shared" si="24"/>
        <v>5.95</v>
      </c>
      <c r="DI13" s="87" t="str">
        <f t="shared" si="25"/>
        <v/>
      </c>
      <c r="DJ13" s="247"/>
    </row>
    <row r="14" spans="1:114" ht="15" thickBot="1">
      <c r="A14" s="57" t="s">
        <v>256</v>
      </c>
      <c r="B14" s="68" t="s">
        <v>41</v>
      </c>
      <c r="C14" s="370">
        <v>2.6</v>
      </c>
      <c r="D14" s="371">
        <v>2.8</v>
      </c>
      <c r="E14" s="386"/>
      <c r="F14" s="372"/>
      <c r="G14" s="372"/>
      <c r="H14" s="372"/>
      <c r="I14" s="372"/>
      <c r="J14" s="383">
        <v>2.8</v>
      </c>
      <c r="K14" s="373"/>
      <c r="L14" s="383">
        <v>2.8</v>
      </c>
      <c r="M14" s="373"/>
      <c r="N14" s="373"/>
      <c r="O14" s="373"/>
      <c r="P14" s="382">
        <v>4.5</v>
      </c>
      <c r="Q14" s="373"/>
      <c r="R14" s="373"/>
      <c r="S14" s="373"/>
      <c r="T14" s="373"/>
      <c r="U14" s="363"/>
      <c r="V14" s="363"/>
      <c r="W14" s="381">
        <v>3.8</v>
      </c>
      <c r="X14" s="381">
        <v>3.8</v>
      </c>
      <c r="Y14" s="363"/>
      <c r="Z14" s="363"/>
      <c r="AA14" s="363"/>
      <c r="AB14" s="363"/>
      <c r="AC14" s="363"/>
      <c r="AD14" s="379"/>
      <c r="AE14" s="379"/>
      <c r="AF14" s="384">
        <v>2.2000000000000002</v>
      </c>
      <c r="AG14" s="384">
        <v>3.4</v>
      </c>
      <c r="AH14" s="379"/>
      <c r="AI14" s="379"/>
      <c r="AJ14" s="375"/>
      <c r="AK14" s="376">
        <v>2.9</v>
      </c>
      <c r="AL14" s="375"/>
      <c r="AM14" s="375"/>
      <c r="AN14" s="375"/>
      <c r="AO14" s="377">
        <v>1.9</v>
      </c>
      <c r="AP14" s="385">
        <v>2.2999999999999998</v>
      </c>
      <c r="AQ14" s="377">
        <v>3.5</v>
      </c>
      <c r="AR14" s="372"/>
      <c r="AS14" s="372"/>
      <c r="AT14" s="372"/>
      <c r="AU14" s="367"/>
      <c r="AV14" s="385"/>
      <c r="AW14" s="367"/>
      <c r="AX14" s="377">
        <v>1.9</v>
      </c>
      <c r="AY14" s="377">
        <v>3.3</v>
      </c>
      <c r="AZ14" s="363"/>
      <c r="BA14" s="363"/>
      <c r="BB14" s="363"/>
      <c r="BC14" s="363"/>
      <c r="BD14" s="363"/>
      <c r="BE14" s="363"/>
      <c r="BF14" s="367"/>
      <c r="BG14" s="367"/>
      <c r="BH14" s="367"/>
      <c r="BI14" s="367"/>
      <c r="BJ14" s="367"/>
      <c r="BK14" s="367"/>
      <c r="BL14" s="367"/>
      <c r="BM14" s="367"/>
      <c r="BN14" s="367"/>
      <c r="BO14" s="367"/>
      <c r="BP14" s="367"/>
      <c r="BQ14" s="367"/>
      <c r="BR14" s="367"/>
      <c r="BS14" s="367"/>
      <c r="BT14" s="377"/>
      <c r="BU14" s="377">
        <v>3.2</v>
      </c>
      <c r="BV14" s="367"/>
      <c r="BW14" s="367"/>
      <c r="BX14" s="377"/>
      <c r="BY14" s="367"/>
      <c r="BZ14" s="367"/>
      <c r="CA14" s="368"/>
      <c r="CB14" s="368"/>
      <c r="CC14" s="369"/>
      <c r="CD14" s="137">
        <v>3.1454545454545455</v>
      </c>
      <c r="CE14" s="32">
        <v>2.2999999999999998</v>
      </c>
      <c r="CF14" s="33">
        <v>4.5</v>
      </c>
      <c r="CG14" s="34">
        <v>2.75</v>
      </c>
      <c r="CH14" s="35"/>
      <c r="CI14" s="36">
        <v>3.8</v>
      </c>
      <c r="CJ14" s="37">
        <v>1.9</v>
      </c>
      <c r="CK14" s="258"/>
      <c r="CL14" s="224"/>
      <c r="CM14" s="224">
        <v>2.14</v>
      </c>
      <c r="CN14" s="38">
        <f t="shared" si="0"/>
        <v>47.699999999999996</v>
      </c>
      <c r="CO14" s="83">
        <f t="shared" si="12"/>
        <v>2.7</v>
      </c>
      <c r="CP14" s="84" t="str">
        <f t="shared" si="1"/>
        <v/>
      </c>
      <c r="CQ14" s="85">
        <f t="shared" si="2"/>
        <v>3.3666666666666667</v>
      </c>
      <c r="CR14" s="86" t="str">
        <f t="shared" si="3"/>
        <v/>
      </c>
      <c r="CS14" s="87">
        <f t="shared" si="4"/>
        <v>3.8</v>
      </c>
      <c r="CT14" s="84">
        <f t="shared" si="5"/>
        <v>3.8</v>
      </c>
      <c r="CU14" s="85">
        <f t="shared" si="13"/>
        <v>2.9</v>
      </c>
      <c r="CV14" s="86"/>
      <c r="CW14" s="87">
        <f t="shared" si="14"/>
        <v>2.9</v>
      </c>
      <c r="CX14" s="88">
        <f t="shared" si="15"/>
        <v>1.9</v>
      </c>
      <c r="CY14" s="85" t="str">
        <f t="shared" si="16"/>
        <v/>
      </c>
      <c r="CZ14" s="86"/>
      <c r="DA14" s="87" t="str">
        <f t="shared" si="17"/>
        <v/>
      </c>
      <c r="DB14" s="84" t="str">
        <f t="shared" si="18"/>
        <v/>
      </c>
      <c r="DC14" s="85" t="str">
        <f t="shared" si="19"/>
        <v/>
      </c>
      <c r="DD14" s="89" t="str">
        <f t="shared" si="20"/>
        <v/>
      </c>
      <c r="DE14" s="87" t="str">
        <f t="shared" si="21"/>
        <v/>
      </c>
      <c r="DF14" s="84">
        <f t="shared" si="22"/>
        <v>2.8</v>
      </c>
      <c r="DG14" s="85" t="str">
        <f t="shared" si="23"/>
        <v/>
      </c>
      <c r="DH14" s="86">
        <f t="shared" si="24"/>
        <v>3.3</v>
      </c>
      <c r="DI14" s="87" t="str">
        <f t="shared" si="25"/>
        <v/>
      </c>
      <c r="DJ14" s="247"/>
    </row>
    <row r="15" spans="1:114" ht="15" thickBot="1">
      <c r="A15" s="57" t="s">
        <v>256</v>
      </c>
      <c r="B15" s="68" t="s">
        <v>44</v>
      </c>
      <c r="C15" s="378"/>
      <c r="D15" s="372"/>
      <c r="E15" s="371">
        <v>2.2999999999999998</v>
      </c>
      <c r="F15" s="372"/>
      <c r="G15" s="372"/>
      <c r="H15" s="372"/>
      <c r="I15" s="372"/>
      <c r="J15" s="373"/>
      <c r="K15" s="373"/>
      <c r="L15" s="373"/>
      <c r="M15" s="373"/>
      <c r="N15" s="373"/>
      <c r="O15" s="373"/>
      <c r="P15" s="373"/>
      <c r="Q15" s="382">
        <v>3</v>
      </c>
      <c r="R15" s="373"/>
      <c r="S15" s="373"/>
      <c r="T15" s="373"/>
      <c r="U15" s="380">
        <v>2.4</v>
      </c>
      <c r="V15" s="380">
        <v>2.04</v>
      </c>
      <c r="W15" s="363"/>
      <c r="X15" s="363"/>
      <c r="Y15" s="363"/>
      <c r="Z15" s="363"/>
      <c r="AA15" s="363"/>
      <c r="AB15" s="363"/>
      <c r="AC15" s="363"/>
      <c r="AD15" s="379"/>
      <c r="AE15" s="379"/>
      <c r="AF15" s="379"/>
      <c r="AG15" s="379"/>
      <c r="AH15" s="384">
        <v>2.2999999999999998</v>
      </c>
      <c r="AI15" s="379"/>
      <c r="AJ15" s="375"/>
      <c r="AK15" s="375"/>
      <c r="AL15" s="375"/>
      <c r="AM15" s="375"/>
      <c r="AN15" s="376">
        <v>2.5</v>
      </c>
      <c r="AO15" s="388">
        <v>1.9</v>
      </c>
      <c r="AP15" s="367"/>
      <c r="AQ15" s="367"/>
      <c r="AR15" s="372"/>
      <c r="AS15" s="372"/>
      <c r="AT15" s="372"/>
      <c r="AU15" s="367"/>
      <c r="AV15" s="377">
        <v>2</v>
      </c>
      <c r="AW15" s="367"/>
      <c r="AX15" s="377">
        <v>2</v>
      </c>
      <c r="AY15" s="367"/>
      <c r="AZ15" s="363"/>
      <c r="BA15" s="363"/>
      <c r="BB15" s="363"/>
      <c r="BC15" s="363"/>
      <c r="BD15" s="363"/>
      <c r="BE15" s="363"/>
      <c r="BF15" s="367"/>
      <c r="BG15" s="367"/>
      <c r="BH15" s="367"/>
      <c r="BI15" s="367"/>
      <c r="BJ15" s="385">
        <v>3.9</v>
      </c>
      <c r="BK15" s="367"/>
      <c r="BL15" s="367"/>
      <c r="BM15" s="367"/>
      <c r="BN15" s="367"/>
      <c r="BO15" s="367"/>
      <c r="BP15" s="367"/>
      <c r="BQ15" s="367"/>
      <c r="BR15" s="367"/>
      <c r="BS15" s="367"/>
      <c r="BT15" s="367"/>
      <c r="BU15" s="367"/>
      <c r="BV15" s="377">
        <v>2.5</v>
      </c>
      <c r="BW15" s="367"/>
      <c r="BX15" s="367"/>
      <c r="BY15" s="367"/>
      <c r="BZ15" s="367"/>
      <c r="CA15" s="368"/>
      <c r="CB15" s="368"/>
      <c r="CC15" s="369"/>
      <c r="CD15" s="137">
        <v>2.6124999999999998</v>
      </c>
      <c r="CE15" s="32">
        <v>2</v>
      </c>
      <c r="CF15" s="33">
        <v>3.9</v>
      </c>
      <c r="CG15" s="34">
        <v>2.2349999999999999</v>
      </c>
      <c r="CH15" s="35"/>
      <c r="CI15" s="36">
        <v>2.4</v>
      </c>
      <c r="CJ15" s="37">
        <v>2</v>
      </c>
      <c r="CK15" s="258"/>
      <c r="CL15" s="224"/>
      <c r="CM15" s="224"/>
      <c r="CN15" s="38">
        <f t="shared" si="0"/>
        <v>26.839999999999996</v>
      </c>
      <c r="CO15" s="83">
        <f t="shared" si="12"/>
        <v>2.2999999999999998</v>
      </c>
      <c r="CP15" s="84" t="str">
        <f t="shared" si="1"/>
        <v/>
      </c>
      <c r="CQ15" s="85" t="str">
        <f t="shared" si="2"/>
        <v/>
      </c>
      <c r="CR15" s="86">
        <f t="shared" si="3"/>
        <v>2.7</v>
      </c>
      <c r="CS15" s="87">
        <f t="shared" si="4"/>
        <v>2.04</v>
      </c>
      <c r="CT15" s="84" t="str">
        <f t="shared" si="5"/>
        <v/>
      </c>
      <c r="CU15" s="85">
        <f t="shared" si="13"/>
        <v>2.5</v>
      </c>
      <c r="CV15" s="86"/>
      <c r="CW15" s="87" t="str">
        <f t="shared" si="14"/>
        <v/>
      </c>
      <c r="CX15" s="88">
        <f t="shared" si="15"/>
        <v>1.9</v>
      </c>
      <c r="CY15" s="85" t="str">
        <f t="shared" si="16"/>
        <v/>
      </c>
      <c r="CZ15" s="86"/>
      <c r="DA15" s="87" t="str">
        <f t="shared" si="17"/>
        <v/>
      </c>
      <c r="DB15" s="84" t="str">
        <f t="shared" si="18"/>
        <v/>
      </c>
      <c r="DC15" s="85">
        <f t="shared" si="19"/>
        <v>3.2</v>
      </c>
      <c r="DD15" s="89" t="str">
        <f t="shared" si="20"/>
        <v/>
      </c>
      <c r="DE15" s="87">
        <f t="shared" si="21"/>
        <v>2.2999999999999998</v>
      </c>
      <c r="DF15" s="84" t="str">
        <f t="shared" si="22"/>
        <v/>
      </c>
      <c r="DG15" s="85">
        <f t="shared" si="23"/>
        <v>2</v>
      </c>
      <c r="DH15" s="86" t="str">
        <f t="shared" si="24"/>
        <v/>
      </c>
      <c r="DI15" s="87" t="str">
        <f t="shared" si="25"/>
        <v/>
      </c>
      <c r="DJ15" s="247"/>
    </row>
    <row r="16" spans="1:114" ht="15" thickBot="1">
      <c r="A16" s="57" t="s">
        <v>257</v>
      </c>
      <c r="B16" s="68" t="s">
        <v>41</v>
      </c>
      <c r="C16" s="378"/>
      <c r="D16" s="372"/>
      <c r="E16" s="372"/>
      <c r="F16" s="372"/>
      <c r="G16" s="372"/>
      <c r="H16" s="372"/>
      <c r="I16" s="372"/>
      <c r="J16" s="373"/>
      <c r="K16" s="373"/>
      <c r="L16" s="373"/>
      <c r="M16" s="373"/>
      <c r="N16" s="373"/>
      <c r="O16" s="373"/>
      <c r="P16" s="373"/>
      <c r="Q16" s="373"/>
      <c r="R16" s="373"/>
      <c r="S16" s="373"/>
      <c r="T16" s="373"/>
      <c r="U16" s="363"/>
      <c r="V16" s="363"/>
      <c r="W16" s="363"/>
      <c r="X16" s="363"/>
      <c r="Y16" s="363"/>
      <c r="Z16" s="363"/>
      <c r="AA16" s="363"/>
      <c r="AB16" s="363"/>
      <c r="AC16" s="363"/>
      <c r="AD16" s="379"/>
      <c r="AE16" s="379"/>
      <c r="AF16" s="379"/>
      <c r="AG16" s="379"/>
      <c r="AH16" s="379"/>
      <c r="AI16" s="379"/>
      <c r="AJ16" s="375"/>
      <c r="AK16" s="375"/>
      <c r="AL16" s="375"/>
      <c r="AM16" s="375"/>
      <c r="AN16" s="375"/>
      <c r="AO16" s="367"/>
      <c r="AP16" s="367"/>
      <c r="AQ16" s="367"/>
      <c r="AR16" s="372"/>
      <c r="AS16" s="372"/>
      <c r="AT16" s="372"/>
      <c r="AU16" s="367"/>
      <c r="AV16" s="367"/>
      <c r="AW16" s="367"/>
      <c r="AX16" s="367"/>
      <c r="AY16" s="367"/>
      <c r="AZ16" s="363"/>
      <c r="BA16" s="363"/>
      <c r="BB16" s="363"/>
      <c r="BC16" s="363"/>
      <c r="BD16" s="363"/>
      <c r="BE16" s="363"/>
      <c r="BF16" s="367"/>
      <c r="BG16" s="367"/>
      <c r="BH16" s="367"/>
      <c r="BI16" s="367"/>
      <c r="BJ16" s="367"/>
      <c r="BK16" s="367"/>
      <c r="BL16" s="367"/>
      <c r="BM16" s="367"/>
      <c r="BN16" s="367"/>
      <c r="BO16" s="367"/>
      <c r="BP16" s="367"/>
      <c r="BQ16" s="367"/>
      <c r="BR16" s="367"/>
      <c r="BS16" s="367"/>
      <c r="BT16" s="367"/>
      <c r="BU16" s="367"/>
      <c r="BV16" s="367"/>
      <c r="BW16" s="367"/>
      <c r="BX16" s="367"/>
      <c r="BY16" s="367"/>
      <c r="BZ16" s="367"/>
      <c r="CA16" s="368"/>
      <c r="CB16" s="368"/>
      <c r="CC16" s="369"/>
      <c r="CD16" s="137" t="s">
        <v>255</v>
      </c>
      <c r="CE16" s="32" t="s">
        <v>255</v>
      </c>
      <c r="CF16" s="33" t="s">
        <v>255</v>
      </c>
      <c r="CG16" s="34" t="s">
        <v>255</v>
      </c>
      <c r="CH16" s="35" t="s">
        <v>255</v>
      </c>
      <c r="CI16" s="36" t="s">
        <v>255</v>
      </c>
      <c r="CJ16" s="37" t="s">
        <v>255</v>
      </c>
      <c r="CK16" s="258"/>
      <c r="CL16" s="224"/>
      <c r="CM16" s="224"/>
      <c r="CN16" s="38">
        <f t="shared" si="0"/>
        <v>0</v>
      </c>
      <c r="CO16" s="83" t="str">
        <f t="shared" si="12"/>
        <v/>
      </c>
      <c r="CP16" s="84" t="str">
        <f t="shared" si="1"/>
        <v/>
      </c>
      <c r="CQ16" s="85" t="str">
        <f t="shared" si="2"/>
        <v/>
      </c>
      <c r="CR16" s="86" t="str">
        <f t="shared" si="3"/>
        <v/>
      </c>
      <c r="CS16" s="87" t="str">
        <f t="shared" si="4"/>
        <v/>
      </c>
      <c r="CT16" s="84" t="str">
        <f t="shared" si="5"/>
        <v/>
      </c>
      <c r="CU16" s="85" t="str">
        <f t="shared" si="13"/>
        <v/>
      </c>
      <c r="CV16" s="86"/>
      <c r="CW16" s="87" t="str">
        <f t="shared" si="14"/>
        <v/>
      </c>
      <c r="CX16" s="88" t="str">
        <f t="shared" si="15"/>
        <v/>
      </c>
      <c r="CY16" s="85" t="str">
        <f t="shared" si="16"/>
        <v/>
      </c>
      <c r="CZ16" s="86"/>
      <c r="DA16" s="87" t="str">
        <f t="shared" si="17"/>
        <v/>
      </c>
      <c r="DB16" s="84" t="str">
        <f t="shared" si="18"/>
        <v/>
      </c>
      <c r="DC16" s="85" t="str">
        <f t="shared" si="19"/>
        <v/>
      </c>
      <c r="DD16" s="89" t="str">
        <f t="shared" si="20"/>
        <v/>
      </c>
      <c r="DE16" s="87" t="str">
        <f t="shared" si="21"/>
        <v/>
      </c>
      <c r="DF16" s="84" t="str">
        <f t="shared" si="22"/>
        <v/>
      </c>
      <c r="DG16" s="85" t="str">
        <f t="shared" si="23"/>
        <v/>
      </c>
      <c r="DH16" s="86" t="str">
        <f t="shared" si="24"/>
        <v/>
      </c>
      <c r="DI16" s="87" t="str">
        <f t="shared" si="25"/>
        <v/>
      </c>
      <c r="DJ16" s="247"/>
    </row>
    <row r="17" spans="1:114" ht="15" thickBot="1">
      <c r="A17" s="57" t="s">
        <v>50</v>
      </c>
      <c r="B17" s="68" t="s">
        <v>41</v>
      </c>
      <c r="C17" s="378"/>
      <c r="D17" s="372"/>
      <c r="E17" s="372"/>
      <c r="F17" s="372"/>
      <c r="G17" s="372"/>
      <c r="H17" s="372"/>
      <c r="I17" s="372"/>
      <c r="J17" s="373"/>
      <c r="K17" s="373"/>
      <c r="L17" s="383"/>
      <c r="M17" s="383"/>
      <c r="N17" s="373"/>
      <c r="O17" s="373"/>
      <c r="P17" s="373"/>
      <c r="Q17" s="373"/>
      <c r="R17" s="373"/>
      <c r="S17" s="373"/>
      <c r="T17" s="373"/>
      <c r="U17" s="363"/>
      <c r="V17" s="363"/>
      <c r="W17" s="381"/>
      <c r="X17" s="381"/>
      <c r="Y17" s="363"/>
      <c r="Z17" s="363"/>
      <c r="AA17" s="363"/>
      <c r="AB17" s="363"/>
      <c r="AC17" s="363"/>
      <c r="AD17" s="384"/>
      <c r="AE17" s="379"/>
      <c r="AF17" s="379"/>
      <c r="AG17" s="384">
        <v>3.95</v>
      </c>
      <c r="AH17" s="379"/>
      <c r="AI17" s="379"/>
      <c r="AJ17" s="375"/>
      <c r="AK17" s="375"/>
      <c r="AL17" s="375"/>
      <c r="AM17" s="375"/>
      <c r="AN17" s="375"/>
      <c r="AO17" s="385">
        <v>2.4</v>
      </c>
      <c r="AP17" s="367"/>
      <c r="AQ17" s="367"/>
      <c r="AR17" s="372"/>
      <c r="AS17" s="372"/>
      <c r="AT17" s="372"/>
      <c r="AU17" s="367"/>
      <c r="AV17" s="367"/>
      <c r="AW17" s="385"/>
      <c r="AX17" s="367"/>
      <c r="AY17" s="367"/>
      <c r="AZ17" s="363"/>
      <c r="BA17" s="363"/>
      <c r="BB17" s="363"/>
      <c r="BC17" s="363"/>
      <c r="BD17" s="363"/>
      <c r="BE17" s="363"/>
      <c r="BF17" s="367"/>
      <c r="BG17" s="367"/>
      <c r="BH17" s="367"/>
      <c r="BI17" s="367"/>
      <c r="BJ17" s="367"/>
      <c r="BK17" s="367"/>
      <c r="BL17" s="367"/>
      <c r="BM17" s="367"/>
      <c r="BN17" s="367"/>
      <c r="BO17" s="367"/>
      <c r="BP17" s="367"/>
      <c r="BQ17" s="367"/>
      <c r="BR17" s="367"/>
      <c r="BS17" s="367"/>
      <c r="BT17" s="367"/>
      <c r="BU17" s="367"/>
      <c r="BV17" s="367"/>
      <c r="BW17" s="367"/>
      <c r="BX17" s="367"/>
      <c r="BY17" s="377">
        <v>3</v>
      </c>
      <c r="BZ17" s="367"/>
      <c r="CA17" s="368"/>
      <c r="CB17" s="368"/>
      <c r="CC17" s="369"/>
      <c r="CD17" s="137">
        <v>3.4750000000000001</v>
      </c>
      <c r="CE17" s="32">
        <v>3</v>
      </c>
      <c r="CF17" s="33">
        <v>3.95</v>
      </c>
      <c r="CG17" s="34">
        <v>3.1749999999999998</v>
      </c>
      <c r="CH17" s="35"/>
      <c r="CI17" s="36">
        <v>3.95</v>
      </c>
      <c r="CJ17" s="37" t="s">
        <v>255</v>
      </c>
      <c r="CK17" s="258"/>
      <c r="CL17" s="224"/>
      <c r="CM17" s="224"/>
      <c r="CN17" s="38">
        <f t="shared" si="0"/>
        <v>9.35</v>
      </c>
      <c r="CO17" s="83" t="str">
        <f t="shared" si="12"/>
        <v/>
      </c>
      <c r="CP17" s="84" t="str">
        <f t="shared" si="1"/>
        <v/>
      </c>
      <c r="CQ17" s="85" t="str">
        <f t="shared" si="2"/>
        <v/>
      </c>
      <c r="CR17" s="86" t="str">
        <f t="shared" si="3"/>
        <v/>
      </c>
      <c r="CS17" s="87" t="str">
        <f t="shared" si="4"/>
        <v/>
      </c>
      <c r="CT17" s="84" t="str">
        <f t="shared" si="5"/>
        <v/>
      </c>
      <c r="CU17" s="85" t="str">
        <f t="shared" si="13"/>
        <v/>
      </c>
      <c r="CV17" s="86"/>
      <c r="CW17" s="87" t="str">
        <f t="shared" si="14"/>
        <v/>
      </c>
      <c r="CX17" s="88">
        <f t="shared" si="15"/>
        <v>2.4</v>
      </c>
      <c r="CY17" s="85" t="str">
        <f t="shared" si="16"/>
        <v/>
      </c>
      <c r="CZ17" s="86"/>
      <c r="DA17" s="87" t="str">
        <f t="shared" si="17"/>
        <v/>
      </c>
      <c r="DB17" s="84" t="str">
        <f t="shared" si="18"/>
        <v/>
      </c>
      <c r="DC17" s="85" t="str">
        <f t="shared" si="19"/>
        <v/>
      </c>
      <c r="DD17" s="89" t="str">
        <f t="shared" si="20"/>
        <v/>
      </c>
      <c r="DE17" s="87" t="str">
        <f t="shared" si="21"/>
        <v/>
      </c>
      <c r="DF17" s="84">
        <f t="shared" si="22"/>
        <v>3.95</v>
      </c>
      <c r="DG17" s="85" t="str">
        <f t="shared" si="23"/>
        <v/>
      </c>
      <c r="DH17" s="86" t="str">
        <f t="shared" si="24"/>
        <v/>
      </c>
      <c r="DI17" s="87" t="str">
        <f t="shared" si="25"/>
        <v/>
      </c>
      <c r="DJ17" s="247"/>
    </row>
    <row r="18" spans="1:114" ht="15" thickBot="1">
      <c r="A18" s="57" t="s">
        <v>50</v>
      </c>
      <c r="B18" s="68" t="s">
        <v>44</v>
      </c>
      <c r="C18" s="370">
        <v>2</v>
      </c>
      <c r="D18" s="372"/>
      <c r="E18" s="371">
        <v>2.4</v>
      </c>
      <c r="F18" s="372"/>
      <c r="G18" s="372"/>
      <c r="H18" s="372"/>
      <c r="I18" s="372"/>
      <c r="J18" s="373"/>
      <c r="K18" s="373"/>
      <c r="L18" s="373"/>
      <c r="M18" s="373"/>
      <c r="N18" s="373"/>
      <c r="O18" s="373"/>
      <c r="P18" s="373"/>
      <c r="Q18" s="373"/>
      <c r="R18" s="373"/>
      <c r="S18" s="373"/>
      <c r="T18" s="373"/>
      <c r="U18" s="363"/>
      <c r="V18" s="363"/>
      <c r="W18" s="363"/>
      <c r="X18" s="363"/>
      <c r="Y18" s="363"/>
      <c r="Z18" s="363"/>
      <c r="AA18" s="363"/>
      <c r="AB18" s="363"/>
      <c r="AC18" s="363"/>
      <c r="AD18" s="379"/>
      <c r="AE18" s="379"/>
      <c r="AF18" s="379"/>
      <c r="AG18" s="379"/>
      <c r="AH18" s="379"/>
      <c r="AI18" s="379"/>
      <c r="AJ18" s="375"/>
      <c r="AK18" s="375"/>
      <c r="AL18" s="375"/>
      <c r="AM18" s="375"/>
      <c r="AN18" s="387">
        <v>2.5</v>
      </c>
      <c r="AO18" s="367"/>
      <c r="AP18" s="367"/>
      <c r="AQ18" s="367"/>
      <c r="AR18" s="372"/>
      <c r="AS18" s="372"/>
      <c r="AT18" s="372"/>
      <c r="AU18" s="367"/>
      <c r="AV18" s="367"/>
      <c r="AW18" s="367"/>
      <c r="AX18" s="367"/>
      <c r="AY18" s="367"/>
      <c r="AZ18" s="363"/>
      <c r="BA18" s="363"/>
      <c r="BB18" s="363"/>
      <c r="BC18" s="363"/>
      <c r="BD18" s="363"/>
      <c r="BE18" s="363"/>
      <c r="BF18" s="367"/>
      <c r="BG18" s="367"/>
      <c r="BH18" s="367"/>
      <c r="BI18" s="367"/>
      <c r="BJ18" s="367"/>
      <c r="BK18" s="367"/>
      <c r="BL18" s="367"/>
      <c r="BM18" s="367"/>
      <c r="BN18" s="367"/>
      <c r="BO18" s="367"/>
      <c r="BP18" s="367"/>
      <c r="BQ18" s="367"/>
      <c r="BR18" s="367"/>
      <c r="BS18" s="367"/>
      <c r="BT18" s="367"/>
      <c r="BU18" s="367"/>
      <c r="BV18" s="377">
        <v>2</v>
      </c>
      <c r="BW18" s="367"/>
      <c r="BX18" s="367"/>
      <c r="BY18" s="367"/>
      <c r="BZ18" s="367"/>
      <c r="CA18" s="368"/>
      <c r="CB18" s="368"/>
      <c r="CC18" s="369"/>
      <c r="CD18" s="137">
        <v>2.2250000000000001</v>
      </c>
      <c r="CE18" s="32">
        <v>2</v>
      </c>
      <c r="CF18" s="33">
        <v>2.5</v>
      </c>
      <c r="CG18" s="34" t="s">
        <v>255</v>
      </c>
      <c r="CH18" s="35"/>
      <c r="CI18" s="36"/>
      <c r="CJ18" s="37" t="s">
        <v>255</v>
      </c>
      <c r="CK18" s="258"/>
      <c r="CL18" s="224"/>
      <c r="CM18" s="224"/>
      <c r="CN18" s="38">
        <f t="shared" si="0"/>
        <v>8.9</v>
      </c>
      <c r="CO18" s="83">
        <f t="shared" si="12"/>
        <v>2.2000000000000002</v>
      </c>
      <c r="CP18" s="84" t="str">
        <f t="shared" si="1"/>
        <v/>
      </c>
      <c r="CQ18" s="85" t="str">
        <f t="shared" si="2"/>
        <v/>
      </c>
      <c r="CR18" s="86" t="str">
        <f t="shared" si="3"/>
        <v/>
      </c>
      <c r="CS18" s="87" t="str">
        <f t="shared" si="4"/>
        <v/>
      </c>
      <c r="CT18" s="84" t="str">
        <f t="shared" si="5"/>
        <v/>
      </c>
      <c r="CU18" s="85">
        <f t="shared" si="13"/>
        <v>2.5</v>
      </c>
      <c r="CV18" s="86"/>
      <c r="CW18" s="87" t="str">
        <f t="shared" si="14"/>
        <v/>
      </c>
      <c r="CX18" s="88" t="str">
        <f t="shared" si="15"/>
        <v/>
      </c>
      <c r="CY18" s="85" t="str">
        <f t="shared" si="16"/>
        <v/>
      </c>
      <c r="CZ18" s="86"/>
      <c r="DA18" s="87" t="str">
        <f t="shared" si="17"/>
        <v/>
      </c>
      <c r="DB18" s="84" t="str">
        <f t="shared" si="18"/>
        <v/>
      </c>
      <c r="DC18" s="85">
        <f t="shared" si="19"/>
        <v>2</v>
      </c>
      <c r="DD18" s="89" t="str">
        <f t="shared" si="20"/>
        <v/>
      </c>
      <c r="DE18" s="87" t="str">
        <f t="shared" si="21"/>
        <v/>
      </c>
      <c r="DF18" s="84" t="str">
        <f t="shared" si="22"/>
        <v/>
      </c>
      <c r="DG18" s="85" t="str">
        <f t="shared" si="23"/>
        <v/>
      </c>
      <c r="DH18" s="86" t="str">
        <f t="shared" si="24"/>
        <v/>
      </c>
      <c r="DI18" s="87" t="str">
        <f t="shared" si="25"/>
        <v/>
      </c>
      <c r="DJ18" s="247"/>
    </row>
    <row r="19" spans="1:114" ht="28.8" thickBot="1">
      <c r="A19" s="57" t="s">
        <v>51</v>
      </c>
      <c r="B19" s="68" t="s">
        <v>41</v>
      </c>
      <c r="C19" s="378"/>
      <c r="D19" s="372"/>
      <c r="E19" s="372"/>
      <c r="F19" s="372"/>
      <c r="G19" s="372"/>
      <c r="H19" s="372"/>
      <c r="I19" s="372"/>
      <c r="J19" s="373"/>
      <c r="K19" s="373"/>
      <c r="L19" s="373"/>
      <c r="M19" s="373"/>
      <c r="N19" s="373"/>
      <c r="O19" s="373"/>
      <c r="P19" s="373"/>
      <c r="Q19" s="373"/>
      <c r="R19" s="373"/>
      <c r="S19" s="373"/>
      <c r="T19" s="373"/>
      <c r="U19" s="363"/>
      <c r="V19" s="363"/>
      <c r="W19" s="363"/>
      <c r="X19" s="363"/>
      <c r="Y19" s="363"/>
      <c r="Z19" s="363"/>
      <c r="AA19" s="363"/>
      <c r="AB19" s="363"/>
      <c r="AC19" s="363"/>
      <c r="AD19" s="379"/>
      <c r="AE19" s="379"/>
      <c r="AF19" s="379"/>
      <c r="AG19" s="379"/>
      <c r="AH19" s="379"/>
      <c r="AI19" s="379"/>
      <c r="AJ19" s="375"/>
      <c r="AK19" s="375"/>
      <c r="AL19" s="375"/>
      <c r="AM19" s="375"/>
      <c r="AN19" s="375"/>
      <c r="AO19" s="367"/>
      <c r="AP19" s="367"/>
      <c r="AQ19" s="367"/>
      <c r="AR19" s="372"/>
      <c r="AS19" s="372"/>
      <c r="AT19" s="372"/>
      <c r="AU19" s="367"/>
      <c r="AV19" s="367"/>
      <c r="AW19" s="367"/>
      <c r="AX19" s="367"/>
      <c r="AY19" s="367"/>
      <c r="AZ19" s="363"/>
      <c r="BA19" s="363"/>
      <c r="BB19" s="363"/>
      <c r="BC19" s="363"/>
      <c r="BD19" s="363"/>
      <c r="BE19" s="363"/>
      <c r="BF19" s="367"/>
      <c r="BG19" s="367"/>
      <c r="BH19" s="367"/>
      <c r="BI19" s="367"/>
      <c r="BJ19" s="367"/>
      <c r="BK19" s="367"/>
      <c r="BL19" s="367"/>
      <c r="BM19" s="367"/>
      <c r="BN19" s="367"/>
      <c r="BO19" s="367"/>
      <c r="BP19" s="367"/>
      <c r="BQ19" s="367"/>
      <c r="BR19" s="367"/>
      <c r="BS19" s="367"/>
      <c r="BT19" s="367"/>
      <c r="BU19" s="367"/>
      <c r="BV19" s="367"/>
      <c r="BW19" s="367"/>
      <c r="BX19" s="367"/>
      <c r="BY19" s="367"/>
      <c r="BZ19" s="367"/>
      <c r="CA19" s="368"/>
      <c r="CB19" s="368"/>
      <c r="CC19" s="369"/>
      <c r="CD19" s="137" t="s">
        <v>255</v>
      </c>
      <c r="CE19" s="32" t="s">
        <v>255</v>
      </c>
      <c r="CF19" s="33" t="s">
        <v>255</v>
      </c>
      <c r="CG19" s="34" t="s">
        <v>255</v>
      </c>
      <c r="CH19" s="35" t="s">
        <v>255</v>
      </c>
      <c r="CI19" s="36" t="s">
        <v>255</v>
      </c>
      <c r="CJ19" s="37" t="s">
        <v>255</v>
      </c>
      <c r="CK19" s="258"/>
      <c r="CL19" s="224"/>
      <c r="CM19" s="224"/>
      <c r="CN19" s="38">
        <f t="shared" si="0"/>
        <v>0</v>
      </c>
      <c r="CO19" s="83" t="str">
        <f t="shared" si="12"/>
        <v/>
      </c>
      <c r="CP19" s="84" t="str">
        <f t="shared" si="1"/>
        <v/>
      </c>
      <c r="CQ19" s="85" t="str">
        <f t="shared" si="2"/>
        <v/>
      </c>
      <c r="CR19" s="86" t="str">
        <f t="shared" si="3"/>
        <v/>
      </c>
      <c r="CS19" s="87" t="str">
        <f t="shared" si="4"/>
        <v/>
      </c>
      <c r="CT19" s="84" t="str">
        <f t="shared" si="5"/>
        <v/>
      </c>
      <c r="CU19" s="85" t="str">
        <f t="shared" si="13"/>
        <v/>
      </c>
      <c r="CV19" s="86"/>
      <c r="CW19" s="87" t="str">
        <f t="shared" si="14"/>
        <v/>
      </c>
      <c r="CX19" s="88" t="str">
        <f t="shared" si="15"/>
        <v/>
      </c>
      <c r="CY19" s="85" t="str">
        <f t="shared" si="16"/>
        <v/>
      </c>
      <c r="CZ19" s="86"/>
      <c r="DA19" s="87" t="str">
        <f t="shared" si="17"/>
        <v/>
      </c>
      <c r="DB19" s="84" t="str">
        <f t="shared" si="18"/>
        <v/>
      </c>
      <c r="DC19" s="85" t="str">
        <f t="shared" si="19"/>
        <v/>
      </c>
      <c r="DD19" s="89" t="str">
        <f t="shared" si="20"/>
        <v/>
      </c>
      <c r="DE19" s="87" t="str">
        <f t="shared" si="21"/>
        <v/>
      </c>
      <c r="DF19" s="84" t="str">
        <f t="shared" si="22"/>
        <v/>
      </c>
      <c r="DG19" s="85" t="str">
        <f t="shared" si="23"/>
        <v/>
      </c>
      <c r="DH19" s="86" t="str">
        <f t="shared" si="24"/>
        <v/>
      </c>
      <c r="DI19" s="87" t="str">
        <f t="shared" si="25"/>
        <v/>
      </c>
      <c r="DJ19" s="247"/>
    </row>
    <row r="20" spans="1:114" ht="15" thickBot="1">
      <c r="A20" s="57" t="s">
        <v>52</v>
      </c>
      <c r="B20" s="68" t="s">
        <v>44</v>
      </c>
      <c r="C20" s="378"/>
      <c r="D20" s="372"/>
      <c r="E20" s="371"/>
      <c r="F20" s="372"/>
      <c r="G20" s="372"/>
      <c r="H20" s="372"/>
      <c r="I20" s="372"/>
      <c r="J20" s="383"/>
      <c r="K20" s="373"/>
      <c r="L20" s="373"/>
      <c r="M20" s="373"/>
      <c r="N20" s="373"/>
      <c r="O20" s="373"/>
      <c r="P20" s="382">
        <v>2</v>
      </c>
      <c r="Q20" s="373"/>
      <c r="R20" s="373"/>
      <c r="S20" s="373"/>
      <c r="T20" s="373"/>
      <c r="U20" s="380">
        <v>2.6</v>
      </c>
      <c r="V20" s="380">
        <v>2.21</v>
      </c>
      <c r="W20" s="363"/>
      <c r="X20" s="363"/>
      <c r="Y20" s="363"/>
      <c r="Z20" s="363"/>
      <c r="AA20" s="363"/>
      <c r="AB20" s="363"/>
      <c r="AC20" s="363"/>
      <c r="AD20" s="379"/>
      <c r="AE20" s="379"/>
      <c r="AF20" s="379"/>
      <c r="AG20" s="379"/>
      <c r="AH20" s="384">
        <v>2.7</v>
      </c>
      <c r="AI20" s="379"/>
      <c r="AJ20" s="375"/>
      <c r="AK20" s="375"/>
      <c r="AL20" s="375"/>
      <c r="AM20" s="375"/>
      <c r="AN20" s="376">
        <v>2.5</v>
      </c>
      <c r="AO20" s="367"/>
      <c r="AP20" s="367"/>
      <c r="AQ20" s="367"/>
      <c r="AR20" s="372"/>
      <c r="AS20" s="372"/>
      <c r="AT20" s="372"/>
      <c r="AU20" s="385"/>
      <c r="AV20" s="367"/>
      <c r="AW20" s="377">
        <v>3</v>
      </c>
      <c r="AX20" s="367"/>
      <c r="AY20" s="377">
        <v>3.5</v>
      </c>
      <c r="AZ20" s="363"/>
      <c r="BA20" s="363"/>
      <c r="BB20" s="363"/>
      <c r="BC20" s="363"/>
      <c r="BD20" s="363"/>
      <c r="BE20" s="363"/>
      <c r="BF20" s="367"/>
      <c r="BG20" s="367"/>
      <c r="BH20" s="367"/>
      <c r="BI20" s="367"/>
      <c r="BJ20" s="367"/>
      <c r="BK20" s="367"/>
      <c r="BL20" s="367"/>
      <c r="BM20" s="367"/>
      <c r="BN20" s="367"/>
      <c r="BO20" s="367"/>
      <c r="BP20" s="367"/>
      <c r="BQ20" s="367"/>
      <c r="BR20" s="367"/>
      <c r="BS20" s="367"/>
      <c r="BT20" s="367"/>
      <c r="BU20" s="367"/>
      <c r="BV20" s="367"/>
      <c r="BW20" s="367"/>
      <c r="BX20" s="367"/>
      <c r="BY20" s="367"/>
      <c r="BZ20" s="367"/>
      <c r="CA20" s="368"/>
      <c r="CB20" s="368"/>
      <c r="CC20" s="369"/>
      <c r="CD20" s="137">
        <v>2.56</v>
      </c>
      <c r="CE20" s="32">
        <v>2</v>
      </c>
      <c r="CF20" s="33">
        <v>3</v>
      </c>
      <c r="CG20" s="34">
        <v>2.855</v>
      </c>
      <c r="CH20" s="35"/>
      <c r="CI20" s="36">
        <v>3.5</v>
      </c>
      <c r="CJ20" s="37" t="s">
        <v>255</v>
      </c>
      <c r="CK20" s="258"/>
      <c r="CL20" s="224"/>
      <c r="CM20" s="224">
        <v>2.0299999999999998</v>
      </c>
      <c r="CN20" s="38">
        <f t="shared" si="0"/>
        <v>18.509999999999998</v>
      </c>
      <c r="CO20" s="83" t="str">
        <f t="shared" si="12"/>
        <v/>
      </c>
      <c r="CP20" s="84" t="str">
        <f t="shared" si="1"/>
        <v/>
      </c>
      <c r="CQ20" s="85">
        <f t="shared" si="2"/>
        <v>2</v>
      </c>
      <c r="CR20" s="86">
        <f t="shared" si="3"/>
        <v>2.6</v>
      </c>
      <c r="CS20" s="87">
        <f t="shared" si="4"/>
        <v>2.21</v>
      </c>
      <c r="CT20" s="84" t="str">
        <f t="shared" si="5"/>
        <v/>
      </c>
      <c r="CU20" s="85">
        <f t="shared" si="13"/>
        <v>2.5</v>
      </c>
      <c r="CV20" s="86"/>
      <c r="CW20" s="87" t="str">
        <f t="shared" si="14"/>
        <v/>
      </c>
      <c r="CX20" s="88" t="str">
        <f t="shared" si="15"/>
        <v/>
      </c>
      <c r="CY20" s="85" t="str">
        <f t="shared" si="16"/>
        <v/>
      </c>
      <c r="CZ20" s="86"/>
      <c r="DA20" s="87" t="str">
        <f t="shared" si="17"/>
        <v/>
      </c>
      <c r="DB20" s="84" t="str">
        <f t="shared" si="18"/>
        <v/>
      </c>
      <c r="DC20" s="85" t="str">
        <f t="shared" si="19"/>
        <v/>
      </c>
      <c r="DD20" s="89" t="str">
        <f t="shared" si="20"/>
        <v/>
      </c>
      <c r="DE20" s="87">
        <f t="shared" si="21"/>
        <v>2.7</v>
      </c>
      <c r="DF20" s="84" t="str">
        <f t="shared" si="22"/>
        <v/>
      </c>
      <c r="DG20" s="85">
        <f t="shared" si="23"/>
        <v>3</v>
      </c>
      <c r="DH20" s="86">
        <f t="shared" si="24"/>
        <v>3.5</v>
      </c>
      <c r="DI20" s="87" t="str">
        <f t="shared" si="25"/>
        <v/>
      </c>
      <c r="DJ20" s="247"/>
    </row>
    <row r="21" spans="1:114" ht="15" thickBot="1">
      <c r="A21" s="57" t="s">
        <v>53</v>
      </c>
      <c r="B21" s="68" t="s">
        <v>41</v>
      </c>
      <c r="C21" s="378"/>
      <c r="D21" s="371">
        <v>2.9</v>
      </c>
      <c r="E21" s="372"/>
      <c r="F21" s="372"/>
      <c r="G21" s="372"/>
      <c r="H21" s="372"/>
      <c r="I21" s="372"/>
      <c r="J21" s="383">
        <v>2.8</v>
      </c>
      <c r="K21" s="373"/>
      <c r="L21" s="383"/>
      <c r="M21" s="373"/>
      <c r="N21" s="373"/>
      <c r="O21" s="373"/>
      <c r="P21" s="382">
        <v>4</v>
      </c>
      <c r="Q21" s="382">
        <v>3.3</v>
      </c>
      <c r="R21" s="373"/>
      <c r="S21" s="373"/>
      <c r="T21" s="373"/>
      <c r="U21" s="363"/>
      <c r="V21" s="363"/>
      <c r="W21" s="381">
        <v>2.9</v>
      </c>
      <c r="X21" s="381">
        <v>2.9</v>
      </c>
      <c r="Y21" s="363"/>
      <c r="Z21" s="363"/>
      <c r="AA21" s="363"/>
      <c r="AB21" s="363"/>
      <c r="AC21" s="363">
        <v>3.2</v>
      </c>
      <c r="AD21" s="379"/>
      <c r="AE21" s="379"/>
      <c r="AF21" s="379"/>
      <c r="AG21" s="384">
        <v>2.9</v>
      </c>
      <c r="AH21" s="384"/>
      <c r="AI21" s="384"/>
      <c r="AJ21" s="375"/>
      <c r="AK21" s="375"/>
      <c r="AL21" s="375"/>
      <c r="AM21" s="375"/>
      <c r="AN21" s="387">
        <v>4.2</v>
      </c>
      <c r="AO21" s="367"/>
      <c r="AP21" s="385"/>
      <c r="AQ21" s="377">
        <v>3</v>
      </c>
      <c r="AR21" s="372"/>
      <c r="AS21" s="372"/>
      <c r="AT21" s="372"/>
      <c r="AU21" s="367"/>
      <c r="AV21" s="385"/>
      <c r="AW21" s="367"/>
      <c r="AX21" s="367"/>
      <c r="AY21" s="377">
        <v>2.95</v>
      </c>
      <c r="AZ21" s="363"/>
      <c r="BA21" s="363"/>
      <c r="BB21" s="363"/>
      <c r="BC21" s="363"/>
      <c r="BD21" s="363"/>
      <c r="BE21" s="363"/>
      <c r="BF21" s="367"/>
      <c r="BG21" s="367"/>
      <c r="BH21" s="367"/>
      <c r="BI21" s="367"/>
      <c r="BJ21" s="385">
        <v>3.9</v>
      </c>
      <c r="BK21" s="367"/>
      <c r="BL21" s="385">
        <v>3.5</v>
      </c>
      <c r="BM21" s="367"/>
      <c r="BN21" s="367"/>
      <c r="BO21" s="367"/>
      <c r="BP21" s="367"/>
      <c r="BQ21" s="367"/>
      <c r="BR21" s="367"/>
      <c r="BS21" s="367"/>
      <c r="BT21" s="377"/>
      <c r="BU21" s="367"/>
      <c r="BV21" s="377">
        <v>3.5</v>
      </c>
      <c r="BW21" s="367"/>
      <c r="BX21" s="377"/>
      <c r="BY21" s="367"/>
      <c r="BZ21" s="367"/>
      <c r="CA21" s="368"/>
      <c r="CB21" s="368"/>
      <c r="CC21" s="369"/>
      <c r="CD21" s="137">
        <v>3.3416666666666663</v>
      </c>
      <c r="CE21" s="32">
        <v>2.8</v>
      </c>
      <c r="CF21" s="33">
        <v>4.2</v>
      </c>
      <c r="CG21" s="34">
        <v>3.125</v>
      </c>
      <c r="CH21" s="35"/>
      <c r="CI21" s="36">
        <v>2.95</v>
      </c>
      <c r="CJ21" s="37" t="s">
        <v>255</v>
      </c>
      <c r="CK21" s="258"/>
      <c r="CL21" s="224"/>
      <c r="CM21" s="224">
        <v>1.73</v>
      </c>
      <c r="CN21" s="38">
        <f t="shared" si="0"/>
        <v>45.949999999999996</v>
      </c>
      <c r="CO21" s="83">
        <f t="shared" si="12"/>
        <v>2.9</v>
      </c>
      <c r="CP21" s="84" t="str">
        <f t="shared" si="1"/>
        <v/>
      </c>
      <c r="CQ21" s="85">
        <f t="shared" si="2"/>
        <v>3.4</v>
      </c>
      <c r="CR21" s="86">
        <f t="shared" si="3"/>
        <v>3.3</v>
      </c>
      <c r="CS21" s="87">
        <f t="shared" si="4"/>
        <v>3.05</v>
      </c>
      <c r="CT21" s="84">
        <f t="shared" si="5"/>
        <v>2.9</v>
      </c>
      <c r="CU21" s="85">
        <f t="shared" si="13"/>
        <v>4.2</v>
      </c>
      <c r="CV21" s="86"/>
      <c r="CW21" s="87">
        <f t="shared" si="14"/>
        <v>3</v>
      </c>
      <c r="CX21" s="88" t="str">
        <f t="shared" si="15"/>
        <v/>
      </c>
      <c r="CY21" s="85" t="str">
        <f t="shared" si="16"/>
        <v/>
      </c>
      <c r="CZ21" s="86"/>
      <c r="DA21" s="87" t="str">
        <f t="shared" si="17"/>
        <v/>
      </c>
      <c r="DB21" s="84" t="str">
        <f t="shared" si="18"/>
        <v/>
      </c>
      <c r="DC21" s="85">
        <f t="shared" si="19"/>
        <v>3.6333333333333333</v>
      </c>
      <c r="DD21" s="89" t="str">
        <f t="shared" si="20"/>
        <v/>
      </c>
      <c r="DE21" s="87" t="str">
        <f t="shared" si="21"/>
        <v/>
      </c>
      <c r="DF21" s="84">
        <f t="shared" si="22"/>
        <v>2.9</v>
      </c>
      <c r="DG21" s="85" t="str">
        <f t="shared" si="23"/>
        <v/>
      </c>
      <c r="DH21" s="86">
        <f t="shared" si="24"/>
        <v>2.95</v>
      </c>
      <c r="DI21" s="87" t="str">
        <f t="shared" si="25"/>
        <v/>
      </c>
      <c r="DJ21" s="247"/>
    </row>
    <row r="22" spans="1:114" ht="15" thickBot="1">
      <c r="A22" s="57" t="s">
        <v>234</v>
      </c>
      <c r="B22" s="68" t="s">
        <v>41</v>
      </c>
      <c r="C22" s="378"/>
      <c r="D22" s="372"/>
      <c r="E22" s="372"/>
      <c r="F22" s="372"/>
      <c r="G22" s="372"/>
      <c r="H22" s="372"/>
      <c r="I22" s="372"/>
      <c r="J22" s="373"/>
      <c r="K22" s="373"/>
      <c r="L22" s="373"/>
      <c r="M22" s="373"/>
      <c r="N22" s="373"/>
      <c r="O22" s="373"/>
      <c r="P22" s="382">
        <v>4</v>
      </c>
      <c r="Q22" s="373"/>
      <c r="R22" s="373"/>
      <c r="S22" s="373"/>
      <c r="T22" s="373"/>
      <c r="U22" s="363"/>
      <c r="V22" s="363"/>
      <c r="W22" s="363"/>
      <c r="X22" s="363"/>
      <c r="Y22" s="363"/>
      <c r="Z22" s="363"/>
      <c r="AA22" s="363"/>
      <c r="AB22" s="363"/>
      <c r="AC22" s="363"/>
      <c r="AD22" s="379"/>
      <c r="AE22" s="379"/>
      <c r="AF22" s="379"/>
      <c r="AG22" s="379"/>
      <c r="AH22" s="379"/>
      <c r="AI22" s="379"/>
      <c r="AJ22" s="375"/>
      <c r="AK22" s="375"/>
      <c r="AL22" s="375"/>
      <c r="AM22" s="375"/>
      <c r="AN22" s="376">
        <v>4.2</v>
      </c>
      <c r="AO22" s="367"/>
      <c r="AP22" s="367"/>
      <c r="AQ22" s="367"/>
      <c r="AR22" s="372"/>
      <c r="AS22" s="372"/>
      <c r="AT22" s="372"/>
      <c r="AU22" s="367"/>
      <c r="AV22" s="367"/>
      <c r="AW22" s="367"/>
      <c r="AX22" s="367"/>
      <c r="AY22" s="367"/>
      <c r="AZ22" s="363"/>
      <c r="BA22" s="363"/>
      <c r="BB22" s="363"/>
      <c r="BC22" s="363"/>
      <c r="BD22" s="363"/>
      <c r="BE22" s="363"/>
      <c r="BF22" s="385">
        <v>3.8</v>
      </c>
      <c r="BG22" s="367"/>
      <c r="BH22" s="367"/>
      <c r="BI22" s="367"/>
      <c r="BJ22" s="367"/>
      <c r="BK22" s="367"/>
      <c r="BL22" s="367"/>
      <c r="BM22" s="367"/>
      <c r="BN22" s="367"/>
      <c r="BO22" s="367"/>
      <c r="BP22" s="367"/>
      <c r="BQ22" s="367"/>
      <c r="BR22" s="367"/>
      <c r="BS22" s="367"/>
      <c r="BT22" s="367"/>
      <c r="BU22" s="367"/>
      <c r="BV22" s="367"/>
      <c r="BW22" s="367"/>
      <c r="BX22" s="367"/>
      <c r="BY22" s="367"/>
      <c r="BZ22" s="367"/>
      <c r="CA22" s="368"/>
      <c r="CB22" s="368"/>
      <c r="CC22" s="369"/>
      <c r="CD22" s="137">
        <v>4</v>
      </c>
      <c r="CE22" s="32">
        <v>3.8</v>
      </c>
      <c r="CF22" s="33">
        <v>4.2</v>
      </c>
      <c r="CG22" s="34" t="s">
        <v>255</v>
      </c>
      <c r="CH22" s="35"/>
      <c r="CI22" s="36"/>
      <c r="CJ22" s="37" t="s">
        <v>255</v>
      </c>
      <c r="CK22" s="258"/>
      <c r="CL22" s="224"/>
      <c r="CM22" s="224"/>
      <c r="CN22" s="38">
        <f t="shared" si="0"/>
        <v>12</v>
      </c>
      <c r="CO22" s="83" t="str">
        <f t="shared" si="12"/>
        <v/>
      </c>
      <c r="CP22" s="84" t="str">
        <f t="shared" si="1"/>
        <v/>
      </c>
      <c r="CQ22" s="85">
        <f t="shared" si="2"/>
        <v>4</v>
      </c>
      <c r="CR22" s="86" t="str">
        <f t="shared" si="3"/>
        <v/>
      </c>
      <c r="CS22" s="87" t="str">
        <f t="shared" si="4"/>
        <v/>
      </c>
      <c r="CT22" s="84" t="str">
        <f t="shared" si="5"/>
        <v/>
      </c>
      <c r="CU22" s="85">
        <f t="shared" si="13"/>
        <v>4.2</v>
      </c>
      <c r="CV22" s="86"/>
      <c r="CW22" s="87" t="str">
        <f t="shared" si="14"/>
        <v/>
      </c>
      <c r="CX22" s="88" t="str">
        <f t="shared" si="15"/>
        <v/>
      </c>
      <c r="CY22" s="85" t="str">
        <f t="shared" si="16"/>
        <v/>
      </c>
      <c r="CZ22" s="86"/>
      <c r="DA22" s="87" t="str">
        <f t="shared" si="17"/>
        <v/>
      </c>
      <c r="DB22" s="84" t="str">
        <f t="shared" si="18"/>
        <v/>
      </c>
      <c r="DC22" s="85">
        <f t="shared" si="19"/>
        <v>3.8</v>
      </c>
      <c r="DD22" s="89" t="str">
        <f t="shared" si="20"/>
        <v/>
      </c>
      <c r="DE22" s="87" t="str">
        <f t="shared" si="21"/>
        <v/>
      </c>
      <c r="DF22" s="84" t="str">
        <f t="shared" si="22"/>
        <v/>
      </c>
      <c r="DG22" s="85" t="str">
        <f t="shared" si="23"/>
        <v/>
      </c>
      <c r="DH22" s="86" t="str">
        <f t="shared" si="24"/>
        <v/>
      </c>
      <c r="DI22" s="87" t="str">
        <f t="shared" si="25"/>
        <v/>
      </c>
      <c r="DJ22" s="247"/>
    </row>
    <row r="23" spans="1:114" ht="15" thickBot="1">
      <c r="A23" s="57" t="s">
        <v>54</v>
      </c>
      <c r="B23" s="68" t="s">
        <v>41</v>
      </c>
      <c r="C23" s="378"/>
      <c r="D23" s="372"/>
      <c r="E23" s="372"/>
      <c r="F23" s="372"/>
      <c r="G23" s="372"/>
      <c r="H23" s="372"/>
      <c r="I23" s="372"/>
      <c r="J23" s="373"/>
      <c r="K23" s="373"/>
      <c r="L23" s="373"/>
      <c r="M23" s="373"/>
      <c r="N23" s="373"/>
      <c r="O23" s="373"/>
      <c r="P23" s="373"/>
      <c r="Q23" s="373"/>
      <c r="R23" s="373"/>
      <c r="S23" s="373"/>
      <c r="T23" s="373"/>
      <c r="U23" s="363"/>
      <c r="V23" s="363"/>
      <c r="W23" s="363"/>
      <c r="X23" s="363"/>
      <c r="Y23" s="363"/>
      <c r="Z23" s="363"/>
      <c r="AA23" s="363"/>
      <c r="AB23" s="363"/>
      <c r="AC23" s="363"/>
      <c r="AD23" s="384"/>
      <c r="AE23" s="379"/>
      <c r="AF23" s="379"/>
      <c r="AG23" s="384">
        <v>4.2</v>
      </c>
      <c r="AH23" s="379"/>
      <c r="AI23" s="379"/>
      <c r="AJ23" s="375"/>
      <c r="AK23" s="375"/>
      <c r="AL23" s="375"/>
      <c r="AM23" s="375"/>
      <c r="AN23" s="375"/>
      <c r="AO23" s="367"/>
      <c r="AP23" s="367"/>
      <c r="AQ23" s="367"/>
      <c r="AR23" s="372"/>
      <c r="AS23" s="372"/>
      <c r="AT23" s="372"/>
      <c r="AU23" s="367"/>
      <c r="AV23" s="367"/>
      <c r="AW23" s="367"/>
      <c r="AX23" s="367"/>
      <c r="AY23" s="377">
        <v>3.95</v>
      </c>
      <c r="AZ23" s="363"/>
      <c r="BA23" s="363"/>
      <c r="BB23" s="363"/>
      <c r="BC23" s="363"/>
      <c r="BD23" s="363"/>
      <c r="BE23" s="363"/>
      <c r="BF23" s="367"/>
      <c r="BG23" s="367"/>
      <c r="BH23" s="367"/>
      <c r="BI23" s="367"/>
      <c r="BJ23" s="367"/>
      <c r="BK23" s="367"/>
      <c r="BL23" s="367"/>
      <c r="BM23" s="367"/>
      <c r="BN23" s="367"/>
      <c r="BO23" s="367"/>
      <c r="BP23" s="367"/>
      <c r="BQ23" s="367"/>
      <c r="BR23" s="367"/>
      <c r="BS23" s="367"/>
      <c r="BT23" s="367"/>
      <c r="BU23" s="367"/>
      <c r="BV23" s="367"/>
      <c r="BW23" s="367"/>
      <c r="BX23" s="377"/>
      <c r="BY23" s="377">
        <v>3.5</v>
      </c>
      <c r="BZ23" s="367"/>
      <c r="CA23" s="368"/>
      <c r="CB23" s="368"/>
      <c r="CC23" s="369"/>
      <c r="CD23" s="137">
        <v>3.85</v>
      </c>
      <c r="CE23" s="32">
        <v>3.5</v>
      </c>
      <c r="CF23" s="33">
        <v>4.2</v>
      </c>
      <c r="CG23" s="34">
        <v>4.75</v>
      </c>
      <c r="CH23" s="35"/>
      <c r="CI23" s="36"/>
      <c r="CJ23" s="37" t="s">
        <v>255</v>
      </c>
      <c r="CK23" s="258"/>
      <c r="CL23" s="224"/>
      <c r="CM23" s="224">
        <v>2.46</v>
      </c>
      <c r="CN23" s="38">
        <f t="shared" si="0"/>
        <v>11.65</v>
      </c>
      <c r="CO23" s="83" t="str">
        <f t="shared" si="12"/>
        <v/>
      </c>
      <c r="CP23" s="84" t="str">
        <f t="shared" si="1"/>
        <v/>
      </c>
      <c r="CQ23" s="85" t="str">
        <f t="shared" si="2"/>
        <v/>
      </c>
      <c r="CR23" s="86" t="str">
        <f t="shared" si="3"/>
        <v/>
      </c>
      <c r="CS23" s="87" t="str">
        <f t="shared" si="4"/>
        <v/>
      </c>
      <c r="CT23" s="84" t="str">
        <f t="shared" si="5"/>
        <v/>
      </c>
      <c r="CU23" s="85" t="str">
        <f t="shared" si="13"/>
        <v/>
      </c>
      <c r="CV23" s="86"/>
      <c r="CW23" s="87" t="str">
        <f t="shared" si="14"/>
        <v/>
      </c>
      <c r="CX23" s="88" t="str">
        <f t="shared" si="15"/>
        <v/>
      </c>
      <c r="CY23" s="85" t="str">
        <f t="shared" si="16"/>
        <v/>
      </c>
      <c r="CZ23" s="86"/>
      <c r="DA23" s="87" t="str">
        <f t="shared" si="17"/>
        <v/>
      </c>
      <c r="DB23" s="84" t="str">
        <f t="shared" si="18"/>
        <v/>
      </c>
      <c r="DC23" s="85" t="str">
        <f t="shared" si="19"/>
        <v/>
      </c>
      <c r="DD23" s="89" t="str">
        <f t="shared" si="20"/>
        <v/>
      </c>
      <c r="DE23" s="87" t="str">
        <f t="shared" si="21"/>
        <v/>
      </c>
      <c r="DF23" s="84">
        <f t="shared" si="22"/>
        <v>4.2</v>
      </c>
      <c r="DG23" s="85" t="str">
        <f t="shared" si="23"/>
        <v/>
      </c>
      <c r="DH23" s="86">
        <f t="shared" si="24"/>
        <v>3.95</v>
      </c>
      <c r="DI23" s="87" t="str">
        <f t="shared" si="25"/>
        <v/>
      </c>
      <c r="DJ23" s="247"/>
    </row>
    <row r="24" spans="1:114" ht="15" thickBot="1">
      <c r="A24" s="57" t="s">
        <v>55</v>
      </c>
      <c r="B24" s="68" t="s">
        <v>41</v>
      </c>
      <c r="C24" s="378"/>
      <c r="D24" s="371">
        <v>3.5</v>
      </c>
      <c r="E24" s="371"/>
      <c r="F24" s="372"/>
      <c r="G24" s="372"/>
      <c r="H24" s="372"/>
      <c r="I24" s="372"/>
      <c r="J24" s="373"/>
      <c r="K24" s="373"/>
      <c r="L24" s="373"/>
      <c r="M24" s="373"/>
      <c r="N24" s="373"/>
      <c r="O24" s="373"/>
      <c r="P24" s="382">
        <v>4.5</v>
      </c>
      <c r="Q24" s="373"/>
      <c r="R24" s="373"/>
      <c r="S24" s="373"/>
      <c r="T24" s="373"/>
      <c r="U24" s="363"/>
      <c r="V24" s="363"/>
      <c r="W24" s="381"/>
      <c r="X24" s="381"/>
      <c r="Y24" s="363"/>
      <c r="Z24" s="363"/>
      <c r="AA24" s="363"/>
      <c r="AB24" s="363"/>
      <c r="AC24" s="363"/>
      <c r="AD24" s="379"/>
      <c r="AE24" s="379"/>
      <c r="AF24" s="379"/>
      <c r="AG24" s="384">
        <v>4.2</v>
      </c>
      <c r="AH24" s="379"/>
      <c r="AI24" s="379"/>
      <c r="AJ24" s="375"/>
      <c r="AK24" s="375"/>
      <c r="AL24" s="375"/>
      <c r="AM24" s="375"/>
      <c r="AN24" s="375"/>
      <c r="AO24" s="367"/>
      <c r="AP24" s="367"/>
      <c r="AQ24" s="367"/>
      <c r="AR24" s="372"/>
      <c r="AS24" s="372"/>
      <c r="AT24" s="372"/>
      <c r="AU24" s="367"/>
      <c r="AV24" s="367"/>
      <c r="AW24" s="367"/>
      <c r="AX24" s="367"/>
      <c r="AY24" s="377">
        <v>3.95</v>
      </c>
      <c r="AZ24" s="363"/>
      <c r="BA24" s="363"/>
      <c r="BB24" s="363"/>
      <c r="BC24" s="363"/>
      <c r="BD24" s="363"/>
      <c r="BE24" s="363"/>
      <c r="BF24" s="367"/>
      <c r="BG24" s="367"/>
      <c r="BH24" s="367"/>
      <c r="BI24" s="367"/>
      <c r="BJ24" s="385">
        <v>3.9</v>
      </c>
      <c r="BK24" s="367"/>
      <c r="BL24" s="367"/>
      <c r="BM24" s="367"/>
      <c r="BN24" s="367"/>
      <c r="BO24" s="367"/>
      <c r="BP24" s="367"/>
      <c r="BQ24" s="367"/>
      <c r="BR24" s="367"/>
      <c r="BS24" s="367"/>
      <c r="BT24" s="367"/>
      <c r="BU24" s="367"/>
      <c r="BV24" s="367"/>
      <c r="BW24" s="367"/>
      <c r="BX24" s="367"/>
      <c r="BY24" s="367"/>
      <c r="BZ24" s="367"/>
      <c r="CA24" s="368"/>
      <c r="CB24" s="368"/>
      <c r="CC24" s="369"/>
      <c r="CD24" s="137">
        <v>4.25</v>
      </c>
      <c r="CE24" s="32">
        <v>3.5</v>
      </c>
      <c r="CF24" s="33">
        <v>4.5</v>
      </c>
      <c r="CG24" s="34">
        <v>4.75</v>
      </c>
      <c r="CH24" s="35"/>
      <c r="CI24" s="36"/>
      <c r="CJ24" s="37" t="s">
        <v>255</v>
      </c>
      <c r="CK24" s="258"/>
      <c r="CL24" s="224"/>
      <c r="CM24" s="224">
        <v>2.54</v>
      </c>
      <c r="CN24" s="38">
        <f t="shared" si="0"/>
        <v>20.049999999999997</v>
      </c>
      <c r="CO24" s="83">
        <f t="shared" si="12"/>
        <v>3.5</v>
      </c>
      <c r="CP24" s="84" t="str">
        <f t="shared" si="1"/>
        <v/>
      </c>
      <c r="CQ24" s="85">
        <f t="shared" si="2"/>
        <v>4.5</v>
      </c>
      <c r="CR24" s="86" t="str">
        <f t="shared" si="3"/>
        <v/>
      </c>
      <c r="CS24" s="87" t="str">
        <f t="shared" si="4"/>
        <v/>
      </c>
      <c r="CT24" s="84" t="str">
        <f t="shared" si="5"/>
        <v/>
      </c>
      <c r="CU24" s="85" t="str">
        <f t="shared" si="13"/>
        <v/>
      </c>
      <c r="CV24" s="86"/>
      <c r="CW24" s="87" t="str">
        <f t="shared" si="14"/>
        <v/>
      </c>
      <c r="CX24" s="88" t="str">
        <f t="shared" si="15"/>
        <v/>
      </c>
      <c r="CY24" s="85" t="str">
        <f t="shared" si="16"/>
        <v/>
      </c>
      <c r="CZ24" s="86"/>
      <c r="DA24" s="87" t="str">
        <f t="shared" si="17"/>
        <v/>
      </c>
      <c r="DB24" s="84" t="str">
        <f t="shared" si="18"/>
        <v/>
      </c>
      <c r="DC24" s="85">
        <f t="shared" si="19"/>
        <v>3.9</v>
      </c>
      <c r="DD24" s="89" t="str">
        <f t="shared" si="20"/>
        <v/>
      </c>
      <c r="DE24" s="87" t="str">
        <f t="shared" si="21"/>
        <v/>
      </c>
      <c r="DF24" s="84">
        <f t="shared" si="22"/>
        <v>4.2</v>
      </c>
      <c r="DG24" s="85" t="str">
        <f t="shared" si="23"/>
        <v/>
      </c>
      <c r="DH24" s="86">
        <f t="shared" si="24"/>
        <v>3.95</v>
      </c>
      <c r="DI24" s="87" t="str">
        <f t="shared" si="25"/>
        <v/>
      </c>
      <c r="DJ24" s="247"/>
    </row>
    <row r="25" spans="1:114" s="183" customFormat="1" ht="15" thickBot="1">
      <c r="A25" s="164" t="s">
        <v>56</v>
      </c>
      <c r="B25" s="165" t="s">
        <v>41</v>
      </c>
      <c r="C25" s="370">
        <v>3</v>
      </c>
      <c r="D25" s="372"/>
      <c r="E25" s="372"/>
      <c r="F25" s="372"/>
      <c r="G25" s="372"/>
      <c r="H25" s="372"/>
      <c r="I25" s="372"/>
      <c r="J25" s="383"/>
      <c r="K25" s="373"/>
      <c r="L25" s="373"/>
      <c r="M25" s="373"/>
      <c r="N25" s="373"/>
      <c r="O25" s="373"/>
      <c r="P25" s="373"/>
      <c r="Q25" s="373"/>
      <c r="R25" s="373"/>
      <c r="S25" s="373"/>
      <c r="T25" s="373"/>
      <c r="U25" s="363"/>
      <c r="V25" s="363"/>
      <c r="W25" s="363"/>
      <c r="X25" s="363"/>
      <c r="Y25" s="363"/>
      <c r="Z25" s="363"/>
      <c r="AA25" s="363"/>
      <c r="AB25" s="363"/>
      <c r="AC25" s="363"/>
      <c r="AD25" s="379"/>
      <c r="AE25" s="379"/>
      <c r="AF25" s="379"/>
      <c r="AG25" s="384">
        <v>3.8</v>
      </c>
      <c r="AH25" s="379"/>
      <c r="AI25" s="379"/>
      <c r="AJ25" s="375"/>
      <c r="AK25" s="376">
        <v>3.5</v>
      </c>
      <c r="AL25" s="375"/>
      <c r="AM25" s="375"/>
      <c r="AN25" s="375"/>
      <c r="AO25" s="385">
        <v>1.9</v>
      </c>
      <c r="AP25" s="367"/>
      <c r="AQ25" s="367"/>
      <c r="AR25" s="372"/>
      <c r="AS25" s="372"/>
      <c r="AT25" s="372"/>
      <c r="AU25" s="367"/>
      <c r="AV25" s="367"/>
      <c r="AW25" s="385"/>
      <c r="AX25" s="367"/>
      <c r="AY25" s="367"/>
      <c r="AZ25" s="363"/>
      <c r="BA25" s="363"/>
      <c r="BB25" s="363"/>
      <c r="BC25" s="363"/>
      <c r="BD25" s="363"/>
      <c r="BE25" s="363"/>
      <c r="BF25" s="385">
        <v>3</v>
      </c>
      <c r="BG25" s="367"/>
      <c r="BH25" s="367"/>
      <c r="BI25" s="367"/>
      <c r="BJ25" s="367"/>
      <c r="BK25" s="367"/>
      <c r="BL25" s="367"/>
      <c r="BM25" s="367"/>
      <c r="BN25" s="367"/>
      <c r="BO25" s="367"/>
      <c r="BP25" s="367"/>
      <c r="BQ25" s="367"/>
      <c r="BR25" s="367"/>
      <c r="BS25" s="367"/>
      <c r="BT25" s="367"/>
      <c r="BU25" s="367"/>
      <c r="BV25" s="377">
        <v>3.5</v>
      </c>
      <c r="BW25" s="367"/>
      <c r="BX25" s="377"/>
      <c r="BY25" s="367"/>
      <c r="BZ25" s="367"/>
      <c r="CA25" s="368"/>
      <c r="CB25" s="368"/>
      <c r="CC25" s="369"/>
      <c r="CD25" s="166">
        <v>3.3600000000000003</v>
      </c>
      <c r="CE25" s="167">
        <v>3</v>
      </c>
      <c r="CF25" s="168">
        <v>3.8</v>
      </c>
      <c r="CG25" s="169">
        <v>2.8499999999999996</v>
      </c>
      <c r="CH25" s="170"/>
      <c r="CI25" s="171">
        <v>3.8</v>
      </c>
      <c r="CJ25" s="172" t="s">
        <v>255</v>
      </c>
      <c r="CK25" s="259"/>
      <c r="CL25" s="225"/>
      <c r="CM25" s="225">
        <v>1.84</v>
      </c>
      <c r="CN25" s="175">
        <f t="shared" si="0"/>
        <v>18.700000000000003</v>
      </c>
      <c r="CO25" s="176">
        <f t="shared" si="12"/>
        <v>3</v>
      </c>
      <c r="CP25" s="177" t="str">
        <f t="shared" si="1"/>
        <v/>
      </c>
      <c r="CQ25" s="178" t="str">
        <f t="shared" si="2"/>
        <v/>
      </c>
      <c r="CR25" s="179" t="str">
        <f t="shared" si="3"/>
        <v/>
      </c>
      <c r="CS25" s="180" t="str">
        <f t="shared" si="4"/>
        <v/>
      </c>
      <c r="CT25" s="177" t="str">
        <f t="shared" si="5"/>
        <v/>
      </c>
      <c r="CU25" s="178">
        <f t="shared" si="13"/>
        <v>3.5</v>
      </c>
      <c r="CV25" s="179"/>
      <c r="CW25" s="180" t="str">
        <f t="shared" si="14"/>
        <v/>
      </c>
      <c r="CX25" s="181">
        <f t="shared" si="15"/>
        <v>1.9</v>
      </c>
      <c r="CY25" s="178" t="str">
        <f t="shared" si="16"/>
        <v/>
      </c>
      <c r="CZ25" s="179"/>
      <c r="DA25" s="180" t="str">
        <f t="shared" si="17"/>
        <v/>
      </c>
      <c r="DB25" s="177" t="str">
        <f t="shared" si="18"/>
        <v/>
      </c>
      <c r="DC25" s="178">
        <f t="shared" si="19"/>
        <v>3.25</v>
      </c>
      <c r="DD25" s="182" t="str">
        <f t="shared" si="20"/>
        <v/>
      </c>
      <c r="DE25" s="180" t="str">
        <f t="shared" si="21"/>
        <v/>
      </c>
      <c r="DF25" s="177">
        <f t="shared" si="22"/>
        <v>3.8</v>
      </c>
      <c r="DG25" s="178" t="str">
        <f t="shared" si="23"/>
        <v/>
      </c>
      <c r="DH25" s="179" t="str">
        <f t="shared" si="24"/>
        <v/>
      </c>
      <c r="DI25" s="180" t="str">
        <f t="shared" si="25"/>
        <v/>
      </c>
      <c r="DJ25" s="248"/>
    </row>
    <row r="26" spans="1:114" s="183" customFormat="1" ht="15" thickBot="1">
      <c r="A26" s="164" t="s">
        <v>56</v>
      </c>
      <c r="B26" s="165" t="s">
        <v>62</v>
      </c>
      <c r="C26" s="378"/>
      <c r="D26" s="372"/>
      <c r="E26" s="372"/>
      <c r="F26" s="372"/>
      <c r="G26" s="372"/>
      <c r="H26" s="372"/>
      <c r="I26" s="372"/>
      <c r="J26" s="373"/>
      <c r="K26" s="373"/>
      <c r="L26" s="373"/>
      <c r="M26" s="373"/>
      <c r="N26" s="373"/>
      <c r="O26" s="373"/>
      <c r="P26" s="373"/>
      <c r="Q26" s="373"/>
      <c r="R26" s="373"/>
      <c r="S26" s="373"/>
      <c r="T26" s="373"/>
      <c r="U26" s="363"/>
      <c r="V26" s="363"/>
      <c r="W26" s="363"/>
      <c r="X26" s="363"/>
      <c r="Y26" s="363"/>
      <c r="Z26" s="363"/>
      <c r="AA26" s="363"/>
      <c r="AB26" s="363"/>
      <c r="AC26" s="363"/>
      <c r="AD26" s="379"/>
      <c r="AE26" s="379"/>
      <c r="AF26" s="379"/>
      <c r="AG26" s="379"/>
      <c r="AH26" s="379"/>
      <c r="AI26" s="379"/>
      <c r="AJ26" s="375"/>
      <c r="AK26" s="375"/>
      <c r="AL26" s="375"/>
      <c r="AM26" s="375"/>
      <c r="AN26" s="375"/>
      <c r="AO26" s="367"/>
      <c r="AP26" s="367"/>
      <c r="AQ26" s="367"/>
      <c r="AR26" s="372"/>
      <c r="AS26" s="372"/>
      <c r="AT26" s="372"/>
      <c r="AU26" s="367"/>
      <c r="AV26" s="367"/>
      <c r="AW26" s="367"/>
      <c r="AX26" s="367"/>
      <c r="AY26" s="377">
        <v>3.3</v>
      </c>
      <c r="AZ26" s="363"/>
      <c r="BA26" s="363"/>
      <c r="BB26" s="363"/>
      <c r="BC26" s="363"/>
      <c r="BD26" s="363"/>
      <c r="BE26" s="363"/>
      <c r="BF26" s="367"/>
      <c r="BG26" s="367"/>
      <c r="BH26" s="367"/>
      <c r="BI26" s="367"/>
      <c r="BJ26" s="367"/>
      <c r="BK26" s="367"/>
      <c r="BL26" s="367"/>
      <c r="BM26" s="367"/>
      <c r="BN26" s="367"/>
      <c r="BO26" s="367"/>
      <c r="BP26" s="367"/>
      <c r="BQ26" s="367"/>
      <c r="BR26" s="367"/>
      <c r="BS26" s="367"/>
      <c r="BT26" s="367"/>
      <c r="BU26" s="367"/>
      <c r="BV26" s="367"/>
      <c r="BW26" s="367"/>
      <c r="BX26" s="367"/>
      <c r="BY26" s="367"/>
      <c r="BZ26" s="367"/>
      <c r="CA26" s="368"/>
      <c r="CB26" s="368"/>
      <c r="CC26" s="369"/>
      <c r="CD26" s="166" t="s">
        <v>255</v>
      </c>
      <c r="CE26" s="167"/>
      <c r="CF26" s="168"/>
      <c r="CG26" s="169">
        <v>3.3</v>
      </c>
      <c r="CH26" s="170"/>
      <c r="CI26" s="171">
        <v>3.3</v>
      </c>
      <c r="CJ26" s="172" t="s">
        <v>255</v>
      </c>
      <c r="CK26" s="259"/>
      <c r="CL26" s="225"/>
      <c r="CM26" s="225"/>
      <c r="CN26" s="175">
        <f t="shared" si="0"/>
        <v>3.3</v>
      </c>
      <c r="CO26" s="176" t="str">
        <f t="shared" si="12"/>
        <v/>
      </c>
      <c r="CP26" s="177" t="str">
        <f t="shared" si="1"/>
        <v/>
      </c>
      <c r="CQ26" s="178" t="str">
        <f t="shared" si="2"/>
        <v/>
      </c>
      <c r="CR26" s="179" t="str">
        <f t="shared" si="3"/>
        <v/>
      </c>
      <c r="CS26" s="180" t="str">
        <f t="shared" si="4"/>
        <v/>
      </c>
      <c r="CT26" s="177" t="str">
        <f t="shared" si="5"/>
        <v/>
      </c>
      <c r="CU26" s="178" t="str">
        <f t="shared" si="13"/>
        <v/>
      </c>
      <c r="CV26" s="179"/>
      <c r="CW26" s="180" t="str">
        <f t="shared" si="14"/>
        <v/>
      </c>
      <c r="CX26" s="181" t="str">
        <f t="shared" si="15"/>
        <v/>
      </c>
      <c r="CY26" s="178" t="str">
        <f t="shared" si="16"/>
        <v/>
      </c>
      <c r="CZ26" s="179"/>
      <c r="DA26" s="180" t="str">
        <f t="shared" si="17"/>
        <v/>
      </c>
      <c r="DB26" s="177" t="str">
        <f t="shared" si="18"/>
        <v/>
      </c>
      <c r="DC26" s="178" t="str">
        <f t="shared" si="19"/>
        <v/>
      </c>
      <c r="DD26" s="182" t="str">
        <f t="shared" si="20"/>
        <v/>
      </c>
      <c r="DE26" s="180" t="str">
        <f t="shared" si="21"/>
        <v/>
      </c>
      <c r="DF26" s="177" t="str">
        <f t="shared" si="22"/>
        <v/>
      </c>
      <c r="DG26" s="178" t="str">
        <f t="shared" si="23"/>
        <v/>
      </c>
      <c r="DH26" s="179">
        <f t="shared" si="24"/>
        <v>3.3</v>
      </c>
      <c r="DI26" s="180" t="str">
        <f t="shared" si="25"/>
        <v/>
      </c>
      <c r="DJ26" s="248"/>
    </row>
    <row r="27" spans="1:114" s="183" customFormat="1" ht="15" thickBot="1">
      <c r="A27" s="184" t="s">
        <v>57</v>
      </c>
      <c r="B27" s="165" t="s">
        <v>41</v>
      </c>
      <c r="C27" s="378"/>
      <c r="D27" s="372"/>
      <c r="E27" s="372"/>
      <c r="F27" s="372"/>
      <c r="G27" s="372"/>
      <c r="H27" s="372"/>
      <c r="I27" s="372"/>
      <c r="J27" s="383"/>
      <c r="K27" s="373"/>
      <c r="L27" s="373"/>
      <c r="M27" s="373"/>
      <c r="N27" s="373"/>
      <c r="O27" s="373"/>
      <c r="P27" s="373"/>
      <c r="Q27" s="373"/>
      <c r="R27" s="373"/>
      <c r="S27" s="373"/>
      <c r="T27" s="373"/>
      <c r="U27" s="363"/>
      <c r="V27" s="363"/>
      <c r="W27" s="381"/>
      <c r="X27" s="381"/>
      <c r="Y27" s="363"/>
      <c r="Z27" s="363"/>
      <c r="AA27" s="363"/>
      <c r="AB27" s="363"/>
      <c r="AC27" s="363"/>
      <c r="AD27" s="379"/>
      <c r="AE27" s="379"/>
      <c r="AF27" s="379"/>
      <c r="AG27" s="379"/>
      <c r="AH27" s="379"/>
      <c r="AI27" s="379"/>
      <c r="AJ27" s="375"/>
      <c r="AK27" s="375"/>
      <c r="AL27" s="375"/>
      <c r="AM27" s="375"/>
      <c r="AN27" s="375"/>
      <c r="AO27" s="367"/>
      <c r="AP27" s="367"/>
      <c r="AQ27" s="367"/>
      <c r="AR27" s="372"/>
      <c r="AS27" s="372"/>
      <c r="AT27" s="372"/>
      <c r="AU27" s="367"/>
      <c r="AV27" s="367"/>
      <c r="AW27" s="367"/>
      <c r="AX27" s="367"/>
      <c r="AY27" s="367"/>
      <c r="AZ27" s="363"/>
      <c r="BA27" s="363"/>
      <c r="BB27" s="363"/>
      <c r="BC27" s="363"/>
      <c r="BD27" s="363"/>
      <c r="BE27" s="363"/>
      <c r="BF27" s="367"/>
      <c r="BG27" s="367"/>
      <c r="BH27" s="367"/>
      <c r="BI27" s="367"/>
      <c r="BJ27" s="367"/>
      <c r="BK27" s="367"/>
      <c r="BL27" s="367"/>
      <c r="BM27" s="367"/>
      <c r="BN27" s="367"/>
      <c r="BO27" s="367"/>
      <c r="BP27" s="367"/>
      <c r="BQ27" s="367"/>
      <c r="BR27" s="367"/>
      <c r="BS27" s="367"/>
      <c r="BT27" s="367"/>
      <c r="BU27" s="367"/>
      <c r="BV27" s="367"/>
      <c r="BW27" s="367"/>
      <c r="BX27" s="367"/>
      <c r="BY27" s="367"/>
      <c r="BZ27" s="367"/>
      <c r="CA27" s="368"/>
      <c r="CB27" s="368"/>
      <c r="CC27" s="369"/>
      <c r="CD27" s="166" t="s">
        <v>255</v>
      </c>
      <c r="CE27" s="167" t="s">
        <v>255</v>
      </c>
      <c r="CF27" s="168" t="s">
        <v>255</v>
      </c>
      <c r="CG27" s="169" t="s">
        <v>255</v>
      </c>
      <c r="CH27" s="170" t="s">
        <v>255</v>
      </c>
      <c r="CI27" s="171" t="s">
        <v>255</v>
      </c>
      <c r="CJ27" s="172" t="s">
        <v>255</v>
      </c>
      <c r="CK27" s="259"/>
      <c r="CL27" s="225"/>
      <c r="CM27" s="225"/>
      <c r="CN27" s="175">
        <f t="shared" si="0"/>
        <v>0</v>
      </c>
      <c r="CO27" s="176" t="str">
        <f t="shared" si="12"/>
        <v/>
      </c>
      <c r="CP27" s="177" t="str">
        <f t="shared" si="1"/>
        <v/>
      </c>
      <c r="CQ27" s="178" t="str">
        <f t="shared" si="2"/>
        <v/>
      </c>
      <c r="CR27" s="179" t="str">
        <f t="shared" si="3"/>
        <v/>
      </c>
      <c r="CS27" s="180" t="str">
        <f t="shared" si="4"/>
        <v/>
      </c>
      <c r="CT27" s="177" t="str">
        <f t="shared" si="5"/>
        <v/>
      </c>
      <c r="CU27" s="178" t="str">
        <f t="shared" si="13"/>
        <v/>
      </c>
      <c r="CV27" s="179"/>
      <c r="CW27" s="180" t="str">
        <f t="shared" si="14"/>
        <v/>
      </c>
      <c r="CX27" s="181" t="str">
        <f t="shared" si="15"/>
        <v/>
      </c>
      <c r="CY27" s="178" t="str">
        <f t="shared" si="16"/>
        <v/>
      </c>
      <c r="CZ27" s="179"/>
      <c r="DA27" s="180" t="str">
        <f t="shared" si="17"/>
        <v/>
      </c>
      <c r="DB27" s="177" t="str">
        <f t="shared" si="18"/>
        <v/>
      </c>
      <c r="DC27" s="178" t="str">
        <f t="shared" si="19"/>
        <v/>
      </c>
      <c r="DD27" s="182" t="str">
        <f t="shared" si="20"/>
        <v/>
      </c>
      <c r="DE27" s="180" t="str">
        <f t="shared" si="21"/>
        <v/>
      </c>
      <c r="DF27" s="177" t="str">
        <f t="shared" si="22"/>
        <v/>
      </c>
      <c r="DG27" s="178" t="str">
        <f t="shared" si="23"/>
        <v/>
      </c>
      <c r="DH27" s="179" t="str">
        <f t="shared" si="24"/>
        <v/>
      </c>
      <c r="DI27" s="180" t="str">
        <f t="shared" si="25"/>
        <v/>
      </c>
      <c r="DJ27" s="248"/>
    </row>
    <row r="28" spans="1:114" s="183" customFormat="1" ht="15" thickBot="1">
      <c r="A28" s="184" t="s">
        <v>59</v>
      </c>
      <c r="B28" s="165" t="s">
        <v>41</v>
      </c>
      <c r="C28" s="378"/>
      <c r="D28" s="372"/>
      <c r="E28" s="372"/>
      <c r="F28" s="372"/>
      <c r="G28" s="372"/>
      <c r="H28" s="372"/>
      <c r="I28" s="372"/>
      <c r="J28" s="373"/>
      <c r="K28" s="373"/>
      <c r="L28" s="373"/>
      <c r="M28" s="373"/>
      <c r="N28" s="373"/>
      <c r="O28" s="373"/>
      <c r="P28" s="373"/>
      <c r="Q28" s="373"/>
      <c r="R28" s="373"/>
      <c r="S28" s="373"/>
      <c r="T28" s="373"/>
      <c r="U28" s="363"/>
      <c r="V28" s="363"/>
      <c r="W28" s="363"/>
      <c r="X28" s="363"/>
      <c r="Y28" s="363"/>
      <c r="Z28" s="363"/>
      <c r="AA28" s="363"/>
      <c r="AB28" s="363"/>
      <c r="AC28" s="363"/>
      <c r="AD28" s="379"/>
      <c r="AE28" s="379"/>
      <c r="AF28" s="379"/>
      <c r="AG28" s="379"/>
      <c r="AH28" s="379"/>
      <c r="AI28" s="379"/>
      <c r="AJ28" s="375"/>
      <c r="AK28" s="375"/>
      <c r="AL28" s="375"/>
      <c r="AM28" s="375"/>
      <c r="AN28" s="375"/>
      <c r="AO28" s="367"/>
      <c r="AP28" s="367"/>
      <c r="AQ28" s="367"/>
      <c r="AR28" s="372"/>
      <c r="AS28" s="372"/>
      <c r="AT28" s="372"/>
      <c r="AU28" s="367"/>
      <c r="AV28" s="367"/>
      <c r="AW28" s="385"/>
      <c r="AX28" s="367"/>
      <c r="AY28" s="367"/>
      <c r="AZ28" s="363"/>
      <c r="BA28" s="363"/>
      <c r="BB28" s="363"/>
      <c r="BC28" s="363"/>
      <c r="BD28" s="363"/>
      <c r="BE28" s="363"/>
      <c r="BF28" s="367"/>
      <c r="BG28" s="367"/>
      <c r="BH28" s="367"/>
      <c r="BI28" s="367"/>
      <c r="BJ28" s="367"/>
      <c r="BK28" s="367"/>
      <c r="BL28" s="367"/>
      <c r="BM28" s="367"/>
      <c r="BN28" s="367"/>
      <c r="BO28" s="367"/>
      <c r="BP28" s="367"/>
      <c r="BQ28" s="367"/>
      <c r="BR28" s="367"/>
      <c r="BS28" s="367"/>
      <c r="BT28" s="367"/>
      <c r="BU28" s="367"/>
      <c r="BV28" s="377">
        <v>2.1</v>
      </c>
      <c r="BW28" s="367"/>
      <c r="BX28" s="367"/>
      <c r="BY28" s="367"/>
      <c r="BZ28" s="367"/>
      <c r="CA28" s="368"/>
      <c r="CB28" s="368"/>
      <c r="CC28" s="369"/>
      <c r="CD28" s="166">
        <v>2.1</v>
      </c>
      <c r="CE28" s="167"/>
      <c r="CF28" s="168"/>
      <c r="CG28" s="169" t="s">
        <v>255</v>
      </c>
      <c r="CH28" s="170"/>
      <c r="CI28" s="171"/>
      <c r="CJ28" s="172" t="s">
        <v>255</v>
      </c>
      <c r="CK28" s="259"/>
      <c r="CL28" s="225"/>
      <c r="CM28" s="225"/>
      <c r="CN28" s="175">
        <f t="shared" si="0"/>
        <v>2.1</v>
      </c>
      <c r="CO28" s="176" t="str">
        <f t="shared" si="12"/>
        <v/>
      </c>
      <c r="CP28" s="177" t="str">
        <f t="shared" si="1"/>
        <v/>
      </c>
      <c r="CQ28" s="178" t="str">
        <f t="shared" si="2"/>
        <v/>
      </c>
      <c r="CR28" s="179" t="str">
        <f t="shared" si="3"/>
        <v/>
      </c>
      <c r="CS28" s="180" t="str">
        <f t="shared" si="4"/>
        <v/>
      </c>
      <c r="CT28" s="177" t="str">
        <f t="shared" si="5"/>
        <v/>
      </c>
      <c r="CU28" s="178" t="str">
        <f t="shared" si="13"/>
        <v/>
      </c>
      <c r="CV28" s="179"/>
      <c r="CW28" s="180" t="str">
        <f t="shared" si="14"/>
        <v/>
      </c>
      <c r="CX28" s="181" t="str">
        <f t="shared" si="15"/>
        <v/>
      </c>
      <c r="CY28" s="178" t="str">
        <f t="shared" si="16"/>
        <v/>
      </c>
      <c r="CZ28" s="179"/>
      <c r="DA28" s="180" t="str">
        <f t="shared" si="17"/>
        <v/>
      </c>
      <c r="DB28" s="177" t="str">
        <f t="shared" si="18"/>
        <v/>
      </c>
      <c r="DC28" s="178">
        <f t="shared" si="19"/>
        <v>2.1</v>
      </c>
      <c r="DD28" s="182" t="str">
        <f t="shared" si="20"/>
        <v/>
      </c>
      <c r="DE28" s="180" t="str">
        <f t="shared" si="21"/>
        <v/>
      </c>
      <c r="DF28" s="177" t="str">
        <f t="shared" si="22"/>
        <v/>
      </c>
      <c r="DG28" s="178" t="str">
        <f t="shared" si="23"/>
        <v/>
      </c>
      <c r="DH28" s="179" t="str">
        <f t="shared" si="24"/>
        <v/>
      </c>
      <c r="DI28" s="180" t="str">
        <f t="shared" si="25"/>
        <v/>
      </c>
      <c r="DJ28" s="248"/>
    </row>
    <row r="29" spans="1:114" s="183" customFormat="1" ht="15" thickBot="1">
      <c r="A29" s="184" t="s">
        <v>59</v>
      </c>
      <c r="B29" s="165" t="s">
        <v>62</v>
      </c>
      <c r="C29" s="378"/>
      <c r="D29" s="372"/>
      <c r="E29" s="372"/>
      <c r="F29" s="372"/>
      <c r="G29" s="372"/>
      <c r="H29" s="372"/>
      <c r="I29" s="372"/>
      <c r="J29" s="383"/>
      <c r="K29" s="373"/>
      <c r="L29" s="373"/>
      <c r="M29" s="373"/>
      <c r="N29" s="373"/>
      <c r="O29" s="373"/>
      <c r="P29" s="373"/>
      <c r="Q29" s="373"/>
      <c r="R29" s="373"/>
      <c r="S29" s="373"/>
      <c r="T29" s="373"/>
      <c r="U29" s="363"/>
      <c r="V29" s="363"/>
      <c r="W29" s="363"/>
      <c r="X29" s="363"/>
      <c r="Y29" s="363"/>
      <c r="Z29" s="363"/>
      <c r="AA29" s="363"/>
      <c r="AB29" s="363"/>
      <c r="AC29" s="363"/>
      <c r="AD29" s="379"/>
      <c r="AE29" s="379"/>
      <c r="AF29" s="379"/>
      <c r="AG29" s="379"/>
      <c r="AH29" s="379"/>
      <c r="AI29" s="379"/>
      <c r="AJ29" s="375"/>
      <c r="AK29" s="375"/>
      <c r="AL29" s="375"/>
      <c r="AM29" s="375"/>
      <c r="AN29" s="375"/>
      <c r="AO29" s="385"/>
      <c r="AP29" s="367"/>
      <c r="AQ29" s="367"/>
      <c r="AR29" s="372"/>
      <c r="AS29" s="372"/>
      <c r="AT29" s="372"/>
      <c r="AU29" s="367"/>
      <c r="AV29" s="385"/>
      <c r="AW29" s="367"/>
      <c r="AX29" s="367"/>
      <c r="AY29" s="367"/>
      <c r="AZ29" s="363"/>
      <c r="BA29" s="363"/>
      <c r="BB29" s="363"/>
      <c r="BC29" s="363"/>
      <c r="BD29" s="363"/>
      <c r="BE29" s="363"/>
      <c r="BF29" s="367"/>
      <c r="BG29" s="367"/>
      <c r="BH29" s="367"/>
      <c r="BI29" s="367"/>
      <c r="BJ29" s="367"/>
      <c r="BK29" s="367"/>
      <c r="BL29" s="367"/>
      <c r="BM29" s="367"/>
      <c r="BN29" s="367"/>
      <c r="BO29" s="367"/>
      <c r="BP29" s="367"/>
      <c r="BQ29" s="367"/>
      <c r="BR29" s="367"/>
      <c r="BS29" s="367"/>
      <c r="BT29" s="367"/>
      <c r="BU29" s="367"/>
      <c r="BV29" s="367"/>
      <c r="BW29" s="367"/>
      <c r="BX29" s="367"/>
      <c r="BY29" s="367"/>
      <c r="BZ29" s="367"/>
      <c r="CA29" s="368"/>
      <c r="CB29" s="368"/>
      <c r="CC29" s="369"/>
      <c r="CD29" s="166" t="s">
        <v>255</v>
      </c>
      <c r="CE29" s="167" t="s">
        <v>255</v>
      </c>
      <c r="CF29" s="168" t="s">
        <v>255</v>
      </c>
      <c r="CG29" s="169" t="s">
        <v>255</v>
      </c>
      <c r="CH29" s="170" t="s">
        <v>255</v>
      </c>
      <c r="CI29" s="171" t="s">
        <v>255</v>
      </c>
      <c r="CJ29" s="172" t="s">
        <v>255</v>
      </c>
      <c r="CK29" s="259"/>
      <c r="CL29" s="225"/>
      <c r="CM29" s="225"/>
      <c r="CN29" s="175">
        <f t="shared" si="0"/>
        <v>0</v>
      </c>
      <c r="CO29" s="176" t="str">
        <f t="shared" si="12"/>
        <v/>
      </c>
      <c r="CP29" s="177" t="str">
        <f t="shared" si="1"/>
        <v/>
      </c>
      <c r="CQ29" s="178" t="str">
        <f t="shared" si="2"/>
        <v/>
      </c>
      <c r="CR29" s="179" t="str">
        <f t="shared" si="3"/>
        <v/>
      </c>
      <c r="CS29" s="180" t="str">
        <f t="shared" si="4"/>
        <v/>
      </c>
      <c r="CT29" s="177" t="str">
        <f t="shared" si="5"/>
        <v/>
      </c>
      <c r="CU29" s="178" t="str">
        <f t="shared" ref="CU29" si="27">IFERROR(AVERAGE(AJ29,AK29,AN29,AL29,AM29), "")</f>
        <v/>
      </c>
      <c r="CV29" s="179"/>
      <c r="CW29" s="180" t="str">
        <f t="shared" ref="CW29" si="28">IFERROR(AVERAGE(AP29,AQ29), "")</f>
        <v/>
      </c>
      <c r="CX29" s="181" t="str">
        <f t="shared" ref="CX29" si="29">IFERROR(AVERAGE(AO29), "")</f>
        <v/>
      </c>
      <c r="CY29" s="178" t="str">
        <f t="shared" ref="CY29" si="30">IFERROR(AVERAGE(AR29,AS29,AT29), "")</f>
        <v/>
      </c>
      <c r="CZ29" s="179"/>
      <c r="DA29" s="180" t="str">
        <f t="shared" ref="DA29" si="31">IFERROR(AVERAGE(AZ29,BB29,BD29), "")</f>
        <v/>
      </c>
      <c r="DB29" s="177" t="str">
        <f t="shared" ref="DB29" si="32">IFERROR(AVERAGE(BA29,BC29), "")</f>
        <v/>
      </c>
      <c r="DC29" s="178" t="str">
        <f t="shared" ref="DC29" si="33">IFERROR(AVERAGE(BF29,BH29,BI29,BJ29,BL29,BP29,BR29,BS29,BV29,BZ29,BT29),"")</f>
        <v/>
      </c>
      <c r="DD29" s="182" t="str">
        <f t="shared" ref="DD29" si="34">IFERROR(AVERAGE(BG29,BK29,BM29,BN29,BQ29), "")</f>
        <v/>
      </c>
      <c r="DE29" s="180" t="str">
        <f t="shared" ref="DE29" si="35">IFERROR(AVERAGE(AD29,AH29,AI29), "")</f>
        <v/>
      </c>
      <c r="DF29" s="177" t="str">
        <f t="shared" ref="DF29" si="36">IFERROR(AVERAGE(AF29,AG29), "")</f>
        <v/>
      </c>
      <c r="DG29" s="178" t="str">
        <f t="shared" ref="DG29" si="37">IFERROR(AVERAGE(AU29,AV29,AW29), "")</f>
        <v/>
      </c>
      <c r="DH29" s="179" t="str">
        <f t="shared" ref="DH29" si="38">IFERROR(AVERAGE(AY29), "")</f>
        <v/>
      </c>
      <c r="DI29" s="180" t="str">
        <f t="shared" si="25"/>
        <v/>
      </c>
      <c r="DJ29" s="248"/>
    </row>
    <row r="30" spans="1:114" s="183" customFormat="1" ht="15" thickBot="1">
      <c r="A30" s="184" t="s">
        <v>60</v>
      </c>
      <c r="B30" s="165" t="s">
        <v>41</v>
      </c>
      <c r="C30" s="378"/>
      <c r="D30" s="372"/>
      <c r="E30" s="371"/>
      <c r="F30" s="372"/>
      <c r="G30" s="372"/>
      <c r="H30" s="372"/>
      <c r="I30" s="372"/>
      <c r="J30" s="383"/>
      <c r="K30" s="373"/>
      <c r="L30" s="373"/>
      <c r="M30" s="373"/>
      <c r="N30" s="373"/>
      <c r="O30" s="373"/>
      <c r="P30" s="373"/>
      <c r="Q30" s="373"/>
      <c r="R30" s="373"/>
      <c r="S30" s="373"/>
      <c r="T30" s="373"/>
      <c r="U30" s="381"/>
      <c r="V30" s="363"/>
      <c r="W30" s="363"/>
      <c r="X30" s="363"/>
      <c r="Y30" s="363"/>
      <c r="Z30" s="363"/>
      <c r="AA30" s="363"/>
      <c r="AB30" s="363"/>
      <c r="AC30" s="363"/>
      <c r="AD30" s="379"/>
      <c r="AE30" s="379"/>
      <c r="AF30" s="379"/>
      <c r="AG30" s="379"/>
      <c r="AH30" s="379"/>
      <c r="AI30" s="379"/>
      <c r="AJ30" s="375"/>
      <c r="AK30" s="375"/>
      <c r="AL30" s="375"/>
      <c r="AM30" s="375"/>
      <c r="AN30" s="375"/>
      <c r="AO30" s="367"/>
      <c r="AP30" s="367"/>
      <c r="AQ30" s="367"/>
      <c r="AR30" s="372"/>
      <c r="AS30" s="372"/>
      <c r="AT30" s="372"/>
      <c r="AU30" s="367"/>
      <c r="AV30" s="385"/>
      <c r="AW30" s="367"/>
      <c r="AX30" s="367"/>
      <c r="AY30" s="367"/>
      <c r="AZ30" s="363"/>
      <c r="BA30" s="363"/>
      <c r="BB30" s="363"/>
      <c r="BC30" s="363"/>
      <c r="BD30" s="363"/>
      <c r="BE30" s="363"/>
      <c r="BF30" s="367"/>
      <c r="BG30" s="367"/>
      <c r="BH30" s="367"/>
      <c r="BI30" s="367"/>
      <c r="BJ30" s="367"/>
      <c r="BK30" s="367"/>
      <c r="BL30" s="367"/>
      <c r="BM30" s="367"/>
      <c r="BN30" s="367"/>
      <c r="BO30" s="367"/>
      <c r="BP30" s="367"/>
      <c r="BQ30" s="367"/>
      <c r="BR30" s="367"/>
      <c r="BS30" s="367"/>
      <c r="BT30" s="367"/>
      <c r="BU30" s="367"/>
      <c r="BV30" s="367"/>
      <c r="BW30" s="367"/>
      <c r="BX30" s="367"/>
      <c r="BY30" s="367"/>
      <c r="BZ30" s="367"/>
      <c r="CA30" s="369"/>
      <c r="CB30" s="369"/>
      <c r="CC30" s="369"/>
      <c r="CD30" s="166" t="s">
        <v>255</v>
      </c>
      <c r="CE30" s="167" t="s">
        <v>255</v>
      </c>
      <c r="CF30" s="168" t="s">
        <v>255</v>
      </c>
      <c r="CG30" s="169" t="s">
        <v>255</v>
      </c>
      <c r="CH30" s="170" t="s">
        <v>255</v>
      </c>
      <c r="CI30" s="171" t="s">
        <v>255</v>
      </c>
      <c r="CJ30" s="172" t="s">
        <v>255</v>
      </c>
      <c r="CK30" s="259"/>
      <c r="CL30" s="225"/>
      <c r="CM30" s="225"/>
      <c r="CN30" s="175">
        <f t="shared" si="0"/>
        <v>0</v>
      </c>
      <c r="CO30" s="176" t="str">
        <f t="shared" si="12"/>
        <v/>
      </c>
      <c r="CP30" s="177" t="str">
        <f t="shared" si="1"/>
        <v/>
      </c>
      <c r="CQ30" s="178" t="str">
        <f t="shared" si="2"/>
        <v/>
      </c>
      <c r="CR30" s="179" t="str">
        <f t="shared" si="3"/>
        <v/>
      </c>
      <c r="CS30" s="180" t="str">
        <f t="shared" si="4"/>
        <v/>
      </c>
      <c r="CT30" s="177" t="str">
        <f t="shared" si="5"/>
        <v/>
      </c>
      <c r="CU30" s="178" t="str">
        <f t="shared" si="13"/>
        <v/>
      </c>
      <c r="CV30" s="179"/>
      <c r="CW30" s="180" t="str">
        <f t="shared" si="14"/>
        <v/>
      </c>
      <c r="CX30" s="181" t="str">
        <f t="shared" si="15"/>
        <v/>
      </c>
      <c r="CY30" s="178" t="str">
        <f t="shared" si="16"/>
        <v/>
      </c>
      <c r="CZ30" s="179"/>
      <c r="DA30" s="180" t="str">
        <f t="shared" si="17"/>
        <v/>
      </c>
      <c r="DB30" s="177" t="str">
        <f t="shared" si="18"/>
        <v/>
      </c>
      <c r="DC30" s="178" t="str">
        <f t="shared" si="19"/>
        <v/>
      </c>
      <c r="DD30" s="182" t="str">
        <f t="shared" si="20"/>
        <v/>
      </c>
      <c r="DE30" s="180" t="str">
        <f t="shared" si="21"/>
        <v/>
      </c>
      <c r="DF30" s="177" t="str">
        <f t="shared" si="22"/>
        <v/>
      </c>
      <c r="DG30" s="178" t="str">
        <f t="shared" si="23"/>
        <v/>
      </c>
      <c r="DH30" s="179" t="str">
        <f t="shared" si="24"/>
        <v/>
      </c>
      <c r="DI30" s="180" t="str">
        <f t="shared" si="25"/>
        <v/>
      </c>
      <c r="DJ30" s="248"/>
    </row>
    <row r="31" spans="1:114" s="183" customFormat="1" ht="15" thickBot="1">
      <c r="A31" s="184" t="s">
        <v>60</v>
      </c>
      <c r="B31" s="165" t="s">
        <v>62</v>
      </c>
      <c r="C31" s="378"/>
      <c r="D31" s="372"/>
      <c r="E31" s="372"/>
      <c r="F31" s="372"/>
      <c r="G31" s="372"/>
      <c r="H31" s="372"/>
      <c r="I31" s="372"/>
      <c r="J31" s="373"/>
      <c r="K31" s="373"/>
      <c r="L31" s="373"/>
      <c r="M31" s="373"/>
      <c r="N31" s="373"/>
      <c r="O31" s="373"/>
      <c r="P31" s="373"/>
      <c r="Q31" s="373"/>
      <c r="R31" s="373"/>
      <c r="S31" s="373"/>
      <c r="T31" s="373"/>
      <c r="U31" s="363"/>
      <c r="V31" s="363"/>
      <c r="W31" s="363"/>
      <c r="X31" s="363"/>
      <c r="Y31" s="363"/>
      <c r="Z31" s="363"/>
      <c r="AA31" s="363"/>
      <c r="AB31" s="363"/>
      <c r="AC31" s="363"/>
      <c r="AD31" s="379"/>
      <c r="AE31" s="379"/>
      <c r="AF31" s="379"/>
      <c r="AG31" s="384">
        <v>3.8</v>
      </c>
      <c r="AH31" s="379"/>
      <c r="AI31" s="379"/>
      <c r="AJ31" s="375"/>
      <c r="AK31" s="375"/>
      <c r="AL31" s="375"/>
      <c r="AM31" s="375"/>
      <c r="AN31" s="375"/>
      <c r="AO31" s="367"/>
      <c r="AP31" s="385"/>
      <c r="AQ31" s="367"/>
      <c r="AR31" s="372"/>
      <c r="AS31" s="372"/>
      <c r="AT31" s="372"/>
      <c r="AU31" s="367"/>
      <c r="AV31" s="367"/>
      <c r="AW31" s="367"/>
      <c r="AX31" s="367"/>
      <c r="AY31" s="377">
        <v>3.2</v>
      </c>
      <c r="AZ31" s="363"/>
      <c r="BA31" s="363"/>
      <c r="BB31" s="363"/>
      <c r="BC31" s="363"/>
      <c r="BD31" s="363"/>
      <c r="BE31" s="363"/>
      <c r="BF31" s="367"/>
      <c r="BG31" s="367"/>
      <c r="BH31" s="367"/>
      <c r="BI31" s="367"/>
      <c r="BJ31" s="367"/>
      <c r="BK31" s="367"/>
      <c r="BL31" s="367"/>
      <c r="BM31" s="367"/>
      <c r="BN31" s="367"/>
      <c r="BO31" s="367"/>
      <c r="BP31" s="367"/>
      <c r="BQ31" s="367"/>
      <c r="BR31" s="367"/>
      <c r="BS31" s="367"/>
      <c r="BT31" s="367"/>
      <c r="BU31" s="367"/>
      <c r="BV31" s="367"/>
      <c r="BW31" s="367"/>
      <c r="BX31" s="367"/>
      <c r="BY31" s="367"/>
      <c r="BZ31" s="367"/>
      <c r="CA31" s="369"/>
      <c r="CB31" s="369"/>
      <c r="CC31" s="369"/>
      <c r="CD31" s="166">
        <v>3.8</v>
      </c>
      <c r="CE31" s="167"/>
      <c r="CF31" s="168"/>
      <c r="CG31" s="169">
        <v>3.5</v>
      </c>
      <c r="CH31" s="170"/>
      <c r="CI31" s="171">
        <v>3.8</v>
      </c>
      <c r="CJ31" s="172" t="s">
        <v>255</v>
      </c>
      <c r="CK31" s="259"/>
      <c r="CL31" s="225"/>
      <c r="CM31" s="225">
        <v>1.84</v>
      </c>
      <c r="CN31" s="175">
        <f t="shared" si="0"/>
        <v>7</v>
      </c>
      <c r="CO31" s="176" t="str">
        <f t="shared" si="12"/>
        <v/>
      </c>
      <c r="CP31" s="177" t="str">
        <f t="shared" si="1"/>
        <v/>
      </c>
      <c r="CQ31" s="178" t="str">
        <f t="shared" si="2"/>
        <v/>
      </c>
      <c r="CR31" s="179" t="str">
        <f t="shared" si="3"/>
        <v/>
      </c>
      <c r="CS31" s="180" t="str">
        <f t="shared" si="4"/>
        <v/>
      </c>
      <c r="CT31" s="177" t="str">
        <f t="shared" si="5"/>
        <v/>
      </c>
      <c r="CU31" s="178" t="str">
        <f t="shared" si="13"/>
        <v/>
      </c>
      <c r="CV31" s="179"/>
      <c r="CW31" s="180" t="str">
        <f t="shared" si="14"/>
        <v/>
      </c>
      <c r="CX31" s="181" t="str">
        <f t="shared" si="15"/>
        <v/>
      </c>
      <c r="CY31" s="178" t="str">
        <f t="shared" si="16"/>
        <v/>
      </c>
      <c r="CZ31" s="179"/>
      <c r="DA31" s="180" t="str">
        <f t="shared" si="17"/>
        <v/>
      </c>
      <c r="DB31" s="177" t="str">
        <f t="shared" si="18"/>
        <v/>
      </c>
      <c r="DC31" s="178" t="str">
        <f t="shared" si="19"/>
        <v/>
      </c>
      <c r="DD31" s="182" t="str">
        <f t="shared" si="20"/>
        <v/>
      </c>
      <c r="DE31" s="180" t="str">
        <f t="shared" si="21"/>
        <v/>
      </c>
      <c r="DF31" s="177">
        <f t="shared" si="22"/>
        <v>3.8</v>
      </c>
      <c r="DG31" s="178" t="str">
        <f t="shared" si="23"/>
        <v/>
      </c>
      <c r="DH31" s="179">
        <f t="shared" si="24"/>
        <v>3.2</v>
      </c>
      <c r="DI31" s="180" t="str">
        <f t="shared" si="25"/>
        <v/>
      </c>
      <c r="DJ31" s="248"/>
    </row>
    <row r="32" spans="1:114" s="183" customFormat="1" ht="15" thickBot="1">
      <c r="A32" s="184" t="s">
        <v>61</v>
      </c>
      <c r="B32" s="165" t="s">
        <v>41</v>
      </c>
      <c r="C32" s="378"/>
      <c r="D32" s="372"/>
      <c r="E32" s="386">
        <v>3.2</v>
      </c>
      <c r="F32" s="372"/>
      <c r="G32" s="372"/>
      <c r="H32" s="372"/>
      <c r="I32" s="372"/>
      <c r="J32" s="373"/>
      <c r="K32" s="373"/>
      <c r="L32" s="373"/>
      <c r="M32" s="373"/>
      <c r="N32" s="373"/>
      <c r="O32" s="373"/>
      <c r="P32" s="373"/>
      <c r="Q32" s="373"/>
      <c r="R32" s="373"/>
      <c r="S32" s="373"/>
      <c r="T32" s="373"/>
      <c r="U32" s="363"/>
      <c r="V32" s="363"/>
      <c r="W32" s="381"/>
      <c r="X32" s="381"/>
      <c r="Y32" s="363"/>
      <c r="Z32" s="363"/>
      <c r="AA32" s="363"/>
      <c r="AB32" s="363"/>
      <c r="AC32" s="363"/>
      <c r="AD32" s="379"/>
      <c r="AE32" s="379"/>
      <c r="AF32" s="379"/>
      <c r="AG32" s="379"/>
      <c r="AH32" s="379"/>
      <c r="AI32" s="379"/>
      <c r="AJ32" s="375"/>
      <c r="AK32" s="375"/>
      <c r="AL32" s="375"/>
      <c r="AM32" s="375"/>
      <c r="AN32" s="376">
        <v>4</v>
      </c>
      <c r="AO32" s="385"/>
      <c r="AP32" s="367"/>
      <c r="AQ32" s="367"/>
      <c r="AR32" s="372"/>
      <c r="AS32" s="372"/>
      <c r="AT32" s="372"/>
      <c r="AU32" s="367"/>
      <c r="AV32" s="367"/>
      <c r="AW32" s="367"/>
      <c r="AX32" s="367"/>
      <c r="AY32" s="367"/>
      <c r="AZ32" s="363"/>
      <c r="BA32" s="363"/>
      <c r="BB32" s="363"/>
      <c r="BC32" s="363"/>
      <c r="BD32" s="363"/>
      <c r="BE32" s="363"/>
      <c r="BF32" s="367"/>
      <c r="BG32" s="367"/>
      <c r="BH32" s="367"/>
      <c r="BI32" s="367"/>
      <c r="BJ32" s="367"/>
      <c r="BK32" s="367"/>
      <c r="BL32" s="367"/>
      <c r="BM32" s="367"/>
      <c r="BN32" s="367"/>
      <c r="BO32" s="367"/>
      <c r="BP32" s="367"/>
      <c r="BQ32" s="367"/>
      <c r="BR32" s="367"/>
      <c r="BS32" s="367"/>
      <c r="BT32" s="367"/>
      <c r="BU32" s="367"/>
      <c r="BV32" s="367"/>
      <c r="BW32" s="367"/>
      <c r="BX32" s="367"/>
      <c r="BY32" s="367"/>
      <c r="BZ32" s="367"/>
      <c r="CA32" s="369"/>
      <c r="CB32" s="369"/>
      <c r="CC32" s="369"/>
      <c r="CD32" s="166">
        <v>3.6</v>
      </c>
      <c r="CE32" s="167">
        <v>3.2</v>
      </c>
      <c r="CF32" s="168">
        <v>4</v>
      </c>
      <c r="CG32" s="169" t="s">
        <v>255</v>
      </c>
      <c r="CH32" s="170"/>
      <c r="CI32" s="171"/>
      <c r="CJ32" s="172" t="s">
        <v>255</v>
      </c>
      <c r="CK32" s="259"/>
      <c r="CL32" s="225"/>
      <c r="CM32" s="225"/>
      <c r="CN32" s="175">
        <f t="shared" si="0"/>
        <v>7.2</v>
      </c>
      <c r="CO32" s="176">
        <f t="shared" si="12"/>
        <v>3.2</v>
      </c>
      <c r="CP32" s="177" t="str">
        <f t="shared" si="1"/>
        <v/>
      </c>
      <c r="CQ32" s="178" t="str">
        <f t="shared" si="2"/>
        <v/>
      </c>
      <c r="CR32" s="179" t="str">
        <f t="shared" si="3"/>
        <v/>
      </c>
      <c r="CS32" s="180" t="str">
        <f t="shared" si="4"/>
        <v/>
      </c>
      <c r="CT32" s="177" t="str">
        <f t="shared" si="5"/>
        <v/>
      </c>
      <c r="CU32" s="178">
        <f t="shared" si="13"/>
        <v>4</v>
      </c>
      <c r="CV32" s="179"/>
      <c r="CW32" s="180" t="str">
        <f t="shared" si="14"/>
        <v/>
      </c>
      <c r="CX32" s="181" t="str">
        <f t="shared" si="15"/>
        <v/>
      </c>
      <c r="CY32" s="178" t="str">
        <f t="shared" si="16"/>
        <v/>
      </c>
      <c r="CZ32" s="179"/>
      <c r="DA32" s="180" t="str">
        <f t="shared" si="17"/>
        <v/>
      </c>
      <c r="DB32" s="177" t="str">
        <f t="shared" si="18"/>
        <v/>
      </c>
      <c r="DC32" s="178" t="str">
        <f t="shared" si="19"/>
        <v/>
      </c>
      <c r="DD32" s="182" t="str">
        <f t="shared" si="20"/>
        <v/>
      </c>
      <c r="DE32" s="180" t="str">
        <f t="shared" si="21"/>
        <v/>
      </c>
      <c r="DF32" s="177" t="str">
        <f t="shared" si="22"/>
        <v/>
      </c>
      <c r="DG32" s="178" t="str">
        <f t="shared" si="23"/>
        <v/>
      </c>
      <c r="DH32" s="179" t="str">
        <f t="shared" si="24"/>
        <v/>
      </c>
      <c r="DI32" s="180" t="str">
        <f t="shared" si="25"/>
        <v/>
      </c>
      <c r="DJ32" s="248"/>
    </row>
    <row r="33" spans="1:114" s="183" customFormat="1" ht="15" thickBot="1">
      <c r="A33" s="184" t="s">
        <v>61</v>
      </c>
      <c r="B33" s="165" t="s">
        <v>62</v>
      </c>
      <c r="C33" s="378"/>
      <c r="D33" s="372"/>
      <c r="E33" s="372"/>
      <c r="F33" s="372"/>
      <c r="G33" s="372"/>
      <c r="H33" s="372"/>
      <c r="I33" s="372"/>
      <c r="J33" s="383"/>
      <c r="K33" s="373"/>
      <c r="L33" s="373"/>
      <c r="M33" s="373"/>
      <c r="N33" s="373"/>
      <c r="O33" s="373"/>
      <c r="P33" s="373"/>
      <c r="Q33" s="373"/>
      <c r="R33" s="373"/>
      <c r="S33" s="373"/>
      <c r="T33" s="373"/>
      <c r="U33" s="363"/>
      <c r="V33" s="363"/>
      <c r="W33" s="363"/>
      <c r="X33" s="363"/>
      <c r="Y33" s="363"/>
      <c r="Z33" s="363"/>
      <c r="AA33" s="363"/>
      <c r="AB33" s="363"/>
      <c r="AC33" s="363"/>
      <c r="AD33" s="379"/>
      <c r="AE33" s="379"/>
      <c r="AF33" s="379"/>
      <c r="AG33" s="379"/>
      <c r="AH33" s="379"/>
      <c r="AI33" s="379"/>
      <c r="AJ33" s="375"/>
      <c r="AK33" s="375"/>
      <c r="AL33" s="375"/>
      <c r="AM33" s="375"/>
      <c r="AN33" s="375"/>
      <c r="AO33" s="367"/>
      <c r="AP33" s="367"/>
      <c r="AQ33" s="367"/>
      <c r="AR33" s="372"/>
      <c r="AS33" s="372"/>
      <c r="AT33" s="372"/>
      <c r="AU33" s="367"/>
      <c r="AV33" s="367"/>
      <c r="AW33" s="367"/>
      <c r="AX33" s="367"/>
      <c r="AY33" s="367"/>
      <c r="AZ33" s="363"/>
      <c r="BA33" s="363"/>
      <c r="BB33" s="363"/>
      <c r="BC33" s="363"/>
      <c r="BD33" s="363"/>
      <c r="BE33" s="363"/>
      <c r="BF33" s="367"/>
      <c r="BG33" s="367"/>
      <c r="BH33" s="367"/>
      <c r="BI33" s="367"/>
      <c r="BJ33" s="367"/>
      <c r="BK33" s="367"/>
      <c r="BL33" s="367"/>
      <c r="BM33" s="367"/>
      <c r="BN33" s="367"/>
      <c r="BO33" s="367"/>
      <c r="BP33" s="367"/>
      <c r="BQ33" s="367"/>
      <c r="BR33" s="367"/>
      <c r="BS33" s="367"/>
      <c r="BT33" s="367"/>
      <c r="BU33" s="367"/>
      <c r="BV33" s="367"/>
      <c r="BW33" s="367"/>
      <c r="BX33" s="367"/>
      <c r="BY33" s="367"/>
      <c r="BZ33" s="367"/>
      <c r="CA33" s="369"/>
      <c r="CB33" s="369"/>
      <c r="CC33" s="369"/>
      <c r="CD33" s="166" t="s">
        <v>255</v>
      </c>
      <c r="CE33" s="167" t="s">
        <v>255</v>
      </c>
      <c r="CF33" s="168" t="s">
        <v>255</v>
      </c>
      <c r="CG33" s="169" t="s">
        <v>255</v>
      </c>
      <c r="CH33" s="170" t="s">
        <v>255</v>
      </c>
      <c r="CI33" s="171" t="s">
        <v>255</v>
      </c>
      <c r="CJ33" s="172" t="s">
        <v>255</v>
      </c>
      <c r="CK33" s="259"/>
      <c r="CL33" s="225"/>
      <c r="CM33" s="225">
        <v>1.1599999999999999</v>
      </c>
      <c r="CN33" s="175">
        <f t="shared" si="0"/>
        <v>0</v>
      </c>
      <c r="CO33" s="176" t="str">
        <f t="shared" si="12"/>
        <v/>
      </c>
      <c r="CP33" s="177" t="str">
        <f t="shared" si="1"/>
        <v/>
      </c>
      <c r="CQ33" s="178" t="str">
        <f t="shared" si="2"/>
        <v/>
      </c>
      <c r="CR33" s="179" t="str">
        <f t="shared" si="3"/>
        <v/>
      </c>
      <c r="CS33" s="180" t="str">
        <f t="shared" si="4"/>
        <v/>
      </c>
      <c r="CT33" s="177" t="str">
        <f t="shared" si="5"/>
        <v/>
      </c>
      <c r="CU33" s="178" t="str">
        <f t="shared" si="13"/>
        <v/>
      </c>
      <c r="CV33" s="179"/>
      <c r="CW33" s="180" t="str">
        <f t="shared" si="14"/>
        <v/>
      </c>
      <c r="CX33" s="181" t="str">
        <f t="shared" si="15"/>
        <v/>
      </c>
      <c r="CY33" s="178" t="str">
        <f t="shared" si="16"/>
        <v/>
      </c>
      <c r="CZ33" s="179"/>
      <c r="DA33" s="180" t="str">
        <f t="shared" si="17"/>
        <v/>
      </c>
      <c r="DB33" s="177" t="str">
        <f t="shared" si="18"/>
        <v/>
      </c>
      <c r="DC33" s="178" t="str">
        <f t="shared" si="19"/>
        <v/>
      </c>
      <c r="DD33" s="182" t="str">
        <f t="shared" si="20"/>
        <v/>
      </c>
      <c r="DE33" s="180" t="str">
        <f t="shared" si="21"/>
        <v/>
      </c>
      <c r="DF33" s="177" t="str">
        <f t="shared" si="22"/>
        <v/>
      </c>
      <c r="DG33" s="178" t="str">
        <f t="shared" si="23"/>
        <v/>
      </c>
      <c r="DH33" s="179" t="str">
        <f t="shared" si="24"/>
        <v/>
      </c>
      <c r="DI33" s="180" t="str">
        <f t="shared" si="25"/>
        <v/>
      </c>
      <c r="DJ33" s="248"/>
    </row>
    <row r="34" spans="1:114" s="183" customFormat="1" ht="15" thickBot="1">
      <c r="A34" s="184" t="s">
        <v>63</v>
      </c>
      <c r="B34" s="165" t="s">
        <v>41</v>
      </c>
      <c r="C34" s="378"/>
      <c r="D34" s="372"/>
      <c r="E34" s="372"/>
      <c r="F34" s="372"/>
      <c r="G34" s="372"/>
      <c r="H34" s="372"/>
      <c r="I34" s="372"/>
      <c r="J34" s="373"/>
      <c r="K34" s="373"/>
      <c r="L34" s="373"/>
      <c r="M34" s="373"/>
      <c r="N34" s="373"/>
      <c r="O34" s="373"/>
      <c r="P34" s="373"/>
      <c r="Q34" s="373"/>
      <c r="R34" s="373"/>
      <c r="S34" s="373"/>
      <c r="T34" s="373"/>
      <c r="U34" s="363"/>
      <c r="V34" s="363"/>
      <c r="W34" s="363"/>
      <c r="X34" s="363"/>
      <c r="Y34" s="363"/>
      <c r="Z34" s="363"/>
      <c r="AA34" s="363"/>
      <c r="AB34" s="363"/>
      <c r="AC34" s="363"/>
      <c r="AD34" s="379"/>
      <c r="AE34" s="379"/>
      <c r="AF34" s="379"/>
      <c r="AG34" s="384">
        <v>4.8</v>
      </c>
      <c r="AH34" s="379"/>
      <c r="AI34" s="379"/>
      <c r="AJ34" s="375"/>
      <c r="AK34" s="375"/>
      <c r="AL34" s="375"/>
      <c r="AM34" s="375"/>
      <c r="AN34" s="375"/>
      <c r="AO34" s="367"/>
      <c r="AP34" s="367"/>
      <c r="AQ34" s="367"/>
      <c r="AR34" s="372"/>
      <c r="AS34" s="372"/>
      <c r="AT34" s="372"/>
      <c r="AU34" s="367"/>
      <c r="AV34" s="367"/>
      <c r="AW34" s="367"/>
      <c r="AX34" s="367"/>
      <c r="AY34" s="367"/>
      <c r="AZ34" s="363"/>
      <c r="BA34" s="363"/>
      <c r="BB34" s="363"/>
      <c r="BC34" s="363"/>
      <c r="BD34" s="363"/>
      <c r="BE34" s="363"/>
      <c r="BF34" s="367"/>
      <c r="BG34" s="367"/>
      <c r="BH34" s="367"/>
      <c r="BI34" s="367"/>
      <c r="BJ34" s="367"/>
      <c r="BK34" s="367"/>
      <c r="BL34" s="367"/>
      <c r="BM34" s="367"/>
      <c r="BN34" s="367"/>
      <c r="BO34" s="367"/>
      <c r="BP34" s="367"/>
      <c r="BQ34" s="367"/>
      <c r="BR34" s="367"/>
      <c r="BS34" s="367"/>
      <c r="BT34" s="367"/>
      <c r="BU34" s="367"/>
      <c r="BV34" s="367"/>
      <c r="BW34" s="367"/>
      <c r="BX34" s="367"/>
      <c r="BY34" s="367"/>
      <c r="BZ34" s="367"/>
      <c r="CA34" s="369"/>
      <c r="CB34" s="369"/>
      <c r="CC34" s="369"/>
      <c r="CD34" s="166">
        <v>4.8</v>
      </c>
      <c r="CE34" s="167"/>
      <c r="CF34" s="168"/>
      <c r="CG34" s="169">
        <v>4.8</v>
      </c>
      <c r="CH34" s="170"/>
      <c r="CI34" s="171">
        <v>4.8</v>
      </c>
      <c r="CJ34" s="172" t="s">
        <v>255</v>
      </c>
      <c r="CK34" s="259"/>
      <c r="CL34" s="225"/>
      <c r="CM34" s="225"/>
      <c r="CN34" s="175">
        <f t="shared" si="0"/>
        <v>4.8</v>
      </c>
      <c r="CO34" s="176" t="str">
        <f t="shared" si="12"/>
        <v/>
      </c>
      <c r="CP34" s="177" t="str">
        <f t="shared" si="1"/>
        <v/>
      </c>
      <c r="CQ34" s="178" t="str">
        <f t="shared" si="2"/>
        <v/>
      </c>
      <c r="CR34" s="179" t="str">
        <f t="shared" si="3"/>
        <v/>
      </c>
      <c r="CS34" s="180" t="str">
        <f t="shared" si="4"/>
        <v/>
      </c>
      <c r="CT34" s="177" t="str">
        <f t="shared" si="5"/>
        <v/>
      </c>
      <c r="CU34" s="178" t="str">
        <f t="shared" si="13"/>
        <v/>
      </c>
      <c r="CV34" s="179"/>
      <c r="CW34" s="180" t="str">
        <f t="shared" si="14"/>
        <v/>
      </c>
      <c r="CX34" s="181" t="str">
        <f t="shared" si="15"/>
        <v/>
      </c>
      <c r="CY34" s="178" t="str">
        <f t="shared" si="16"/>
        <v/>
      </c>
      <c r="CZ34" s="179"/>
      <c r="DA34" s="180" t="str">
        <f t="shared" si="17"/>
        <v/>
      </c>
      <c r="DB34" s="177" t="str">
        <f t="shared" si="18"/>
        <v/>
      </c>
      <c r="DC34" s="178" t="str">
        <f t="shared" si="19"/>
        <v/>
      </c>
      <c r="DD34" s="182" t="str">
        <f t="shared" si="20"/>
        <v/>
      </c>
      <c r="DE34" s="180" t="str">
        <f t="shared" si="21"/>
        <v/>
      </c>
      <c r="DF34" s="177">
        <f t="shared" si="22"/>
        <v>4.8</v>
      </c>
      <c r="DG34" s="178" t="str">
        <f t="shared" si="23"/>
        <v/>
      </c>
      <c r="DH34" s="179" t="str">
        <f t="shared" si="24"/>
        <v/>
      </c>
      <c r="DI34" s="180" t="str">
        <f t="shared" si="25"/>
        <v/>
      </c>
      <c r="DJ34" s="248"/>
    </row>
    <row r="35" spans="1:114" s="183" customFormat="1" ht="15" thickBot="1">
      <c r="A35" s="184" t="s">
        <v>64</v>
      </c>
      <c r="B35" s="165" t="s">
        <v>41</v>
      </c>
      <c r="C35" s="378"/>
      <c r="D35" s="372"/>
      <c r="E35" s="371"/>
      <c r="F35" s="372"/>
      <c r="G35" s="372"/>
      <c r="H35" s="372"/>
      <c r="I35" s="372"/>
      <c r="J35" s="383"/>
      <c r="K35" s="373"/>
      <c r="L35" s="373"/>
      <c r="M35" s="373"/>
      <c r="N35" s="373"/>
      <c r="O35" s="373"/>
      <c r="P35" s="373"/>
      <c r="Q35" s="373"/>
      <c r="R35" s="373"/>
      <c r="S35" s="373"/>
      <c r="T35" s="373"/>
      <c r="U35" s="363"/>
      <c r="V35" s="363"/>
      <c r="W35" s="363"/>
      <c r="X35" s="363"/>
      <c r="Y35" s="363"/>
      <c r="Z35" s="363"/>
      <c r="AA35" s="363"/>
      <c r="AB35" s="363"/>
      <c r="AC35" s="363"/>
      <c r="AD35" s="379"/>
      <c r="AE35" s="379"/>
      <c r="AF35" s="379"/>
      <c r="AG35" s="384">
        <v>5.9</v>
      </c>
      <c r="AH35" s="379"/>
      <c r="AI35" s="379"/>
      <c r="AJ35" s="375"/>
      <c r="AK35" s="375"/>
      <c r="AL35" s="375"/>
      <c r="AM35" s="375"/>
      <c r="AN35" s="375"/>
      <c r="AO35" s="367"/>
      <c r="AP35" s="385"/>
      <c r="AQ35" s="367"/>
      <c r="AR35" s="372"/>
      <c r="AS35" s="372"/>
      <c r="AT35" s="372"/>
      <c r="AU35" s="367"/>
      <c r="AV35" s="367"/>
      <c r="AW35" s="367"/>
      <c r="AX35" s="367"/>
      <c r="AY35" s="367"/>
      <c r="AZ35" s="363"/>
      <c r="BA35" s="363"/>
      <c r="BB35" s="363"/>
      <c r="BC35" s="363"/>
      <c r="BD35" s="363"/>
      <c r="BE35" s="363"/>
      <c r="BF35" s="367"/>
      <c r="BG35" s="367"/>
      <c r="BH35" s="367"/>
      <c r="BI35" s="367"/>
      <c r="BJ35" s="367"/>
      <c r="BK35" s="367"/>
      <c r="BL35" s="367"/>
      <c r="BM35" s="367"/>
      <c r="BN35" s="367"/>
      <c r="BO35" s="367"/>
      <c r="BP35" s="367"/>
      <c r="BQ35" s="367"/>
      <c r="BR35" s="367"/>
      <c r="BS35" s="367"/>
      <c r="BT35" s="367"/>
      <c r="BU35" s="367"/>
      <c r="BV35" s="367"/>
      <c r="BW35" s="367"/>
      <c r="BX35" s="367"/>
      <c r="BY35" s="367"/>
      <c r="BZ35" s="367"/>
      <c r="CA35" s="369"/>
      <c r="CB35" s="369"/>
      <c r="CC35" s="369"/>
      <c r="CD35" s="166">
        <v>5.9</v>
      </c>
      <c r="CE35" s="167"/>
      <c r="CF35" s="168"/>
      <c r="CG35" s="169">
        <v>5.9</v>
      </c>
      <c r="CH35" s="170"/>
      <c r="CI35" s="171">
        <v>5.9</v>
      </c>
      <c r="CJ35" s="172" t="s">
        <v>255</v>
      </c>
      <c r="CK35" s="259"/>
      <c r="CL35" s="225"/>
      <c r="CM35" s="225">
        <v>2.46</v>
      </c>
      <c r="CN35" s="175">
        <f t="shared" si="0"/>
        <v>5.9</v>
      </c>
      <c r="CO35" s="176" t="str">
        <f t="shared" si="12"/>
        <v/>
      </c>
      <c r="CP35" s="177" t="str">
        <f t="shared" si="1"/>
        <v/>
      </c>
      <c r="CQ35" s="178" t="str">
        <f t="shared" si="2"/>
        <v/>
      </c>
      <c r="CR35" s="179" t="str">
        <f t="shared" si="3"/>
        <v/>
      </c>
      <c r="CS35" s="180" t="str">
        <f t="shared" si="4"/>
        <v/>
      </c>
      <c r="CT35" s="177" t="str">
        <f t="shared" si="5"/>
        <v/>
      </c>
      <c r="CU35" s="178" t="str">
        <f t="shared" si="13"/>
        <v/>
      </c>
      <c r="CV35" s="179"/>
      <c r="CW35" s="180" t="str">
        <f t="shared" si="14"/>
        <v/>
      </c>
      <c r="CX35" s="181" t="str">
        <f t="shared" si="15"/>
        <v/>
      </c>
      <c r="CY35" s="178" t="str">
        <f t="shared" si="16"/>
        <v/>
      </c>
      <c r="CZ35" s="179"/>
      <c r="DA35" s="180" t="str">
        <f t="shared" si="17"/>
        <v/>
      </c>
      <c r="DB35" s="177" t="str">
        <f t="shared" si="18"/>
        <v/>
      </c>
      <c r="DC35" s="178" t="str">
        <f t="shared" si="19"/>
        <v/>
      </c>
      <c r="DD35" s="182" t="str">
        <f t="shared" si="20"/>
        <v/>
      </c>
      <c r="DE35" s="180" t="str">
        <f t="shared" si="21"/>
        <v/>
      </c>
      <c r="DF35" s="177">
        <f t="shared" si="22"/>
        <v>5.9</v>
      </c>
      <c r="DG35" s="178" t="str">
        <f t="shared" si="23"/>
        <v/>
      </c>
      <c r="DH35" s="179" t="str">
        <f t="shared" si="24"/>
        <v/>
      </c>
      <c r="DI35" s="180" t="str">
        <f t="shared" si="25"/>
        <v/>
      </c>
      <c r="DJ35" s="248"/>
    </row>
    <row r="36" spans="1:114" s="183" customFormat="1" ht="15" thickBot="1">
      <c r="A36" s="184" t="s">
        <v>258</v>
      </c>
      <c r="B36" s="165" t="s">
        <v>41</v>
      </c>
      <c r="C36" s="378"/>
      <c r="D36" s="372"/>
      <c r="E36" s="371">
        <v>3</v>
      </c>
      <c r="F36" s="372"/>
      <c r="G36" s="372"/>
      <c r="H36" s="372"/>
      <c r="I36" s="372"/>
      <c r="J36" s="373"/>
      <c r="K36" s="373"/>
      <c r="L36" s="373"/>
      <c r="M36" s="373"/>
      <c r="N36" s="373"/>
      <c r="O36" s="373"/>
      <c r="P36" s="373"/>
      <c r="Q36" s="373"/>
      <c r="R36" s="373"/>
      <c r="S36" s="373"/>
      <c r="T36" s="373"/>
      <c r="U36" s="363"/>
      <c r="V36" s="363"/>
      <c r="W36" s="363"/>
      <c r="X36" s="363"/>
      <c r="Y36" s="363"/>
      <c r="Z36" s="363"/>
      <c r="AA36" s="363"/>
      <c r="AB36" s="363"/>
      <c r="AC36" s="363"/>
      <c r="AD36" s="379"/>
      <c r="AE36" s="379"/>
      <c r="AF36" s="379"/>
      <c r="AG36" s="379"/>
      <c r="AH36" s="379"/>
      <c r="AI36" s="379"/>
      <c r="AJ36" s="375"/>
      <c r="AK36" s="375"/>
      <c r="AL36" s="375"/>
      <c r="AM36" s="375"/>
      <c r="AN36" s="375"/>
      <c r="AO36" s="367"/>
      <c r="AP36" s="367"/>
      <c r="AQ36" s="367"/>
      <c r="AR36" s="372"/>
      <c r="AS36" s="372"/>
      <c r="AT36" s="372"/>
      <c r="AU36" s="367"/>
      <c r="AV36" s="367"/>
      <c r="AW36" s="367"/>
      <c r="AX36" s="367"/>
      <c r="AY36" s="367"/>
      <c r="AZ36" s="363"/>
      <c r="BA36" s="363"/>
      <c r="BB36" s="363"/>
      <c r="BC36" s="363"/>
      <c r="BD36" s="363"/>
      <c r="BE36" s="363"/>
      <c r="BF36" s="367"/>
      <c r="BG36" s="367"/>
      <c r="BH36" s="367"/>
      <c r="BI36" s="367"/>
      <c r="BJ36" s="367"/>
      <c r="BK36" s="367"/>
      <c r="BL36" s="367"/>
      <c r="BM36" s="367"/>
      <c r="BN36" s="367"/>
      <c r="BO36" s="367"/>
      <c r="BP36" s="367"/>
      <c r="BQ36" s="367"/>
      <c r="BR36" s="367"/>
      <c r="BS36" s="367"/>
      <c r="BT36" s="367"/>
      <c r="BU36" s="367"/>
      <c r="BV36" s="367"/>
      <c r="BW36" s="367"/>
      <c r="BX36" s="367"/>
      <c r="BY36" s="367"/>
      <c r="BZ36" s="367"/>
      <c r="CA36" s="369"/>
      <c r="CB36" s="369"/>
      <c r="CC36" s="369"/>
      <c r="CD36" s="166">
        <v>3</v>
      </c>
      <c r="CE36" s="167"/>
      <c r="CF36" s="168"/>
      <c r="CG36" s="169" t="s">
        <v>255</v>
      </c>
      <c r="CH36" s="170"/>
      <c r="CI36" s="171"/>
      <c r="CJ36" s="172" t="s">
        <v>255</v>
      </c>
      <c r="CK36" s="259"/>
      <c r="CL36" s="225"/>
      <c r="CM36" s="225"/>
      <c r="CN36" s="175">
        <f t="shared" si="0"/>
        <v>3</v>
      </c>
      <c r="CO36" s="176">
        <f t="shared" si="12"/>
        <v>3</v>
      </c>
      <c r="CP36" s="177" t="str">
        <f t="shared" si="1"/>
        <v/>
      </c>
      <c r="CQ36" s="178" t="str">
        <f t="shared" si="2"/>
        <v/>
      </c>
      <c r="CR36" s="179" t="str">
        <f t="shared" si="3"/>
        <v/>
      </c>
      <c r="CS36" s="180" t="str">
        <f t="shared" si="4"/>
        <v/>
      </c>
      <c r="CT36" s="177" t="str">
        <f t="shared" si="5"/>
        <v/>
      </c>
      <c r="CU36" s="178" t="str">
        <f t="shared" si="13"/>
        <v/>
      </c>
      <c r="CV36" s="179"/>
      <c r="CW36" s="180" t="str">
        <f t="shared" si="14"/>
        <v/>
      </c>
      <c r="CX36" s="181" t="str">
        <f t="shared" si="15"/>
        <v/>
      </c>
      <c r="CY36" s="178" t="str">
        <f t="shared" si="16"/>
        <v/>
      </c>
      <c r="CZ36" s="179"/>
      <c r="DA36" s="180" t="str">
        <f t="shared" si="17"/>
        <v/>
      </c>
      <c r="DB36" s="177" t="str">
        <f t="shared" si="18"/>
        <v/>
      </c>
      <c r="DC36" s="178" t="str">
        <f t="shared" si="19"/>
        <v/>
      </c>
      <c r="DD36" s="182" t="str">
        <f t="shared" si="20"/>
        <v/>
      </c>
      <c r="DE36" s="180" t="str">
        <f t="shared" si="21"/>
        <v/>
      </c>
      <c r="DF36" s="177" t="str">
        <f t="shared" si="22"/>
        <v/>
      </c>
      <c r="DG36" s="178" t="str">
        <f t="shared" si="23"/>
        <v/>
      </c>
      <c r="DH36" s="179" t="str">
        <f t="shared" si="24"/>
        <v/>
      </c>
      <c r="DI36" s="180" t="str">
        <f t="shared" si="25"/>
        <v/>
      </c>
      <c r="DJ36" s="248"/>
    </row>
    <row r="37" spans="1:114" s="183" customFormat="1" ht="15" thickBot="1">
      <c r="A37" s="184" t="s">
        <v>65</v>
      </c>
      <c r="B37" s="165" t="s">
        <v>41</v>
      </c>
      <c r="C37" s="378"/>
      <c r="D37" s="372"/>
      <c r="E37" s="372"/>
      <c r="F37" s="372"/>
      <c r="G37" s="372"/>
      <c r="H37" s="372"/>
      <c r="I37" s="372"/>
      <c r="J37" s="373"/>
      <c r="K37" s="373"/>
      <c r="L37" s="373"/>
      <c r="M37" s="373"/>
      <c r="N37" s="373"/>
      <c r="O37" s="373"/>
      <c r="P37" s="373"/>
      <c r="Q37" s="373"/>
      <c r="R37" s="373"/>
      <c r="S37" s="373"/>
      <c r="T37" s="373"/>
      <c r="U37" s="363"/>
      <c r="V37" s="363"/>
      <c r="W37" s="363"/>
      <c r="X37" s="363"/>
      <c r="Y37" s="363"/>
      <c r="Z37" s="363"/>
      <c r="AA37" s="363"/>
      <c r="AB37" s="363"/>
      <c r="AC37" s="363"/>
      <c r="AD37" s="379"/>
      <c r="AE37" s="379"/>
      <c r="AF37" s="379"/>
      <c r="AG37" s="384">
        <v>3.5</v>
      </c>
      <c r="AH37" s="379"/>
      <c r="AI37" s="379"/>
      <c r="AJ37" s="375"/>
      <c r="AK37" s="375"/>
      <c r="AL37" s="375"/>
      <c r="AM37" s="375"/>
      <c r="AN37" s="375"/>
      <c r="AO37" s="367"/>
      <c r="AP37" s="367"/>
      <c r="AQ37" s="367"/>
      <c r="AR37" s="372"/>
      <c r="AS37" s="372"/>
      <c r="AT37" s="372"/>
      <c r="AU37" s="367"/>
      <c r="AV37" s="367"/>
      <c r="AW37" s="367"/>
      <c r="AX37" s="367"/>
      <c r="AY37" s="367"/>
      <c r="AZ37" s="363"/>
      <c r="BA37" s="363"/>
      <c r="BB37" s="363"/>
      <c r="BC37" s="363"/>
      <c r="BD37" s="363"/>
      <c r="BE37" s="363"/>
      <c r="BF37" s="367"/>
      <c r="BG37" s="367"/>
      <c r="BH37" s="367"/>
      <c r="BI37" s="367"/>
      <c r="BJ37" s="367"/>
      <c r="BK37" s="367"/>
      <c r="BL37" s="367"/>
      <c r="BM37" s="367"/>
      <c r="BN37" s="367"/>
      <c r="BO37" s="367"/>
      <c r="BP37" s="367"/>
      <c r="BQ37" s="367"/>
      <c r="BR37" s="367"/>
      <c r="BS37" s="367"/>
      <c r="BT37" s="367"/>
      <c r="BU37" s="367"/>
      <c r="BV37" s="367"/>
      <c r="BW37" s="367"/>
      <c r="BX37" s="367"/>
      <c r="BY37" s="367"/>
      <c r="BZ37" s="367"/>
      <c r="CA37" s="369"/>
      <c r="CB37" s="369"/>
      <c r="CC37" s="369"/>
      <c r="CD37" s="166">
        <v>3.5</v>
      </c>
      <c r="CE37" s="167"/>
      <c r="CF37" s="168"/>
      <c r="CG37" s="169">
        <v>3.5</v>
      </c>
      <c r="CH37" s="170"/>
      <c r="CI37" s="171">
        <v>3.5</v>
      </c>
      <c r="CJ37" s="172" t="s">
        <v>255</v>
      </c>
      <c r="CK37" s="259"/>
      <c r="CL37" s="225"/>
      <c r="CM37" s="225">
        <v>2.31</v>
      </c>
      <c r="CN37" s="175">
        <f t="shared" ref="CN37:CN69" si="39">SUM(C37:BZ37)</f>
        <v>3.5</v>
      </c>
      <c r="CO37" s="176" t="str">
        <f t="shared" ref="CO37:CO69" si="40">IFERROR(AVERAGE(C37,E37,D37,F37,H37),"")</f>
        <v/>
      </c>
      <c r="CP37" s="177" t="str">
        <f t="shared" ref="CP37:CP69" si="41">IFERROR(AVERAGE(I37), "")</f>
        <v/>
      </c>
      <c r="CQ37" s="178" t="str">
        <f t="shared" ref="CQ37:CQ69" si="42">IFERROR(AVERAGE(N37,P37,R37,J37,S37,L37), "")</f>
        <v/>
      </c>
      <c r="CR37" s="179" t="str">
        <f t="shared" ref="CR37:CR69" si="43">IFERROR(AVERAGE(O37,Q37,K37,T37,U37,M37), "")</f>
        <v/>
      </c>
      <c r="CS37" s="180" t="str">
        <f t="shared" ref="CS37:CS69" si="44">IFERROR(AVERAGE(AA37,AC37,V37,X37), "")</f>
        <v/>
      </c>
      <c r="CT37" s="177" t="str">
        <f t="shared" ref="CT37:CT69" si="45">IFERROR(AVERAGE(W37,AB37), "")</f>
        <v/>
      </c>
      <c r="CU37" s="178" t="str">
        <f t="shared" si="13"/>
        <v/>
      </c>
      <c r="CV37" s="179"/>
      <c r="CW37" s="180" t="str">
        <f t="shared" si="14"/>
        <v/>
      </c>
      <c r="CX37" s="181" t="str">
        <f t="shared" si="15"/>
        <v/>
      </c>
      <c r="CY37" s="178" t="str">
        <f t="shared" si="16"/>
        <v/>
      </c>
      <c r="CZ37" s="179"/>
      <c r="DA37" s="180" t="str">
        <f t="shared" si="17"/>
        <v/>
      </c>
      <c r="DB37" s="177" t="str">
        <f t="shared" si="18"/>
        <v/>
      </c>
      <c r="DC37" s="178" t="str">
        <f t="shared" si="19"/>
        <v/>
      </c>
      <c r="DD37" s="182" t="str">
        <f t="shared" si="20"/>
        <v/>
      </c>
      <c r="DE37" s="180" t="str">
        <f t="shared" si="21"/>
        <v/>
      </c>
      <c r="DF37" s="177">
        <f t="shared" si="22"/>
        <v>3.5</v>
      </c>
      <c r="DG37" s="178" t="str">
        <f t="shared" si="23"/>
        <v/>
      </c>
      <c r="DH37" s="179" t="str">
        <f t="shared" si="24"/>
        <v/>
      </c>
      <c r="DI37" s="180" t="str">
        <f t="shared" si="25"/>
        <v/>
      </c>
      <c r="DJ37" s="248"/>
    </row>
    <row r="38" spans="1:114" s="183" customFormat="1" ht="15" thickBot="1">
      <c r="A38" s="184" t="s">
        <v>65</v>
      </c>
      <c r="B38" s="165" t="s">
        <v>62</v>
      </c>
      <c r="C38" s="378"/>
      <c r="D38" s="372"/>
      <c r="E38" s="372"/>
      <c r="F38" s="372"/>
      <c r="G38" s="372"/>
      <c r="H38" s="372"/>
      <c r="I38" s="372"/>
      <c r="J38" s="373"/>
      <c r="K38" s="373"/>
      <c r="L38" s="373"/>
      <c r="M38" s="373"/>
      <c r="N38" s="373"/>
      <c r="O38" s="373"/>
      <c r="P38" s="373"/>
      <c r="Q38" s="373"/>
      <c r="R38" s="373"/>
      <c r="S38" s="373"/>
      <c r="T38" s="373"/>
      <c r="U38" s="363"/>
      <c r="V38" s="363"/>
      <c r="W38" s="363"/>
      <c r="X38" s="363"/>
      <c r="Y38" s="363"/>
      <c r="Z38" s="363"/>
      <c r="AA38" s="363"/>
      <c r="AB38" s="363"/>
      <c r="AC38" s="363"/>
      <c r="AD38" s="379"/>
      <c r="AE38" s="379"/>
      <c r="AF38" s="379"/>
      <c r="AG38" s="379"/>
      <c r="AH38" s="379"/>
      <c r="AI38" s="379"/>
      <c r="AJ38" s="375"/>
      <c r="AK38" s="375"/>
      <c r="AL38" s="375"/>
      <c r="AM38" s="375"/>
      <c r="AN38" s="375"/>
      <c r="AO38" s="367"/>
      <c r="AP38" s="367"/>
      <c r="AQ38" s="367"/>
      <c r="AR38" s="372"/>
      <c r="AS38" s="372"/>
      <c r="AT38" s="372"/>
      <c r="AU38" s="367"/>
      <c r="AV38" s="385"/>
      <c r="AW38" s="367"/>
      <c r="AX38" s="367"/>
      <c r="AY38" s="367"/>
      <c r="AZ38" s="363"/>
      <c r="BA38" s="363"/>
      <c r="BB38" s="363"/>
      <c r="BC38" s="363"/>
      <c r="BD38" s="363"/>
      <c r="BE38" s="363"/>
      <c r="BF38" s="367"/>
      <c r="BG38" s="367"/>
      <c r="BH38" s="367"/>
      <c r="BI38" s="367"/>
      <c r="BJ38" s="367"/>
      <c r="BK38" s="367"/>
      <c r="BL38" s="367"/>
      <c r="BM38" s="367"/>
      <c r="BN38" s="367"/>
      <c r="BO38" s="367"/>
      <c r="BP38" s="367"/>
      <c r="BQ38" s="367"/>
      <c r="BR38" s="367"/>
      <c r="BS38" s="367"/>
      <c r="BT38" s="367"/>
      <c r="BU38" s="367"/>
      <c r="BV38" s="367"/>
      <c r="BW38" s="367"/>
      <c r="BX38" s="367"/>
      <c r="BY38" s="367"/>
      <c r="BZ38" s="367"/>
      <c r="CA38" s="369"/>
      <c r="CB38" s="369"/>
      <c r="CC38" s="369"/>
      <c r="CD38" s="166" t="s">
        <v>255</v>
      </c>
      <c r="CE38" s="167" t="s">
        <v>255</v>
      </c>
      <c r="CF38" s="168" t="s">
        <v>255</v>
      </c>
      <c r="CG38" s="169" t="s">
        <v>255</v>
      </c>
      <c r="CH38" s="170" t="s">
        <v>255</v>
      </c>
      <c r="CI38" s="171" t="s">
        <v>255</v>
      </c>
      <c r="CJ38" s="172" t="s">
        <v>255</v>
      </c>
      <c r="CK38" s="259"/>
      <c r="CL38" s="225"/>
      <c r="CM38" s="225"/>
      <c r="CN38" s="175">
        <f t="shared" si="39"/>
        <v>0</v>
      </c>
      <c r="CO38" s="176" t="str">
        <f t="shared" si="40"/>
        <v/>
      </c>
      <c r="CP38" s="177" t="str">
        <f t="shared" si="41"/>
        <v/>
      </c>
      <c r="CQ38" s="178" t="str">
        <f t="shared" si="42"/>
        <v/>
      </c>
      <c r="CR38" s="179" t="str">
        <f t="shared" si="43"/>
        <v/>
      </c>
      <c r="CS38" s="180" t="str">
        <f t="shared" si="44"/>
        <v/>
      </c>
      <c r="CT38" s="177" t="str">
        <f t="shared" si="45"/>
        <v/>
      </c>
      <c r="CU38" s="178" t="str">
        <f t="shared" si="13"/>
        <v/>
      </c>
      <c r="CV38" s="179"/>
      <c r="CW38" s="180" t="str">
        <f t="shared" si="14"/>
        <v/>
      </c>
      <c r="CX38" s="181" t="str">
        <f t="shared" si="15"/>
        <v/>
      </c>
      <c r="CY38" s="178" t="str">
        <f t="shared" si="16"/>
        <v/>
      </c>
      <c r="CZ38" s="179"/>
      <c r="DA38" s="180" t="str">
        <f t="shared" si="17"/>
        <v/>
      </c>
      <c r="DB38" s="177" t="str">
        <f t="shared" si="18"/>
        <v/>
      </c>
      <c r="DC38" s="178" t="str">
        <f t="shared" si="19"/>
        <v/>
      </c>
      <c r="DD38" s="182" t="str">
        <f t="shared" si="20"/>
        <v/>
      </c>
      <c r="DE38" s="180" t="str">
        <f t="shared" si="21"/>
        <v/>
      </c>
      <c r="DF38" s="177" t="str">
        <f t="shared" si="22"/>
        <v/>
      </c>
      <c r="DG38" s="178" t="str">
        <f t="shared" si="23"/>
        <v/>
      </c>
      <c r="DH38" s="179" t="str">
        <f t="shared" si="24"/>
        <v/>
      </c>
      <c r="DI38" s="180" t="str">
        <f t="shared" si="25"/>
        <v/>
      </c>
      <c r="DJ38" s="248"/>
    </row>
    <row r="39" spans="1:114" s="183" customFormat="1" ht="28.8" thickBot="1">
      <c r="A39" s="184" t="s">
        <v>66</v>
      </c>
      <c r="B39" s="165" t="s">
        <v>41</v>
      </c>
      <c r="C39" s="378"/>
      <c r="D39" s="371">
        <v>3.8</v>
      </c>
      <c r="E39" s="372"/>
      <c r="F39" s="372"/>
      <c r="G39" s="372"/>
      <c r="H39" s="372"/>
      <c r="I39" s="372"/>
      <c r="J39" s="373"/>
      <c r="K39" s="373"/>
      <c r="L39" s="373"/>
      <c r="M39" s="373"/>
      <c r="N39" s="373"/>
      <c r="O39" s="373"/>
      <c r="P39" s="382">
        <v>3.5</v>
      </c>
      <c r="Q39" s="382">
        <v>3.5</v>
      </c>
      <c r="R39" s="373"/>
      <c r="S39" s="373"/>
      <c r="T39" s="373"/>
      <c r="U39" s="363"/>
      <c r="V39" s="363"/>
      <c r="W39" s="380">
        <v>4</v>
      </c>
      <c r="X39" s="380">
        <v>4</v>
      </c>
      <c r="Y39" s="363"/>
      <c r="Z39" s="363"/>
      <c r="AA39" s="363"/>
      <c r="AB39" s="363"/>
      <c r="AC39" s="363"/>
      <c r="AD39" s="379"/>
      <c r="AE39" s="379"/>
      <c r="AF39" s="379"/>
      <c r="AG39" s="384">
        <v>1.9</v>
      </c>
      <c r="AH39" s="379"/>
      <c r="AI39" s="379"/>
      <c r="AJ39" s="375"/>
      <c r="AK39" s="376">
        <v>4.5</v>
      </c>
      <c r="AL39" s="375"/>
      <c r="AM39" s="375"/>
      <c r="AN39" s="376">
        <v>4</v>
      </c>
      <c r="AO39" s="367"/>
      <c r="AP39" s="367"/>
      <c r="AQ39" s="367"/>
      <c r="AR39" s="372"/>
      <c r="AS39" s="372"/>
      <c r="AT39" s="372"/>
      <c r="AU39" s="367"/>
      <c r="AV39" s="367"/>
      <c r="AW39" s="367"/>
      <c r="AX39" s="367"/>
      <c r="AY39" s="377">
        <v>1.4</v>
      </c>
      <c r="AZ39" s="363"/>
      <c r="BA39" s="363"/>
      <c r="BB39" s="363"/>
      <c r="BC39" s="363"/>
      <c r="BD39" s="363"/>
      <c r="BE39" s="363"/>
      <c r="BF39" s="385">
        <v>3.5</v>
      </c>
      <c r="BG39" s="367"/>
      <c r="BH39" s="367"/>
      <c r="BI39" s="367"/>
      <c r="BJ39" s="385">
        <v>3.2</v>
      </c>
      <c r="BK39" s="367"/>
      <c r="BL39" s="385">
        <v>2.5</v>
      </c>
      <c r="BM39" s="367"/>
      <c r="BN39" s="367"/>
      <c r="BO39" s="367"/>
      <c r="BP39" s="367"/>
      <c r="BQ39" s="367"/>
      <c r="BR39" s="367"/>
      <c r="BS39" s="367"/>
      <c r="BT39" s="367"/>
      <c r="BU39" s="377">
        <v>3.6</v>
      </c>
      <c r="BV39" s="377">
        <v>3.5</v>
      </c>
      <c r="BW39" s="377">
        <v>4</v>
      </c>
      <c r="BX39" s="367"/>
      <c r="BY39" s="377">
        <v>4</v>
      </c>
      <c r="BZ39" s="377">
        <v>3</v>
      </c>
      <c r="CA39" s="369"/>
      <c r="CB39" s="369"/>
      <c r="CC39" s="369"/>
      <c r="CD39" s="166">
        <v>3.5</v>
      </c>
      <c r="CE39" s="167">
        <v>1.9</v>
      </c>
      <c r="CF39" s="168">
        <v>4.5</v>
      </c>
      <c r="CG39" s="169">
        <v>2.7</v>
      </c>
      <c r="CH39" s="170"/>
      <c r="CI39" s="171">
        <v>4</v>
      </c>
      <c r="CJ39" s="172" t="s">
        <v>255</v>
      </c>
      <c r="CK39" s="259"/>
      <c r="CL39" s="225"/>
      <c r="CM39" s="225"/>
      <c r="CN39" s="175">
        <f t="shared" si="39"/>
        <v>57.9</v>
      </c>
      <c r="CO39" s="176">
        <f t="shared" si="40"/>
        <v>3.8</v>
      </c>
      <c r="CP39" s="177" t="str">
        <f t="shared" si="41"/>
        <v/>
      </c>
      <c r="CQ39" s="178">
        <f t="shared" si="42"/>
        <v>3.5</v>
      </c>
      <c r="CR39" s="179">
        <f t="shared" si="43"/>
        <v>3.5</v>
      </c>
      <c r="CS39" s="180">
        <f t="shared" si="44"/>
        <v>4</v>
      </c>
      <c r="CT39" s="177">
        <f t="shared" si="45"/>
        <v>4</v>
      </c>
      <c r="CU39" s="178">
        <f t="shared" si="13"/>
        <v>4.25</v>
      </c>
      <c r="CV39" s="179"/>
      <c r="CW39" s="180" t="str">
        <f t="shared" si="14"/>
        <v/>
      </c>
      <c r="CX39" s="181" t="str">
        <f t="shared" si="15"/>
        <v/>
      </c>
      <c r="CY39" s="178" t="str">
        <f t="shared" si="16"/>
        <v/>
      </c>
      <c r="CZ39" s="179"/>
      <c r="DA39" s="180" t="str">
        <f t="shared" si="17"/>
        <v/>
      </c>
      <c r="DB39" s="177" t="str">
        <f t="shared" si="18"/>
        <v/>
      </c>
      <c r="DC39" s="178">
        <f t="shared" si="19"/>
        <v>3.1399999999999997</v>
      </c>
      <c r="DD39" s="182" t="str">
        <f t="shared" si="20"/>
        <v/>
      </c>
      <c r="DE39" s="180" t="str">
        <f t="shared" si="21"/>
        <v/>
      </c>
      <c r="DF39" s="177">
        <f t="shared" si="22"/>
        <v>1.9</v>
      </c>
      <c r="DG39" s="178" t="str">
        <f t="shared" si="23"/>
        <v/>
      </c>
      <c r="DH39" s="179">
        <f t="shared" si="24"/>
        <v>1.4</v>
      </c>
      <c r="DI39" s="180" t="str">
        <f t="shared" si="25"/>
        <v/>
      </c>
      <c r="DJ39" s="248"/>
    </row>
    <row r="40" spans="1:114" s="183" customFormat="1" ht="28.8" thickBot="1">
      <c r="A40" s="184" t="s">
        <v>66</v>
      </c>
      <c r="B40" s="165" t="s">
        <v>62</v>
      </c>
      <c r="C40" s="378"/>
      <c r="D40" s="372"/>
      <c r="E40" s="371">
        <v>1.4</v>
      </c>
      <c r="F40" s="372"/>
      <c r="G40" s="372"/>
      <c r="H40" s="372"/>
      <c r="I40" s="372"/>
      <c r="J40" s="373"/>
      <c r="K40" s="373"/>
      <c r="L40" s="373"/>
      <c r="M40" s="373"/>
      <c r="N40" s="373"/>
      <c r="O40" s="373"/>
      <c r="P40" s="373"/>
      <c r="Q40" s="373"/>
      <c r="R40" s="373"/>
      <c r="S40" s="373"/>
      <c r="T40" s="373"/>
      <c r="U40" s="363"/>
      <c r="V40" s="363"/>
      <c r="W40" s="363"/>
      <c r="X40" s="363"/>
      <c r="Y40" s="363"/>
      <c r="Z40" s="363"/>
      <c r="AA40" s="363"/>
      <c r="AB40" s="363"/>
      <c r="AC40" s="363"/>
      <c r="AD40" s="379"/>
      <c r="AE40" s="379"/>
      <c r="AF40" s="384">
        <v>1</v>
      </c>
      <c r="AG40" s="379"/>
      <c r="AH40" s="379"/>
      <c r="AI40" s="379"/>
      <c r="AJ40" s="375"/>
      <c r="AK40" s="375"/>
      <c r="AL40" s="375"/>
      <c r="AM40" s="375"/>
      <c r="AN40" s="375"/>
      <c r="AO40" s="367"/>
      <c r="AP40" s="377">
        <v>1.3</v>
      </c>
      <c r="AQ40" s="367"/>
      <c r="AR40" s="372"/>
      <c r="AS40" s="372"/>
      <c r="AT40" s="372"/>
      <c r="AU40" s="367"/>
      <c r="AV40" s="367"/>
      <c r="AW40" s="377">
        <v>1.5</v>
      </c>
      <c r="AX40" s="377">
        <v>1.3</v>
      </c>
      <c r="AY40" s="367"/>
      <c r="AZ40" s="363"/>
      <c r="BA40" s="363"/>
      <c r="BB40" s="363"/>
      <c r="BC40" s="363"/>
      <c r="BD40" s="363"/>
      <c r="BE40" s="363"/>
      <c r="BF40" s="367"/>
      <c r="BG40" s="367"/>
      <c r="BH40" s="367"/>
      <c r="BI40" s="367"/>
      <c r="BJ40" s="367"/>
      <c r="BK40" s="367"/>
      <c r="BL40" s="367"/>
      <c r="BM40" s="367"/>
      <c r="BN40" s="367"/>
      <c r="BO40" s="367"/>
      <c r="BP40" s="367"/>
      <c r="BQ40" s="367"/>
      <c r="BR40" s="367"/>
      <c r="BS40" s="367"/>
      <c r="BT40" s="367"/>
      <c r="BU40" s="367"/>
      <c r="BV40" s="367"/>
      <c r="BW40" s="367"/>
      <c r="BX40" s="367"/>
      <c r="BY40" s="367"/>
      <c r="BZ40" s="367"/>
      <c r="CA40" s="369"/>
      <c r="CB40" s="369"/>
      <c r="CC40" s="369"/>
      <c r="CD40" s="166">
        <v>1.4000000000000001</v>
      </c>
      <c r="CE40" s="167">
        <v>1.3</v>
      </c>
      <c r="CF40" s="168">
        <v>1.5</v>
      </c>
      <c r="CG40" s="169">
        <v>1.1499999999999999</v>
      </c>
      <c r="CH40" s="170"/>
      <c r="CI40" s="171">
        <v>1.3</v>
      </c>
      <c r="CJ40" s="172">
        <v>1.3</v>
      </c>
      <c r="CK40" s="259"/>
      <c r="CL40" s="225"/>
      <c r="CM40" s="225">
        <v>0.88</v>
      </c>
      <c r="CN40" s="175">
        <f t="shared" ref="CN40" si="46">SUM(C40:BZ40)</f>
        <v>6.5</v>
      </c>
      <c r="CO40" s="176">
        <f t="shared" ref="CO40" si="47">IFERROR(AVERAGE(C40,E40,D40,F40,H40),"")</f>
        <v>1.4</v>
      </c>
      <c r="CP40" s="177" t="str">
        <f t="shared" ref="CP40" si="48">IFERROR(AVERAGE(I40), "")</f>
        <v/>
      </c>
      <c r="CQ40" s="178" t="str">
        <f t="shared" ref="CQ40" si="49">IFERROR(AVERAGE(N40,P40,R40,J40,S40,L40), "")</f>
        <v/>
      </c>
      <c r="CR40" s="179" t="str">
        <f t="shared" ref="CR40" si="50">IFERROR(AVERAGE(O40,Q40,K40,T40,U40,M40), "")</f>
        <v/>
      </c>
      <c r="CS40" s="180" t="str">
        <f t="shared" ref="CS40" si="51">IFERROR(AVERAGE(AA40,AC40,V40,X40), "")</f>
        <v/>
      </c>
      <c r="CT40" s="177" t="str">
        <f t="shared" ref="CT40" si="52">IFERROR(AVERAGE(W40,AB40), "")</f>
        <v/>
      </c>
      <c r="CU40" s="178" t="str">
        <f t="shared" ref="CU40" si="53">IFERROR(AVERAGE(AJ40,AK40,AN40,AL40,AM40), "")</f>
        <v/>
      </c>
      <c r="CV40" s="179"/>
      <c r="CW40" s="180">
        <f t="shared" ref="CW40" si="54">IFERROR(AVERAGE(AP40,AQ40), "")</f>
        <v>1.3</v>
      </c>
      <c r="CX40" s="181" t="str">
        <f t="shared" ref="CX40" si="55">IFERROR(AVERAGE(AO40), "")</f>
        <v/>
      </c>
      <c r="CY40" s="178" t="str">
        <f t="shared" ref="CY40" si="56">IFERROR(AVERAGE(AR40,AS40,AT40), "")</f>
        <v/>
      </c>
      <c r="CZ40" s="179"/>
      <c r="DA40" s="180" t="str">
        <f t="shared" ref="DA40" si="57">IFERROR(AVERAGE(AZ40,BB40,BD40), "")</f>
        <v/>
      </c>
      <c r="DB40" s="177" t="str">
        <f t="shared" ref="DB40" si="58">IFERROR(AVERAGE(BA40,BC40), "")</f>
        <v/>
      </c>
      <c r="DC40" s="178" t="str">
        <f t="shared" ref="DC40" si="59">IFERROR(AVERAGE(BF40,BH40,BI40,BJ40,BL40,BP40,BR40,BS40,BV40,BZ40,BT40),"")</f>
        <v/>
      </c>
      <c r="DD40" s="182" t="str">
        <f t="shared" ref="DD40" si="60">IFERROR(AVERAGE(BG40,BK40,BM40,BN40,BQ40), "")</f>
        <v/>
      </c>
      <c r="DE40" s="180" t="str">
        <f t="shared" ref="DE40" si="61">IFERROR(AVERAGE(AD40,AH40,AI40), "")</f>
        <v/>
      </c>
      <c r="DF40" s="177">
        <f t="shared" ref="DF40" si="62">IFERROR(AVERAGE(AF40,AG40), "")</f>
        <v>1</v>
      </c>
      <c r="DG40" s="178">
        <f t="shared" ref="DG40" si="63">IFERROR(AVERAGE(AU40,AV40,AW40), "")</f>
        <v>1.5</v>
      </c>
      <c r="DH40" s="179" t="str">
        <f t="shared" ref="DH40" si="64">IFERROR(AVERAGE(AY40), "")</f>
        <v/>
      </c>
      <c r="DI40" s="180" t="str">
        <f t="shared" ref="DI40" si="65">IFERROR(AVERAGE(CA40:CC40), "")</f>
        <v/>
      </c>
      <c r="DJ40" s="248"/>
    </row>
    <row r="41" spans="1:114" s="183" customFormat="1" ht="28.8" thickBot="1">
      <c r="A41" s="184" t="s">
        <v>299</v>
      </c>
      <c r="B41" s="165" t="s">
        <v>62</v>
      </c>
      <c r="C41" s="378"/>
      <c r="D41" s="372"/>
      <c r="E41" s="372">
        <v>0.75</v>
      </c>
      <c r="F41" s="372"/>
      <c r="G41" s="372"/>
      <c r="H41" s="372"/>
      <c r="I41" s="372"/>
      <c r="J41" s="382">
        <v>0.8</v>
      </c>
      <c r="K41" s="373"/>
      <c r="L41" s="373"/>
      <c r="M41" s="373"/>
      <c r="N41" s="373"/>
      <c r="O41" s="373"/>
      <c r="P41" s="373"/>
      <c r="Q41" s="373"/>
      <c r="R41" s="373"/>
      <c r="S41" s="373"/>
      <c r="T41" s="373"/>
      <c r="U41" s="363"/>
      <c r="V41" s="363"/>
      <c r="W41" s="363"/>
      <c r="X41" s="363"/>
      <c r="Y41" s="363"/>
      <c r="Z41" s="363"/>
      <c r="AA41" s="363"/>
      <c r="AB41" s="363"/>
      <c r="AC41" s="363"/>
      <c r="AD41" s="379"/>
      <c r="AE41" s="379"/>
      <c r="AF41" s="379"/>
      <c r="AG41" s="379"/>
      <c r="AH41" s="379"/>
      <c r="AI41" s="379"/>
      <c r="AJ41" s="375"/>
      <c r="AK41" s="375"/>
      <c r="AL41" s="375"/>
      <c r="AM41" s="375"/>
      <c r="AN41" s="375"/>
      <c r="AO41" s="367"/>
      <c r="AP41" s="367"/>
      <c r="AQ41" s="377">
        <v>1.2</v>
      </c>
      <c r="AR41" s="372"/>
      <c r="AS41" s="372"/>
      <c r="AT41" s="372"/>
      <c r="AU41" s="367"/>
      <c r="AV41" s="367"/>
      <c r="AW41" s="367"/>
      <c r="AX41" s="367"/>
      <c r="AY41" s="367"/>
      <c r="AZ41" s="363"/>
      <c r="BA41" s="363"/>
      <c r="BB41" s="363"/>
      <c r="BC41" s="363"/>
      <c r="BD41" s="363"/>
      <c r="BE41" s="363"/>
      <c r="BF41" s="367"/>
      <c r="BG41" s="367"/>
      <c r="BH41" s="367"/>
      <c r="BI41" s="367"/>
      <c r="BJ41" s="367"/>
      <c r="BK41" s="367"/>
      <c r="BL41" s="367"/>
      <c r="BM41" s="367"/>
      <c r="BN41" s="367"/>
      <c r="BO41" s="367"/>
      <c r="BP41" s="367"/>
      <c r="BQ41" s="367"/>
      <c r="BR41" s="367"/>
      <c r="BS41" s="367"/>
      <c r="BT41" s="367"/>
      <c r="BU41" s="367"/>
      <c r="BV41" s="367"/>
      <c r="BW41" s="367"/>
      <c r="BX41" s="367"/>
      <c r="BY41" s="367"/>
      <c r="BZ41" s="367"/>
      <c r="CA41" s="369"/>
      <c r="CB41" s="369"/>
      <c r="CC41" s="369"/>
      <c r="CD41" s="166">
        <v>0.91666666666666696</v>
      </c>
      <c r="CE41" s="167">
        <v>0.75</v>
      </c>
      <c r="CF41" s="168">
        <v>1.2</v>
      </c>
      <c r="CG41" s="169" t="s">
        <v>255</v>
      </c>
      <c r="CH41" s="170"/>
      <c r="CI41" s="171"/>
      <c r="CJ41" s="172" t="s">
        <v>255</v>
      </c>
      <c r="CK41" s="259"/>
      <c r="CL41" s="225"/>
      <c r="CM41" s="225"/>
      <c r="CN41" s="175">
        <f t="shared" si="39"/>
        <v>2.75</v>
      </c>
      <c r="CO41" s="176">
        <f t="shared" si="40"/>
        <v>0.75</v>
      </c>
      <c r="CP41" s="177" t="str">
        <f t="shared" si="41"/>
        <v/>
      </c>
      <c r="CQ41" s="178">
        <f t="shared" si="42"/>
        <v>0.8</v>
      </c>
      <c r="CR41" s="179" t="str">
        <f t="shared" si="43"/>
        <v/>
      </c>
      <c r="CS41" s="180" t="str">
        <f t="shared" si="44"/>
        <v/>
      </c>
      <c r="CT41" s="177" t="str">
        <f t="shared" si="45"/>
        <v/>
      </c>
      <c r="CU41" s="178" t="str">
        <f t="shared" si="13"/>
        <v/>
      </c>
      <c r="CV41" s="179"/>
      <c r="CW41" s="180">
        <f t="shared" si="14"/>
        <v>1.2</v>
      </c>
      <c r="CX41" s="181" t="str">
        <f t="shared" si="15"/>
        <v/>
      </c>
      <c r="CY41" s="178" t="str">
        <f t="shared" si="16"/>
        <v/>
      </c>
      <c r="CZ41" s="179"/>
      <c r="DA41" s="180" t="str">
        <f t="shared" si="17"/>
        <v/>
      </c>
      <c r="DB41" s="177" t="str">
        <f t="shared" si="18"/>
        <v/>
      </c>
      <c r="DC41" s="178" t="str">
        <f t="shared" si="19"/>
        <v/>
      </c>
      <c r="DD41" s="182" t="str">
        <f t="shared" si="20"/>
        <v/>
      </c>
      <c r="DE41" s="180" t="str">
        <f t="shared" si="21"/>
        <v/>
      </c>
      <c r="DF41" s="177" t="str">
        <f t="shared" si="22"/>
        <v/>
      </c>
      <c r="DG41" s="178" t="str">
        <f t="shared" si="23"/>
        <v/>
      </c>
      <c r="DH41" s="179" t="str">
        <f t="shared" si="24"/>
        <v/>
      </c>
      <c r="DI41" s="180" t="str">
        <f t="shared" si="25"/>
        <v/>
      </c>
      <c r="DJ41" s="248"/>
    </row>
    <row r="42" spans="1:114" ht="28.8" thickBot="1">
      <c r="A42" s="57" t="s">
        <v>67</v>
      </c>
      <c r="B42" s="68" t="s">
        <v>62</v>
      </c>
      <c r="C42" s="378"/>
      <c r="D42" s="372"/>
      <c r="E42" s="372"/>
      <c r="F42" s="372"/>
      <c r="G42" s="372"/>
      <c r="H42" s="372"/>
      <c r="I42" s="372"/>
      <c r="J42" s="382">
        <v>1</v>
      </c>
      <c r="K42" s="373"/>
      <c r="L42" s="373"/>
      <c r="M42" s="373"/>
      <c r="N42" s="373"/>
      <c r="O42" s="373"/>
      <c r="P42" s="373"/>
      <c r="Q42" s="373"/>
      <c r="R42" s="373"/>
      <c r="S42" s="373"/>
      <c r="T42" s="373"/>
      <c r="U42" s="363"/>
      <c r="V42" s="363"/>
      <c r="W42" s="363"/>
      <c r="X42" s="363"/>
      <c r="Y42" s="363"/>
      <c r="Z42" s="363"/>
      <c r="AA42" s="363"/>
      <c r="AB42" s="363"/>
      <c r="AC42" s="363"/>
      <c r="AD42" s="379"/>
      <c r="AE42" s="379"/>
      <c r="AF42" s="379"/>
      <c r="AG42" s="379"/>
      <c r="AH42" s="379"/>
      <c r="AI42" s="379"/>
      <c r="AJ42" s="375"/>
      <c r="AK42" s="375"/>
      <c r="AL42" s="375"/>
      <c r="AM42" s="375"/>
      <c r="AN42" s="375"/>
      <c r="AO42" s="367"/>
      <c r="AP42" s="367"/>
      <c r="AQ42" s="367"/>
      <c r="AR42" s="372"/>
      <c r="AS42" s="372"/>
      <c r="AT42" s="372"/>
      <c r="AU42" s="367"/>
      <c r="AV42" s="367"/>
      <c r="AW42" s="367"/>
      <c r="AX42" s="367"/>
      <c r="AY42" s="367"/>
      <c r="AZ42" s="363"/>
      <c r="BA42" s="363"/>
      <c r="BB42" s="363"/>
      <c r="BC42" s="363"/>
      <c r="BD42" s="363"/>
      <c r="BE42" s="363"/>
      <c r="BF42" s="385">
        <v>3.5</v>
      </c>
      <c r="BG42" s="367"/>
      <c r="BH42" s="367"/>
      <c r="BI42" s="367"/>
      <c r="BJ42" s="367"/>
      <c r="BK42" s="367"/>
      <c r="BL42" s="367"/>
      <c r="BM42" s="367"/>
      <c r="BN42" s="367"/>
      <c r="BO42" s="367"/>
      <c r="BP42" s="367"/>
      <c r="BQ42" s="367"/>
      <c r="BR42" s="367"/>
      <c r="BS42" s="367"/>
      <c r="BT42" s="377"/>
      <c r="BU42" s="367"/>
      <c r="BV42" s="367"/>
      <c r="BW42" s="367"/>
      <c r="BX42" s="377"/>
      <c r="BY42" s="367"/>
      <c r="BZ42" s="367"/>
      <c r="CA42" s="369"/>
      <c r="CB42" s="369"/>
      <c r="CC42" s="369"/>
      <c r="CD42" s="137">
        <v>2.25</v>
      </c>
      <c r="CE42" s="32">
        <v>1</v>
      </c>
      <c r="CF42" s="33">
        <v>3.5</v>
      </c>
      <c r="CG42" s="34" t="s">
        <v>255</v>
      </c>
      <c r="CH42" s="35"/>
      <c r="CI42" s="36"/>
      <c r="CJ42" s="37" t="s">
        <v>255</v>
      </c>
      <c r="CK42" s="258"/>
      <c r="CL42" s="224"/>
      <c r="CM42" s="224"/>
      <c r="CN42" s="38">
        <f t="shared" si="39"/>
        <v>4.5</v>
      </c>
      <c r="CO42" s="83" t="str">
        <f t="shared" si="40"/>
        <v/>
      </c>
      <c r="CP42" s="84" t="str">
        <f t="shared" si="41"/>
        <v/>
      </c>
      <c r="CQ42" s="85">
        <f t="shared" si="42"/>
        <v>1</v>
      </c>
      <c r="CR42" s="86" t="str">
        <f t="shared" si="43"/>
        <v/>
      </c>
      <c r="CS42" s="87" t="str">
        <f t="shared" si="44"/>
        <v/>
      </c>
      <c r="CT42" s="84" t="str">
        <f t="shared" si="45"/>
        <v/>
      </c>
      <c r="CU42" s="85" t="str">
        <f t="shared" si="13"/>
        <v/>
      </c>
      <c r="CV42" s="86"/>
      <c r="CW42" s="87" t="str">
        <f t="shared" si="14"/>
        <v/>
      </c>
      <c r="CX42" s="88" t="str">
        <f t="shared" si="15"/>
        <v/>
      </c>
      <c r="CY42" s="85" t="str">
        <f t="shared" si="16"/>
        <v/>
      </c>
      <c r="CZ42" s="86"/>
      <c r="DA42" s="87" t="str">
        <f t="shared" si="17"/>
        <v/>
      </c>
      <c r="DB42" s="84" t="str">
        <f t="shared" si="18"/>
        <v/>
      </c>
      <c r="DC42" s="85">
        <f t="shared" si="19"/>
        <v>3.5</v>
      </c>
      <c r="DD42" s="89" t="str">
        <f t="shared" si="20"/>
        <v/>
      </c>
      <c r="DE42" s="87" t="str">
        <f t="shared" si="21"/>
        <v/>
      </c>
      <c r="DF42" s="84" t="str">
        <f t="shared" si="22"/>
        <v/>
      </c>
      <c r="DG42" s="85" t="str">
        <f t="shared" si="23"/>
        <v/>
      </c>
      <c r="DH42" s="86" t="str">
        <f t="shared" si="24"/>
        <v/>
      </c>
      <c r="DI42" s="87" t="str">
        <f t="shared" si="25"/>
        <v/>
      </c>
      <c r="DJ42" s="247"/>
    </row>
    <row r="43" spans="1:114" ht="28.8" thickBot="1">
      <c r="A43" s="57" t="s">
        <v>67</v>
      </c>
      <c r="B43" s="68" t="s">
        <v>41</v>
      </c>
      <c r="C43" s="370">
        <v>3.3</v>
      </c>
      <c r="D43" s="371">
        <v>3.8</v>
      </c>
      <c r="E43" s="372"/>
      <c r="F43" s="372"/>
      <c r="G43" s="372"/>
      <c r="H43" s="372"/>
      <c r="I43" s="372"/>
      <c r="J43" s="373"/>
      <c r="K43" s="373"/>
      <c r="L43" s="382">
        <v>3</v>
      </c>
      <c r="M43" s="373"/>
      <c r="N43" s="373"/>
      <c r="O43" s="373"/>
      <c r="P43" s="382">
        <v>3.5</v>
      </c>
      <c r="Q43" s="373"/>
      <c r="R43" s="373"/>
      <c r="S43" s="373"/>
      <c r="T43" s="373"/>
      <c r="U43" s="363"/>
      <c r="V43" s="363"/>
      <c r="W43" s="363"/>
      <c r="X43" s="363"/>
      <c r="Y43" s="363"/>
      <c r="Z43" s="363"/>
      <c r="AA43" s="363"/>
      <c r="AB43" s="363"/>
      <c r="AC43" s="363"/>
      <c r="AD43" s="379"/>
      <c r="AE43" s="379"/>
      <c r="AF43" s="384">
        <v>2</v>
      </c>
      <c r="AG43" s="379"/>
      <c r="AH43" s="379"/>
      <c r="AI43" s="379"/>
      <c r="AJ43" s="375"/>
      <c r="AK43" s="376">
        <v>4.5</v>
      </c>
      <c r="AL43" s="375"/>
      <c r="AM43" s="375"/>
      <c r="AN43" s="375"/>
      <c r="AO43" s="385"/>
      <c r="AP43" s="377">
        <v>3.5</v>
      </c>
      <c r="AQ43" s="367"/>
      <c r="AR43" s="372"/>
      <c r="AS43" s="372"/>
      <c r="AT43" s="372"/>
      <c r="AU43" s="367"/>
      <c r="AV43" s="367"/>
      <c r="AW43" s="367"/>
      <c r="AX43" s="377">
        <v>1.4</v>
      </c>
      <c r="AY43" s="377">
        <v>3.8</v>
      </c>
      <c r="AZ43" s="363"/>
      <c r="BA43" s="363"/>
      <c r="BB43" s="363"/>
      <c r="BC43" s="363"/>
      <c r="BD43" s="363"/>
      <c r="BE43" s="363"/>
      <c r="BF43" s="367"/>
      <c r="BG43" s="367"/>
      <c r="BH43" s="367"/>
      <c r="BI43" s="367"/>
      <c r="BJ43" s="367"/>
      <c r="BK43" s="367"/>
      <c r="BL43" s="385">
        <v>2.5</v>
      </c>
      <c r="BM43" s="367"/>
      <c r="BN43" s="367"/>
      <c r="BO43" s="367"/>
      <c r="BP43" s="367"/>
      <c r="BQ43" s="367"/>
      <c r="BR43" s="367"/>
      <c r="BS43" s="367"/>
      <c r="BT43" s="367"/>
      <c r="BU43" s="367"/>
      <c r="BV43" s="377">
        <v>3.5</v>
      </c>
      <c r="BW43" s="377">
        <v>4</v>
      </c>
      <c r="BX43" s="367"/>
      <c r="BY43" s="377">
        <v>4</v>
      </c>
      <c r="BZ43" s="367"/>
      <c r="CA43" s="369"/>
      <c r="CB43" s="369"/>
      <c r="CC43" s="369"/>
      <c r="CD43" s="137">
        <v>3.56</v>
      </c>
      <c r="CE43" s="32">
        <v>2.5</v>
      </c>
      <c r="CF43" s="33">
        <v>4.5</v>
      </c>
      <c r="CG43" s="34">
        <v>2.4</v>
      </c>
      <c r="CH43" s="35"/>
      <c r="CI43" s="36">
        <v>3.8</v>
      </c>
      <c r="CJ43" s="37">
        <v>1.4</v>
      </c>
      <c r="CK43" s="258"/>
      <c r="CL43" s="224"/>
      <c r="CM43" s="224">
        <v>2.0699999999999998</v>
      </c>
      <c r="CN43" s="38">
        <f t="shared" si="39"/>
        <v>42.8</v>
      </c>
      <c r="CO43" s="83">
        <f t="shared" si="40"/>
        <v>3.55</v>
      </c>
      <c r="CP43" s="84" t="str">
        <f t="shared" si="41"/>
        <v/>
      </c>
      <c r="CQ43" s="85">
        <f t="shared" si="42"/>
        <v>3.25</v>
      </c>
      <c r="CR43" s="86" t="str">
        <f t="shared" si="43"/>
        <v/>
      </c>
      <c r="CS43" s="87" t="str">
        <f t="shared" si="44"/>
        <v/>
      </c>
      <c r="CT43" s="84" t="str">
        <f t="shared" si="45"/>
        <v/>
      </c>
      <c r="CU43" s="85">
        <f t="shared" si="13"/>
        <v>4.5</v>
      </c>
      <c r="CV43" s="86"/>
      <c r="CW43" s="87">
        <f t="shared" si="14"/>
        <v>3.5</v>
      </c>
      <c r="CX43" s="88" t="str">
        <f t="shared" si="15"/>
        <v/>
      </c>
      <c r="CY43" s="85" t="str">
        <f t="shared" si="16"/>
        <v/>
      </c>
      <c r="CZ43" s="86"/>
      <c r="DA43" s="87" t="str">
        <f t="shared" si="17"/>
        <v/>
      </c>
      <c r="DB43" s="84" t="str">
        <f t="shared" si="18"/>
        <v/>
      </c>
      <c r="DC43" s="85">
        <f t="shared" si="19"/>
        <v>3</v>
      </c>
      <c r="DD43" s="89" t="str">
        <f t="shared" si="20"/>
        <v/>
      </c>
      <c r="DE43" s="87" t="str">
        <f t="shared" si="21"/>
        <v/>
      </c>
      <c r="DF43" s="84">
        <f t="shared" si="22"/>
        <v>2</v>
      </c>
      <c r="DG43" s="85" t="str">
        <f t="shared" si="23"/>
        <v/>
      </c>
      <c r="DH43" s="86">
        <f t="shared" si="24"/>
        <v>3.8</v>
      </c>
      <c r="DI43" s="87" t="str">
        <f t="shared" si="25"/>
        <v/>
      </c>
      <c r="DJ43" s="247"/>
    </row>
    <row r="44" spans="1:114" ht="28.8" thickBot="1">
      <c r="A44" s="57" t="s">
        <v>68</v>
      </c>
      <c r="B44" s="68" t="s">
        <v>41</v>
      </c>
      <c r="C44" s="378"/>
      <c r="D44" s="372"/>
      <c r="E44" s="371"/>
      <c r="F44" s="372"/>
      <c r="G44" s="372"/>
      <c r="H44" s="372"/>
      <c r="I44" s="372"/>
      <c r="J44" s="373"/>
      <c r="K44" s="373"/>
      <c r="L44" s="373"/>
      <c r="M44" s="373"/>
      <c r="N44" s="373"/>
      <c r="O44" s="373"/>
      <c r="P44" s="373"/>
      <c r="Q44" s="373"/>
      <c r="R44" s="373"/>
      <c r="S44" s="373"/>
      <c r="T44" s="373"/>
      <c r="U44" s="363"/>
      <c r="V44" s="363"/>
      <c r="W44" s="381"/>
      <c r="X44" s="381"/>
      <c r="Y44" s="363"/>
      <c r="Z44" s="363"/>
      <c r="AA44" s="363"/>
      <c r="AB44" s="363"/>
      <c r="AC44" s="363"/>
      <c r="AD44" s="379"/>
      <c r="AE44" s="379"/>
      <c r="AF44" s="379"/>
      <c r="AG44" s="379"/>
      <c r="AH44" s="379"/>
      <c r="AI44" s="379"/>
      <c r="AJ44" s="375"/>
      <c r="AK44" s="375"/>
      <c r="AL44" s="375"/>
      <c r="AM44" s="375"/>
      <c r="AN44" s="375"/>
      <c r="AO44" s="385"/>
      <c r="AP44" s="385"/>
      <c r="AQ44" s="367"/>
      <c r="AR44" s="372"/>
      <c r="AS44" s="372"/>
      <c r="AT44" s="372"/>
      <c r="AU44" s="385"/>
      <c r="AV44" s="385"/>
      <c r="AW44" s="367"/>
      <c r="AX44" s="367"/>
      <c r="AY44" s="367"/>
      <c r="AZ44" s="363"/>
      <c r="BA44" s="363"/>
      <c r="BB44" s="363"/>
      <c r="BC44" s="363"/>
      <c r="BD44" s="363"/>
      <c r="BE44" s="363"/>
      <c r="BF44" s="367"/>
      <c r="BG44" s="367"/>
      <c r="BH44" s="367"/>
      <c r="BI44" s="367"/>
      <c r="BJ44" s="367"/>
      <c r="BK44" s="367"/>
      <c r="BL44" s="367"/>
      <c r="BM44" s="367"/>
      <c r="BN44" s="367"/>
      <c r="BO44" s="367"/>
      <c r="BP44" s="367"/>
      <c r="BQ44" s="367"/>
      <c r="BR44" s="367"/>
      <c r="BS44" s="367"/>
      <c r="BT44" s="367"/>
      <c r="BU44" s="367"/>
      <c r="BV44" s="367"/>
      <c r="BW44" s="367"/>
      <c r="BX44" s="367"/>
      <c r="BY44" s="367"/>
      <c r="BZ44" s="367"/>
      <c r="CA44" s="369"/>
      <c r="CB44" s="369"/>
      <c r="CC44" s="369"/>
      <c r="CD44" s="137" t="s">
        <v>255</v>
      </c>
      <c r="CE44" s="32" t="s">
        <v>255</v>
      </c>
      <c r="CF44" s="33" t="s">
        <v>255</v>
      </c>
      <c r="CG44" s="34" t="s">
        <v>255</v>
      </c>
      <c r="CH44" s="35" t="s">
        <v>255</v>
      </c>
      <c r="CI44" s="36" t="s">
        <v>255</v>
      </c>
      <c r="CJ44" s="37" t="s">
        <v>255</v>
      </c>
      <c r="CK44" s="258"/>
      <c r="CL44" s="224"/>
      <c r="CM44" s="224"/>
      <c r="CN44" s="38">
        <f t="shared" si="39"/>
        <v>0</v>
      </c>
      <c r="CO44" s="83" t="str">
        <f t="shared" si="40"/>
        <v/>
      </c>
      <c r="CP44" s="84" t="str">
        <f t="shared" si="41"/>
        <v/>
      </c>
      <c r="CQ44" s="85" t="str">
        <f t="shared" si="42"/>
        <v/>
      </c>
      <c r="CR44" s="86" t="str">
        <f t="shared" si="43"/>
        <v/>
      </c>
      <c r="CS44" s="87" t="str">
        <f t="shared" si="44"/>
        <v/>
      </c>
      <c r="CT44" s="84" t="str">
        <f t="shared" si="45"/>
        <v/>
      </c>
      <c r="CU44" s="85" t="str">
        <f t="shared" si="13"/>
        <v/>
      </c>
      <c r="CV44" s="86"/>
      <c r="CW44" s="87" t="str">
        <f t="shared" si="14"/>
        <v/>
      </c>
      <c r="CX44" s="88" t="str">
        <f t="shared" si="15"/>
        <v/>
      </c>
      <c r="CY44" s="85" t="str">
        <f t="shared" si="16"/>
        <v/>
      </c>
      <c r="CZ44" s="86"/>
      <c r="DA44" s="87" t="str">
        <f t="shared" si="17"/>
        <v/>
      </c>
      <c r="DB44" s="84" t="str">
        <f t="shared" si="18"/>
        <v/>
      </c>
      <c r="DC44" s="85" t="str">
        <f t="shared" si="19"/>
        <v/>
      </c>
      <c r="DD44" s="89" t="str">
        <f t="shared" si="20"/>
        <v/>
      </c>
      <c r="DE44" s="87" t="str">
        <f t="shared" si="21"/>
        <v/>
      </c>
      <c r="DF44" s="84" t="str">
        <f t="shared" si="22"/>
        <v/>
      </c>
      <c r="DG44" s="85" t="str">
        <f t="shared" si="23"/>
        <v/>
      </c>
      <c r="DH44" s="86" t="str">
        <f t="shared" si="24"/>
        <v/>
      </c>
      <c r="DI44" s="87" t="str">
        <f t="shared" si="25"/>
        <v/>
      </c>
      <c r="DJ44" s="247"/>
    </row>
    <row r="45" spans="1:114" ht="15" thickBot="1">
      <c r="A45" s="57" t="s">
        <v>69</v>
      </c>
      <c r="B45" s="68" t="s">
        <v>41</v>
      </c>
      <c r="C45" s="378"/>
      <c r="D45" s="371">
        <v>2.8</v>
      </c>
      <c r="E45" s="371"/>
      <c r="F45" s="372"/>
      <c r="G45" s="372"/>
      <c r="H45" s="372"/>
      <c r="I45" s="372"/>
      <c r="J45" s="383"/>
      <c r="K45" s="373"/>
      <c r="L45" s="383"/>
      <c r="M45" s="373"/>
      <c r="N45" s="373"/>
      <c r="O45" s="373"/>
      <c r="P45" s="373"/>
      <c r="Q45" s="373"/>
      <c r="R45" s="373"/>
      <c r="S45" s="373"/>
      <c r="T45" s="373"/>
      <c r="U45" s="381">
        <v>2.8</v>
      </c>
      <c r="V45" s="380">
        <v>2.4</v>
      </c>
      <c r="W45" s="363"/>
      <c r="X45" s="363"/>
      <c r="Y45" s="363"/>
      <c r="Z45" s="363"/>
      <c r="AA45" s="363"/>
      <c r="AB45" s="363"/>
      <c r="AC45" s="363"/>
      <c r="AD45" s="379"/>
      <c r="AE45" s="379"/>
      <c r="AF45" s="379"/>
      <c r="AG45" s="384">
        <v>3.5</v>
      </c>
      <c r="AH45" s="384">
        <v>4</v>
      </c>
      <c r="AI45" s="379"/>
      <c r="AJ45" s="375"/>
      <c r="AK45" s="375"/>
      <c r="AL45" s="375"/>
      <c r="AM45" s="375"/>
      <c r="AN45" s="375"/>
      <c r="AO45" s="385"/>
      <c r="AP45" s="385"/>
      <c r="AQ45" s="367"/>
      <c r="AR45" s="372"/>
      <c r="AS45" s="372"/>
      <c r="AT45" s="372"/>
      <c r="AU45" s="385"/>
      <c r="AV45" s="367"/>
      <c r="AW45" s="367"/>
      <c r="AX45" s="377">
        <v>2.2000000000000002</v>
      </c>
      <c r="AY45" s="377">
        <v>3.9</v>
      </c>
      <c r="AZ45" s="363"/>
      <c r="BA45" s="363"/>
      <c r="BB45" s="363"/>
      <c r="BC45" s="363"/>
      <c r="BD45" s="363"/>
      <c r="BE45" s="363"/>
      <c r="BF45" s="367"/>
      <c r="BG45" s="367"/>
      <c r="BH45" s="367"/>
      <c r="BI45" s="367"/>
      <c r="BJ45" s="367"/>
      <c r="BK45" s="367"/>
      <c r="BL45" s="367"/>
      <c r="BM45" s="367"/>
      <c r="BN45" s="367"/>
      <c r="BO45" s="367"/>
      <c r="BP45" s="367"/>
      <c r="BQ45" s="367"/>
      <c r="BR45" s="367"/>
      <c r="BS45" s="367"/>
      <c r="BT45" s="367"/>
      <c r="BU45" s="367"/>
      <c r="BV45" s="377">
        <v>1.1000000000000001</v>
      </c>
      <c r="BW45" s="367"/>
      <c r="BX45" s="367"/>
      <c r="BY45" s="367"/>
      <c r="BZ45" s="367"/>
      <c r="CA45" s="369"/>
      <c r="CB45" s="369"/>
      <c r="CC45" s="369"/>
      <c r="CD45" s="137">
        <v>2.84</v>
      </c>
      <c r="CE45" s="32">
        <v>1.1000000000000001</v>
      </c>
      <c r="CF45" s="33">
        <v>4</v>
      </c>
      <c r="CG45" s="34">
        <v>3.0000000000000004</v>
      </c>
      <c r="CH45" s="35"/>
      <c r="CI45" s="36">
        <v>3.9</v>
      </c>
      <c r="CJ45" s="37">
        <v>2.2000000000000002</v>
      </c>
      <c r="CK45" s="258"/>
      <c r="CL45" s="224"/>
      <c r="CM45" s="224">
        <v>2.4500000000000002</v>
      </c>
      <c r="CN45" s="38">
        <f t="shared" si="39"/>
        <v>22.7</v>
      </c>
      <c r="CO45" s="83">
        <f t="shared" si="40"/>
        <v>2.8</v>
      </c>
      <c r="CP45" s="84" t="str">
        <f t="shared" si="41"/>
        <v/>
      </c>
      <c r="CQ45" s="85" t="str">
        <f t="shared" si="42"/>
        <v/>
      </c>
      <c r="CR45" s="86">
        <f t="shared" si="43"/>
        <v>2.8</v>
      </c>
      <c r="CS45" s="87">
        <f t="shared" si="44"/>
        <v>2.4</v>
      </c>
      <c r="CT45" s="84" t="str">
        <f t="shared" si="45"/>
        <v/>
      </c>
      <c r="CU45" s="85" t="str">
        <f t="shared" si="13"/>
        <v/>
      </c>
      <c r="CV45" s="86"/>
      <c r="CW45" s="87" t="str">
        <f t="shared" si="14"/>
        <v/>
      </c>
      <c r="CX45" s="88" t="str">
        <f t="shared" si="15"/>
        <v/>
      </c>
      <c r="CY45" s="85" t="str">
        <f t="shared" si="16"/>
        <v/>
      </c>
      <c r="CZ45" s="86"/>
      <c r="DA45" s="87" t="str">
        <f t="shared" si="17"/>
        <v/>
      </c>
      <c r="DB45" s="84" t="str">
        <f t="shared" si="18"/>
        <v/>
      </c>
      <c r="DC45" s="85">
        <f t="shared" si="19"/>
        <v>1.1000000000000001</v>
      </c>
      <c r="DD45" s="89" t="str">
        <f t="shared" si="20"/>
        <v/>
      </c>
      <c r="DE45" s="87">
        <f t="shared" si="21"/>
        <v>4</v>
      </c>
      <c r="DF45" s="84">
        <f t="shared" si="22"/>
        <v>3.5</v>
      </c>
      <c r="DG45" s="85" t="str">
        <f t="shared" si="23"/>
        <v/>
      </c>
      <c r="DH45" s="86">
        <f t="shared" si="24"/>
        <v>3.9</v>
      </c>
      <c r="DI45" s="87" t="str">
        <f t="shared" si="25"/>
        <v/>
      </c>
      <c r="DJ45" s="247"/>
    </row>
    <row r="46" spans="1:114" ht="15" thickBot="1">
      <c r="A46" s="57" t="s">
        <v>70</v>
      </c>
      <c r="B46" s="68" t="s">
        <v>41</v>
      </c>
      <c r="C46" s="378"/>
      <c r="D46" s="372"/>
      <c r="E46" s="371"/>
      <c r="F46" s="372"/>
      <c r="G46" s="372"/>
      <c r="H46" s="372"/>
      <c r="I46" s="372"/>
      <c r="J46" s="373"/>
      <c r="K46" s="373"/>
      <c r="L46" s="373"/>
      <c r="M46" s="373"/>
      <c r="N46" s="373"/>
      <c r="O46" s="373"/>
      <c r="P46" s="373"/>
      <c r="Q46" s="373"/>
      <c r="R46" s="373"/>
      <c r="S46" s="373"/>
      <c r="T46" s="373"/>
      <c r="U46" s="363"/>
      <c r="V46" s="363"/>
      <c r="W46" s="363"/>
      <c r="X46" s="363"/>
      <c r="Y46" s="363"/>
      <c r="Z46" s="363"/>
      <c r="AA46" s="363"/>
      <c r="AB46" s="363"/>
      <c r="AC46" s="363"/>
      <c r="AD46" s="379"/>
      <c r="AE46" s="379"/>
      <c r="AF46" s="379"/>
      <c r="AG46" s="384">
        <v>3.5</v>
      </c>
      <c r="AH46" s="379"/>
      <c r="AI46" s="379"/>
      <c r="AJ46" s="375"/>
      <c r="AK46" s="375"/>
      <c r="AL46" s="375"/>
      <c r="AM46" s="375"/>
      <c r="AN46" s="375"/>
      <c r="AO46" s="385"/>
      <c r="AP46" s="385"/>
      <c r="AQ46" s="367"/>
      <c r="AR46" s="372"/>
      <c r="AS46" s="372"/>
      <c r="AT46" s="372"/>
      <c r="AU46" s="367"/>
      <c r="AV46" s="367"/>
      <c r="AW46" s="367"/>
      <c r="AX46" s="377">
        <v>2.2000000000000002</v>
      </c>
      <c r="AY46" s="377">
        <v>3.9</v>
      </c>
      <c r="AZ46" s="363"/>
      <c r="BA46" s="363"/>
      <c r="BB46" s="363"/>
      <c r="BC46" s="363"/>
      <c r="BD46" s="363"/>
      <c r="BE46" s="363"/>
      <c r="BF46" s="367"/>
      <c r="BG46" s="367"/>
      <c r="BH46" s="367"/>
      <c r="BI46" s="367"/>
      <c r="BJ46" s="367"/>
      <c r="BK46" s="367"/>
      <c r="BL46" s="367"/>
      <c r="BM46" s="367"/>
      <c r="BN46" s="367"/>
      <c r="BO46" s="367"/>
      <c r="BP46" s="367"/>
      <c r="BQ46" s="367"/>
      <c r="BR46" s="367"/>
      <c r="BS46" s="367"/>
      <c r="BT46" s="367"/>
      <c r="BU46" s="367"/>
      <c r="BV46" s="367"/>
      <c r="BW46" s="367"/>
      <c r="BX46" s="367"/>
      <c r="BY46" s="367"/>
      <c r="BZ46" s="367"/>
      <c r="CA46" s="369"/>
      <c r="CB46" s="369"/>
      <c r="CC46" s="369"/>
      <c r="CD46" s="137">
        <v>3.5</v>
      </c>
      <c r="CE46" s="32">
        <v>3.5</v>
      </c>
      <c r="CF46" s="33">
        <v>3.5</v>
      </c>
      <c r="CG46" s="34">
        <v>3.1999999999999997</v>
      </c>
      <c r="CH46" s="35"/>
      <c r="CI46" s="36">
        <v>3.9</v>
      </c>
      <c r="CJ46" s="37">
        <v>2.2000000000000002</v>
      </c>
      <c r="CK46" s="258"/>
      <c r="CL46" s="224"/>
      <c r="CM46" s="224"/>
      <c r="CN46" s="38">
        <f t="shared" si="39"/>
        <v>9.6</v>
      </c>
      <c r="CO46" s="83" t="str">
        <f t="shared" si="40"/>
        <v/>
      </c>
      <c r="CP46" s="84" t="str">
        <f t="shared" si="41"/>
        <v/>
      </c>
      <c r="CQ46" s="85" t="str">
        <f t="shared" si="42"/>
        <v/>
      </c>
      <c r="CR46" s="86" t="str">
        <f t="shared" si="43"/>
        <v/>
      </c>
      <c r="CS46" s="87" t="str">
        <f t="shared" si="44"/>
        <v/>
      </c>
      <c r="CT46" s="84" t="str">
        <f t="shared" si="45"/>
        <v/>
      </c>
      <c r="CU46" s="85" t="str">
        <f t="shared" si="13"/>
        <v/>
      </c>
      <c r="CV46" s="86"/>
      <c r="CW46" s="87" t="str">
        <f t="shared" si="14"/>
        <v/>
      </c>
      <c r="CX46" s="88" t="str">
        <f t="shared" si="15"/>
        <v/>
      </c>
      <c r="CY46" s="85" t="str">
        <f t="shared" si="16"/>
        <v/>
      </c>
      <c r="CZ46" s="86"/>
      <c r="DA46" s="87" t="str">
        <f t="shared" si="17"/>
        <v/>
      </c>
      <c r="DB46" s="84" t="str">
        <f t="shared" si="18"/>
        <v/>
      </c>
      <c r="DC46" s="85" t="str">
        <f t="shared" si="19"/>
        <v/>
      </c>
      <c r="DD46" s="89" t="str">
        <f t="shared" si="20"/>
        <v/>
      </c>
      <c r="DE46" s="87" t="str">
        <f t="shared" si="21"/>
        <v/>
      </c>
      <c r="DF46" s="84">
        <f t="shared" si="22"/>
        <v>3.5</v>
      </c>
      <c r="DG46" s="85" t="str">
        <f t="shared" si="23"/>
        <v/>
      </c>
      <c r="DH46" s="86">
        <f t="shared" si="24"/>
        <v>3.9</v>
      </c>
      <c r="DI46" s="87" t="str">
        <f t="shared" si="25"/>
        <v/>
      </c>
      <c r="DJ46" s="247"/>
    </row>
    <row r="47" spans="1:114" ht="15" customHeight="1" thickBot="1">
      <c r="A47" s="57" t="s">
        <v>71</v>
      </c>
      <c r="B47" s="68" t="s">
        <v>41</v>
      </c>
      <c r="C47" s="378"/>
      <c r="D47" s="371">
        <v>2.8</v>
      </c>
      <c r="E47" s="371"/>
      <c r="F47" s="372"/>
      <c r="G47" s="372"/>
      <c r="H47" s="372"/>
      <c r="I47" s="372"/>
      <c r="J47" s="373"/>
      <c r="K47" s="373"/>
      <c r="L47" s="373"/>
      <c r="M47" s="373"/>
      <c r="N47" s="373"/>
      <c r="O47" s="373"/>
      <c r="P47" s="382">
        <v>2.8</v>
      </c>
      <c r="Q47" s="373"/>
      <c r="R47" s="373"/>
      <c r="S47" s="373"/>
      <c r="T47" s="373"/>
      <c r="U47" s="381">
        <v>2.8</v>
      </c>
      <c r="V47" s="380">
        <v>2.4</v>
      </c>
      <c r="W47" s="381"/>
      <c r="X47" s="381"/>
      <c r="Y47" s="363"/>
      <c r="Z47" s="363"/>
      <c r="AA47" s="363"/>
      <c r="AB47" s="363"/>
      <c r="AC47" s="363"/>
      <c r="AD47" s="379"/>
      <c r="AE47" s="379"/>
      <c r="AF47" s="384"/>
      <c r="AG47" s="384">
        <v>3.5</v>
      </c>
      <c r="AH47" s="379"/>
      <c r="AI47" s="379"/>
      <c r="AJ47" s="375"/>
      <c r="AK47" s="375"/>
      <c r="AL47" s="375"/>
      <c r="AM47" s="375"/>
      <c r="AN47" s="375"/>
      <c r="AO47" s="367"/>
      <c r="AP47" s="367"/>
      <c r="AQ47" s="367"/>
      <c r="AR47" s="372"/>
      <c r="AS47" s="372"/>
      <c r="AT47" s="372"/>
      <c r="AU47" s="367"/>
      <c r="AV47" s="385"/>
      <c r="AW47" s="385">
        <v>3</v>
      </c>
      <c r="AX47" s="377">
        <v>2.2000000000000002</v>
      </c>
      <c r="AY47" s="377">
        <v>3.9</v>
      </c>
      <c r="AZ47" s="363"/>
      <c r="BA47" s="363"/>
      <c r="BB47" s="363"/>
      <c r="BC47" s="363"/>
      <c r="BD47" s="363"/>
      <c r="BE47" s="363"/>
      <c r="BF47" s="367"/>
      <c r="BG47" s="367"/>
      <c r="BH47" s="367"/>
      <c r="BI47" s="367"/>
      <c r="BJ47" s="367"/>
      <c r="BK47" s="367"/>
      <c r="BL47" s="385">
        <v>2.5</v>
      </c>
      <c r="BM47" s="367"/>
      <c r="BN47" s="367"/>
      <c r="BO47" s="367"/>
      <c r="BP47" s="367"/>
      <c r="BQ47" s="367"/>
      <c r="BR47" s="367"/>
      <c r="BS47" s="367"/>
      <c r="BT47" s="367"/>
      <c r="BU47" s="367"/>
      <c r="BV47" s="367"/>
      <c r="BW47" s="367"/>
      <c r="BX47" s="367"/>
      <c r="BY47" s="367"/>
      <c r="BZ47" s="367"/>
      <c r="CA47" s="369"/>
      <c r="CB47" s="369"/>
      <c r="CC47" s="369"/>
      <c r="CD47" s="137">
        <v>2.9</v>
      </c>
      <c r="CE47" s="32">
        <v>2.5</v>
      </c>
      <c r="CF47" s="33">
        <v>3.5</v>
      </c>
      <c r="CG47" s="34">
        <v>3.0000000000000004</v>
      </c>
      <c r="CH47" s="35"/>
      <c r="CI47" s="36">
        <v>3.9</v>
      </c>
      <c r="CJ47" s="37">
        <v>2.2000000000000002</v>
      </c>
      <c r="CK47" s="258"/>
      <c r="CL47" s="224"/>
      <c r="CM47" s="224">
        <v>2.21</v>
      </c>
      <c r="CN47" s="38">
        <f t="shared" si="39"/>
        <v>25.899999999999995</v>
      </c>
      <c r="CO47" s="83">
        <f t="shared" si="40"/>
        <v>2.8</v>
      </c>
      <c r="CP47" s="84" t="str">
        <f t="shared" si="41"/>
        <v/>
      </c>
      <c r="CQ47" s="85">
        <f t="shared" si="42"/>
        <v>2.8</v>
      </c>
      <c r="CR47" s="86">
        <f t="shared" si="43"/>
        <v>2.8</v>
      </c>
      <c r="CS47" s="87">
        <f t="shared" si="44"/>
        <v>2.4</v>
      </c>
      <c r="CT47" s="84" t="str">
        <f t="shared" si="45"/>
        <v/>
      </c>
      <c r="CU47" s="85" t="str">
        <f t="shared" si="13"/>
        <v/>
      </c>
      <c r="CV47" s="86"/>
      <c r="CW47" s="87" t="str">
        <f t="shared" si="14"/>
        <v/>
      </c>
      <c r="CX47" s="88" t="str">
        <f t="shared" si="15"/>
        <v/>
      </c>
      <c r="CY47" s="85" t="str">
        <f t="shared" si="16"/>
        <v/>
      </c>
      <c r="CZ47" s="86"/>
      <c r="DA47" s="87" t="str">
        <f t="shared" si="17"/>
        <v/>
      </c>
      <c r="DB47" s="84" t="str">
        <f t="shared" si="18"/>
        <v/>
      </c>
      <c r="DC47" s="85">
        <f t="shared" si="19"/>
        <v>2.5</v>
      </c>
      <c r="DD47" s="89" t="str">
        <f t="shared" si="20"/>
        <v/>
      </c>
      <c r="DE47" s="87" t="str">
        <f t="shared" si="21"/>
        <v/>
      </c>
      <c r="DF47" s="84">
        <f t="shared" si="22"/>
        <v>3.5</v>
      </c>
      <c r="DG47" s="85">
        <f t="shared" si="23"/>
        <v>3</v>
      </c>
      <c r="DH47" s="86">
        <f t="shared" si="24"/>
        <v>3.9</v>
      </c>
      <c r="DI47" s="87" t="str">
        <f t="shared" si="25"/>
        <v/>
      </c>
      <c r="DJ47" s="247"/>
    </row>
    <row r="48" spans="1:114" ht="15" thickBot="1">
      <c r="A48" s="57" t="s">
        <v>72</v>
      </c>
      <c r="B48" s="68" t="s">
        <v>41</v>
      </c>
      <c r="C48" s="378"/>
      <c r="D48" s="372"/>
      <c r="E48" s="371"/>
      <c r="F48" s="372"/>
      <c r="G48" s="372"/>
      <c r="H48" s="372"/>
      <c r="I48" s="372"/>
      <c r="J48" s="383"/>
      <c r="K48" s="373"/>
      <c r="L48" s="373"/>
      <c r="M48" s="373"/>
      <c r="N48" s="373"/>
      <c r="O48" s="373"/>
      <c r="P48" s="382">
        <v>2.8</v>
      </c>
      <c r="Q48" s="373"/>
      <c r="R48" s="373"/>
      <c r="S48" s="373"/>
      <c r="T48" s="373"/>
      <c r="U48" s="363"/>
      <c r="V48" s="363"/>
      <c r="W48" s="363"/>
      <c r="X48" s="363"/>
      <c r="Y48" s="363"/>
      <c r="Z48" s="363"/>
      <c r="AA48" s="363"/>
      <c r="AB48" s="363"/>
      <c r="AC48" s="363"/>
      <c r="AD48" s="379"/>
      <c r="AE48" s="379"/>
      <c r="AF48" s="379"/>
      <c r="AG48" s="384">
        <v>3.9</v>
      </c>
      <c r="AH48" s="384">
        <v>3.5</v>
      </c>
      <c r="AI48" s="379"/>
      <c r="AJ48" s="375"/>
      <c r="AK48" s="375"/>
      <c r="AL48" s="375"/>
      <c r="AM48" s="375"/>
      <c r="AN48" s="375"/>
      <c r="AO48" s="367"/>
      <c r="AP48" s="367"/>
      <c r="AQ48" s="367"/>
      <c r="AR48" s="372"/>
      <c r="AS48" s="372"/>
      <c r="AT48" s="372"/>
      <c r="AU48" s="367"/>
      <c r="AV48" s="367"/>
      <c r="AW48" s="367"/>
      <c r="AX48" s="377">
        <v>2.2000000000000002</v>
      </c>
      <c r="AY48" s="377">
        <v>3.9</v>
      </c>
      <c r="AZ48" s="363"/>
      <c r="BA48" s="363"/>
      <c r="BB48" s="363"/>
      <c r="BC48" s="363"/>
      <c r="BD48" s="363"/>
      <c r="BE48" s="363"/>
      <c r="BF48" s="367"/>
      <c r="BG48" s="367"/>
      <c r="BH48" s="367"/>
      <c r="BI48" s="367"/>
      <c r="BJ48" s="367"/>
      <c r="BK48" s="367"/>
      <c r="BL48" s="367"/>
      <c r="BM48" s="367"/>
      <c r="BN48" s="367"/>
      <c r="BO48" s="367"/>
      <c r="BP48" s="367"/>
      <c r="BQ48" s="367"/>
      <c r="BR48" s="367"/>
      <c r="BS48" s="367"/>
      <c r="BT48" s="367"/>
      <c r="BU48" s="367"/>
      <c r="BV48" s="367"/>
      <c r="BW48" s="367"/>
      <c r="BX48" s="367"/>
      <c r="BY48" s="367"/>
      <c r="BZ48" s="367"/>
      <c r="CA48" s="369"/>
      <c r="CB48" s="369"/>
      <c r="CC48" s="369"/>
      <c r="CD48" s="137">
        <v>3.4</v>
      </c>
      <c r="CE48" s="32">
        <v>2.8</v>
      </c>
      <c r="CF48" s="33">
        <v>3.9</v>
      </c>
      <c r="CG48" s="34">
        <v>3.3333333333333335</v>
      </c>
      <c r="CH48" s="35"/>
      <c r="CI48" s="36">
        <v>3.9</v>
      </c>
      <c r="CJ48" s="37">
        <v>2.2000000000000002</v>
      </c>
      <c r="CK48" s="258"/>
      <c r="CL48" s="224"/>
      <c r="CM48" s="224"/>
      <c r="CN48" s="38">
        <f t="shared" si="39"/>
        <v>16.299999999999997</v>
      </c>
      <c r="CO48" s="83" t="str">
        <f t="shared" si="40"/>
        <v/>
      </c>
      <c r="CP48" s="84" t="str">
        <f t="shared" si="41"/>
        <v/>
      </c>
      <c r="CQ48" s="85">
        <f t="shared" si="42"/>
        <v>2.8</v>
      </c>
      <c r="CR48" s="86" t="str">
        <f t="shared" si="43"/>
        <v/>
      </c>
      <c r="CS48" s="87" t="str">
        <f t="shared" si="44"/>
        <v/>
      </c>
      <c r="CT48" s="84" t="str">
        <f t="shared" si="45"/>
        <v/>
      </c>
      <c r="CU48" s="85" t="str">
        <f t="shared" si="13"/>
        <v/>
      </c>
      <c r="CV48" s="86"/>
      <c r="CW48" s="87" t="str">
        <f t="shared" si="14"/>
        <v/>
      </c>
      <c r="CX48" s="88" t="str">
        <f t="shared" si="15"/>
        <v/>
      </c>
      <c r="CY48" s="85" t="str">
        <f t="shared" si="16"/>
        <v/>
      </c>
      <c r="CZ48" s="86"/>
      <c r="DA48" s="87" t="str">
        <f t="shared" si="17"/>
        <v/>
      </c>
      <c r="DB48" s="84" t="str">
        <f t="shared" si="18"/>
        <v/>
      </c>
      <c r="DC48" s="85" t="str">
        <f t="shared" si="19"/>
        <v/>
      </c>
      <c r="DD48" s="89" t="str">
        <f t="shared" si="20"/>
        <v/>
      </c>
      <c r="DE48" s="87">
        <f t="shared" si="21"/>
        <v>3.5</v>
      </c>
      <c r="DF48" s="84">
        <f t="shared" si="22"/>
        <v>3.9</v>
      </c>
      <c r="DG48" s="85" t="str">
        <f t="shared" si="23"/>
        <v/>
      </c>
      <c r="DH48" s="86">
        <f t="shared" si="24"/>
        <v>3.9</v>
      </c>
      <c r="DI48" s="87" t="str">
        <f t="shared" si="25"/>
        <v/>
      </c>
      <c r="DJ48" s="247"/>
    </row>
    <row r="49" spans="1:114" ht="28.8" thickBot="1">
      <c r="A49" s="57" t="s">
        <v>73</v>
      </c>
      <c r="B49" s="68" t="s">
        <v>41</v>
      </c>
      <c r="C49" s="378"/>
      <c r="D49" s="372"/>
      <c r="E49" s="372"/>
      <c r="F49" s="372"/>
      <c r="G49" s="372"/>
      <c r="H49" s="372"/>
      <c r="I49" s="372"/>
      <c r="J49" s="373"/>
      <c r="K49" s="373"/>
      <c r="L49" s="373"/>
      <c r="M49" s="373"/>
      <c r="N49" s="373"/>
      <c r="O49" s="373"/>
      <c r="P49" s="373"/>
      <c r="Q49" s="373"/>
      <c r="R49" s="373"/>
      <c r="S49" s="373"/>
      <c r="T49" s="373"/>
      <c r="U49" s="363"/>
      <c r="V49" s="363"/>
      <c r="W49" s="363"/>
      <c r="X49" s="363"/>
      <c r="Y49" s="363"/>
      <c r="Z49" s="363"/>
      <c r="AA49" s="363"/>
      <c r="AB49" s="363"/>
      <c r="AC49" s="363"/>
      <c r="AD49" s="379"/>
      <c r="AE49" s="379"/>
      <c r="AF49" s="379"/>
      <c r="AG49" s="379"/>
      <c r="AH49" s="379"/>
      <c r="AI49" s="379"/>
      <c r="AJ49" s="375"/>
      <c r="AK49" s="375"/>
      <c r="AL49" s="375"/>
      <c r="AM49" s="375"/>
      <c r="AN49" s="375"/>
      <c r="AO49" s="367"/>
      <c r="AP49" s="367"/>
      <c r="AQ49" s="367"/>
      <c r="AR49" s="372"/>
      <c r="AS49" s="372"/>
      <c r="AT49" s="372"/>
      <c r="AU49" s="367"/>
      <c r="AV49" s="367"/>
      <c r="AW49" s="367"/>
      <c r="AX49" s="367"/>
      <c r="AY49" s="377">
        <v>3.9</v>
      </c>
      <c r="AZ49" s="363"/>
      <c r="BA49" s="363"/>
      <c r="BB49" s="363"/>
      <c r="BC49" s="363"/>
      <c r="BD49" s="363"/>
      <c r="BE49" s="363"/>
      <c r="BF49" s="367"/>
      <c r="BG49" s="367"/>
      <c r="BH49" s="367"/>
      <c r="BI49" s="367"/>
      <c r="BJ49" s="367"/>
      <c r="BK49" s="367"/>
      <c r="BL49" s="367"/>
      <c r="BM49" s="367"/>
      <c r="BN49" s="367"/>
      <c r="BO49" s="367"/>
      <c r="BP49" s="367"/>
      <c r="BQ49" s="367"/>
      <c r="BR49" s="367"/>
      <c r="BS49" s="367"/>
      <c r="BT49" s="367"/>
      <c r="BU49" s="367"/>
      <c r="BV49" s="367"/>
      <c r="BW49" s="367"/>
      <c r="BX49" s="367"/>
      <c r="BY49" s="367"/>
      <c r="BZ49" s="367"/>
      <c r="CA49" s="369"/>
      <c r="CB49" s="369"/>
      <c r="CC49" s="369"/>
      <c r="CD49" s="137" t="s">
        <v>255</v>
      </c>
      <c r="CE49" s="32"/>
      <c r="CF49" s="33"/>
      <c r="CG49" s="34">
        <v>3.9</v>
      </c>
      <c r="CH49" s="35"/>
      <c r="CI49" s="36">
        <v>3.9</v>
      </c>
      <c r="CJ49" s="37" t="s">
        <v>255</v>
      </c>
      <c r="CK49" s="258"/>
      <c r="CL49" s="224"/>
      <c r="CM49" s="224"/>
      <c r="CN49" s="38">
        <f t="shared" si="39"/>
        <v>3.9</v>
      </c>
      <c r="CO49" s="83" t="str">
        <f t="shared" si="40"/>
        <v/>
      </c>
      <c r="CP49" s="84" t="str">
        <f t="shared" si="41"/>
        <v/>
      </c>
      <c r="CQ49" s="85" t="str">
        <f t="shared" si="42"/>
        <v/>
      </c>
      <c r="CR49" s="86" t="str">
        <f t="shared" si="43"/>
        <v/>
      </c>
      <c r="CS49" s="87" t="str">
        <f t="shared" si="44"/>
        <v/>
      </c>
      <c r="CT49" s="84" t="str">
        <f t="shared" si="45"/>
        <v/>
      </c>
      <c r="CU49" s="85" t="str">
        <f t="shared" si="13"/>
        <v/>
      </c>
      <c r="CV49" s="86"/>
      <c r="CW49" s="87" t="str">
        <f t="shared" si="14"/>
        <v/>
      </c>
      <c r="CX49" s="88" t="str">
        <f t="shared" si="15"/>
        <v/>
      </c>
      <c r="CY49" s="85" t="str">
        <f t="shared" si="16"/>
        <v/>
      </c>
      <c r="CZ49" s="86"/>
      <c r="DA49" s="87" t="str">
        <f t="shared" si="17"/>
        <v/>
      </c>
      <c r="DB49" s="84" t="str">
        <f t="shared" si="18"/>
        <v/>
      </c>
      <c r="DC49" s="85" t="str">
        <f t="shared" si="19"/>
        <v/>
      </c>
      <c r="DD49" s="89" t="str">
        <f t="shared" si="20"/>
        <v/>
      </c>
      <c r="DE49" s="87" t="str">
        <f t="shared" si="21"/>
        <v/>
      </c>
      <c r="DF49" s="84" t="str">
        <f t="shared" si="22"/>
        <v/>
      </c>
      <c r="DG49" s="85" t="str">
        <f t="shared" si="23"/>
        <v/>
      </c>
      <c r="DH49" s="86">
        <f t="shared" si="24"/>
        <v>3.9</v>
      </c>
      <c r="DI49" s="87" t="str">
        <f t="shared" si="25"/>
        <v/>
      </c>
      <c r="DJ49" s="247"/>
    </row>
    <row r="50" spans="1:114" ht="15" thickBot="1">
      <c r="A50" s="57" t="s">
        <v>74</v>
      </c>
      <c r="B50" s="68" t="s">
        <v>41</v>
      </c>
      <c r="C50" s="370">
        <v>2.6</v>
      </c>
      <c r="D50" s="371">
        <v>2.8</v>
      </c>
      <c r="E50" s="386">
        <v>2.8</v>
      </c>
      <c r="F50" s="372"/>
      <c r="G50" s="372"/>
      <c r="H50" s="372"/>
      <c r="I50" s="372"/>
      <c r="J50" s="382">
        <v>2.5</v>
      </c>
      <c r="K50" s="373"/>
      <c r="L50" s="382">
        <v>3</v>
      </c>
      <c r="M50" s="373"/>
      <c r="N50" s="373"/>
      <c r="O50" s="373"/>
      <c r="P50" s="382">
        <v>3.5</v>
      </c>
      <c r="Q50" s="382">
        <v>2.8</v>
      </c>
      <c r="R50" s="373"/>
      <c r="S50" s="373"/>
      <c r="T50" s="373"/>
      <c r="U50" s="363"/>
      <c r="V50" s="363"/>
      <c r="W50" s="380">
        <v>2.8</v>
      </c>
      <c r="X50" s="380">
        <v>2.8</v>
      </c>
      <c r="Y50" s="363"/>
      <c r="Z50" s="363"/>
      <c r="AA50" s="363"/>
      <c r="AB50" s="363"/>
      <c r="AC50" s="363">
        <v>2.5</v>
      </c>
      <c r="AD50" s="379"/>
      <c r="AE50" s="379"/>
      <c r="AF50" s="384">
        <v>1.2</v>
      </c>
      <c r="AG50" s="384">
        <v>3.9</v>
      </c>
      <c r="AH50" s="384">
        <v>2</v>
      </c>
      <c r="AI50" s="379"/>
      <c r="AJ50" s="375"/>
      <c r="AK50" s="376">
        <v>3.2</v>
      </c>
      <c r="AL50" s="375"/>
      <c r="AM50" s="375"/>
      <c r="AN50" s="376">
        <v>4</v>
      </c>
      <c r="AO50" s="377">
        <v>1.8</v>
      </c>
      <c r="AP50" s="377">
        <v>2.6</v>
      </c>
      <c r="AQ50" s="377">
        <v>2.5</v>
      </c>
      <c r="AR50" s="372"/>
      <c r="AS50" s="372"/>
      <c r="AT50" s="372"/>
      <c r="AU50" s="367"/>
      <c r="AV50" s="377">
        <v>2</v>
      </c>
      <c r="AW50" s="377">
        <v>2.6</v>
      </c>
      <c r="AX50" s="377">
        <v>1.8</v>
      </c>
      <c r="AY50" s="377">
        <v>3.4</v>
      </c>
      <c r="AZ50" s="363"/>
      <c r="BA50" s="363"/>
      <c r="BB50" s="363"/>
      <c r="BC50" s="363"/>
      <c r="BD50" s="363"/>
      <c r="BE50" s="363"/>
      <c r="BF50" s="385">
        <v>3</v>
      </c>
      <c r="BG50" s="385">
        <v>2.7</v>
      </c>
      <c r="BH50" s="367"/>
      <c r="BI50" s="367"/>
      <c r="BJ50" s="385">
        <v>2.5</v>
      </c>
      <c r="BK50" s="367"/>
      <c r="BL50" s="367"/>
      <c r="BM50" s="367"/>
      <c r="BN50" s="367"/>
      <c r="BO50" s="367"/>
      <c r="BP50" s="367"/>
      <c r="BQ50" s="367"/>
      <c r="BR50" s="367"/>
      <c r="BS50" s="367"/>
      <c r="BT50" s="377"/>
      <c r="BU50" s="377">
        <v>2.9</v>
      </c>
      <c r="BV50" s="377">
        <v>3.5</v>
      </c>
      <c r="BW50" s="367"/>
      <c r="BX50" s="367"/>
      <c r="BY50" s="377">
        <v>3.5</v>
      </c>
      <c r="BZ50" s="377">
        <v>2.8</v>
      </c>
      <c r="CA50" s="369"/>
      <c r="CB50" s="369"/>
      <c r="CC50" s="369"/>
      <c r="CD50" s="137">
        <v>2.8826869565217002</v>
      </c>
      <c r="CE50" s="32">
        <v>2</v>
      </c>
      <c r="CF50" s="33">
        <v>4</v>
      </c>
      <c r="CG50" s="34">
        <v>2.5499999999999998</v>
      </c>
      <c r="CH50" s="35"/>
      <c r="CI50" s="36">
        <v>3.9</v>
      </c>
      <c r="CJ50" s="37">
        <v>1.8</v>
      </c>
      <c r="CK50" s="258"/>
      <c r="CL50" s="224"/>
      <c r="CM50" s="224">
        <v>2.42</v>
      </c>
      <c r="CN50" s="38">
        <f t="shared" si="39"/>
        <v>80</v>
      </c>
      <c r="CO50" s="83">
        <f t="shared" si="40"/>
        <v>2.7333333333333329</v>
      </c>
      <c r="CP50" s="84" t="str">
        <f t="shared" si="41"/>
        <v/>
      </c>
      <c r="CQ50" s="85">
        <f t="shared" si="42"/>
        <v>3</v>
      </c>
      <c r="CR50" s="86">
        <f t="shared" si="43"/>
        <v>2.8</v>
      </c>
      <c r="CS50" s="87">
        <f t="shared" si="44"/>
        <v>2.65</v>
      </c>
      <c r="CT50" s="84">
        <f t="shared" si="45"/>
        <v>2.8</v>
      </c>
      <c r="CU50" s="85">
        <f t="shared" si="13"/>
        <v>3.6</v>
      </c>
      <c r="CV50" s="86"/>
      <c r="CW50" s="87">
        <f t="shared" si="14"/>
        <v>2.5499999999999998</v>
      </c>
      <c r="CX50" s="88">
        <f t="shared" si="15"/>
        <v>1.8</v>
      </c>
      <c r="CY50" s="85" t="str">
        <f t="shared" si="16"/>
        <v/>
      </c>
      <c r="CZ50" s="86"/>
      <c r="DA50" s="87" t="str">
        <f t="shared" si="17"/>
        <v/>
      </c>
      <c r="DB50" s="84" t="str">
        <f t="shared" si="18"/>
        <v/>
      </c>
      <c r="DC50" s="85">
        <f t="shared" si="19"/>
        <v>2.95</v>
      </c>
      <c r="DD50" s="89">
        <f t="shared" si="20"/>
        <v>2.7</v>
      </c>
      <c r="DE50" s="87">
        <f t="shared" si="21"/>
        <v>2</v>
      </c>
      <c r="DF50" s="84">
        <f t="shared" si="22"/>
        <v>2.5499999999999998</v>
      </c>
      <c r="DG50" s="85">
        <f t="shared" si="23"/>
        <v>2.2999999999999998</v>
      </c>
      <c r="DH50" s="86">
        <f t="shared" si="24"/>
        <v>3.4</v>
      </c>
      <c r="DI50" s="87" t="str">
        <f t="shared" si="25"/>
        <v/>
      </c>
      <c r="DJ50" s="247"/>
    </row>
    <row r="51" spans="1:114" ht="15" thickBot="1">
      <c r="A51" s="57" t="s">
        <v>75</v>
      </c>
      <c r="B51" s="68" t="s">
        <v>41</v>
      </c>
      <c r="C51" s="378"/>
      <c r="D51" s="372"/>
      <c r="E51" s="386">
        <v>2.8</v>
      </c>
      <c r="F51" s="372"/>
      <c r="G51" s="372"/>
      <c r="H51" s="372"/>
      <c r="I51" s="372"/>
      <c r="J51" s="382">
        <v>2.5</v>
      </c>
      <c r="K51" s="373"/>
      <c r="L51" s="373"/>
      <c r="M51" s="373"/>
      <c r="N51" s="373"/>
      <c r="O51" s="373"/>
      <c r="P51" s="382">
        <v>3.5</v>
      </c>
      <c r="Q51" s="373"/>
      <c r="R51" s="373"/>
      <c r="S51" s="373"/>
      <c r="T51" s="373"/>
      <c r="U51" s="363"/>
      <c r="V51" s="363"/>
      <c r="W51" s="363"/>
      <c r="X51" s="363"/>
      <c r="Y51" s="363"/>
      <c r="Z51" s="363"/>
      <c r="AA51" s="363"/>
      <c r="AB51" s="363"/>
      <c r="AC51" s="363"/>
      <c r="AD51" s="379"/>
      <c r="AE51" s="379"/>
      <c r="AF51" s="379"/>
      <c r="AG51" s="379"/>
      <c r="AH51" s="379"/>
      <c r="AI51" s="379"/>
      <c r="AJ51" s="375"/>
      <c r="AK51" s="375"/>
      <c r="AL51" s="375"/>
      <c r="AM51" s="375"/>
      <c r="AN51" s="375"/>
      <c r="AO51" s="377">
        <v>1.8</v>
      </c>
      <c r="AP51" s="377">
        <v>2.6</v>
      </c>
      <c r="AQ51" s="367"/>
      <c r="AR51" s="372"/>
      <c r="AS51" s="372"/>
      <c r="AT51" s="372"/>
      <c r="AU51" s="367"/>
      <c r="AV51" s="377">
        <v>2</v>
      </c>
      <c r="AW51" s="377">
        <v>2.6</v>
      </c>
      <c r="AX51" s="377">
        <v>1.8</v>
      </c>
      <c r="AY51" s="377">
        <v>3.4</v>
      </c>
      <c r="AZ51" s="363"/>
      <c r="BA51" s="363"/>
      <c r="BB51" s="363"/>
      <c r="BC51" s="363"/>
      <c r="BD51" s="363"/>
      <c r="BE51" s="363"/>
      <c r="BF51" s="367"/>
      <c r="BG51" s="367"/>
      <c r="BH51" s="367"/>
      <c r="BI51" s="367"/>
      <c r="BJ51" s="367"/>
      <c r="BK51" s="367"/>
      <c r="BL51" s="367"/>
      <c r="BM51" s="367"/>
      <c r="BN51" s="367"/>
      <c r="BO51" s="367"/>
      <c r="BP51" s="367"/>
      <c r="BQ51" s="367"/>
      <c r="BR51" s="367"/>
      <c r="BS51" s="367"/>
      <c r="BT51" s="367"/>
      <c r="BU51" s="367"/>
      <c r="BV51" s="377">
        <v>3.5</v>
      </c>
      <c r="BW51" s="367"/>
      <c r="BX51" s="367"/>
      <c r="BY51" s="377">
        <v>3.5</v>
      </c>
      <c r="BZ51" s="367"/>
      <c r="CA51" s="369"/>
      <c r="CB51" s="369"/>
      <c r="CC51" s="369"/>
      <c r="CD51" s="137">
        <v>2.875</v>
      </c>
      <c r="CE51" s="32">
        <v>2</v>
      </c>
      <c r="CF51" s="33">
        <v>3.5</v>
      </c>
      <c r="CG51" s="34">
        <v>2.3333333333333335</v>
      </c>
      <c r="CH51" s="35"/>
      <c r="CI51" s="36">
        <v>3.4</v>
      </c>
      <c r="CJ51" s="37">
        <v>1.8</v>
      </c>
      <c r="CK51" s="258"/>
      <c r="CL51" s="224"/>
      <c r="CM51" s="224"/>
      <c r="CN51" s="38">
        <f t="shared" si="39"/>
        <v>30</v>
      </c>
      <c r="CO51" s="83">
        <f t="shared" si="40"/>
        <v>2.8</v>
      </c>
      <c r="CP51" s="84" t="str">
        <f t="shared" si="41"/>
        <v/>
      </c>
      <c r="CQ51" s="85">
        <f t="shared" si="42"/>
        <v>3</v>
      </c>
      <c r="CR51" s="86" t="str">
        <f t="shared" si="43"/>
        <v/>
      </c>
      <c r="CS51" s="87" t="str">
        <f t="shared" si="44"/>
        <v/>
      </c>
      <c r="CT51" s="84" t="str">
        <f t="shared" si="45"/>
        <v/>
      </c>
      <c r="CU51" s="85" t="str">
        <f t="shared" si="13"/>
        <v/>
      </c>
      <c r="CV51" s="86"/>
      <c r="CW51" s="87">
        <f t="shared" si="14"/>
        <v>2.6</v>
      </c>
      <c r="CX51" s="88">
        <f t="shared" si="15"/>
        <v>1.8</v>
      </c>
      <c r="CY51" s="85" t="str">
        <f t="shared" si="16"/>
        <v/>
      </c>
      <c r="CZ51" s="86"/>
      <c r="DA51" s="87" t="str">
        <f t="shared" si="17"/>
        <v/>
      </c>
      <c r="DB51" s="84" t="str">
        <f t="shared" si="18"/>
        <v/>
      </c>
      <c r="DC51" s="85">
        <f t="shared" si="19"/>
        <v>3.5</v>
      </c>
      <c r="DD51" s="89" t="str">
        <f t="shared" si="20"/>
        <v/>
      </c>
      <c r="DE51" s="87" t="str">
        <f t="shared" si="21"/>
        <v/>
      </c>
      <c r="DF51" s="84" t="str">
        <f t="shared" si="22"/>
        <v/>
      </c>
      <c r="DG51" s="85">
        <f t="shared" si="23"/>
        <v>2.2999999999999998</v>
      </c>
      <c r="DH51" s="86">
        <f t="shared" si="24"/>
        <v>3.4</v>
      </c>
      <c r="DI51" s="87" t="str">
        <f t="shared" si="25"/>
        <v/>
      </c>
      <c r="DJ51" s="247"/>
    </row>
    <row r="52" spans="1:114" ht="15" thickBot="1">
      <c r="A52" s="57" t="s">
        <v>76</v>
      </c>
      <c r="B52" s="68" t="s">
        <v>41</v>
      </c>
      <c r="C52" s="370">
        <v>2.6</v>
      </c>
      <c r="D52" s="371">
        <v>2.8</v>
      </c>
      <c r="E52" s="371">
        <v>2.8</v>
      </c>
      <c r="F52" s="372"/>
      <c r="G52" s="372"/>
      <c r="H52" s="372"/>
      <c r="I52" s="372"/>
      <c r="J52" s="382">
        <v>2.5</v>
      </c>
      <c r="K52" s="373"/>
      <c r="L52" s="382">
        <v>3</v>
      </c>
      <c r="M52" s="373"/>
      <c r="N52" s="373"/>
      <c r="O52" s="373"/>
      <c r="P52" s="382">
        <v>3.5</v>
      </c>
      <c r="Q52" s="373"/>
      <c r="R52" s="373"/>
      <c r="S52" s="373"/>
      <c r="T52" s="373"/>
      <c r="U52" s="363"/>
      <c r="V52" s="363"/>
      <c r="W52" s="363"/>
      <c r="X52" s="363"/>
      <c r="Y52" s="363"/>
      <c r="Z52" s="363"/>
      <c r="AA52" s="363"/>
      <c r="AB52" s="363"/>
      <c r="AC52" s="363"/>
      <c r="AD52" s="379"/>
      <c r="AE52" s="379"/>
      <c r="AF52" s="384">
        <v>1.5</v>
      </c>
      <c r="AG52" s="379"/>
      <c r="AH52" s="379"/>
      <c r="AI52" s="379"/>
      <c r="AJ52" s="375"/>
      <c r="AK52" s="375"/>
      <c r="AL52" s="375"/>
      <c r="AM52" s="375"/>
      <c r="AN52" s="375"/>
      <c r="AO52" s="377">
        <v>1.8</v>
      </c>
      <c r="AP52" s="377">
        <v>2.6</v>
      </c>
      <c r="AQ52" s="367"/>
      <c r="AR52" s="372"/>
      <c r="AS52" s="372"/>
      <c r="AT52" s="372"/>
      <c r="AU52" s="385"/>
      <c r="AV52" s="377">
        <v>2</v>
      </c>
      <c r="AW52" s="377">
        <v>2.6</v>
      </c>
      <c r="AX52" s="377">
        <v>1.8</v>
      </c>
      <c r="AY52" s="377">
        <v>3.4</v>
      </c>
      <c r="AZ52" s="363"/>
      <c r="BA52" s="363"/>
      <c r="BB52" s="363"/>
      <c r="BC52" s="363"/>
      <c r="BD52" s="363"/>
      <c r="BE52" s="363"/>
      <c r="BF52" s="385">
        <v>3</v>
      </c>
      <c r="BG52" s="385">
        <v>2.7</v>
      </c>
      <c r="BH52" s="367"/>
      <c r="BI52" s="367"/>
      <c r="BJ52" s="367"/>
      <c r="BK52" s="367"/>
      <c r="BL52" s="367"/>
      <c r="BM52" s="367"/>
      <c r="BN52" s="367"/>
      <c r="BO52" s="367"/>
      <c r="BP52" s="367"/>
      <c r="BQ52" s="367"/>
      <c r="BR52" s="367"/>
      <c r="BS52" s="367"/>
      <c r="BT52" s="367"/>
      <c r="BU52" s="377">
        <v>2.9</v>
      </c>
      <c r="BV52" s="377">
        <v>3.5</v>
      </c>
      <c r="BW52" s="367"/>
      <c r="BX52" s="367"/>
      <c r="BY52" s="377">
        <v>3.5</v>
      </c>
      <c r="BZ52" s="367"/>
      <c r="CA52" s="369"/>
      <c r="CB52" s="369"/>
      <c r="CC52" s="369"/>
      <c r="CD52" s="137">
        <v>2.8692376923770002</v>
      </c>
      <c r="CE52" s="32">
        <v>2</v>
      </c>
      <c r="CF52" s="33">
        <v>3.5</v>
      </c>
      <c r="CG52" s="34">
        <v>2.2399999999999998</v>
      </c>
      <c r="CH52" s="35"/>
      <c r="CI52" s="36">
        <v>3.4</v>
      </c>
      <c r="CJ52" s="37">
        <v>1.8</v>
      </c>
      <c r="CK52" s="258"/>
      <c r="CL52" s="224"/>
      <c r="CM52" s="224"/>
      <c r="CN52" s="38">
        <f t="shared" si="39"/>
        <v>48.500000000000007</v>
      </c>
      <c r="CO52" s="83">
        <f t="shared" si="40"/>
        <v>2.7333333333333329</v>
      </c>
      <c r="CP52" s="84" t="str">
        <f t="shared" si="41"/>
        <v/>
      </c>
      <c r="CQ52" s="85">
        <f t="shared" si="42"/>
        <v>3</v>
      </c>
      <c r="CR52" s="86" t="str">
        <f t="shared" si="43"/>
        <v/>
      </c>
      <c r="CS52" s="87" t="str">
        <f t="shared" si="44"/>
        <v/>
      </c>
      <c r="CT52" s="84" t="str">
        <f t="shared" si="45"/>
        <v/>
      </c>
      <c r="CU52" s="85" t="str">
        <f t="shared" si="13"/>
        <v/>
      </c>
      <c r="CV52" s="86"/>
      <c r="CW52" s="87">
        <f t="shared" si="14"/>
        <v>2.6</v>
      </c>
      <c r="CX52" s="88">
        <f t="shared" si="15"/>
        <v>1.8</v>
      </c>
      <c r="CY52" s="85" t="str">
        <f t="shared" si="16"/>
        <v/>
      </c>
      <c r="CZ52" s="86"/>
      <c r="DA52" s="87" t="str">
        <f t="shared" si="17"/>
        <v/>
      </c>
      <c r="DB52" s="84" t="str">
        <f t="shared" si="18"/>
        <v/>
      </c>
      <c r="DC52" s="85">
        <f t="shared" si="19"/>
        <v>3.25</v>
      </c>
      <c r="DD52" s="89">
        <f t="shared" si="20"/>
        <v>2.7</v>
      </c>
      <c r="DE52" s="87" t="str">
        <f t="shared" si="21"/>
        <v/>
      </c>
      <c r="DF52" s="84">
        <f t="shared" si="22"/>
        <v>1.5</v>
      </c>
      <c r="DG52" s="85">
        <f t="shared" si="23"/>
        <v>2.2999999999999998</v>
      </c>
      <c r="DH52" s="86">
        <f t="shared" si="24"/>
        <v>3.4</v>
      </c>
      <c r="DI52" s="87" t="str">
        <f t="shared" si="25"/>
        <v/>
      </c>
      <c r="DJ52" s="247"/>
    </row>
    <row r="53" spans="1:114" ht="15" thickBot="1">
      <c r="A53" s="57" t="s">
        <v>77</v>
      </c>
      <c r="B53" s="68" t="s">
        <v>41</v>
      </c>
      <c r="C53" s="370">
        <v>7.5</v>
      </c>
      <c r="D53" s="372"/>
      <c r="E53" s="372"/>
      <c r="F53" s="372"/>
      <c r="G53" s="372"/>
      <c r="H53" s="372"/>
      <c r="I53" s="372"/>
      <c r="J53" s="383">
        <v>6</v>
      </c>
      <c r="K53" s="373"/>
      <c r="L53" s="373"/>
      <c r="M53" s="373"/>
      <c r="N53" s="373"/>
      <c r="O53" s="373"/>
      <c r="P53" s="373"/>
      <c r="Q53" s="373"/>
      <c r="R53" s="373"/>
      <c r="S53" s="373"/>
      <c r="T53" s="373"/>
      <c r="U53" s="363"/>
      <c r="V53" s="363"/>
      <c r="W53" s="363"/>
      <c r="X53" s="363"/>
      <c r="Y53" s="363"/>
      <c r="Z53" s="363"/>
      <c r="AA53" s="363"/>
      <c r="AB53" s="363"/>
      <c r="AC53" s="363"/>
      <c r="AD53" s="379"/>
      <c r="AE53" s="379"/>
      <c r="AF53" s="379"/>
      <c r="AG53" s="384">
        <v>8.9</v>
      </c>
      <c r="AH53" s="44"/>
      <c r="AI53" s="384">
        <v>6</v>
      </c>
      <c r="AJ53" s="375"/>
      <c r="AK53" s="375"/>
      <c r="AL53" s="375"/>
      <c r="AM53" s="375"/>
      <c r="AN53" s="375"/>
      <c r="AO53" s="385"/>
      <c r="AP53" s="385">
        <v>5</v>
      </c>
      <c r="AQ53" s="367"/>
      <c r="AR53" s="372"/>
      <c r="AS53" s="372"/>
      <c r="AT53" s="372"/>
      <c r="AU53" s="367"/>
      <c r="AV53" s="367"/>
      <c r="AW53" s="367"/>
      <c r="AX53" s="377">
        <v>4</v>
      </c>
      <c r="AY53" s="377">
        <v>5.95</v>
      </c>
      <c r="AZ53" s="363"/>
      <c r="BA53" s="363"/>
      <c r="BB53" s="363"/>
      <c r="BC53" s="363"/>
      <c r="BD53" s="363"/>
      <c r="BE53" s="363"/>
      <c r="BF53" s="367"/>
      <c r="BG53" s="367"/>
      <c r="BH53" s="367"/>
      <c r="BI53" s="367"/>
      <c r="BJ53" s="367"/>
      <c r="BK53" s="367"/>
      <c r="BL53" s="367"/>
      <c r="BM53" s="367"/>
      <c r="BN53" s="367"/>
      <c r="BO53" s="367"/>
      <c r="BP53" s="367"/>
      <c r="BQ53" s="367"/>
      <c r="BR53" s="367"/>
      <c r="BS53" s="367"/>
      <c r="BT53" s="367"/>
      <c r="BU53" s="367"/>
      <c r="BV53" s="377">
        <v>5.5</v>
      </c>
      <c r="BW53" s="367"/>
      <c r="BX53" s="367"/>
      <c r="BY53" s="367"/>
      <c r="BZ53" s="367"/>
      <c r="CA53" s="369"/>
      <c r="CB53" s="369"/>
      <c r="CC53" s="369"/>
      <c r="CD53" s="137">
        <v>6.4833333333333334</v>
      </c>
      <c r="CE53" s="32">
        <v>5</v>
      </c>
      <c r="CF53" s="33">
        <v>8.9</v>
      </c>
      <c r="CG53" s="34">
        <v>6.2833333333333341</v>
      </c>
      <c r="CH53" s="35"/>
      <c r="CI53" s="36">
        <v>8.9</v>
      </c>
      <c r="CJ53" s="37">
        <v>4</v>
      </c>
      <c r="CK53" s="258"/>
      <c r="CL53" s="224"/>
      <c r="CM53" s="224">
        <v>2.66</v>
      </c>
      <c r="CN53" s="38">
        <f t="shared" si="39"/>
        <v>48.85</v>
      </c>
      <c r="CO53" s="83">
        <f t="shared" si="40"/>
        <v>7.5</v>
      </c>
      <c r="CP53" s="84" t="str">
        <f t="shared" si="41"/>
        <v/>
      </c>
      <c r="CQ53" s="85">
        <f t="shared" si="42"/>
        <v>6</v>
      </c>
      <c r="CR53" s="86" t="str">
        <f t="shared" si="43"/>
        <v/>
      </c>
      <c r="CS53" s="87" t="str">
        <f t="shared" si="44"/>
        <v/>
      </c>
      <c r="CT53" s="84" t="str">
        <f t="shared" si="45"/>
        <v/>
      </c>
      <c r="CU53" s="85" t="str">
        <f t="shared" si="13"/>
        <v/>
      </c>
      <c r="CV53" s="86"/>
      <c r="CW53" s="87">
        <f t="shared" si="14"/>
        <v>5</v>
      </c>
      <c r="CX53" s="88" t="str">
        <f t="shared" si="15"/>
        <v/>
      </c>
      <c r="CY53" s="85" t="str">
        <f t="shared" si="16"/>
        <v/>
      </c>
      <c r="CZ53" s="86"/>
      <c r="DA53" s="87" t="str">
        <f t="shared" si="17"/>
        <v/>
      </c>
      <c r="DB53" s="84" t="str">
        <f t="shared" si="18"/>
        <v/>
      </c>
      <c r="DC53" s="85">
        <f t="shared" si="19"/>
        <v>5.5</v>
      </c>
      <c r="DD53" s="89" t="str">
        <f t="shared" si="20"/>
        <v/>
      </c>
      <c r="DE53" s="87">
        <f t="shared" si="21"/>
        <v>6</v>
      </c>
      <c r="DF53" s="84">
        <f t="shared" si="22"/>
        <v>8.9</v>
      </c>
      <c r="DG53" s="85" t="str">
        <f t="shared" si="23"/>
        <v/>
      </c>
      <c r="DH53" s="86">
        <f t="shared" si="24"/>
        <v>5.95</v>
      </c>
      <c r="DI53" s="87" t="str">
        <f t="shared" si="25"/>
        <v/>
      </c>
      <c r="DJ53" s="247"/>
    </row>
    <row r="54" spans="1:114" ht="15" thickBot="1">
      <c r="A54" s="57" t="s">
        <v>78</v>
      </c>
      <c r="B54" s="68" t="s">
        <v>41</v>
      </c>
      <c r="C54" s="378"/>
      <c r="D54" s="372"/>
      <c r="E54" s="372"/>
      <c r="F54" s="372"/>
      <c r="G54" s="372"/>
      <c r="H54" s="372"/>
      <c r="I54" s="372"/>
      <c r="J54" s="383"/>
      <c r="K54" s="373"/>
      <c r="L54" s="373"/>
      <c r="M54" s="373"/>
      <c r="N54" s="373"/>
      <c r="O54" s="373"/>
      <c r="P54" s="373"/>
      <c r="Q54" s="373"/>
      <c r="R54" s="373"/>
      <c r="S54" s="373"/>
      <c r="T54" s="373"/>
      <c r="U54" s="381"/>
      <c r="V54" s="363"/>
      <c r="W54" s="381"/>
      <c r="X54" s="381"/>
      <c r="Y54" s="363"/>
      <c r="Z54" s="363"/>
      <c r="AA54" s="363"/>
      <c r="AB54" s="363"/>
      <c r="AC54" s="363"/>
      <c r="AD54" s="379"/>
      <c r="AE54" s="379"/>
      <c r="AF54" s="379"/>
      <c r="AG54" s="384">
        <v>5.9</v>
      </c>
      <c r="AH54" s="379"/>
      <c r="AI54" s="379"/>
      <c r="AJ54" s="375"/>
      <c r="AK54" s="375"/>
      <c r="AL54" s="375"/>
      <c r="AM54" s="375"/>
      <c r="AN54" s="375"/>
      <c r="AO54" s="367"/>
      <c r="AP54" s="385"/>
      <c r="AQ54" s="367"/>
      <c r="AR54" s="372"/>
      <c r="AS54" s="372"/>
      <c r="AT54" s="372"/>
      <c r="AU54" s="367"/>
      <c r="AV54" s="367"/>
      <c r="AW54" s="367"/>
      <c r="AX54" s="367"/>
      <c r="AY54" s="377">
        <v>5.95</v>
      </c>
      <c r="AZ54" s="363"/>
      <c r="BA54" s="363"/>
      <c r="BB54" s="363"/>
      <c r="BC54" s="363"/>
      <c r="BD54" s="363"/>
      <c r="BE54" s="363"/>
      <c r="BF54" s="367"/>
      <c r="BG54" s="367"/>
      <c r="BH54" s="367"/>
      <c r="BI54" s="367"/>
      <c r="BJ54" s="367"/>
      <c r="BK54" s="367"/>
      <c r="BL54" s="367"/>
      <c r="BM54" s="367"/>
      <c r="BN54" s="367"/>
      <c r="BO54" s="367"/>
      <c r="BP54" s="367"/>
      <c r="BQ54" s="367"/>
      <c r="BR54" s="367"/>
      <c r="BS54" s="367"/>
      <c r="BT54" s="367"/>
      <c r="BU54" s="367"/>
      <c r="BV54" s="377"/>
      <c r="BW54" s="367"/>
      <c r="BX54" s="367"/>
      <c r="BY54" s="367"/>
      <c r="BZ54" s="367"/>
      <c r="CA54" s="369"/>
      <c r="CB54" s="369"/>
      <c r="CC54" s="369"/>
      <c r="CD54" s="137">
        <v>5.9</v>
      </c>
      <c r="CE54" s="32">
        <v>5.9</v>
      </c>
      <c r="CF54" s="33">
        <v>5.9</v>
      </c>
      <c r="CG54" s="34">
        <v>5.9250000000000007</v>
      </c>
      <c r="CH54" s="35"/>
      <c r="CI54" s="36">
        <v>5.95</v>
      </c>
      <c r="CJ54" s="37" t="s">
        <v>255</v>
      </c>
      <c r="CK54" s="258"/>
      <c r="CL54" s="224"/>
      <c r="CM54" s="224">
        <v>3.51</v>
      </c>
      <c r="CN54" s="38">
        <f t="shared" si="39"/>
        <v>11.850000000000001</v>
      </c>
      <c r="CO54" s="83" t="str">
        <f t="shared" si="40"/>
        <v/>
      </c>
      <c r="CP54" s="84" t="str">
        <f t="shared" si="41"/>
        <v/>
      </c>
      <c r="CQ54" s="85" t="str">
        <f t="shared" si="42"/>
        <v/>
      </c>
      <c r="CR54" s="86" t="str">
        <f t="shared" si="43"/>
        <v/>
      </c>
      <c r="CS54" s="87" t="str">
        <f t="shared" si="44"/>
        <v/>
      </c>
      <c r="CT54" s="84" t="str">
        <f t="shared" si="45"/>
        <v/>
      </c>
      <c r="CU54" s="85" t="str">
        <f t="shared" si="13"/>
        <v/>
      </c>
      <c r="CV54" s="86"/>
      <c r="CW54" s="87" t="str">
        <f t="shared" si="14"/>
        <v/>
      </c>
      <c r="CX54" s="88" t="str">
        <f t="shared" si="15"/>
        <v/>
      </c>
      <c r="CY54" s="85" t="str">
        <f t="shared" si="16"/>
        <v/>
      </c>
      <c r="CZ54" s="86"/>
      <c r="DA54" s="87" t="str">
        <f t="shared" si="17"/>
        <v/>
      </c>
      <c r="DB54" s="84" t="str">
        <f t="shared" si="18"/>
        <v/>
      </c>
      <c r="DC54" s="85" t="str">
        <f t="shared" si="19"/>
        <v/>
      </c>
      <c r="DD54" s="89" t="str">
        <f t="shared" si="20"/>
        <v/>
      </c>
      <c r="DE54" s="87" t="str">
        <f t="shared" si="21"/>
        <v/>
      </c>
      <c r="DF54" s="84">
        <f t="shared" si="22"/>
        <v>5.9</v>
      </c>
      <c r="DG54" s="85" t="str">
        <f t="shared" si="23"/>
        <v/>
      </c>
      <c r="DH54" s="86">
        <f t="shared" si="24"/>
        <v>5.95</v>
      </c>
      <c r="DI54" s="87" t="str">
        <f t="shared" si="25"/>
        <v/>
      </c>
      <c r="DJ54" s="247"/>
    </row>
    <row r="55" spans="1:114" ht="15" thickBot="1">
      <c r="A55" s="57" t="s">
        <v>79</v>
      </c>
      <c r="B55" s="68" t="s">
        <v>41</v>
      </c>
      <c r="C55" s="378"/>
      <c r="D55" s="372"/>
      <c r="E55" s="371"/>
      <c r="F55" s="372"/>
      <c r="G55" s="372"/>
      <c r="H55" s="372"/>
      <c r="I55" s="372"/>
      <c r="J55" s="383"/>
      <c r="K55" s="373"/>
      <c r="L55" s="383"/>
      <c r="M55" s="373"/>
      <c r="N55" s="373"/>
      <c r="O55" s="373"/>
      <c r="P55" s="373"/>
      <c r="Q55" s="373"/>
      <c r="R55" s="373"/>
      <c r="S55" s="373"/>
      <c r="T55" s="373"/>
      <c r="U55" s="363"/>
      <c r="V55" s="363"/>
      <c r="W55" s="381">
        <v>3.7</v>
      </c>
      <c r="X55" s="381">
        <v>3.7</v>
      </c>
      <c r="Y55" s="363"/>
      <c r="Z55" s="363"/>
      <c r="AA55" s="363"/>
      <c r="AB55" s="363"/>
      <c r="AC55" s="363"/>
      <c r="AD55" s="379"/>
      <c r="AE55" s="379"/>
      <c r="AF55" s="384">
        <v>3.5</v>
      </c>
      <c r="AG55" s="384">
        <v>4.5</v>
      </c>
      <c r="AH55" s="379"/>
      <c r="AI55" s="379"/>
      <c r="AJ55" s="375"/>
      <c r="AK55" s="375"/>
      <c r="AL55" s="375"/>
      <c r="AM55" s="375"/>
      <c r="AN55" s="375"/>
      <c r="AO55" s="377">
        <v>3.2</v>
      </c>
      <c r="AP55" s="385"/>
      <c r="AQ55" s="367"/>
      <c r="AR55" s="372"/>
      <c r="AS55" s="372"/>
      <c r="AT55" s="372"/>
      <c r="AU55" s="367"/>
      <c r="AV55" s="385"/>
      <c r="AW55" s="367"/>
      <c r="AX55" s="367"/>
      <c r="AY55" s="377">
        <v>5.6</v>
      </c>
      <c r="AZ55" s="363"/>
      <c r="BA55" s="363"/>
      <c r="BB55" s="363"/>
      <c r="BC55" s="363"/>
      <c r="BD55" s="363"/>
      <c r="BE55" s="363"/>
      <c r="BF55" s="367"/>
      <c r="BG55" s="367"/>
      <c r="BH55" s="367"/>
      <c r="BI55" s="367"/>
      <c r="BJ55" s="367"/>
      <c r="BK55" s="367"/>
      <c r="BL55" s="367"/>
      <c r="BM55" s="367"/>
      <c r="BN55" s="367"/>
      <c r="BO55" s="367"/>
      <c r="BP55" s="367"/>
      <c r="BQ55" s="367"/>
      <c r="BR55" s="367"/>
      <c r="BS55" s="367"/>
      <c r="BT55" s="367"/>
      <c r="BU55" s="367"/>
      <c r="BV55" s="367"/>
      <c r="BW55" s="367"/>
      <c r="BX55" s="367"/>
      <c r="BY55" s="367"/>
      <c r="BZ55" s="367"/>
      <c r="CA55" s="369"/>
      <c r="CB55" s="369"/>
      <c r="CC55" s="369"/>
      <c r="CD55" s="137">
        <v>4.0999999999999996</v>
      </c>
      <c r="CE55" s="32">
        <v>3.7</v>
      </c>
      <c r="CF55" s="33">
        <v>4.5</v>
      </c>
      <c r="CG55" s="34">
        <v>4.0999999999999996</v>
      </c>
      <c r="CH55" s="35"/>
      <c r="CI55" s="36">
        <v>5.6</v>
      </c>
      <c r="CJ55" s="37" t="s">
        <v>255</v>
      </c>
      <c r="CK55" s="258"/>
      <c r="CL55" s="224"/>
      <c r="CM55" s="224">
        <v>3.68</v>
      </c>
      <c r="CN55" s="38">
        <f t="shared" si="39"/>
        <v>24.200000000000003</v>
      </c>
      <c r="CO55" s="83" t="str">
        <f t="shared" si="40"/>
        <v/>
      </c>
      <c r="CP55" s="84" t="str">
        <f t="shared" si="41"/>
        <v/>
      </c>
      <c r="CQ55" s="85" t="str">
        <f t="shared" si="42"/>
        <v/>
      </c>
      <c r="CR55" s="86" t="str">
        <f t="shared" si="43"/>
        <v/>
      </c>
      <c r="CS55" s="87">
        <f t="shared" si="44"/>
        <v>3.7</v>
      </c>
      <c r="CT55" s="84">
        <f t="shared" si="45"/>
        <v>3.7</v>
      </c>
      <c r="CU55" s="85" t="str">
        <f t="shared" si="13"/>
        <v/>
      </c>
      <c r="CV55" s="86"/>
      <c r="CW55" s="87" t="str">
        <f t="shared" si="14"/>
        <v/>
      </c>
      <c r="CX55" s="88">
        <f t="shared" si="15"/>
        <v>3.2</v>
      </c>
      <c r="CY55" s="85" t="str">
        <f t="shared" si="16"/>
        <v/>
      </c>
      <c r="CZ55" s="86"/>
      <c r="DA55" s="87" t="str">
        <f t="shared" si="17"/>
        <v/>
      </c>
      <c r="DB55" s="84" t="str">
        <f t="shared" si="18"/>
        <v/>
      </c>
      <c r="DC55" s="85" t="str">
        <f t="shared" si="19"/>
        <v/>
      </c>
      <c r="DD55" s="89" t="str">
        <f t="shared" si="20"/>
        <v/>
      </c>
      <c r="DE55" s="87" t="str">
        <f t="shared" si="21"/>
        <v/>
      </c>
      <c r="DF55" s="84">
        <f t="shared" si="22"/>
        <v>4</v>
      </c>
      <c r="DG55" s="85" t="str">
        <f t="shared" si="23"/>
        <v/>
      </c>
      <c r="DH55" s="86">
        <f t="shared" si="24"/>
        <v>5.6</v>
      </c>
      <c r="DI55" s="87" t="str">
        <f t="shared" si="25"/>
        <v/>
      </c>
      <c r="DJ55" s="247"/>
    </row>
    <row r="56" spans="1:114" ht="15" thickBot="1">
      <c r="A56" s="57" t="s">
        <v>81</v>
      </c>
      <c r="B56" s="68" t="s">
        <v>41</v>
      </c>
      <c r="C56" s="370">
        <v>6.5</v>
      </c>
      <c r="D56" s="371">
        <v>6.8</v>
      </c>
      <c r="E56" s="371">
        <v>8.5</v>
      </c>
      <c r="F56" s="372"/>
      <c r="G56" s="372"/>
      <c r="H56" s="372"/>
      <c r="I56" s="372"/>
      <c r="J56" s="383">
        <v>8</v>
      </c>
      <c r="K56" s="373"/>
      <c r="L56" s="382">
        <v>8</v>
      </c>
      <c r="M56" s="373"/>
      <c r="N56" s="373"/>
      <c r="O56" s="373"/>
      <c r="P56" s="382">
        <v>12</v>
      </c>
      <c r="Q56" s="382">
        <v>11</v>
      </c>
      <c r="R56" s="373"/>
      <c r="S56" s="373"/>
      <c r="T56" s="373"/>
      <c r="U56" s="380">
        <v>7.5</v>
      </c>
      <c r="V56" s="380">
        <v>6.4</v>
      </c>
      <c r="W56" s="380">
        <v>8.3000000000000007</v>
      </c>
      <c r="X56" s="380">
        <v>8.3000000000000007</v>
      </c>
      <c r="Y56" s="380">
        <v>7</v>
      </c>
      <c r="Z56" s="380">
        <v>5.5</v>
      </c>
      <c r="AA56" s="363"/>
      <c r="AB56" s="380">
        <v>6</v>
      </c>
      <c r="AC56" s="363">
        <v>7</v>
      </c>
      <c r="AD56" s="379"/>
      <c r="AE56" s="379"/>
      <c r="AF56" s="379"/>
      <c r="AG56" s="384">
        <v>12.9</v>
      </c>
      <c r="AH56" s="379"/>
      <c r="AI56" s="379"/>
      <c r="AJ56" s="375"/>
      <c r="AK56" s="376">
        <v>9</v>
      </c>
      <c r="AL56" s="375"/>
      <c r="AM56" s="375"/>
      <c r="AN56" s="387">
        <v>12</v>
      </c>
      <c r="AO56" s="367"/>
      <c r="AP56" s="367"/>
      <c r="AQ56" s="377">
        <v>7</v>
      </c>
      <c r="AR56" s="372"/>
      <c r="AS56" s="372"/>
      <c r="AT56" s="372"/>
      <c r="AU56" s="367"/>
      <c r="AV56" s="367"/>
      <c r="AW56" s="367"/>
      <c r="AX56" s="377">
        <v>6.5</v>
      </c>
      <c r="AY56" s="367"/>
      <c r="AZ56" s="363"/>
      <c r="BA56" s="363"/>
      <c r="BB56" s="363"/>
      <c r="BC56" s="363"/>
      <c r="BD56" s="363"/>
      <c r="BE56" s="363"/>
      <c r="BF56" s="385">
        <v>8</v>
      </c>
      <c r="BG56" s="385">
        <v>8</v>
      </c>
      <c r="BH56" s="367"/>
      <c r="BI56" s="367"/>
      <c r="BJ56" s="385">
        <v>10</v>
      </c>
      <c r="BK56" s="367"/>
      <c r="BL56" s="385">
        <v>9</v>
      </c>
      <c r="BM56" s="367"/>
      <c r="BN56" s="367"/>
      <c r="BO56" s="367"/>
      <c r="BP56" s="367"/>
      <c r="BQ56" s="367"/>
      <c r="BR56" s="367"/>
      <c r="BS56" s="367"/>
      <c r="BT56" s="377"/>
      <c r="BU56" s="367"/>
      <c r="BV56" s="377">
        <v>10</v>
      </c>
      <c r="BW56" s="367"/>
      <c r="BX56" s="377"/>
      <c r="BY56" s="367"/>
      <c r="BZ56" s="377">
        <v>10</v>
      </c>
      <c r="CA56" s="369"/>
      <c r="CB56" s="369"/>
      <c r="CC56" s="369"/>
      <c r="CD56" s="137">
        <v>9.2631578947367998</v>
      </c>
      <c r="CE56" s="32">
        <v>6.5</v>
      </c>
      <c r="CF56" s="33">
        <v>12.9</v>
      </c>
      <c r="CG56" s="34">
        <v>8.2624999999999993</v>
      </c>
      <c r="CH56" s="35"/>
      <c r="CI56" s="36">
        <v>12.9</v>
      </c>
      <c r="CJ56" s="37">
        <v>6.5</v>
      </c>
      <c r="CK56" s="258"/>
      <c r="CL56" s="224"/>
      <c r="CM56" s="224">
        <v>6.93</v>
      </c>
      <c r="CN56" s="38">
        <f t="shared" si="39"/>
        <v>219.2</v>
      </c>
      <c r="CO56" s="83">
        <f t="shared" si="40"/>
        <v>7.2666666666666666</v>
      </c>
      <c r="CP56" s="84" t="str">
        <f t="shared" si="41"/>
        <v/>
      </c>
      <c r="CQ56" s="85">
        <f t="shared" si="42"/>
        <v>9.3333333333333339</v>
      </c>
      <c r="CR56" s="86">
        <f t="shared" si="43"/>
        <v>9.25</v>
      </c>
      <c r="CS56" s="87">
        <f t="shared" si="44"/>
        <v>7.2333333333333343</v>
      </c>
      <c r="CT56" s="84">
        <f t="shared" si="45"/>
        <v>7.15</v>
      </c>
      <c r="CU56" s="85">
        <f t="shared" si="13"/>
        <v>10.5</v>
      </c>
      <c r="CV56" s="86"/>
      <c r="CW56" s="87">
        <f t="shared" si="14"/>
        <v>7</v>
      </c>
      <c r="CX56" s="88" t="str">
        <f t="shared" si="15"/>
        <v/>
      </c>
      <c r="CY56" s="85" t="str">
        <f t="shared" si="16"/>
        <v/>
      </c>
      <c r="CZ56" s="86"/>
      <c r="DA56" s="87" t="str">
        <f t="shared" si="17"/>
        <v/>
      </c>
      <c r="DB56" s="84" t="str">
        <f t="shared" si="18"/>
        <v/>
      </c>
      <c r="DC56" s="85">
        <f t="shared" si="19"/>
        <v>9.4</v>
      </c>
      <c r="DD56" s="89">
        <f t="shared" si="20"/>
        <v>8</v>
      </c>
      <c r="DE56" s="87" t="str">
        <f t="shared" si="21"/>
        <v/>
      </c>
      <c r="DF56" s="84">
        <f t="shared" si="22"/>
        <v>12.9</v>
      </c>
      <c r="DG56" s="85" t="str">
        <f t="shared" si="23"/>
        <v/>
      </c>
      <c r="DH56" s="86" t="str">
        <f t="shared" si="24"/>
        <v/>
      </c>
      <c r="DI56" s="87" t="str">
        <f t="shared" si="25"/>
        <v/>
      </c>
      <c r="DJ56" s="247"/>
    </row>
    <row r="57" spans="1:114" ht="28.8" thickBot="1">
      <c r="A57" s="57" t="s">
        <v>82</v>
      </c>
      <c r="B57" s="68" t="s">
        <v>41</v>
      </c>
      <c r="C57" s="378"/>
      <c r="D57" s="372"/>
      <c r="E57" s="372"/>
      <c r="F57" s="372"/>
      <c r="G57" s="372"/>
      <c r="H57" s="372"/>
      <c r="I57" s="372"/>
      <c r="J57" s="373"/>
      <c r="K57" s="373"/>
      <c r="L57" s="373"/>
      <c r="M57" s="373"/>
      <c r="N57" s="373"/>
      <c r="O57" s="373"/>
      <c r="P57" s="373"/>
      <c r="Q57" s="373"/>
      <c r="R57" s="373"/>
      <c r="S57" s="373"/>
      <c r="T57" s="373"/>
      <c r="U57" s="363"/>
      <c r="V57" s="363"/>
      <c r="W57" s="363"/>
      <c r="X57" s="363"/>
      <c r="Y57" s="363"/>
      <c r="Z57" s="363"/>
      <c r="AA57" s="363"/>
      <c r="AB57" s="363"/>
      <c r="AC57" s="363"/>
      <c r="AD57" s="379"/>
      <c r="AE57" s="379"/>
      <c r="AF57" s="379"/>
      <c r="AG57" s="379"/>
      <c r="AH57" s="379"/>
      <c r="AI57" s="379"/>
      <c r="AJ57" s="375"/>
      <c r="AK57" s="375"/>
      <c r="AL57" s="375"/>
      <c r="AM57" s="375"/>
      <c r="AN57" s="375"/>
      <c r="AO57" s="367"/>
      <c r="AP57" s="367"/>
      <c r="AQ57" s="367"/>
      <c r="AR57" s="372"/>
      <c r="AS57" s="372"/>
      <c r="AT57" s="372"/>
      <c r="AU57" s="367"/>
      <c r="AV57" s="367"/>
      <c r="AW57" s="367"/>
      <c r="AX57" s="377">
        <v>6.5</v>
      </c>
      <c r="AY57" s="367"/>
      <c r="AZ57" s="363"/>
      <c r="BA57" s="363"/>
      <c r="BB57" s="363"/>
      <c r="BC57" s="363"/>
      <c r="BD57" s="363"/>
      <c r="BE57" s="363"/>
      <c r="BF57" s="367"/>
      <c r="BG57" s="367"/>
      <c r="BH57" s="367"/>
      <c r="BI57" s="367"/>
      <c r="BJ57" s="367"/>
      <c r="BK57" s="367"/>
      <c r="BL57" s="385">
        <v>6</v>
      </c>
      <c r="BM57" s="367"/>
      <c r="BN57" s="367"/>
      <c r="BO57" s="367"/>
      <c r="BP57" s="367"/>
      <c r="BQ57" s="367"/>
      <c r="BR57" s="367"/>
      <c r="BS57" s="367"/>
      <c r="BT57" s="367"/>
      <c r="BU57" s="367"/>
      <c r="BV57" s="367"/>
      <c r="BW57" s="367"/>
      <c r="BX57" s="367"/>
      <c r="BY57" s="367"/>
      <c r="BZ57" s="367"/>
      <c r="CA57" s="369"/>
      <c r="CB57" s="369"/>
      <c r="CC57" s="369"/>
      <c r="CD57" s="137">
        <v>6</v>
      </c>
      <c r="CE57" s="32"/>
      <c r="CF57" s="33"/>
      <c r="CG57" s="34">
        <v>6.5</v>
      </c>
      <c r="CH57" s="35"/>
      <c r="CI57" s="36">
        <v>6.5</v>
      </c>
      <c r="CJ57" s="37">
        <v>6.5</v>
      </c>
      <c r="CK57" s="258"/>
      <c r="CL57" s="224"/>
      <c r="CM57" s="224"/>
      <c r="CN57" s="38">
        <f t="shared" si="39"/>
        <v>12.5</v>
      </c>
      <c r="CO57" s="83" t="str">
        <f t="shared" si="40"/>
        <v/>
      </c>
      <c r="CP57" s="84" t="str">
        <f t="shared" si="41"/>
        <v/>
      </c>
      <c r="CQ57" s="85" t="str">
        <f t="shared" si="42"/>
        <v/>
      </c>
      <c r="CR57" s="86" t="str">
        <f t="shared" si="43"/>
        <v/>
      </c>
      <c r="CS57" s="87" t="str">
        <f t="shared" si="44"/>
        <v/>
      </c>
      <c r="CT57" s="84" t="str">
        <f t="shared" si="45"/>
        <v/>
      </c>
      <c r="CU57" s="85" t="str">
        <f t="shared" si="13"/>
        <v/>
      </c>
      <c r="CV57" s="86"/>
      <c r="CW57" s="87" t="str">
        <f t="shared" si="14"/>
        <v/>
      </c>
      <c r="CX57" s="88" t="str">
        <f t="shared" si="15"/>
        <v/>
      </c>
      <c r="CY57" s="85" t="str">
        <f t="shared" si="16"/>
        <v/>
      </c>
      <c r="CZ57" s="86"/>
      <c r="DA57" s="87" t="str">
        <f t="shared" si="17"/>
        <v/>
      </c>
      <c r="DB57" s="84" t="str">
        <f t="shared" si="18"/>
        <v/>
      </c>
      <c r="DC57" s="85">
        <f t="shared" si="19"/>
        <v>6</v>
      </c>
      <c r="DD57" s="89" t="str">
        <f t="shared" si="20"/>
        <v/>
      </c>
      <c r="DE57" s="87" t="str">
        <f t="shared" si="21"/>
        <v/>
      </c>
      <c r="DF57" s="84" t="str">
        <f t="shared" si="22"/>
        <v/>
      </c>
      <c r="DG57" s="85" t="str">
        <f t="shared" si="23"/>
        <v/>
      </c>
      <c r="DH57" s="86" t="str">
        <f t="shared" si="24"/>
        <v/>
      </c>
      <c r="DI57" s="87" t="str">
        <f t="shared" si="25"/>
        <v/>
      </c>
      <c r="DJ57" s="247"/>
    </row>
    <row r="58" spans="1:114" ht="15" thickBot="1">
      <c r="A58" s="57" t="s">
        <v>83</v>
      </c>
      <c r="B58" s="68" t="s">
        <v>62</v>
      </c>
      <c r="C58" s="378"/>
      <c r="D58" s="372"/>
      <c r="E58" s="371">
        <v>1.1000000000000001</v>
      </c>
      <c r="F58" s="372"/>
      <c r="G58" s="372"/>
      <c r="H58" s="372"/>
      <c r="I58" s="372"/>
      <c r="J58" s="382">
        <v>1.5</v>
      </c>
      <c r="K58" s="373"/>
      <c r="L58" s="373"/>
      <c r="M58" s="373"/>
      <c r="N58" s="373"/>
      <c r="O58" s="373"/>
      <c r="P58" s="373"/>
      <c r="Q58" s="373"/>
      <c r="R58" s="373"/>
      <c r="S58" s="373"/>
      <c r="T58" s="373"/>
      <c r="U58" s="363"/>
      <c r="V58" s="363"/>
      <c r="W58" s="380">
        <v>1.4</v>
      </c>
      <c r="X58" s="380">
        <v>1.4</v>
      </c>
      <c r="Y58" s="363"/>
      <c r="Z58" s="363"/>
      <c r="AA58" s="363"/>
      <c r="AB58" s="363"/>
      <c r="AC58" s="363"/>
      <c r="AD58" s="379"/>
      <c r="AE58" s="379"/>
      <c r="AF58" s="379"/>
      <c r="AG58" s="379"/>
      <c r="AH58" s="379"/>
      <c r="AI58" s="379"/>
      <c r="AJ58" s="375"/>
      <c r="AK58" s="375"/>
      <c r="AL58" s="375"/>
      <c r="AM58" s="375"/>
      <c r="AN58" s="375"/>
      <c r="AO58" s="367"/>
      <c r="AP58" s="367"/>
      <c r="AQ58" s="367"/>
      <c r="AR58" s="372"/>
      <c r="AS58" s="372"/>
      <c r="AT58" s="372"/>
      <c r="AU58" s="367"/>
      <c r="AV58" s="367"/>
      <c r="AW58" s="367"/>
      <c r="AX58" s="367"/>
      <c r="AY58" s="367"/>
      <c r="AZ58" s="363"/>
      <c r="BA58" s="363"/>
      <c r="BB58" s="363"/>
      <c r="BC58" s="363"/>
      <c r="BD58" s="363"/>
      <c r="BE58" s="363"/>
      <c r="BF58" s="367"/>
      <c r="BG58" s="367"/>
      <c r="BH58" s="367"/>
      <c r="BI58" s="367"/>
      <c r="BJ58" s="367"/>
      <c r="BK58" s="367"/>
      <c r="BL58" s="367"/>
      <c r="BM58" s="367"/>
      <c r="BN58" s="367"/>
      <c r="BO58" s="367"/>
      <c r="BP58" s="367"/>
      <c r="BQ58" s="367"/>
      <c r="BR58" s="367"/>
      <c r="BS58" s="367"/>
      <c r="BT58" s="367"/>
      <c r="BU58" s="367"/>
      <c r="BV58" s="367"/>
      <c r="BW58" s="367"/>
      <c r="BX58" s="367"/>
      <c r="BY58" s="367"/>
      <c r="BZ58" s="367"/>
      <c r="CA58" s="369"/>
      <c r="CB58" s="369"/>
      <c r="CC58" s="369"/>
      <c r="CD58" s="137">
        <v>1.3333333333333333</v>
      </c>
      <c r="CE58" s="32">
        <v>1.1000000000000001</v>
      </c>
      <c r="CF58" s="33">
        <v>1.5</v>
      </c>
      <c r="CG58" s="34">
        <v>1.4</v>
      </c>
      <c r="CH58" s="35"/>
      <c r="CI58" s="36">
        <v>1.4</v>
      </c>
      <c r="CJ58" s="37" t="s">
        <v>255</v>
      </c>
      <c r="CK58" s="258"/>
      <c r="CL58" s="224"/>
      <c r="CM58" s="224"/>
      <c r="CN58" s="38">
        <f t="shared" si="39"/>
        <v>5.4</v>
      </c>
      <c r="CO58" s="83">
        <f t="shared" si="40"/>
        <v>1.1000000000000001</v>
      </c>
      <c r="CP58" s="84" t="str">
        <f t="shared" si="41"/>
        <v/>
      </c>
      <c r="CQ58" s="85">
        <f t="shared" si="42"/>
        <v>1.5</v>
      </c>
      <c r="CR58" s="86" t="str">
        <f t="shared" si="43"/>
        <v/>
      </c>
      <c r="CS58" s="87">
        <f t="shared" si="44"/>
        <v>1.4</v>
      </c>
      <c r="CT58" s="84">
        <f t="shared" si="45"/>
        <v>1.4</v>
      </c>
      <c r="CU58" s="85" t="str">
        <f t="shared" si="13"/>
        <v/>
      </c>
      <c r="CV58" s="86"/>
      <c r="CW58" s="87" t="str">
        <f t="shared" si="14"/>
        <v/>
      </c>
      <c r="CX58" s="88" t="str">
        <f t="shared" si="15"/>
        <v/>
      </c>
      <c r="CY58" s="85" t="str">
        <f t="shared" si="16"/>
        <v/>
      </c>
      <c r="CZ58" s="86"/>
      <c r="DA58" s="87" t="str">
        <f t="shared" si="17"/>
        <v/>
      </c>
      <c r="DB58" s="84" t="str">
        <f t="shared" si="18"/>
        <v/>
      </c>
      <c r="DC58" s="85" t="str">
        <f t="shared" si="19"/>
        <v/>
      </c>
      <c r="DD58" s="89" t="str">
        <f t="shared" si="20"/>
        <v/>
      </c>
      <c r="DE58" s="87" t="str">
        <f t="shared" si="21"/>
        <v/>
      </c>
      <c r="DF58" s="84" t="str">
        <f t="shared" si="22"/>
        <v/>
      </c>
      <c r="DG58" s="85" t="str">
        <f t="shared" si="23"/>
        <v/>
      </c>
      <c r="DH58" s="86" t="str">
        <f t="shared" si="24"/>
        <v/>
      </c>
      <c r="DI58" s="87" t="str">
        <f t="shared" si="25"/>
        <v/>
      </c>
      <c r="DJ58" s="247"/>
    </row>
    <row r="59" spans="1:114" ht="15" thickBot="1">
      <c r="A59" s="57" t="s">
        <v>84</v>
      </c>
      <c r="B59" s="68" t="s">
        <v>41</v>
      </c>
      <c r="C59" s="370">
        <v>3.5</v>
      </c>
      <c r="D59" s="371">
        <v>3</v>
      </c>
      <c r="E59" s="371">
        <v>3</v>
      </c>
      <c r="F59" s="372"/>
      <c r="G59" s="372"/>
      <c r="H59" s="372"/>
      <c r="I59" s="372"/>
      <c r="J59" s="373"/>
      <c r="K59" s="373"/>
      <c r="L59" s="382">
        <v>3</v>
      </c>
      <c r="M59" s="373"/>
      <c r="N59" s="373"/>
      <c r="O59" s="373"/>
      <c r="P59" s="382">
        <v>2.8</v>
      </c>
      <c r="Q59" s="373"/>
      <c r="R59" s="373"/>
      <c r="S59" s="373"/>
      <c r="T59" s="373"/>
      <c r="U59" s="380">
        <v>2.8</v>
      </c>
      <c r="V59" s="380">
        <v>2.4</v>
      </c>
      <c r="W59" s="363"/>
      <c r="X59" s="363"/>
      <c r="Y59" s="363"/>
      <c r="Z59" s="363"/>
      <c r="AA59" s="363"/>
      <c r="AB59" s="363"/>
      <c r="AC59" s="363"/>
      <c r="AD59" s="379"/>
      <c r="AE59" s="379"/>
      <c r="AF59" s="384">
        <v>1.65</v>
      </c>
      <c r="AG59" s="379"/>
      <c r="AH59" s="379"/>
      <c r="AI59" s="379"/>
      <c r="AJ59" s="375"/>
      <c r="AK59" s="375"/>
      <c r="AL59" s="375"/>
      <c r="AM59" s="375"/>
      <c r="AN59" s="375"/>
      <c r="AO59" s="377">
        <v>1.9</v>
      </c>
      <c r="AP59" s="377">
        <v>2.5</v>
      </c>
      <c r="AQ59" s="377">
        <v>2</v>
      </c>
      <c r="AR59" s="372"/>
      <c r="AS59" s="372"/>
      <c r="AT59" s="372"/>
      <c r="AU59" s="367"/>
      <c r="AV59" s="367"/>
      <c r="AW59" s="367"/>
      <c r="AX59" s="367"/>
      <c r="AY59" s="367"/>
      <c r="AZ59" s="363"/>
      <c r="BA59" s="363"/>
      <c r="BB59" s="363"/>
      <c r="BC59" s="363"/>
      <c r="BD59" s="363"/>
      <c r="BE59" s="363"/>
      <c r="BF59" s="385">
        <v>3</v>
      </c>
      <c r="BG59" s="367"/>
      <c r="BH59" s="367"/>
      <c r="BI59" s="367"/>
      <c r="BJ59" s="367"/>
      <c r="BK59" s="367"/>
      <c r="BL59" s="367"/>
      <c r="BM59" s="367"/>
      <c r="BN59" s="367"/>
      <c r="BO59" s="367"/>
      <c r="BP59" s="367"/>
      <c r="BQ59" s="367"/>
      <c r="BR59" s="367"/>
      <c r="BS59" s="367"/>
      <c r="BT59" s="367"/>
      <c r="BU59" s="377">
        <v>3.4</v>
      </c>
      <c r="BV59" s="367"/>
      <c r="BW59" s="367"/>
      <c r="BX59" s="367"/>
      <c r="BY59" s="367"/>
      <c r="BZ59" s="367"/>
      <c r="CA59" s="369"/>
      <c r="CB59" s="369"/>
      <c r="CC59" s="369"/>
      <c r="CD59" s="137">
        <v>2.9</v>
      </c>
      <c r="CE59" s="32">
        <v>2</v>
      </c>
      <c r="CF59" s="33">
        <v>3.5</v>
      </c>
      <c r="CG59" s="34">
        <v>1.9833333333333332</v>
      </c>
      <c r="CH59" s="35"/>
      <c r="CI59" s="36">
        <v>2.4</v>
      </c>
      <c r="CJ59" s="37" t="s">
        <v>255</v>
      </c>
      <c r="CK59" s="258"/>
      <c r="CL59" s="224"/>
      <c r="CM59" s="224">
        <v>1.86</v>
      </c>
      <c r="CN59" s="38">
        <f t="shared" si="39"/>
        <v>34.949999999999996</v>
      </c>
      <c r="CO59" s="83">
        <f t="shared" si="40"/>
        <v>3.1666666666666665</v>
      </c>
      <c r="CP59" s="84" t="str">
        <f t="shared" si="41"/>
        <v/>
      </c>
      <c r="CQ59" s="85">
        <f t="shared" si="42"/>
        <v>2.9</v>
      </c>
      <c r="CR59" s="86">
        <f t="shared" si="43"/>
        <v>2.8</v>
      </c>
      <c r="CS59" s="87">
        <f t="shared" si="44"/>
        <v>2.4</v>
      </c>
      <c r="CT59" s="84" t="str">
        <f t="shared" si="45"/>
        <v/>
      </c>
      <c r="CU59" s="85" t="str">
        <f t="shared" si="13"/>
        <v/>
      </c>
      <c r="CV59" s="86"/>
      <c r="CW59" s="87">
        <f t="shared" si="14"/>
        <v>2.25</v>
      </c>
      <c r="CX59" s="88">
        <f t="shared" si="15"/>
        <v>1.9</v>
      </c>
      <c r="CY59" s="85" t="str">
        <f t="shared" si="16"/>
        <v/>
      </c>
      <c r="CZ59" s="86"/>
      <c r="DA59" s="87" t="str">
        <f t="shared" si="17"/>
        <v/>
      </c>
      <c r="DB59" s="84" t="str">
        <f t="shared" si="18"/>
        <v/>
      </c>
      <c r="DC59" s="85">
        <f t="shared" si="19"/>
        <v>3</v>
      </c>
      <c r="DD59" s="89" t="str">
        <f t="shared" si="20"/>
        <v/>
      </c>
      <c r="DE59" s="87" t="str">
        <f t="shared" si="21"/>
        <v/>
      </c>
      <c r="DF59" s="84">
        <f t="shared" si="22"/>
        <v>1.65</v>
      </c>
      <c r="DG59" s="85" t="str">
        <f t="shared" si="23"/>
        <v/>
      </c>
      <c r="DH59" s="86" t="str">
        <f t="shared" si="24"/>
        <v/>
      </c>
      <c r="DI59" s="87" t="str">
        <f t="shared" si="25"/>
        <v/>
      </c>
      <c r="DJ59" s="247"/>
    </row>
    <row r="60" spans="1:114" ht="15" thickBot="1">
      <c r="A60" s="237" t="s">
        <v>260</v>
      </c>
      <c r="B60" s="68" t="s">
        <v>41</v>
      </c>
      <c r="C60" s="378"/>
      <c r="D60" s="372"/>
      <c r="E60" s="372"/>
      <c r="F60" s="372"/>
      <c r="G60" s="372"/>
      <c r="H60" s="372"/>
      <c r="I60" s="372"/>
      <c r="J60" s="373"/>
      <c r="K60" s="373"/>
      <c r="L60" s="373"/>
      <c r="M60" s="373"/>
      <c r="N60" s="373"/>
      <c r="O60" s="373"/>
      <c r="P60" s="373"/>
      <c r="Q60" s="382" t="s">
        <v>304</v>
      </c>
      <c r="R60" s="373"/>
      <c r="S60" s="373"/>
      <c r="T60" s="373"/>
      <c r="U60" s="363"/>
      <c r="V60" s="363"/>
      <c r="W60" s="363"/>
      <c r="X60" s="363"/>
      <c r="Y60" s="363"/>
      <c r="Z60" s="363"/>
      <c r="AA60" s="363"/>
      <c r="AB60" s="363"/>
      <c r="AC60" s="363"/>
      <c r="AD60" s="379"/>
      <c r="AE60" s="379"/>
      <c r="AF60" s="379"/>
      <c r="AG60" s="379"/>
      <c r="AH60" s="379"/>
      <c r="AI60" s="379"/>
      <c r="AJ60" s="375"/>
      <c r="AK60" s="375"/>
      <c r="AL60" s="375"/>
      <c r="AM60" s="375"/>
      <c r="AN60" s="375"/>
      <c r="AO60" s="367"/>
      <c r="AP60" s="367"/>
      <c r="AQ60" s="367"/>
      <c r="AR60" s="372"/>
      <c r="AS60" s="372"/>
      <c r="AT60" s="372"/>
      <c r="AU60" s="367"/>
      <c r="AV60" s="367"/>
      <c r="AW60" s="367"/>
      <c r="AX60" s="367"/>
      <c r="AY60" s="367"/>
      <c r="AZ60" s="363"/>
      <c r="BA60" s="363"/>
      <c r="BB60" s="363"/>
      <c r="BC60" s="363"/>
      <c r="BD60" s="363"/>
      <c r="BE60" s="363"/>
      <c r="BF60" s="367"/>
      <c r="BG60" s="367"/>
      <c r="BH60" s="367"/>
      <c r="BI60" s="367"/>
      <c r="BJ60" s="367"/>
      <c r="BK60" s="367"/>
      <c r="BL60" s="367"/>
      <c r="BM60" s="367"/>
      <c r="BN60" s="367"/>
      <c r="BO60" s="367"/>
      <c r="BP60" s="367"/>
      <c r="BQ60" s="367"/>
      <c r="BR60" s="367"/>
      <c r="BS60" s="367"/>
      <c r="BT60" s="367"/>
      <c r="BU60" s="367"/>
      <c r="BV60" s="367"/>
      <c r="BW60" s="367"/>
      <c r="BX60" s="367"/>
      <c r="BY60" s="367"/>
      <c r="BZ60" s="367"/>
      <c r="CA60" s="369"/>
      <c r="CB60" s="369"/>
      <c r="CC60" s="369"/>
      <c r="CD60" s="137" t="s">
        <v>255</v>
      </c>
      <c r="CE60" s="273" t="s">
        <v>255</v>
      </c>
      <c r="CF60" s="274" t="s">
        <v>255</v>
      </c>
      <c r="CG60" s="34" t="s">
        <v>255</v>
      </c>
      <c r="CH60" s="235" t="s">
        <v>255</v>
      </c>
      <c r="CI60" s="236" t="s">
        <v>255</v>
      </c>
      <c r="CJ60" s="37" t="s">
        <v>255</v>
      </c>
      <c r="CK60" s="258"/>
      <c r="CL60" s="224"/>
      <c r="CM60" s="224"/>
      <c r="CN60" s="38">
        <f t="shared" si="39"/>
        <v>0</v>
      </c>
      <c r="CO60" s="83" t="str">
        <f t="shared" si="40"/>
        <v/>
      </c>
      <c r="CP60" s="84" t="str">
        <f t="shared" si="41"/>
        <v/>
      </c>
      <c r="CQ60" s="85" t="str">
        <f t="shared" si="42"/>
        <v/>
      </c>
      <c r="CR60" s="86" t="str">
        <f t="shared" si="43"/>
        <v/>
      </c>
      <c r="CS60" s="87" t="str">
        <f t="shared" si="44"/>
        <v/>
      </c>
      <c r="CT60" s="84" t="str">
        <f t="shared" si="45"/>
        <v/>
      </c>
      <c r="CU60" s="85" t="str">
        <f t="shared" si="13"/>
        <v/>
      </c>
      <c r="CV60" s="86"/>
      <c r="CW60" s="87" t="str">
        <f t="shared" si="14"/>
        <v/>
      </c>
      <c r="CX60" s="88" t="str">
        <f t="shared" si="15"/>
        <v/>
      </c>
      <c r="CY60" s="85" t="str">
        <f t="shared" si="16"/>
        <v/>
      </c>
      <c r="CZ60" s="86"/>
      <c r="DA60" s="87" t="str">
        <f t="shared" si="17"/>
        <v/>
      </c>
      <c r="DB60" s="84" t="str">
        <f t="shared" si="18"/>
        <v/>
      </c>
      <c r="DC60" s="85" t="str">
        <f t="shared" si="19"/>
        <v/>
      </c>
      <c r="DD60" s="89" t="str">
        <f t="shared" si="20"/>
        <v/>
      </c>
      <c r="DE60" s="87" t="str">
        <f t="shared" si="21"/>
        <v/>
      </c>
      <c r="DF60" s="84" t="str">
        <f t="shared" si="22"/>
        <v/>
      </c>
      <c r="DG60" s="85" t="str">
        <f t="shared" si="23"/>
        <v/>
      </c>
      <c r="DH60" s="86" t="str">
        <f t="shared" si="24"/>
        <v/>
      </c>
      <c r="DI60" s="87" t="str">
        <f t="shared" si="25"/>
        <v/>
      </c>
      <c r="DJ60" s="247"/>
    </row>
    <row r="61" spans="1:114" ht="15" thickBot="1">
      <c r="A61" s="57" t="s">
        <v>261</v>
      </c>
      <c r="B61" s="68" t="s">
        <v>41</v>
      </c>
      <c r="C61" s="378"/>
      <c r="D61" s="372"/>
      <c r="E61" s="372"/>
      <c r="F61" s="372"/>
      <c r="G61" s="372"/>
      <c r="H61" s="372"/>
      <c r="I61" s="372"/>
      <c r="J61" s="383"/>
      <c r="K61" s="373"/>
      <c r="L61" s="373"/>
      <c r="M61" s="373"/>
      <c r="N61" s="373"/>
      <c r="O61" s="373"/>
      <c r="P61" s="373"/>
      <c r="Q61" s="373"/>
      <c r="R61" s="373"/>
      <c r="S61" s="373"/>
      <c r="T61" s="373"/>
      <c r="U61" s="363"/>
      <c r="V61" s="363"/>
      <c r="W61" s="381"/>
      <c r="X61" s="381"/>
      <c r="Y61" s="363"/>
      <c r="Z61" s="363"/>
      <c r="AA61" s="363"/>
      <c r="AB61" s="363"/>
      <c r="AC61" s="363"/>
      <c r="AD61" s="379"/>
      <c r="AE61" s="379"/>
      <c r="AF61" s="379"/>
      <c r="AG61" s="384">
        <v>3.9</v>
      </c>
      <c r="AH61" s="379"/>
      <c r="AI61" s="379"/>
      <c r="AJ61" s="375"/>
      <c r="AK61" s="375"/>
      <c r="AL61" s="375"/>
      <c r="AM61" s="375"/>
      <c r="AN61" s="375"/>
      <c r="AO61" s="367"/>
      <c r="AP61" s="385"/>
      <c r="AQ61" s="367"/>
      <c r="AR61" s="372"/>
      <c r="AS61" s="372"/>
      <c r="AT61" s="372"/>
      <c r="AU61" s="367"/>
      <c r="AV61" s="385"/>
      <c r="AW61" s="367"/>
      <c r="AX61" s="367"/>
      <c r="AY61" s="377">
        <v>4.3499999999999996</v>
      </c>
      <c r="AZ61" s="363"/>
      <c r="BA61" s="363"/>
      <c r="BB61" s="363"/>
      <c r="BC61" s="363"/>
      <c r="BD61" s="363"/>
      <c r="BE61" s="363"/>
      <c r="BF61" s="367"/>
      <c r="BG61" s="367"/>
      <c r="BH61" s="367"/>
      <c r="BI61" s="367"/>
      <c r="BJ61" s="367"/>
      <c r="BK61" s="367"/>
      <c r="BL61" s="367"/>
      <c r="BM61" s="367"/>
      <c r="BN61" s="367"/>
      <c r="BO61" s="367"/>
      <c r="BP61" s="367"/>
      <c r="BQ61" s="367"/>
      <c r="BR61" s="367"/>
      <c r="BS61" s="367"/>
      <c r="BT61" s="367"/>
      <c r="BU61" s="367"/>
      <c r="BV61" s="367"/>
      <c r="BW61" s="367"/>
      <c r="BX61" s="367"/>
      <c r="BY61" s="367"/>
      <c r="BZ61" s="367"/>
      <c r="CA61" s="369"/>
      <c r="CB61" s="369"/>
      <c r="CC61" s="369"/>
      <c r="CD61" s="137">
        <v>3.9</v>
      </c>
      <c r="CE61" s="32"/>
      <c r="CF61" s="33"/>
      <c r="CG61" s="34">
        <v>4.125</v>
      </c>
      <c r="CH61" s="35"/>
      <c r="CI61" s="36">
        <v>4.3499999999999996</v>
      </c>
      <c r="CJ61" s="37" t="s">
        <v>255</v>
      </c>
      <c r="CK61" s="258"/>
      <c r="CL61" s="224"/>
      <c r="CM61" s="224">
        <v>2.79</v>
      </c>
      <c r="CN61" s="38">
        <f t="shared" si="39"/>
        <v>8.25</v>
      </c>
      <c r="CO61" s="83" t="str">
        <f t="shared" si="40"/>
        <v/>
      </c>
      <c r="CP61" s="84" t="str">
        <f t="shared" si="41"/>
        <v/>
      </c>
      <c r="CQ61" s="85" t="str">
        <f t="shared" si="42"/>
        <v/>
      </c>
      <c r="CR61" s="86" t="str">
        <f t="shared" si="43"/>
        <v/>
      </c>
      <c r="CS61" s="87" t="str">
        <f t="shared" si="44"/>
        <v/>
      </c>
      <c r="CT61" s="84" t="str">
        <f t="shared" si="45"/>
        <v/>
      </c>
      <c r="CU61" s="85" t="str">
        <f t="shared" si="13"/>
        <v/>
      </c>
      <c r="CV61" s="86"/>
      <c r="CW61" s="87" t="str">
        <f t="shared" si="14"/>
        <v/>
      </c>
      <c r="CX61" s="88" t="str">
        <f t="shared" si="15"/>
        <v/>
      </c>
      <c r="CY61" s="85" t="str">
        <f t="shared" si="16"/>
        <v/>
      </c>
      <c r="CZ61" s="86"/>
      <c r="DA61" s="87" t="str">
        <f t="shared" si="17"/>
        <v/>
      </c>
      <c r="DB61" s="84" t="str">
        <f t="shared" si="18"/>
        <v/>
      </c>
      <c r="DC61" s="85" t="str">
        <f t="shared" si="19"/>
        <v/>
      </c>
      <c r="DD61" s="89" t="str">
        <f t="shared" si="20"/>
        <v/>
      </c>
      <c r="DE61" s="87" t="str">
        <f t="shared" si="21"/>
        <v/>
      </c>
      <c r="DF61" s="84">
        <f t="shared" si="22"/>
        <v>3.9</v>
      </c>
      <c r="DG61" s="85" t="str">
        <f t="shared" si="23"/>
        <v/>
      </c>
      <c r="DH61" s="86">
        <f t="shared" si="24"/>
        <v>4.3499999999999996</v>
      </c>
      <c r="DI61" s="87" t="str">
        <f t="shared" si="25"/>
        <v/>
      </c>
      <c r="DJ61" s="247"/>
    </row>
    <row r="62" spans="1:114" ht="15" thickBot="1">
      <c r="A62" s="57" t="s">
        <v>85</v>
      </c>
      <c r="B62" s="68" t="s">
        <v>44</v>
      </c>
      <c r="C62" s="378"/>
      <c r="D62" s="372"/>
      <c r="E62" s="371"/>
      <c r="F62" s="372"/>
      <c r="G62" s="372"/>
      <c r="H62" s="372"/>
      <c r="I62" s="372"/>
      <c r="J62" s="373"/>
      <c r="K62" s="373"/>
      <c r="L62" s="373"/>
      <c r="M62" s="373"/>
      <c r="N62" s="373"/>
      <c r="O62" s="373"/>
      <c r="P62" s="373"/>
      <c r="Q62" s="373"/>
      <c r="R62" s="373"/>
      <c r="S62" s="373"/>
      <c r="T62" s="373"/>
      <c r="U62" s="363"/>
      <c r="V62" s="363"/>
      <c r="W62" s="363"/>
      <c r="X62" s="363"/>
      <c r="Y62" s="363"/>
      <c r="Z62" s="363"/>
      <c r="AA62" s="363"/>
      <c r="AB62" s="363"/>
      <c r="AC62" s="363"/>
      <c r="AD62" s="379"/>
      <c r="AE62" s="379"/>
      <c r="AF62" s="379"/>
      <c r="AG62" s="379"/>
      <c r="AH62" s="379"/>
      <c r="AI62" s="379"/>
      <c r="AJ62" s="375"/>
      <c r="AK62" s="375"/>
      <c r="AL62" s="375"/>
      <c r="AM62" s="375"/>
      <c r="AN62" s="375"/>
      <c r="AO62" s="367"/>
      <c r="AP62" s="367"/>
      <c r="AQ62" s="385"/>
      <c r="AR62" s="372"/>
      <c r="AS62" s="372"/>
      <c r="AT62" s="372"/>
      <c r="AU62" s="367"/>
      <c r="AV62" s="367"/>
      <c r="AW62" s="367"/>
      <c r="AX62" s="367"/>
      <c r="AY62" s="367"/>
      <c r="AZ62" s="363"/>
      <c r="BA62" s="363"/>
      <c r="BB62" s="363"/>
      <c r="BC62" s="363"/>
      <c r="BD62" s="363"/>
      <c r="BE62" s="363"/>
      <c r="BF62" s="367"/>
      <c r="BG62" s="367"/>
      <c r="BH62" s="367"/>
      <c r="BI62" s="367"/>
      <c r="BJ62" s="367"/>
      <c r="BK62" s="367"/>
      <c r="BL62" s="367"/>
      <c r="BM62" s="367"/>
      <c r="BN62" s="367"/>
      <c r="BO62" s="367"/>
      <c r="BP62" s="367"/>
      <c r="BQ62" s="367"/>
      <c r="BR62" s="367"/>
      <c r="BS62" s="367"/>
      <c r="BT62" s="367"/>
      <c r="BU62" s="367"/>
      <c r="BV62" s="367"/>
      <c r="BW62" s="367"/>
      <c r="BX62" s="367"/>
      <c r="BY62" s="367"/>
      <c r="BZ62" s="367"/>
      <c r="CA62" s="369"/>
      <c r="CB62" s="369"/>
      <c r="CC62" s="369"/>
      <c r="CD62" s="137" t="s">
        <v>255</v>
      </c>
      <c r="CE62" s="32" t="s">
        <v>255</v>
      </c>
      <c r="CF62" s="33" t="s">
        <v>255</v>
      </c>
      <c r="CG62" s="34" t="s">
        <v>255</v>
      </c>
      <c r="CH62" s="35" t="s">
        <v>255</v>
      </c>
      <c r="CI62" s="36" t="s">
        <v>255</v>
      </c>
      <c r="CJ62" s="37" t="s">
        <v>255</v>
      </c>
      <c r="CK62" s="258"/>
      <c r="CL62" s="224"/>
      <c r="CM62" s="224"/>
      <c r="CN62" s="38">
        <f t="shared" si="39"/>
        <v>0</v>
      </c>
      <c r="CO62" s="83" t="str">
        <f t="shared" si="40"/>
        <v/>
      </c>
      <c r="CP62" s="84" t="str">
        <f t="shared" si="41"/>
        <v/>
      </c>
      <c r="CQ62" s="85" t="str">
        <f t="shared" si="42"/>
        <v/>
      </c>
      <c r="CR62" s="86" t="str">
        <f t="shared" si="43"/>
        <v/>
      </c>
      <c r="CS62" s="87" t="str">
        <f t="shared" si="44"/>
        <v/>
      </c>
      <c r="CT62" s="84" t="str">
        <f t="shared" si="45"/>
        <v/>
      </c>
      <c r="CU62" s="85" t="str">
        <f t="shared" si="13"/>
        <v/>
      </c>
      <c r="CV62" s="86"/>
      <c r="CW62" s="87" t="str">
        <f t="shared" si="14"/>
        <v/>
      </c>
      <c r="CX62" s="88" t="str">
        <f t="shared" si="15"/>
        <v/>
      </c>
      <c r="CY62" s="85" t="str">
        <f t="shared" si="16"/>
        <v/>
      </c>
      <c r="CZ62" s="86"/>
      <c r="DA62" s="87" t="str">
        <f t="shared" si="17"/>
        <v/>
      </c>
      <c r="DB62" s="84" t="str">
        <f t="shared" si="18"/>
        <v/>
      </c>
      <c r="DC62" s="85" t="str">
        <f t="shared" si="19"/>
        <v/>
      </c>
      <c r="DD62" s="89" t="str">
        <f t="shared" si="20"/>
        <v/>
      </c>
      <c r="DE62" s="87" t="str">
        <f t="shared" si="21"/>
        <v/>
      </c>
      <c r="DF62" s="84" t="str">
        <f t="shared" si="22"/>
        <v/>
      </c>
      <c r="DG62" s="85" t="str">
        <f t="shared" si="23"/>
        <v/>
      </c>
      <c r="DH62" s="86" t="str">
        <f t="shared" si="24"/>
        <v/>
      </c>
      <c r="DI62" s="87" t="str">
        <f t="shared" si="25"/>
        <v/>
      </c>
      <c r="DJ62" s="247"/>
    </row>
    <row r="63" spans="1:114" ht="15" thickBot="1">
      <c r="A63" s="57" t="s">
        <v>86</v>
      </c>
      <c r="B63" s="68" t="s">
        <v>41</v>
      </c>
      <c r="C63" s="378"/>
      <c r="D63" s="372"/>
      <c r="E63" s="372"/>
      <c r="F63" s="372"/>
      <c r="G63" s="372"/>
      <c r="H63" s="372"/>
      <c r="I63" s="372"/>
      <c r="J63" s="373"/>
      <c r="K63" s="373"/>
      <c r="L63" s="373"/>
      <c r="M63" s="373"/>
      <c r="N63" s="373"/>
      <c r="O63" s="373"/>
      <c r="P63" s="373"/>
      <c r="Q63" s="373"/>
      <c r="R63" s="373"/>
      <c r="S63" s="373"/>
      <c r="T63" s="373"/>
      <c r="U63" s="363"/>
      <c r="V63" s="363"/>
      <c r="W63" s="363"/>
      <c r="X63" s="363"/>
      <c r="Y63" s="363"/>
      <c r="Z63" s="363"/>
      <c r="AA63" s="363"/>
      <c r="AB63" s="363"/>
      <c r="AC63" s="363"/>
      <c r="AD63" s="379"/>
      <c r="AE63" s="379"/>
      <c r="AF63" s="379"/>
      <c r="AG63" s="379"/>
      <c r="AH63" s="379"/>
      <c r="AI63" s="379"/>
      <c r="AJ63" s="375"/>
      <c r="AK63" s="375"/>
      <c r="AL63" s="375"/>
      <c r="AM63" s="375"/>
      <c r="AN63" s="375"/>
      <c r="AO63" s="367"/>
      <c r="AP63" s="367"/>
      <c r="AQ63" s="367"/>
      <c r="AR63" s="372"/>
      <c r="AS63" s="372"/>
      <c r="AT63" s="372"/>
      <c r="AU63" s="367"/>
      <c r="AV63" s="385"/>
      <c r="AW63" s="367"/>
      <c r="AX63" s="367"/>
      <c r="AY63" s="367"/>
      <c r="AZ63" s="363"/>
      <c r="BA63" s="363"/>
      <c r="BB63" s="363"/>
      <c r="BC63" s="363"/>
      <c r="BD63" s="363"/>
      <c r="BE63" s="363"/>
      <c r="BF63" s="367"/>
      <c r="BG63" s="367"/>
      <c r="BH63" s="367"/>
      <c r="BI63" s="367"/>
      <c r="BJ63" s="367"/>
      <c r="BK63" s="367"/>
      <c r="BL63" s="367"/>
      <c r="BM63" s="367"/>
      <c r="BN63" s="367"/>
      <c r="BO63" s="367"/>
      <c r="BP63" s="367"/>
      <c r="BQ63" s="367"/>
      <c r="BR63" s="367"/>
      <c r="BS63" s="367"/>
      <c r="BT63" s="367"/>
      <c r="BU63" s="367"/>
      <c r="BV63" s="367"/>
      <c r="BW63" s="367"/>
      <c r="BX63" s="367"/>
      <c r="BY63" s="367"/>
      <c r="BZ63" s="367"/>
      <c r="CA63" s="369"/>
      <c r="CB63" s="369"/>
      <c r="CC63" s="369"/>
      <c r="CD63" s="137" t="s">
        <v>255</v>
      </c>
      <c r="CE63" s="32" t="s">
        <v>255</v>
      </c>
      <c r="CF63" s="33" t="s">
        <v>255</v>
      </c>
      <c r="CG63" s="34" t="s">
        <v>255</v>
      </c>
      <c r="CH63" s="35" t="s">
        <v>255</v>
      </c>
      <c r="CI63" s="36" t="s">
        <v>255</v>
      </c>
      <c r="CJ63" s="37" t="s">
        <v>255</v>
      </c>
      <c r="CK63" s="258"/>
      <c r="CL63" s="224"/>
      <c r="CM63" s="224">
        <v>2.88</v>
      </c>
      <c r="CN63" s="38">
        <f t="shared" si="39"/>
        <v>0</v>
      </c>
      <c r="CO63" s="83" t="str">
        <f t="shared" si="40"/>
        <v/>
      </c>
      <c r="CP63" s="84" t="str">
        <f t="shared" si="41"/>
        <v/>
      </c>
      <c r="CQ63" s="85" t="str">
        <f t="shared" si="42"/>
        <v/>
      </c>
      <c r="CR63" s="86" t="str">
        <f t="shared" si="43"/>
        <v/>
      </c>
      <c r="CS63" s="87" t="str">
        <f t="shared" si="44"/>
        <v/>
      </c>
      <c r="CT63" s="84" t="str">
        <f t="shared" si="45"/>
        <v/>
      </c>
      <c r="CU63" s="85" t="str">
        <f t="shared" si="13"/>
        <v/>
      </c>
      <c r="CV63" s="86"/>
      <c r="CW63" s="87" t="str">
        <f t="shared" si="14"/>
        <v/>
      </c>
      <c r="CX63" s="88" t="str">
        <f t="shared" si="15"/>
        <v/>
      </c>
      <c r="CY63" s="85" t="str">
        <f t="shared" si="16"/>
        <v/>
      </c>
      <c r="CZ63" s="86"/>
      <c r="DA63" s="87" t="str">
        <f t="shared" si="17"/>
        <v/>
      </c>
      <c r="DB63" s="84" t="str">
        <f t="shared" si="18"/>
        <v/>
      </c>
      <c r="DC63" s="85" t="str">
        <f t="shared" si="19"/>
        <v/>
      </c>
      <c r="DD63" s="89" t="str">
        <f t="shared" si="20"/>
        <v/>
      </c>
      <c r="DE63" s="87" t="str">
        <f t="shared" si="21"/>
        <v/>
      </c>
      <c r="DF63" s="84" t="str">
        <f t="shared" si="22"/>
        <v/>
      </c>
      <c r="DG63" s="85" t="str">
        <f t="shared" si="23"/>
        <v/>
      </c>
      <c r="DH63" s="86" t="str">
        <f t="shared" si="24"/>
        <v/>
      </c>
      <c r="DI63" s="87" t="str">
        <f t="shared" si="25"/>
        <v/>
      </c>
      <c r="DJ63" s="247"/>
    </row>
    <row r="64" spans="1:114" ht="15" thickBot="1">
      <c r="A64" s="57" t="s">
        <v>87</v>
      </c>
      <c r="B64" s="68" t="s">
        <v>44</v>
      </c>
      <c r="C64" s="378"/>
      <c r="D64" s="372"/>
      <c r="E64" s="372"/>
      <c r="F64" s="372"/>
      <c r="G64" s="372"/>
      <c r="H64" s="372"/>
      <c r="I64" s="372"/>
      <c r="J64" s="373"/>
      <c r="K64" s="373"/>
      <c r="L64" s="373"/>
      <c r="M64" s="373"/>
      <c r="N64" s="373"/>
      <c r="O64" s="373"/>
      <c r="P64" s="373"/>
      <c r="Q64" s="373"/>
      <c r="R64" s="373"/>
      <c r="S64" s="373"/>
      <c r="T64" s="373"/>
      <c r="U64" s="363"/>
      <c r="V64" s="363"/>
      <c r="W64" s="363"/>
      <c r="X64" s="363"/>
      <c r="Y64" s="363"/>
      <c r="Z64" s="363"/>
      <c r="AA64" s="363"/>
      <c r="AB64" s="363"/>
      <c r="AC64" s="363"/>
      <c r="AD64" s="379"/>
      <c r="AE64" s="379"/>
      <c r="AF64" s="379"/>
      <c r="AG64" s="384">
        <v>2.5</v>
      </c>
      <c r="AH64" s="384"/>
      <c r="AI64" s="384"/>
      <c r="AJ64" s="375"/>
      <c r="AK64" s="375"/>
      <c r="AL64" s="375"/>
      <c r="AM64" s="375"/>
      <c r="AN64" s="375"/>
      <c r="AO64" s="367"/>
      <c r="AP64" s="367"/>
      <c r="AQ64" s="367"/>
      <c r="AR64" s="372"/>
      <c r="AS64" s="372"/>
      <c r="AT64" s="372"/>
      <c r="AU64" s="367"/>
      <c r="AV64" s="367"/>
      <c r="AW64" s="367"/>
      <c r="AX64" s="367"/>
      <c r="AY64" s="367"/>
      <c r="AZ64" s="363"/>
      <c r="BA64" s="363"/>
      <c r="BB64" s="363"/>
      <c r="BC64" s="363"/>
      <c r="BD64" s="363"/>
      <c r="BE64" s="363"/>
      <c r="BF64" s="367"/>
      <c r="BG64" s="367"/>
      <c r="BH64" s="367"/>
      <c r="BI64" s="367"/>
      <c r="BJ64" s="367"/>
      <c r="BK64" s="367"/>
      <c r="BL64" s="367"/>
      <c r="BM64" s="367"/>
      <c r="BN64" s="367"/>
      <c r="BO64" s="367"/>
      <c r="BP64" s="367"/>
      <c r="BQ64" s="367"/>
      <c r="BR64" s="367"/>
      <c r="BS64" s="367"/>
      <c r="BT64" s="367"/>
      <c r="BU64" s="367"/>
      <c r="BV64" s="367"/>
      <c r="BW64" s="367"/>
      <c r="BX64" s="367"/>
      <c r="BY64" s="377">
        <v>2.5</v>
      </c>
      <c r="BZ64" s="367"/>
      <c r="CA64" s="369"/>
      <c r="CB64" s="369"/>
      <c r="CC64" s="369"/>
      <c r="CD64" s="137">
        <v>2.5</v>
      </c>
      <c r="CE64" s="32"/>
      <c r="CF64" s="33"/>
      <c r="CG64" s="34">
        <v>2.5</v>
      </c>
      <c r="CH64" s="35"/>
      <c r="CI64" s="36">
        <v>2.5</v>
      </c>
      <c r="CJ64" s="37" t="s">
        <v>255</v>
      </c>
      <c r="CK64" s="258"/>
      <c r="CL64" s="224"/>
      <c r="CM64" s="224"/>
      <c r="CN64" s="38">
        <f t="shared" si="39"/>
        <v>5</v>
      </c>
      <c r="CO64" s="83" t="str">
        <f t="shared" si="40"/>
        <v/>
      </c>
      <c r="CP64" s="84" t="str">
        <f t="shared" si="41"/>
        <v/>
      </c>
      <c r="CQ64" s="85" t="str">
        <f t="shared" si="42"/>
        <v/>
      </c>
      <c r="CR64" s="86" t="str">
        <f t="shared" si="43"/>
        <v/>
      </c>
      <c r="CS64" s="87" t="str">
        <f t="shared" si="44"/>
        <v/>
      </c>
      <c r="CT64" s="84" t="str">
        <f t="shared" si="45"/>
        <v/>
      </c>
      <c r="CU64" s="85" t="str">
        <f t="shared" si="13"/>
        <v/>
      </c>
      <c r="CV64" s="86"/>
      <c r="CW64" s="87" t="str">
        <f t="shared" si="14"/>
        <v/>
      </c>
      <c r="CX64" s="88" t="str">
        <f t="shared" si="15"/>
        <v/>
      </c>
      <c r="CY64" s="85" t="str">
        <f t="shared" si="16"/>
        <v/>
      </c>
      <c r="CZ64" s="86"/>
      <c r="DA64" s="87" t="str">
        <f t="shared" si="17"/>
        <v/>
      </c>
      <c r="DB64" s="84" t="str">
        <f t="shared" si="18"/>
        <v/>
      </c>
      <c r="DC64" s="85" t="str">
        <f t="shared" si="19"/>
        <v/>
      </c>
      <c r="DD64" s="89" t="str">
        <f t="shared" si="20"/>
        <v/>
      </c>
      <c r="DE64" s="87" t="str">
        <f t="shared" si="21"/>
        <v/>
      </c>
      <c r="DF64" s="84">
        <f t="shared" si="22"/>
        <v>2.5</v>
      </c>
      <c r="DG64" s="85" t="str">
        <f t="shared" si="23"/>
        <v/>
      </c>
      <c r="DH64" s="86" t="str">
        <f t="shared" si="24"/>
        <v/>
      </c>
      <c r="DI64" s="87" t="str">
        <f t="shared" si="25"/>
        <v/>
      </c>
      <c r="DJ64" s="247"/>
    </row>
    <row r="65" spans="1:114" ht="15" thickBot="1">
      <c r="A65" s="57" t="s">
        <v>88</v>
      </c>
      <c r="B65" s="68" t="s">
        <v>44</v>
      </c>
      <c r="C65" s="378"/>
      <c r="D65" s="372"/>
      <c r="E65" s="371">
        <v>2.2999999999999998</v>
      </c>
      <c r="F65" s="372"/>
      <c r="G65" s="372"/>
      <c r="H65" s="372"/>
      <c r="I65" s="372"/>
      <c r="J65" s="373"/>
      <c r="K65" s="373"/>
      <c r="L65" s="373"/>
      <c r="M65" s="373"/>
      <c r="N65" s="373"/>
      <c r="O65" s="373"/>
      <c r="P65" s="373"/>
      <c r="Q65" s="373"/>
      <c r="R65" s="373"/>
      <c r="S65" s="373"/>
      <c r="T65" s="373"/>
      <c r="U65" s="363"/>
      <c r="V65" s="363"/>
      <c r="W65" s="380">
        <v>1.8</v>
      </c>
      <c r="X65" s="380">
        <v>1.8</v>
      </c>
      <c r="Y65" s="363"/>
      <c r="Z65" s="363"/>
      <c r="AA65" s="363"/>
      <c r="AB65" s="363"/>
      <c r="AC65" s="363"/>
      <c r="AD65" s="379"/>
      <c r="AE65" s="379"/>
      <c r="AF65" s="379"/>
      <c r="AG65" s="379"/>
      <c r="AH65" s="379"/>
      <c r="AI65" s="379"/>
      <c r="AJ65" s="375"/>
      <c r="AK65" s="375"/>
      <c r="AL65" s="375"/>
      <c r="AM65" s="375"/>
      <c r="AN65" s="375"/>
      <c r="AO65" s="377">
        <v>1.9</v>
      </c>
      <c r="AP65" s="367"/>
      <c r="AQ65" s="367"/>
      <c r="AR65" s="372"/>
      <c r="AS65" s="372"/>
      <c r="AT65" s="372"/>
      <c r="AU65" s="367"/>
      <c r="AV65" s="367"/>
      <c r="AW65" s="367"/>
      <c r="AX65" s="367"/>
      <c r="AY65" s="367"/>
      <c r="AZ65" s="363"/>
      <c r="BA65" s="363"/>
      <c r="BB65" s="363"/>
      <c r="BC65" s="363"/>
      <c r="BD65" s="363"/>
      <c r="BE65" s="363"/>
      <c r="BF65" s="367"/>
      <c r="BG65" s="367"/>
      <c r="BH65" s="367"/>
      <c r="BI65" s="367"/>
      <c r="BJ65" s="385">
        <v>3.2</v>
      </c>
      <c r="BK65" s="367"/>
      <c r="BL65" s="367"/>
      <c r="BM65" s="367"/>
      <c r="BN65" s="367"/>
      <c r="BO65" s="367"/>
      <c r="BP65" s="367"/>
      <c r="BQ65" s="367"/>
      <c r="BR65" s="367"/>
      <c r="BS65" s="367"/>
      <c r="BT65" s="367"/>
      <c r="BU65" s="367"/>
      <c r="BV65" s="367"/>
      <c r="BW65" s="367"/>
      <c r="BX65" s="367"/>
      <c r="BY65" s="367"/>
      <c r="BZ65" s="367"/>
      <c r="CA65" s="369"/>
      <c r="CB65" s="369"/>
      <c r="CC65" s="369"/>
      <c r="CD65" s="137">
        <v>2.4333333333333331</v>
      </c>
      <c r="CE65" s="32">
        <v>1.8</v>
      </c>
      <c r="CF65" s="33">
        <v>3.2</v>
      </c>
      <c r="CG65" s="34">
        <v>1.85</v>
      </c>
      <c r="CH65" s="35"/>
      <c r="CI65" s="36">
        <v>1.9</v>
      </c>
      <c r="CJ65" s="37" t="s">
        <v>255</v>
      </c>
      <c r="CK65" s="258"/>
      <c r="CL65" s="224"/>
      <c r="CM65" s="224"/>
      <c r="CN65" s="38">
        <f t="shared" si="39"/>
        <v>11</v>
      </c>
      <c r="CO65" s="83">
        <f t="shared" si="40"/>
        <v>2.2999999999999998</v>
      </c>
      <c r="CP65" s="84" t="str">
        <f t="shared" si="41"/>
        <v/>
      </c>
      <c r="CQ65" s="85" t="str">
        <f t="shared" si="42"/>
        <v/>
      </c>
      <c r="CR65" s="86" t="str">
        <f t="shared" si="43"/>
        <v/>
      </c>
      <c r="CS65" s="87">
        <f t="shared" si="44"/>
        <v>1.8</v>
      </c>
      <c r="CT65" s="84">
        <f t="shared" si="45"/>
        <v>1.8</v>
      </c>
      <c r="CU65" s="85" t="str">
        <f t="shared" si="13"/>
        <v/>
      </c>
      <c r="CV65" s="86"/>
      <c r="CW65" s="87" t="str">
        <f t="shared" si="14"/>
        <v/>
      </c>
      <c r="CX65" s="88">
        <f t="shared" si="15"/>
        <v>1.9</v>
      </c>
      <c r="CY65" s="85" t="str">
        <f t="shared" si="16"/>
        <v/>
      </c>
      <c r="CZ65" s="86"/>
      <c r="DA65" s="87" t="str">
        <f t="shared" si="17"/>
        <v/>
      </c>
      <c r="DB65" s="84" t="str">
        <f t="shared" si="18"/>
        <v/>
      </c>
      <c r="DC65" s="85">
        <f t="shared" si="19"/>
        <v>3.2</v>
      </c>
      <c r="DD65" s="89" t="str">
        <f t="shared" si="20"/>
        <v/>
      </c>
      <c r="DE65" s="87" t="str">
        <f t="shared" si="21"/>
        <v/>
      </c>
      <c r="DF65" s="84" t="str">
        <f t="shared" si="22"/>
        <v/>
      </c>
      <c r="DG65" s="85" t="str">
        <f t="shared" si="23"/>
        <v/>
      </c>
      <c r="DH65" s="86" t="str">
        <f t="shared" si="24"/>
        <v/>
      </c>
      <c r="DI65" s="87" t="str">
        <f t="shared" si="25"/>
        <v/>
      </c>
      <c r="DJ65" s="247"/>
    </row>
    <row r="66" spans="1:114" ht="15" thickBot="1">
      <c r="A66" s="57" t="s">
        <v>209</v>
      </c>
      <c r="B66" s="68" t="s">
        <v>41</v>
      </c>
      <c r="C66" s="370">
        <v>2.7</v>
      </c>
      <c r="D66" s="372"/>
      <c r="E66" s="372"/>
      <c r="F66" s="372"/>
      <c r="G66" s="372"/>
      <c r="H66" s="372"/>
      <c r="I66" s="372"/>
      <c r="J66" s="382">
        <v>3</v>
      </c>
      <c r="K66" s="373"/>
      <c r="L66" s="382">
        <v>3</v>
      </c>
      <c r="M66" s="373"/>
      <c r="N66" s="373"/>
      <c r="O66" s="373"/>
      <c r="P66" s="382">
        <v>3.5</v>
      </c>
      <c r="Q66" s="373"/>
      <c r="R66" s="373"/>
      <c r="S66" s="373"/>
      <c r="T66" s="373"/>
      <c r="U66" s="363"/>
      <c r="V66" s="363"/>
      <c r="W66" s="363"/>
      <c r="X66" s="363"/>
      <c r="Y66" s="363"/>
      <c r="Z66" s="363"/>
      <c r="AA66" s="363"/>
      <c r="AB66" s="363"/>
      <c r="AC66" s="363"/>
      <c r="AD66" s="379"/>
      <c r="AE66" s="379"/>
      <c r="AF66" s="384">
        <v>3.5</v>
      </c>
      <c r="AG66" s="379"/>
      <c r="AH66" s="379"/>
      <c r="AI66" s="384">
        <v>3.95</v>
      </c>
      <c r="AJ66" s="375"/>
      <c r="AK66" s="376">
        <v>3.5</v>
      </c>
      <c r="AL66" s="375"/>
      <c r="AM66" s="375"/>
      <c r="AN66" s="375"/>
      <c r="AO66" s="385"/>
      <c r="AP66" s="367"/>
      <c r="AQ66" s="367"/>
      <c r="AR66" s="372"/>
      <c r="AS66" s="372"/>
      <c r="AT66" s="372"/>
      <c r="AU66" s="367"/>
      <c r="AV66" s="367"/>
      <c r="AW66" s="367"/>
      <c r="AX66" s="367"/>
      <c r="AY66" s="367"/>
      <c r="AZ66" s="363"/>
      <c r="BA66" s="363"/>
      <c r="BB66" s="363"/>
      <c r="BC66" s="363"/>
      <c r="BD66" s="363"/>
      <c r="BE66" s="363"/>
      <c r="BF66" s="367"/>
      <c r="BG66" s="367"/>
      <c r="BH66" s="367"/>
      <c r="BI66" s="367"/>
      <c r="BJ66" s="367"/>
      <c r="BK66" s="367"/>
      <c r="BL66" s="367"/>
      <c r="BM66" s="367"/>
      <c r="BN66" s="367"/>
      <c r="BO66" s="367"/>
      <c r="BP66" s="367"/>
      <c r="BQ66" s="367"/>
      <c r="BR66" s="367"/>
      <c r="BS66" s="367"/>
      <c r="BT66" s="367"/>
      <c r="BU66" s="367"/>
      <c r="BV66" s="377">
        <v>2.1</v>
      </c>
      <c r="BW66" s="367"/>
      <c r="BX66" s="367"/>
      <c r="BY66" s="367"/>
      <c r="BZ66" s="367"/>
      <c r="CA66" s="369"/>
      <c r="CB66" s="369"/>
      <c r="CC66" s="369"/>
      <c r="CD66" s="166">
        <f>IFERROR(AVERAGE(AR66,AG66,Q66,C66,D66,F66,H66,S66,J66,E66,L66,N66,P66,R66,U66,W66,AC66,AD66,AH66,AI66,AL66,AJ66,AK66,AN66,AP66,AS66,AT66,AU66,AV66,AZ66,BB66,BD66,BF66,AQ66,BM66,AM66,BU66,BT66,BJ66,BL66,BS66,BP66,AW66,BH66,BR66,BV66,BZ66,BW66,BX66,BY66,CA66,CB66,CC66),"")</f>
        <v>3.1071428571428572</v>
      </c>
      <c r="CE66" s="167">
        <f>IF(CN66=0,"",MIN(AR66,AG66,Q66,C66,D66,F66,H66,S66,J66,E66,L66,N66,P66,R66,U66,W66,AC66,AD66,AH66,AI66,AL66,AJ66,AK66,AN66,AP66,AS66,AT66,AU66,AV66,AZ66,BB66,BD66,BF66,AQ66,AM66,BU66,BT66,BJ66,BL66,BS66,BP66,AW66,BH66,BR66,BV66,BZ66,BW66,BX66,BY66,CA66,CB66,CC66))</f>
        <v>2.1</v>
      </c>
      <c r="CF66" s="168">
        <f>IF(CN66=0,"",MAX(AR66,AG66,Q66,C66,D66,F66,H66,S66,J66,E66,L66,N66,P66,R66,U66,W66,AC66,AD66,AH66,AI66,AL66,AJ66,AK66,AN66,AP66,AS66,AT66,AU66,AV66,AZ66,BB66,BD66,BF66,AQ66,BM66,AM66,BU66,BT66,BJ66,BL66,BS66,BP66,AW66,BH66,BR66,BV66,BZ66,BW66,BX66,BY66,CA66,CB66,CC66))</f>
        <v>3.95</v>
      </c>
      <c r="CG66" s="169">
        <f>IFERROR(AVERAGE(AE66,I66,K66,M66,O66,Q66,V66,X66,Y66,AA66,AB66,T66,AF66,AG66,AO66,AX66,AY66,BA66,BC66,BG66,BK66,BM66,BN66,BO66,BQ66),"")</f>
        <v>3.5</v>
      </c>
      <c r="CH66" s="35"/>
      <c r="CI66" s="36">
        <v>3.5</v>
      </c>
      <c r="CJ66" s="37" t="s">
        <v>255</v>
      </c>
      <c r="CK66" s="258"/>
      <c r="CL66" s="224"/>
      <c r="CM66" s="224"/>
      <c r="CN66" s="38">
        <f t="shared" si="39"/>
        <v>25.25</v>
      </c>
      <c r="CO66" s="83">
        <f t="shared" si="40"/>
        <v>2.7</v>
      </c>
      <c r="CP66" s="84" t="str">
        <f t="shared" si="41"/>
        <v/>
      </c>
      <c r="CQ66" s="85">
        <f t="shared" si="42"/>
        <v>3.1666666666666665</v>
      </c>
      <c r="CR66" s="86" t="str">
        <f t="shared" si="43"/>
        <v/>
      </c>
      <c r="CS66" s="87" t="str">
        <f t="shared" si="44"/>
        <v/>
      </c>
      <c r="CT66" s="84" t="str">
        <f t="shared" si="45"/>
        <v/>
      </c>
      <c r="CU66" s="85">
        <f t="shared" si="13"/>
        <v>3.5</v>
      </c>
      <c r="CV66" s="86"/>
      <c r="CW66" s="87" t="str">
        <f t="shared" si="14"/>
        <v/>
      </c>
      <c r="CX66" s="88" t="str">
        <f t="shared" si="15"/>
        <v/>
      </c>
      <c r="CY66" s="85" t="str">
        <f t="shared" si="16"/>
        <v/>
      </c>
      <c r="CZ66" s="86"/>
      <c r="DA66" s="87" t="str">
        <f t="shared" si="17"/>
        <v/>
      </c>
      <c r="DB66" s="84" t="str">
        <f t="shared" si="18"/>
        <v/>
      </c>
      <c r="DC66" s="85">
        <f t="shared" si="19"/>
        <v>2.1</v>
      </c>
      <c r="DD66" s="89" t="str">
        <f t="shared" si="20"/>
        <v/>
      </c>
      <c r="DE66" s="87">
        <f t="shared" si="21"/>
        <v>3.95</v>
      </c>
      <c r="DF66" s="84">
        <f t="shared" si="22"/>
        <v>3.5</v>
      </c>
      <c r="DG66" s="85" t="str">
        <f t="shared" si="23"/>
        <v/>
      </c>
      <c r="DH66" s="86" t="str">
        <f t="shared" si="24"/>
        <v/>
      </c>
      <c r="DI66" s="87" t="str">
        <f t="shared" si="25"/>
        <v/>
      </c>
      <c r="DJ66" s="247"/>
    </row>
    <row r="67" spans="1:114" ht="15" thickBot="1">
      <c r="A67" s="57" t="s">
        <v>89</v>
      </c>
      <c r="B67" s="68" t="s">
        <v>41</v>
      </c>
      <c r="C67" s="370">
        <v>2.7</v>
      </c>
      <c r="D67" s="372"/>
      <c r="E67" s="372"/>
      <c r="F67" s="372"/>
      <c r="G67" s="372"/>
      <c r="H67" s="372"/>
      <c r="I67" s="372"/>
      <c r="J67" s="383">
        <v>3</v>
      </c>
      <c r="K67" s="373"/>
      <c r="L67" s="383">
        <v>3</v>
      </c>
      <c r="M67" s="373"/>
      <c r="N67" s="373"/>
      <c r="O67" s="373"/>
      <c r="P67" s="382">
        <v>3.5</v>
      </c>
      <c r="Q67" s="373"/>
      <c r="R67" s="373"/>
      <c r="S67" s="373"/>
      <c r="T67" s="373"/>
      <c r="U67" s="363"/>
      <c r="V67" s="363"/>
      <c r="W67" s="363"/>
      <c r="X67" s="363"/>
      <c r="Y67" s="363"/>
      <c r="Z67" s="363"/>
      <c r="AA67" s="363"/>
      <c r="AB67" s="363"/>
      <c r="AC67" s="363"/>
      <c r="AD67" s="379"/>
      <c r="AE67" s="379"/>
      <c r="AF67" s="379"/>
      <c r="AG67" s="384">
        <v>3.4</v>
      </c>
      <c r="AH67" s="379"/>
      <c r="AI67" s="384">
        <v>3.25</v>
      </c>
      <c r="AJ67" s="375"/>
      <c r="AK67" s="375"/>
      <c r="AL67" s="375"/>
      <c r="AM67" s="375"/>
      <c r="AN67" s="376">
        <v>4</v>
      </c>
      <c r="AO67" s="385"/>
      <c r="AP67" s="385">
        <v>2.6</v>
      </c>
      <c r="AQ67" s="377">
        <v>3.5</v>
      </c>
      <c r="AR67" s="372"/>
      <c r="AS67" s="372"/>
      <c r="AT67" s="372"/>
      <c r="AU67" s="367"/>
      <c r="AV67" s="377">
        <v>3</v>
      </c>
      <c r="AW67" s="367"/>
      <c r="AX67" s="377">
        <v>2.5</v>
      </c>
      <c r="AY67" s="377">
        <v>3.5</v>
      </c>
      <c r="AZ67" s="363"/>
      <c r="BA67" s="363"/>
      <c r="BB67" s="363"/>
      <c r="BC67" s="363"/>
      <c r="BD67" s="363"/>
      <c r="BE67" s="363"/>
      <c r="BF67" s="385">
        <v>3.5</v>
      </c>
      <c r="BG67" s="367"/>
      <c r="BH67" s="367"/>
      <c r="BI67" s="367"/>
      <c r="BJ67" s="367"/>
      <c r="BK67" s="367"/>
      <c r="BL67" s="367"/>
      <c r="BM67" s="367"/>
      <c r="BN67" s="367"/>
      <c r="BO67" s="367"/>
      <c r="BP67" s="367"/>
      <c r="BQ67" s="367"/>
      <c r="BR67" s="367"/>
      <c r="BS67" s="367"/>
      <c r="BT67" s="367"/>
      <c r="BU67" s="377">
        <v>3.4</v>
      </c>
      <c r="BV67" s="377">
        <v>2.1</v>
      </c>
      <c r="BW67" s="377">
        <v>3.3</v>
      </c>
      <c r="BX67" s="367"/>
      <c r="BY67" s="367"/>
      <c r="BZ67" s="377">
        <v>3</v>
      </c>
      <c r="CA67" s="369"/>
      <c r="CB67" s="369"/>
      <c r="CC67" s="369"/>
      <c r="CD67" s="166">
        <f>IFERROR(AVERAGE(AR67,AG67,Q67,C67,D67,F67,H67,S67,J67,E67,L67,N67,P67,R67,U67,W67,AC67,AD67,AH67,AI67,AL67,AJ67,AK67,AN67,AP67,AS67,AT67,AU67,AV67,AZ67,BB67,BD67,BF67,AQ67,BM67,AM67,BU67,BT67,BJ67,BL67,BS67,BP67,AW67,BH67,BR67,BV67,BZ67,BW67,BX67,BY67,CA67,CB67,CC67),"")</f>
        <v>3.15</v>
      </c>
      <c r="CE67" s="167">
        <f>IF(CN67=0,"",MIN(AR67,AG67,Q67,C67,D67,F67,H67,S67,J67,E67,L67,N67,P67,R67,U67,W67,AC67,AD67,AH67,AI67,AL67,AJ67,AK67,AN67,AP67,AS67,AT67,AU67,AV67,AZ67,BB67,BD67,BF67,AQ67,AM67,BU67,BT67,BJ67,BL67,BS67,BP67,AW67,BH67,BR67,BV67,BZ67,BW67,BX67,BY67,CA67,CB67,CC67))</f>
        <v>2.1</v>
      </c>
      <c r="CF67" s="168">
        <f>IF(CN67=0,"",MAX(AR67,AG67,Q67,C67,D67,F67,H67,S67,J67,E67,L67,N67,P67,R67,U67,W67,AC67,AD67,AH67,AI67,AL67,AJ67,AK67,AN67,AP67,AS67,AT67,AU67,AV67,AZ67,BB67,BD67,BF67,AQ67,BM67,AM67,BU67,BT67,BJ67,BL67,BS67,BP67,AW67,BH67,BR67,BV67,BZ67,BW67,BX67,BY67,CA67,CB67,CC67))</f>
        <v>4</v>
      </c>
      <c r="CG67" s="169">
        <f>IFERROR(AVERAGE(AE67,I67,K67,M67,O67,Q67,V67,X67,Y67,AA67,AB67,T67,AF67,AG67,AO67,AX67,AY67,BA67,BC67,BG67,BK67,BM67,BN67,BO67,BQ67),"")</f>
        <v>3.1333333333333333</v>
      </c>
      <c r="CH67" s="35"/>
      <c r="CI67" s="36">
        <v>3.5</v>
      </c>
      <c r="CJ67" s="37">
        <v>2.5</v>
      </c>
      <c r="CK67" s="258"/>
      <c r="CL67" s="224"/>
      <c r="CM67" s="224">
        <v>2.6</v>
      </c>
      <c r="CN67" s="38">
        <f t="shared" si="39"/>
        <v>53.25</v>
      </c>
      <c r="CO67" s="83">
        <f t="shared" si="40"/>
        <v>2.7</v>
      </c>
      <c r="CP67" s="84" t="str">
        <f t="shared" si="41"/>
        <v/>
      </c>
      <c r="CQ67" s="85">
        <f t="shared" si="42"/>
        <v>3.1666666666666665</v>
      </c>
      <c r="CR67" s="86" t="str">
        <f t="shared" si="43"/>
        <v/>
      </c>
      <c r="CS67" s="87" t="str">
        <f t="shared" si="44"/>
        <v/>
      </c>
      <c r="CT67" s="84" t="str">
        <f t="shared" si="45"/>
        <v/>
      </c>
      <c r="CU67" s="85">
        <f t="shared" si="13"/>
        <v>4</v>
      </c>
      <c r="CV67" s="86"/>
      <c r="CW67" s="87">
        <f t="shared" si="14"/>
        <v>3.05</v>
      </c>
      <c r="CX67" s="88" t="str">
        <f t="shared" si="15"/>
        <v/>
      </c>
      <c r="CY67" s="85" t="str">
        <f t="shared" si="16"/>
        <v/>
      </c>
      <c r="CZ67" s="86"/>
      <c r="DA67" s="87" t="str">
        <f t="shared" si="17"/>
        <v/>
      </c>
      <c r="DB67" s="84" t="str">
        <f t="shared" si="18"/>
        <v/>
      </c>
      <c r="DC67" s="85">
        <f t="shared" si="19"/>
        <v>2.8666666666666667</v>
      </c>
      <c r="DD67" s="89" t="str">
        <f t="shared" si="20"/>
        <v/>
      </c>
      <c r="DE67" s="87">
        <f t="shared" si="21"/>
        <v>3.25</v>
      </c>
      <c r="DF67" s="84">
        <f t="shared" si="22"/>
        <v>3.4</v>
      </c>
      <c r="DG67" s="85">
        <f t="shared" si="23"/>
        <v>3</v>
      </c>
      <c r="DH67" s="86">
        <f t="shared" si="24"/>
        <v>3.5</v>
      </c>
      <c r="DI67" s="87" t="str">
        <f t="shared" si="25"/>
        <v/>
      </c>
      <c r="DJ67" s="247"/>
    </row>
    <row r="68" spans="1:114" ht="15" thickBot="1">
      <c r="A68" s="57" t="s">
        <v>90</v>
      </c>
      <c r="B68" s="68" t="s">
        <v>41</v>
      </c>
      <c r="C68" s="370">
        <v>2.7</v>
      </c>
      <c r="D68" s="371">
        <v>2.9</v>
      </c>
      <c r="E68" s="372"/>
      <c r="F68" s="372"/>
      <c r="G68" s="372"/>
      <c r="H68" s="372"/>
      <c r="I68" s="372"/>
      <c r="J68" s="383">
        <v>3</v>
      </c>
      <c r="K68" s="373"/>
      <c r="L68" s="383"/>
      <c r="M68" s="373"/>
      <c r="N68" s="373"/>
      <c r="O68" s="373"/>
      <c r="P68" s="382">
        <v>3.5</v>
      </c>
      <c r="Q68" s="382">
        <v>3</v>
      </c>
      <c r="R68" s="373"/>
      <c r="S68" s="373"/>
      <c r="T68" s="373"/>
      <c r="U68" s="380">
        <v>2.9</v>
      </c>
      <c r="V68" s="380">
        <v>2.5</v>
      </c>
      <c r="W68" s="380">
        <v>3.2</v>
      </c>
      <c r="X68" s="380">
        <v>3.2</v>
      </c>
      <c r="Y68" s="363"/>
      <c r="Z68" s="363"/>
      <c r="AA68" s="363"/>
      <c r="AB68" s="363"/>
      <c r="AC68" s="363">
        <v>3</v>
      </c>
      <c r="AD68" s="379"/>
      <c r="AE68" s="379"/>
      <c r="AF68" s="384">
        <v>2.1</v>
      </c>
      <c r="AG68" s="384">
        <v>3.4</v>
      </c>
      <c r="AH68" s="384">
        <v>3</v>
      </c>
      <c r="AI68" s="384">
        <v>3.25</v>
      </c>
      <c r="AJ68" s="375"/>
      <c r="AK68" s="375"/>
      <c r="AL68" s="375"/>
      <c r="AM68" s="375"/>
      <c r="AN68" s="376">
        <v>4</v>
      </c>
      <c r="AO68" s="367"/>
      <c r="AP68" s="385">
        <v>2.6</v>
      </c>
      <c r="AQ68" s="377">
        <v>3</v>
      </c>
      <c r="AR68" s="372"/>
      <c r="AS68" s="372"/>
      <c r="AT68" s="372"/>
      <c r="AU68" s="367"/>
      <c r="AV68" s="377">
        <v>3</v>
      </c>
      <c r="AW68" s="377">
        <v>3.4</v>
      </c>
      <c r="AX68" s="377">
        <v>2</v>
      </c>
      <c r="AY68" s="377">
        <v>3.5</v>
      </c>
      <c r="AZ68" s="363"/>
      <c r="BA68" s="363"/>
      <c r="BB68" s="363"/>
      <c r="BC68" s="363"/>
      <c r="BD68" s="363"/>
      <c r="BE68" s="363"/>
      <c r="BF68" s="385">
        <v>3.5</v>
      </c>
      <c r="BG68" s="367"/>
      <c r="BH68" s="367"/>
      <c r="BI68" s="367"/>
      <c r="BJ68" s="367"/>
      <c r="BK68" s="367"/>
      <c r="BL68" s="385">
        <v>3.5</v>
      </c>
      <c r="BM68" s="367"/>
      <c r="BN68" s="367"/>
      <c r="BO68" s="367"/>
      <c r="BP68" s="367"/>
      <c r="BQ68" s="367"/>
      <c r="BR68" s="367"/>
      <c r="BS68" s="367"/>
      <c r="BT68" s="377"/>
      <c r="BU68" s="377">
        <v>3.4</v>
      </c>
      <c r="BV68" s="377">
        <v>2.1</v>
      </c>
      <c r="BW68" s="367"/>
      <c r="BX68" s="367"/>
      <c r="BY68" s="367"/>
      <c r="BZ68" s="377">
        <v>3</v>
      </c>
      <c r="CA68" s="369"/>
      <c r="CB68" s="369"/>
      <c r="CC68" s="369"/>
      <c r="CD68" s="137">
        <v>3.1119476194760001</v>
      </c>
      <c r="CE68" s="32">
        <v>2.1</v>
      </c>
      <c r="CF68" s="33">
        <v>4</v>
      </c>
      <c r="CG68" s="34">
        <v>2.8142857142857141</v>
      </c>
      <c r="CH68" s="35"/>
      <c r="CI68" s="36">
        <v>3.5</v>
      </c>
      <c r="CJ68" s="37">
        <v>2</v>
      </c>
      <c r="CK68" s="258"/>
      <c r="CL68" s="224"/>
      <c r="CM68" s="224">
        <v>2.15</v>
      </c>
      <c r="CN68" s="38">
        <f t="shared" si="39"/>
        <v>78.650000000000006</v>
      </c>
      <c r="CO68" s="83">
        <f t="shared" si="40"/>
        <v>2.8</v>
      </c>
      <c r="CP68" s="84" t="str">
        <f t="shared" si="41"/>
        <v/>
      </c>
      <c r="CQ68" s="85">
        <f t="shared" si="42"/>
        <v>3.25</v>
      </c>
      <c r="CR68" s="86">
        <f t="shared" si="43"/>
        <v>2.95</v>
      </c>
      <c r="CS68" s="87">
        <f t="shared" si="44"/>
        <v>2.9</v>
      </c>
      <c r="CT68" s="84">
        <f t="shared" si="45"/>
        <v>3.2</v>
      </c>
      <c r="CU68" s="85">
        <f t="shared" si="13"/>
        <v>4</v>
      </c>
      <c r="CV68" s="86"/>
      <c r="CW68" s="87">
        <f t="shared" si="14"/>
        <v>2.8</v>
      </c>
      <c r="CX68" s="88" t="str">
        <f t="shared" si="15"/>
        <v/>
      </c>
      <c r="CY68" s="85" t="str">
        <f t="shared" si="16"/>
        <v/>
      </c>
      <c r="CZ68" s="86"/>
      <c r="DA68" s="87" t="str">
        <f t="shared" si="17"/>
        <v/>
      </c>
      <c r="DB68" s="84" t="str">
        <f t="shared" si="18"/>
        <v/>
      </c>
      <c r="DC68" s="85">
        <f t="shared" si="19"/>
        <v>3.0249999999999999</v>
      </c>
      <c r="DD68" s="89" t="str">
        <f t="shared" si="20"/>
        <v/>
      </c>
      <c r="DE68" s="87">
        <f t="shared" si="21"/>
        <v>3.125</v>
      </c>
      <c r="DF68" s="84">
        <f t="shared" si="22"/>
        <v>2.75</v>
      </c>
      <c r="DG68" s="85">
        <f t="shared" si="23"/>
        <v>3.2</v>
      </c>
      <c r="DH68" s="86">
        <f t="shared" si="24"/>
        <v>3.5</v>
      </c>
      <c r="DI68" s="87" t="str">
        <f t="shared" si="25"/>
        <v/>
      </c>
      <c r="DJ68" s="247"/>
    </row>
    <row r="69" spans="1:114" ht="15" thickBot="1">
      <c r="A69" s="57" t="s">
        <v>91</v>
      </c>
      <c r="B69" s="68" t="s">
        <v>41</v>
      </c>
      <c r="C69" s="370">
        <v>2.7</v>
      </c>
      <c r="D69" s="372"/>
      <c r="E69" s="372"/>
      <c r="F69" s="372"/>
      <c r="G69" s="372"/>
      <c r="H69" s="372"/>
      <c r="I69" s="372"/>
      <c r="J69" s="382">
        <v>3</v>
      </c>
      <c r="K69" s="373"/>
      <c r="L69" s="373"/>
      <c r="M69" s="373"/>
      <c r="N69" s="373"/>
      <c r="O69" s="373"/>
      <c r="P69" s="373"/>
      <c r="Q69" s="373"/>
      <c r="R69" s="373"/>
      <c r="S69" s="373"/>
      <c r="T69" s="373"/>
      <c r="U69" s="363"/>
      <c r="V69" s="363"/>
      <c r="W69" s="363"/>
      <c r="X69" s="363"/>
      <c r="Y69" s="363"/>
      <c r="Z69" s="363"/>
      <c r="AA69" s="363"/>
      <c r="AB69" s="363"/>
      <c r="AC69" s="363"/>
      <c r="AD69" s="379"/>
      <c r="AE69" s="379"/>
      <c r="AF69" s="379"/>
      <c r="AG69" s="379"/>
      <c r="AH69" s="379"/>
      <c r="AI69" s="379"/>
      <c r="AJ69" s="375"/>
      <c r="AK69" s="375"/>
      <c r="AL69" s="375"/>
      <c r="AM69" s="375"/>
      <c r="AN69" s="376">
        <v>4</v>
      </c>
      <c r="AO69" s="367"/>
      <c r="AP69" s="367"/>
      <c r="AQ69" s="367"/>
      <c r="AR69" s="372"/>
      <c r="AS69" s="372"/>
      <c r="AT69" s="372"/>
      <c r="AU69" s="367"/>
      <c r="AV69" s="367"/>
      <c r="AW69" s="367"/>
      <c r="AX69" s="367"/>
      <c r="AY69" s="377">
        <v>3.5</v>
      </c>
      <c r="AZ69" s="363"/>
      <c r="BA69" s="363"/>
      <c r="BB69" s="363"/>
      <c r="BC69" s="363"/>
      <c r="BD69" s="363"/>
      <c r="BE69" s="363"/>
      <c r="BF69" s="367"/>
      <c r="BG69" s="367"/>
      <c r="BH69" s="367"/>
      <c r="BI69" s="367"/>
      <c r="BJ69" s="367"/>
      <c r="BK69" s="367"/>
      <c r="BL69" s="367"/>
      <c r="BM69" s="367"/>
      <c r="BN69" s="367"/>
      <c r="BO69" s="367"/>
      <c r="BP69" s="367"/>
      <c r="BQ69" s="367"/>
      <c r="BR69" s="367"/>
      <c r="BS69" s="367"/>
      <c r="BT69" s="367"/>
      <c r="BU69" s="377">
        <v>3.4</v>
      </c>
      <c r="BV69" s="367"/>
      <c r="BW69" s="367"/>
      <c r="BX69" s="367"/>
      <c r="BY69" s="367"/>
      <c r="BZ69" s="367"/>
      <c r="CA69" s="369"/>
      <c r="CB69" s="369"/>
      <c r="CC69" s="369"/>
      <c r="CD69" s="137">
        <v>3.2749999999999999</v>
      </c>
      <c r="CE69" s="32">
        <v>2.7</v>
      </c>
      <c r="CF69" s="33">
        <v>4</v>
      </c>
      <c r="CG69" s="34">
        <v>3.5</v>
      </c>
      <c r="CH69" s="35"/>
      <c r="CI69" s="36">
        <v>3.5</v>
      </c>
      <c r="CJ69" s="37" t="s">
        <v>255</v>
      </c>
      <c r="CK69" s="258"/>
      <c r="CL69" s="224"/>
      <c r="CM69" s="224"/>
      <c r="CN69" s="38">
        <f t="shared" si="39"/>
        <v>16.599999999999998</v>
      </c>
      <c r="CO69" s="83">
        <f t="shared" si="40"/>
        <v>2.7</v>
      </c>
      <c r="CP69" s="84" t="str">
        <f t="shared" si="41"/>
        <v/>
      </c>
      <c r="CQ69" s="85">
        <f t="shared" si="42"/>
        <v>3</v>
      </c>
      <c r="CR69" s="86" t="str">
        <f t="shared" si="43"/>
        <v/>
      </c>
      <c r="CS69" s="87" t="str">
        <f t="shared" si="44"/>
        <v/>
      </c>
      <c r="CT69" s="84" t="str">
        <f t="shared" si="45"/>
        <v/>
      </c>
      <c r="CU69" s="85">
        <f t="shared" si="13"/>
        <v>4</v>
      </c>
      <c r="CV69" s="86"/>
      <c r="CW69" s="87" t="str">
        <f t="shared" si="14"/>
        <v/>
      </c>
      <c r="CX69" s="88" t="str">
        <f t="shared" si="15"/>
        <v/>
      </c>
      <c r="CY69" s="85" t="str">
        <f t="shared" si="16"/>
        <v/>
      </c>
      <c r="CZ69" s="86"/>
      <c r="DA69" s="87" t="str">
        <f t="shared" si="17"/>
        <v/>
      </c>
      <c r="DB69" s="84" t="str">
        <f t="shared" si="18"/>
        <v/>
      </c>
      <c r="DC69" s="85" t="str">
        <f t="shared" si="19"/>
        <v/>
      </c>
      <c r="DD69" s="89" t="str">
        <f t="shared" si="20"/>
        <v/>
      </c>
      <c r="DE69" s="87" t="str">
        <f t="shared" si="21"/>
        <v/>
      </c>
      <c r="DF69" s="84" t="str">
        <f t="shared" si="22"/>
        <v/>
      </c>
      <c r="DG69" s="85" t="str">
        <f t="shared" si="23"/>
        <v/>
      </c>
      <c r="DH69" s="86">
        <f t="shared" si="24"/>
        <v>3.5</v>
      </c>
      <c r="DI69" s="87" t="str">
        <f t="shared" si="25"/>
        <v/>
      </c>
      <c r="DJ69" s="247"/>
    </row>
    <row r="70" spans="1:114" ht="15" thickBot="1">
      <c r="A70" s="57" t="s">
        <v>92</v>
      </c>
      <c r="B70" s="68" t="s">
        <v>41</v>
      </c>
      <c r="C70" s="378"/>
      <c r="D70" s="372"/>
      <c r="E70" s="371"/>
      <c r="F70" s="372"/>
      <c r="G70" s="372"/>
      <c r="H70" s="372"/>
      <c r="I70" s="372"/>
      <c r="J70" s="373"/>
      <c r="K70" s="373"/>
      <c r="L70" s="373"/>
      <c r="M70" s="373"/>
      <c r="N70" s="373"/>
      <c r="O70" s="373"/>
      <c r="P70" s="373"/>
      <c r="Q70" s="373"/>
      <c r="R70" s="373"/>
      <c r="S70" s="373"/>
      <c r="T70" s="373"/>
      <c r="U70" s="363"/>
      <c r="V70" s="363"/>
      <c r="W70" s="381"/>
      <c r="X70" s="381"/>
      <c r="Y70" s="363"/>
      <c r="Z70" s="363"/>
      <c r="AA70" s="363"/>
      <c r="AB70" s="363"/>
      <c r="AC70" s="363"/>
      <c r="AD70" s="379"/>
      <c r="AE70" s="379"/>
      <c r="AF70" s="379"/>
      <c r="AG70" s="379"/>
      <c r="AH70" s="379"/>
      <c r="AI70" s="379"/>
      <c r="AJ70" s="375"/>
      <c r="AK70" s="375"/>
      <c r="AL70" s="375"/>
      <c r="AM70" s="375"/>
      <c r="AN70" s="375"/>
      <c r="AO70" s="385"/>
      <c r="AP70" s="367"/>
      <c r="AQ70" s="367"/>
      <c r="AR70" s="372"/>
      <c r="AS70" s="372"/>
      <c r="AT70" s="372"/>
      <c r="AU70" s="367"/>
      <c r="AV70" s="367"/>
      <c r="AW70" s="367"/>
      <c r="AX70" s="367"/>
      <c r="AY70" s="367"/>
      <c r="AZ70" s="363"/>
      <c r="BA70" s="363"/>
      <c r="BB70" s="363"/>
      <c r="BC70" s="363"/>
      <c r="BD70" s="363"/>
      <c r="BE70" s="363"/>
      <c r="BF70" s="367"/>
      <c r="BG70" s="367"/>
      <c r="BH70" s="367"/>
      <c r="BI70" s="367"/>
      <c r="BJ70" s="367"/>
      <c r="BK70" s="367"/>
      <c r="BL70" s="367"/>
      <c r="BM70" s="367"/>
      <c r="BN70" s="367"/>
      <c r="BO70" s="367"/>
      <c r="BP70" s="367"/>
      <c r="BQ70" s="367"/>
      <c r="BR70" s="367"/>
      <c r="BS70" s="367"/>
      <c r="BT70" s="367"/>
      <c r="BU70" s="367"/>
      <c r="BV70" s="367"/>
      <c r="BW70" s="367"/>
      <c r="BX70" s="367"/>
      <c r="BY70" s="367"/>
      <c r="BZ70" s="367"/>
      <c r="CA70" s="369"/>
      <c r="CB70" s="369"/>
      <c r="CC70" s="369"/>
      <c r="CD70" s="137" t="s">
        <v>255</v>
      </c>
      <c r="CE70" s="32" t="s">
        <v>255</v>
      </c>
      <c r="CF70" s="33" t="s">
        <v>255</v>
      </c>
      <c r="CG70" s="34" t="s">
        <v>255</v>
      </c>
      <c r="CH70" s="35" t="s">
        <v>255</v>
      </c>
      <c r="CI70" s="36" t="s">
        <v>255</v>
      </c>
      <c r="CJ70" s="37" t="s">
        <v>255</v>
      </c>
      <c r="CK70" s="258"/>
      <c r="CL70" s="224"/>
      <c r="CM70" s="224"/>
      <c r="CN70" s="38">
        <f t="shared" ref="CN70:CN104" si="66">SUM(C70:BZ70)</f>
        <v>0</v>
      </c>
      <c r="CO70" s="83" t="str">
        <f t="shared" ref="CO70:CO101" si="67">IFERROR(AVERAGE(C70,E70,D70,F70,H70),"")</f>
        <v/>
      </c>
      <c r="CP70" s="84" t="str">
        <f t="shared" ref="CP70:CP101" si="68">IFERROR(AVERAGE(I70), "")</f>
        <v/>
      </c>
      <c r="CQ70" s="85" t="str">
        <f t="shared" ref="CQ70:CQ101" si="69">IFERROR(AVERAGE(N70,P70,R70,J70,S70,L70), "")</f>
        <v/>
      </c>
      <c r="CR70" s="86" t="str">
        <f t="shared" ref="CR70:CR101" si="70">IFERROR(AVERAGE(O70,Q70,K70,T70,U70,M70), "")</f>
        <v/>
      </c>
      <c r="CS70" s="87" t="str">
        <f t="shared" ref="CS70:CS101" si="71">IFERROR(AVERAGE(AA70,AC70,V70,X70), "")</f>
        <v/>
      </c>
      <c r="CT70" s="84" t="str">
        <f t="shared" ref="CT70:CT101" si="72">IFERROR(AVERAGE(W70,AB70), "")</f>
        <v/>
      </c>
      <c r="CU70" s="85" t="str">
        <f t="shared" si="13"/>
        <v/>
      </c>
      <c r="CV70" s="86"/>
      <c r="CW70" s="87" t="str">
        <f t="shared" si="14"/>
        <v/>
      </c>
      <c r="CX70" s="88" t="str">
        <f t="shared" si="15"/>
        <v/>
      </c>
      <c r="CY70" s="85" t="str">
        <f t="shared" si="16"/>
        <v/>
      </c>
      <c r="CZ70" s="86"/>
      <c r="DA70" s="87" t="str">
        <f t="shared" si="17"/>
        <v/>
      </c>
      <c r="DB70" s="84" t="str">
        <f t="shared" si="18"/>
        <v/>
      </c>
      <c r="DC70" s="85" t="str">
        <f t="shared" si="19"/>
        <v/>
      </c>
      <c r="DD70" s="89" t="str">
        <f t="shared" si="20"/>
        <v/>
      </c>
      <c r="DE70" s="87" t="str">
        <f t="shared" si="21"/>
        <v/>
      </c>
      <c r="DF70" s="84" t="str">
        <f t="shared" si="22"/>
        <v/>
      </c>
      <c r="DG70" s="85" t="str">
        <f t="shared" si="23"/>
        <v/>
      </c>
      <c r="DH70" s="86" t="str">
        <f t="shared" si="24"/>
        <v/>
      </c>
      <c r="DI70" s="87" t="str">
        <f t="shared" si="25"/>
        <v/>
      </c>
      <c r="DJ70" s="247"/>
    </row>
    <row r="71" spans="1:114" ht="15" thickBot="1">
      <c r="A71" s="57" t="s">
        <v>93</v>
      </c>
      <c r="B71" s="68" t="s">
        <v>41</v>
      </c>
      <c r="C71" s="378"/>
      <c r="D71" s="372"/>
      <c r="E71" s="372"/>
      <c r="F71" s="372"/>
      <c r="G71" s="372"/>
      <c r="H71" s="372"/>
      <c r="I71" s="372"/>
      <c r="J71" s="383"/>
      <c r="K71" s="373"/>
      <c r="L71" s="373"/>
      <c r="M71" s="373"/>
      <c r="N71" s="373"/>
      <c r="O71" s="373"/>
      <c r="P71" s="373"/>
      <c r="Q71" s="373"/>
      <c r="R71" s="373"/>
      <c r="S71" s="373"/>
      <c r="T71" s="373"/>
      <c r="U71" s="363"/>
      <c r="V71" s="363"/>
      <c r="W71" s="363"/>
      <c r="X71" s="363"/>
      <c r="Y71" s="363"/>
      <c r="Z71" s="363"/>
      <c r="AA71" s="363"/>
      <c r="AB71" s="363"/>
      <c r="AC71" s="363"/>
      <c r="AD71" s="379"/>
      <c r="AE71" s="379"/>
      <c r="AF71" s="384">
        <v>3.3</v>
      </c>
      <c r="AG71" s="384">
        <v>4.5</v>
      </c>
      <c r="AH71" s="379"/>
      <c r="AI71" s="379"/>
      <c r="AJ71" s="375"/>
      <c r="AK71" s="375"/>
      <c r="AL71" s="375"/>
      <c r="AM71" s="375"/>
      <c r="AN71" s="375"/>
      <c r="AO71" s="367"/>
      <c r="AP71" s="385"/>
      <c r="AQ71" s="367"/>
      <c r="AR71" s="372"/>
      <c r="AS71" s="372"/>
      <c r="AT71" s="372"/>
      <c r="AU71" s="367"/>
      <c r="AV71" s="367"/>
      <c r="AW71" s="367"/>
      <c r="AX71" s="367"/>
      <c r="AY71" s="377">
        <v>5.95</v>
      </c>
      <c r="AZ71" s="363"/>
      <c r="BA71" s="363"/>
      <c r="BB71" s="363"/>
      <c r="BC71" s="363"/>
      <c r="BD71" s="363"/>
      <c r="BE71" s="363"/>
      <c r="BF71" s="367"/>
      <c r="BG71" s="367"/>
      <c r="BH71" s="367"/>
      <c r="BI71" s="367"/>
      <c r="BJ71" s="367"/>
      <c r="BK71" s="367"/>
      <c r="BL71" s="367"/>
      <c r="BM71" s="367"/>
      <c r="BN71" s="367"/>
      <c r="BO71" s="367"/>
      <c r="BP71" s="367"/>
      <c r="BQ71" s="367"/>
      <c r="BR71" s="367"/>
      <c r="BS71" s="367"/>
      <c r="BT71" s="367"/>
      <c r="BU71" s="367"/>
      <c r="BV71" s="367"/>
      <c r="BW71" s="367"/>
      <c r="BX71" s="367"/>
      <c r="BY71" s="367"/>
      <c r="BZ71" s="367"/>
      <c r="CA71" s="369"/>
      <c r="CB71" s="369"/>
      <c r="CC71" s="369"/>
      <c r="CD71" s="137">
        <v>4.5</v>
      </c>
      <c r="CE71" s="32"/>
      <c r="CF71" s="33"/>
      <c r="CG71" s="34">
        <v>4.583333333333333</v>
      </c>
      <c r="CH71" s="35"/>
      <c r="CI71" s="36">
        <v>5.95</v>
      </c>
      <c r="CJ71" s="37" t="s">
        <v>255</v>
      </c>
      <c r="CK71" s="258"/>
      <c r="CL71" s="224"/>
      <c r="CM71" s="224">
        <v>3.11</v>
      </c>
      <c r="CN71" s="38">
        <f t="shared" si="66"/>
        <v>13.75</v>
      </c>
      <c r="CO71" s="83" t="str">
        <f t="shared" si="67"/>
        <v/>
      </c>
      <c r="CP71" s="84" t="str">
        <f t="shared" si="68"/>
        <v/>
      </c>
      <c r="CQ71" s="85" t="str">
        <f t="shared" si="69"/>
        <v/>
      </c>
      <c r="CR71" s="86" t="str">
        <f t="shared" si="70"/>
        <v/>
      </c>
      <c r="CS71" s="87" t="str">
        <f t="shared" si="71"/>
        <v/>
      </c>
      <c r="CT71" s="84" t="str">
        <f t="shared" si="72"/>
        <v/>
      </c>
      <c r="CU71" s="85" t="str">
        <f t="shared" si="13"/>
        <v/>
      </c>
      <c r="CV71" s="86"/>
      <c r="CW71" s="87" t="str">
        <f t="shared" si="14"/>
        <v/>
      </c>
      <c r="CX71" s="88" t="str">
        <f t="shared" si="15"/>
        <v/>
      </c>
      <c r="CY71" s="85" t="str">
        <f t="shared" si="16"/>
        <v/>
      </c>
      <c r="CZ71" s="86"/>
      <c r="DA71" s="87" t="str">
        <f t="shared" si="17"/>
        <v/>
      </c>
      <c r="DB71" s="84" t="str">
        <f t="shared" si="18"/>
        <v/>
      </c>
      <c r="DC71" s="85" t="str">
        <f t="shared" si="19"/>
        <v/>
      </c>
      <c r="DD71" s="89" t="str">
        <f t="shared" si="20"/>
        <v/>
      </c>
      <c r="DE71" s="87" t="str">
        <f t="shared" si="21"/>
        <v/>
      </c>
      <c r="DF71" s="84">
        <f t="shared" si="22"/>
        <v>3.9</v>
      </c>
      <c r="DG71" s="85" t="str">
        <f t="shared" si="23"/>
        <v/>
      </c>
      <c r="DH71" s="86">
        <f t="shared" si="24"/>
        <v>5.95</v>
      </c>
      <c r="DI71" s="87" t="str">
        <f t="shared" ref="DI71:DI134" si="73">IFERROR(AVERAGE(CA71:CC71), "")</f>
        <v/>
      </c>
      <c r="DJ71" s="247"/>
    </row>
    <row r="72" spans="1:114" ht="15" thickBot="1">
      <c r="A72" s="57" t="s">
        <v>94</v>
      </c>
      <c r="B72" s="68" t="s">
        <v>41</v>
      </c>
      <c r="C72" s="370">
        <v>1.8</v>
      </c>
      <c r="D72" s="371">
        <v>2</v>
      </c>
      <c r="E72" s="372"/>
      <c r="F72" s="372"/>
      <c r="G72" s="372"/>
      <c r="H72" s="372"/>
      <c r="I72" s="372"/>
      <c r="J72" s="373"/>
      <c r="K72" s="373"/>
      <c r="L72" s="382">
        <v>3</v>
      </c>
      <c r="M72" s="373"/>
      <c r="N72" s="373"/>
      <c r="O72" s="373"/>
      <c r="P72" s="373"/>
      <c r="Q72" s="373"/>
      <c r="R72" s="373"/>
      <c r="S72" s="373"/>
      <c r="T72" s="373"/>
      <c r="U72" s="363"/>
      <c r="V72" s="363"/>
      <c r="W72" s="380">
        <v>1.9</v>
      </c>
      <c r="X72" s="380">
        <v>1.9</v>
      </c>
      <c r="Y72" s="363"/>
      <c r="Z72" s="363"/>
      <c r="AA72" s="363"/>
      <c r="AB72" s="363"/>
      <c r="AC72" s="363">
        <v>1.8</v>
      </c>
      <c r="AD72" s="379"/>
      <c r="AE72" s="379"/>
      <c r="AF72" s="384">
        <v>1.75</v>
      </c>
      <c r="AG72" s="379"/>
      <c r="AH72" s="379"/>
      <c r="AI72" s="379"/>
      <c r="AJ72" s="375"/>
      <c r="AK72" s="375"/>
      <c r="AL72" s="375"/>
      <c r="AM72" s="375"/>
      <c r="AN72" s="375"/>
      <c r="AO72" s="377">
        <v>1.8</v>
      </c>
      <c r="AP72" s="377">
        <v>1</v>
      </c>
      <c r="AQ72" s="367"/>
      <c r="AR72" s="372"/>
      <c r="AS72" s="372"/>
      <c r="AT72" s="372"/>
      <c r="AU72" s="367"/>
      <c r="AV72" s="367"/>
      <c r="AW72" s="367"/>
      <c r="AX72" s="377">
        <v>1.7</v>
      </c>
      <c r="AY72" s="367"/>
      <c r="AZ72" s="363"/>
      <c r="BA72" s="363"/>
      <c r="BB72" s="363"/>
      <c r="BC72" s="363"/>
      <c r="BD72" s="363"/>
      <c r="BE72" s="363"/>
      <c r="BF72" s="385">
        <v>2</v>
      </c>
      <c r="BG72" s="367"/>
      <c r="BH72" s="367"/>
      <c r="BI72" s="367"/>
      <c r="BJ72" s="367"/>
      <c r="BK72" s="367"/>
      <c r="BL72" s="385">
        <v>2</v>
      </c>
      <c r="BM72" s="367"/>
      <c r="BN72" s="367"/>
      <c r="BO72" s="367"/>
      <c r="BP72" s="367"/>
      <c r="BQ72" s="367"/>
      <c r="BR72" s="367"/>
      <c r="BS72" s="367"/>
      <c r="BT72" s="367"/>
      <c r="BU72" s="377">
        <v>2.7</v>
      </c>
      <c r="BV72" s="377">
        <v>1.1000000000000001</v>
      </c>
      <c r="BW72" s="367"/>
      <c r="BX72" s="367"/>
      <c r="BY72" s="367"/>
      <c r="BZ72" s="377">
        <v>2</v>
      </c>
      <c r="CA72" s="369"/>
      <c r="CB72" s="369"/>
      <c r="CC72" s="369"/>
      <c r="CD72" s="137">
        <v>1.9363636363636365</v>
      </c>
      <c r="CE72" s="32">
        <v>1</v>
      </c>
      <c r="CF72" s="33">
        <v>3</v>
      </c>
      <c r="CG72" s="34">
        <v>1.7875000000000001</v>
      </c>
      <c r="CH72" s="35"/>
      <c r="CI72" s="36">
        <v>1.9</v>
      </c>
      <c r="CJ72" s="37">
        <v>1.7</v>
      </c>
      <c r="CK72" s="258"/>
      <c r="CL72" s="224"/>
      <c r="CM72" s="224"/>
      <c r="CN72" s="38">
        <f t="shared" si="66"/>
        <v>28.450000000000003</v>
      </c>
      <c r="CO72" s="83">
        <f t="shared" si="67"/>
        <v>1.9</v>
      </c>
      <c r="CP72" s="84" t="str">
        <f t="shared" si="68"/>
        <v/>
      </c>
      <c r="CQ72" s="85">
        <f t="shared" si="69"/>
        <v>3</v>
      </c>
      <c r="CR72" s="86" t="str">
        <f t="shared" si="70"/>
        <v/>
      </c>
      <c r="CS72" s="87">
        <f t="shared" si="71"/>
        <v>1.85</v>
      </c>
      <c r="CT72" s="84">
        <f t="shared" si="72"/>
        <v>1.9</v>
      </c>
      <c r="CU72" s="85" t="str">
        <f t="shared" ref="CU72:CU136" si="74">IFERROR(AVERAGE(AJ72,AK72,AN72,AL72,AM72), "")</f>
        <v/>
      </c>
      <c r="CV72" s="86"/>
      <c r="CW72" s="87">
        <f t="shared" ref="CW72:CW136" si="75">IFERROR(AVERAGE(AP72,AQ72), "")</f>
        <v>1</v>
      </c>
      <c r="CX72" s="88">
        <f t="shared" ref="CX72:CX136" si="76">IFERROR(AVERAGE(AO72), "")</f>
        <v>1.8</v>
      </c>
      <c r="CY72" s="85" t="str">
        <f t="shared" ref="CY72:CY136" si="77">IFERROR(AVERAGE(AR72,AS72,AT72), "")</f>
        <v/>
      </c>
      <c r="CZ72" s="86"/>
      <c r="DA72" s="87" t="str">
        <f t="shared" ref="DA72:DA136" si="78">IFERROR(AVERAGE(AZ72,BB72,BD72), "")</f>
        <v/>
      </c>
      <c r="DB72" s="84" t="str">
        <f t="shared" ref="DB72:DB136" si="79">IFERROR(AVERAGE(BA72,BC72), "")</f>
        <v/>
      </c>
      <c r="DC72" s="85">
        <f t="shared" ref="DC72:DC136" si="80">IFERROR(AVERAGE(BF72,BH72,BI72,BJ72,BL72,BP72,BR72,BS72,BV72,BZ72,BT72),"")</f>
        <v>1.7749999999999999</v>
      </c>
      <c r="DD72" s="89" t="str">
        <f t="shared" ref="DD72:DD136" si="81">IFERROR(AVERAGE(BG72,BK72,BM72,BN72,BQ72), "")</f>
        <v/>
      </c>
      <c r="DE72" s="87" t="str">
        <f t="shared" ref="DE72:DE136" si="82">IFERROR(AVERAGE(AD72,AH72,AI72), "")</f>
        <v/>
      </c>
      <c r="DF72" s="84">
        <f t="shared" ref="DF72:DF136" si="83">IFERROR(AVERAGE(AF72,AG72), "")</f>
        <v>1.75</v>
      </c>
      <c r="DG72" s="85" t="str">
        <f t="shared" ref="DG72:DG136" si="84">IFERROR(AVERAGE(AU72,AV72,AW72), "")</f>
        <v/>
      </c>
      <c r="DH72" s="86" t="str">
        <f t="shared" ref="DH72:DH136" si="85">IFERROR(AVERAGE(AY72), "")</f>
        <v/>
      </c>
      <c r="DI72" s="87" t="str">
        <f t="shared" si="73"/>
        <v/>
      </c>
      <c r="DJ72" s="247"/>
    </row>
    <row r="73" spans="1:114" ht="15" thickBot="1">
      <c r="A73" s="57" t="s">
        <v>95</v>
      </c>
      <c r="B73" s="68" t="s">
        <v>41</v>
      </c>
      <c r="C73" s="378"/>
      <c r="D73" s="372"/>
      <c r="E73" s="372"/>
      <c r="F73" s="372"/>
      <c r="G73" s="372"/>
      <c r="H73" s="372"/>
      <c r="I73" s="372"/>
      <c r="J73" s="373"/>
      <c r="K73" s="373"/>
      <c r="L73" s="373"/>
      <c r="M73" s="373"/>
      <c r="N73" s="373"/>
      <c r="O73" s="373"/>
      <c r="P73" s="373"/>
      <c r="Q73" s="373"/>
      <c r="R73" s="373"/>
      <c r="S73" s="373"/>
      <c r="T73" s="373"/>
      <c r="U73" s="363"/>
      <c r="V73" s="363"/>
      <c r="W73" s="363"/>
      <c r="X73" s="363"/>
      <c r="Y73" s="363"/>
      <c r="Z73" s="363"/>
      <c r="AA73" s="363"/>
      <c r="AB73" s="363"/>
      <c r="AC73" s="363"/>
      <c r="AD73" s="379"/>
      <c r="AE73" s="379"/>
      <c r="AF73" s="379"/>
      <c r="AG73" s="379"/>
      <c r="AH73" s="379"/>
      <c r="AI73" s="379"/>
      <c r="AJ73" s="375"/>
      <c r="AK73" s="375"/>
      <c r="AL73" s="375"/>
      <c r="AM73" s="375"/>
      <c r="AN73" s="375"/>
      <c r="AO73" s="385">
        <v>2.6</v>
      </c>
      <c r="AP73" s="367"/>
      <c r="AQ73" s="367"/>
      <c r="AR73" s="372"/>
      <c r="AS73" s="372"/>
      <c r="AT73" s="372"/>
      <c r="AU73" s="385"/>
      <c r="AV73" s="367"/>
      <c r="AW73" s="367"/>
      <c r="AX73" s="367"/>
      <c r="AY73" s="367"/>
      <c r="AZ73" s="363"/>
      <c r="BA73" s="363"/>
      <c r="BB73" s="363"/>
      <c r="BC73" s="363"/>
      <c r="BD73" s="363"/>
      <c r="BE73" s="363"/>
      <c r="BF73" s="367"/>
      <c r="BG73" s="367"/>
      <c r="BH73" s="367"/>
      <c r="BI73" s="367"/>
      <c r="BJ73" s="385">
        <v>3.5</v>
      </c>
      <c r="BK73" s="367"/>
      <c r="BL73" s="367"/>
      <c r="BM73" s="367"/>
      <c r="BN73" s="367"/>
      <c r="BO73" s="367"/>
      <c r="BP73" s="367"/>
      <c r="BQ73" s="367"/>
      <c r="BR73" s="367"/>
      <c r="BS73" s="367"/>
      <c r="BT73" s="367"/>
      <c r="BU73" s="367"/>
      <c r="BV73" s="367"/>
      <c r="BW73" s="367"/>
      <c r="BX73" s="367"/>
      <c r="BY73" s="367"/>
      <c r="BZ73" s="367"/>
      <c r="CA73" s="369"/>
      <c r="CB73" s="369"/>
      <c r="CC73" s="369"/>
      <c r="CD73" s="137">
        <v>3.5</v>
      </c>
      <c r="CE73" s="32">
        <v>3.5</v>
      </c>
      <c r="CF73" s="33">
        <v>3.5</v>
      </c>
      <c r="CG73" s="34">
        <v>2.6</v>
      </c>
      <c r="CH73" s="35"/>
      <c r="CI73" s="36">
        <v>2.6</v>
      </c>
      <c r="CJ73" s="37" t="s">
        <v>255</v>
      </c>
      <c r="CK73" s="258"/>
      <c r="CL73" s="224"/>
      <c r="CM73" s="224">
        <v>2.2200000000000002</v>
      </c>
      <c r="CN73" s="38">
        <f t="shared" si="66"/>
        <v>6.1</v>
      </c>
      <c r="CO73" s="83" t="str">
        <f t="shared" si="67"/>
        <v/>
      </c>
      <c r="CP73" s="84" t="str">
        <f t="shared" si="68"/>
        <v/>
      </c>
      <c r="CQ73" s="85" t="str">
        <f t="shared" si="69"/>
        <v/>
      </c>
      <c r="CR73" s="86" t="str">
        <f t="shared" si="70"/>
        <v/>
      </c>
      <c r="CS73" s="87" t="str">
        <f t="shared" si="71"/>
        <v/>
      </c>
      <c r="CT73" s="84" t="str">
        <f t="shared" si="72"/>
        <v/>
      </c>
      <c r="CU73" s="85" t="str">
        <f t="shared" si="74"/>
        <v/>
      </c>
      <c r="CV73" s="86"/>
      <c r="CW73" s="87" t="str">
        <f t="shared" si="75"/>
        <v/>
      </c>
      <c r="CX73" s="88">
        <f t="shared" si="76"/>
        <v>2.6</v>
      </c>
      <c r="CY73" s="85" t="str">
        <f t="shared" si="77"/>
        <v/>
      </c>
      <c r="CZ73" s="86"/>
      <c r="DA73" s="87" t="str">
        <f t="shared" si="78"/>
        <v/>
      </c>
      <c r="DB73" s="84" t="str">
        <f t="shared" si="79"/>
        <v/>
      </c>
      <c r="DC73" s="85">
        <f t="shared" si="80"/>
        <v>3.5</v>
      </c>
      <c r="DD73" s="89" t="str">
        <f t="shared" si="81"/>
        <v/>
      </c>
      <c r="DE73" s="87" t="str">
        <f t="shared" si="82"/>
        <v/>
      </c>
      <c r="DF73" s="84" t="str">
        <f t="shared" si="83"/>
        <v/>
      </c>
      <c r="DG73" s="85" t="str">
        <f t="shared" si="84"/>
        <v/>
      </c>
      <c r="DH73" s="86" t="str">
        <f t="shared" si="85"/>
        <v/>
      </c>
      <c r="DI73" s="87" t="str">
        <f t="shared" si="73"/>
        <v/>
      </c>
      <c r="DJ73" s="247"/>
    </row>
    <row r="74" spans="1:114" ht="15" thickBot="1">
      <c r="A74" s="57" t="s">
        <v>96</v>
      </c>
      <c r="B74" s="68" t="s">
        <v>41</v>
      </c>
      <c r="C74" s="389">
        <v>2</v>
      </c>
      <c r="D74" s="371">
        <v>2.2999999999999998</v>
      </c>
      <c r="E74" s="371">
        <v>2.5</v>
      </c>
      <c r="F74" s="372"/>
      <c r="G74" s="372"/>
      <c r="H74" s="372"/>
      <c r="I74" s="372"/>
      <c r="J74" s="373"/>
      <c r="K74" s="373"/>
      <c r="L74" s="383">
        <v>3</v>
      </c>
      <c r="M74" s="373"/>
      <c r="N74" s="373"/>
      <c r="O74" s="373"/>
      <c r="P74" s="382">
        <v>2.5</v>
      </c>
      <c r="Q74" s="373"/>
      <c r="R74" s="373"/>
      <c r="S74" s="373"/>
      <c r="T74" s="373"/>
      <c r="U74" s="363"/>
      <c r="V74" s="363"/>
      <c r="W74" s="381">
        <v>2.5</v>
      </c>
      <c r="X74" s="381">
        <v>2.5</v>
      </c>
      <c r="Y74" s="363">
        <v>1.8</v>
      </c>
      <c r="Z74" s="363"/>
      <c r="AA74" s="363"/>
      <c r="AB74" s="363"/>
      <c r="AC74" s="363">
        <v>1.9</v>
      </c>
      <c r="AD74" s="379"/>
      <c r="AE74" s="379"/>
      <c r="AF74" s="384">
        <v>1.5</v>
      </c>
      <c r="AG74" s="384">
        <v>2.4</v>
      </c>
      <c r="AH74" s="384">
        <v>2</v>
      </c>
      <c r="AI74" s="384">
        <v>2.7</v>
      </c>
      <c r="AJ74" s="375"/>
      <c r="AK74" s="375"/>
      <c r="AL74" s="375"/>
      <c r="AM74" s="375"/>
      <c r="AN74" s="375"/>
      <c r="AO74" s="385"/>
      <c r="AP74" s="385">
        <v>2.2999999999999998</v>
      </c>
      <c r="AQ74" s="377">
        <v>2.5</v>
      </c>
      <c r="AR74" s="372"/>
      <c r="AS74" s="372"/>
      <c r="AT74" s="372"/>
      <c r="AU74" s="367"/>
      <c r="AV74" s="385">
        <v>2</v>
      </c>
      <c r="AW74" s="385">
        <v>2.4</v>
      </c>
      <c r="AX74" s="367"/>
      <c r="AY74" s="377">
        <v>2.7</v>
      </c>
      <c r="AZ74" s="363"/>
      <c r="BA74" s="363"/>
      <c r="BB74" s="363"/>
      <c r="BC74" s="363"/>
      <c r="BD74" s="363"/>
      <c r="BE74" s="363"/>
      <c r="BF74" s="367"/>
      <c r="BG74" s="367"/>
      <c r="BH74" s="367"/>
      <c r="BI74" s="367"/>
      <c r="BJ74" s="367"/>
      <c r="BK74" s="367"/>
      <c r="BL74" s="385">
        <v>2.5</v>
      </c>
      <c r="BM74" s="367"/>
      <c r="BN74" s="367"/>
      <c r="BO74" s="367"/>
      <c r="BP74" s="367"/>
      <c r="BQ74" s="367"/>
      <c r="BR74" s="367"/>
      <c r="BS74" s="367"/>
      <c r="BT74" s="367"/>
      <c r="BU74" s="377">
        <v>3.6</v>
      </c>
      <c r="BV74" s="377">
        <v>2.1</v>
      </c>
      <c r="BW74" s="377">
        <v>3</v>
      </c>
      <c r="BX74" s="367"/>
      <c r="BY74" s="377">
        <v>3</v>
      </c>
      <c r="BZ74" s="377">
        <v>2.5</v>
      </c>
      <c r="CA74" s="369"/>
      <c r="CB74" s="369"/>
      <c r="CC74" s="369"/>
      <c r="CD74" s="137">
        <v>2.4849999999999999</v>
      </c>
      <c r="CE74" s="32">
        <v>1.9</v>
      </c>
      <c r="CF74" s="33">
        <v>3.6</v>
      </c>
      <c r="CG74" s="34">
        <v>2.1799999999999997</v>
      </c>
      <c r="CH74" s="35"/>
      <c r="CI74" s="36">
        <v>2.7</v>
      </c>
      <c r="CJ74" s="37" t="s">
        <v>255</v>
      </c>
      <c r="CK74" s="258"/>
      <c r="CL74" s="224"/>
      <c r="CM74" s="224">
        <v>1.71</v>
      </c>
      <c r="CN74" s="38">
        <f t="shared" si="66"/>
        <v>58.2</v>
      </c>
      <c r="CO74" s="83">
        <f t="shared" si="67"/>
        <v>2.2666666666666666</v>
      </c>
      <c r="CP74" s="84" t="str">
        <f t="shared" si="68"/>
        <v/>
      </c>
      <c r="CQ74" s="85">
        <f t="shared" si="69"/>
        <v>2.75</v>
      </c>
      <c r="CR74" s="86" t="str">
        <f t="shared" si="70"/>
        <v/>
      </c>
      <c r="CS74" s="87">
        <f t="shared" si="71"/>
        <v>2.2000000000000002</v>
      </c>
      <c r="CT74" s="84">
        <f t="shared" si="72"/>
        <v>2.5</v>
      </c>
      <c r="CU74" s="85" t="str">
        <f t="shared" si="74"/>
        <v/>
      </c>
      <c r="CV74" s="86"/>
      <c r="CW74" s="87">
        <f t="shared" si="75"/>
        <v>2.4</v>
      </c>
      <c r="CX74" s="88" t="str">
        <f t="shared" si="76"/>
        <v/>
      </c>
      <c r="CY74" s="85" t="str">
        <f t="shared" si="77"/>
        <v/>
      </c>
      <c r="CZ74" s="86"/>
      <c r="DA74" s="87" t="str">
        <f t="shared" si="78"/>
        <v/>
      </c>
      <c r="DB74" s="84" t="str">
        <f t="shared" si="79"/>
        <v/>
      </c>
      <c r="DC74" s="85">
        <f t="shared" si="80"/>
        <v>2.3666666666666667</v>
      </c>
      <c r="DD74" s="89" t="str">
        <f t="shared" si="81"/>
        <v/>
      </c>
      <c r="DE74" s="87">
        <f t="shared" si="82"/>
        <v>2.35</v>
      </c>
      <c r="DF74" s="84">
        <f t="shared" si="83"/>
        <v>1.95</v>
      </c>
      <c r="DG74" s="85">
        <f t="shared" si="84"/>
        <v>2.2000000000000002</v>
      </c>
      <c r="DH74" s="86">
        <f t="shared" si="85"/>
        <v>2.7</v>
      </c>
      <c r="DI74" s="87" t="str">
        <f t="shared" si="73"/>
        <v/>
      </c>
      <c r="DJ74" s="247"/>
    </row>
    <row r="75" spans="1:114" ht="15" thickBot="1">
      <c r="A75" s="57" t="s">
        <v>97</v>
      </c>
      <c r="B75" s="68" t="s">
        <v>44</v>
      </c>
      <c r="C75" s="378">
        <v>1</v>
      </c>
      <c r="D75" s="371">
        <v>0.9</v>
      </c>
      <c r="E75" s="386">
        <v>1.2</v>
      </c>
      <c r="F75" s="372"/>
      <c r="G75" s="372"/>
      <c r="H75" s="372"/>
      <c r="I75" s="372"/>
      <c r="J75" s="383">
        <v>1</v>
      </c>
      <c r="K75" s="373"/>
      <c r="L75" s="382">
        <v>1</v>
      </c>
      <c r="M75" s="373"/>
      <c r="N75" s="373"/>
      <c r="O75" s="373"/>
      <c r="P75" s="382">
        <v>1</v>
      </c>
      <c r="Q75" s="373"/>
      <c r="R75" s="373"/>
      <c r="S75" s="373"/>
      <c r="T75" s="373"/>
      <c r="U75" s="363"/>
      <c r="V75" s="363"/>
      <c r="W75" s="363"/>
      <c r="X75" s="363"/>
      <c r="Y75" s="363"/>
      <c r="Z75" s="363"/>
      <c r="AA75" s="363"/>
      <c r="AB75" s="363"/>
      <c r="AC75" s="363"/>
      <c r="AD75" s="379"/>
      <c r="AE75" s="379"/>
      <c r="AF75" s="379"/>
      <c r="AG75" s="379"/>
      <c r="AH75" s="379"/>
      <c r="AI75" s="379"/>
      <c r="AJ75" s="375"/>
      <c r="AK75" s="375">
        <v>1.2</v>
      </c>
      <c r="AL75" s="375"/>
      <c r="AM75" s="375"/>
      <c r="AN75" s="376">
        <v>1.3</v>
      </c>
      <c r="AO75" s="377">
        <v>1.3</v>
      </c>
      <c r="AP75" s="367"/>
      <c r="AQ75" s="385">
        <v>1.2</v>
      </c>
      <c r="AR75" s="372"/>
      <c r="AS75" s="372"/>
      <c r="AT75" s="372"/>
      <c r="AU75" s="385"/>
      <c r="AV75" s="385">
        <v>0.5</v>
      </c>
      <c r="AW75" s="377">
        <v>1.5</v>
      </c>
      <c r="AX75" s="377">
        <v>1.3</v>
      </c>
      <c r="AY75" s="367"/>
      <c r="AZ75" s="363"/>
      <c r="BA75" s="363"/>
      <c r="BB75" s="363"/>
      <c r="BC75" s="363"/>
      <c r="BD75" s="363"/>
      <c r="BE75" s="363"/>
      <c r="BF75" s="385">
        <v>1.2</v>
      </c>
      <c r="BG75" s="367"/>
      <c r="BH75" s="367"/>
      <c r="BI75" s="367"/>
      <c r="BJ75" s="385">
        <v>1.2</v>
      </c>
      <c r="BK75" s="367"/>
      <c r="BL75" s="385">
        <v>1</v>
      </c>
      <c r="BM75" s="367"/>
      <c r="BN75" s="367"/>
      <c r="BO75" s="367"/>
      <c r="BP75" s="367"/>
      <c r="BQ75" s="367"/>
      <c r="BR75" s="367"/>
      <c r="BS75" s="367"/>
      <c r="BT75" s="367"/>
      <c r="BU75" s="367"/>
      <c r="BV75" s="377"/>
      <c r="BW75" s="377">
        <v>1</v>
      </c>
      <c r="BX75" s="377"/>
      <c r="BY75" s="377"/>
      <c r="BZ75" s="367"/>
      <c r="CA75" s="369"/>
      <c r="CB75" s="369"/>
      <c r="CC75" s="369"/>
      <c r="CD75" s="166">
        <f>IFERROR(AVERAGE(AR75,AG75,Q75,C75,D75,F75,H75,S75,J75,E75,L75,N75,P75,R75,U75,W75,AC75,AD75,AH75,AI75,AL75,AJ75,AK75,AN75,AP75,AS75,AT75,AU75,AV75,AZ75,BB75,BD75,BF75,AQ75,BM75,AM75,BU75,BT75,BJ75,BL75,BS75,BP75,AW75,BH75,BR75,BV75,BZ75,BW75,BX75,BY75,CA75,CB75,CC75),"")</f>
        <v>1.0799999999999996</v>
      </c>
      <c r="CE75" s="167">
        <f>IF(CN75=0,"",MIN(AR75,AG75,Q75,C75,D75,F75,H75,S75,J75,E75,L75,N75,P75,R75,U75,W75,AC75,AD75,AH75,AI75,AL75,AJ75,AK75,AN75,AP75,AS75,AT75,AU75,AV75,AZ75,BB75,BD75,BF75,AQ75,AM75,BU75,BT75,BJ75,BL75,BS75,BP75,AW75,BH75,BR75,BV75,BZ75,BW75,BX75,BY75,CA75,CB75,CC75))</f>
        <v>0.5</v>
      </c>
      <c r="CF75" s="168">
        <f>IF(CN75=0,"",MAX(AR75,AG75,Q75,C75,D75,F75,H75,S75,J75,E75,L75,N75,P75,R75,U75,W75,AC75,AD75,AH75,AI75,AL75,AJ75,AK75,AN75,AP75,AS75,AT75,AU75,AV75,AZ75,BB75,BD75,BF75,AQ75,BM75,AM75,BU75,BT75,BJ75,BL75,BS75,BP75,AW75,BH75,BR75,BV75,BZ75,BW75,BX75,BY75,CA75,CB75,CC75))</f>
        <v>1.5</v>
      </c>
      <c r="CG75" s="169">
        <f>IFERROR(AVERAGE(AE75,I75,K75,M75,O75,Q75,V75,X75,Y75,AA75,AB75,T75,AF75,AG75,AO75,AX75,AY75,BA75,BC75,BG75,BK75,BM75,BN75,BO75,BQ75),"")</f>
        <v>1.3</v>
      </c>
      <c r="CH75" s="170"/>
      <c r="CI75" s="171">
        <f>IF(CN75=0,"",MAX(AE75,,I75,K75,M75,O75,V75,X75,Y75,AA75,AB75,T75,AF75,AG75,AO75,AX75,AY75,BA75,BC75,BG75,BK75,BM75,BN75,BO75,BQ75))</f>
        <v>1.3</v>
      </c>
      <c r="CJ75" s="37">
        <v>1.3</v>
      </c>
      <c r="CK75" s="258"/>
      <c r="CL75" s="224"/>
      <c r="CM75" s="224"/>
      <c r="CN75" s="38">
        <f t="shared" si="66"/>
        <v>18.8</v>
      </c>
      <c r="CO75" s="83">
        <f t="shared" si="67"/>
        <v>1.0333333333333334</v>
      </c>
      <c r="CP75" s="84" t="str">
        <f t="shared" si="68"/>
        <v/>
      </c>
      <c r="CQ75" s="85">
        <f t="shared" si="69"/>
        <v>1</v>
      </c>
      <c r="CR75" s="86" t="str">
        <f t="shared" si="70"/>
        <v/>
      </c>
      <c r="CS75" s="87" t="str">
        <f t="shared" si="71"/>
        <v/>
      </c>
      <c r="CT75" s="84" t="str">
        <f t="shared" si="72"/>
        <v/>
      </c>
      <c r="CU75" s="85">
        <f t="shared" si="74"/>
        <v>1.25</v>
      </c>
      <c r="CV75" s="86"/>
      <c r="CW75" s="87">
        <f t="shared" si="75"/>
        <v>1.2</v>
      </c>
      <c r="CX75" s="88">
        <f t="shared" si="76"/>
        <v>1.3</v>
      </c>
      <c r="CY75" s="85" t="str">
        <f t="shared" si="77"/>
        <v/>
      </c>
      <c r="CZ75" s="86"/>
      <c r="DA75" s="87" t="str">
        <f t="shared" si="78"/>
        <v/>
      </c>
      <c r="DB75" s="84" t="str">
        <f t="shared" si="79"/>
        <v/>
      </c>
      <c r="DC75" s="85">
        <f t="shared" si="80"/>
        <v>1.1333333333333333</v>
      </c>
      <c r="DD75" s="89" t="str">
        <f t="shared" si="81"/>
        <v/>
      </c>
      <c r="DE75" s="87" t="str">
        <f t="shared" si="82"/>
        <v/>
      </c>
      <c r="DF75" s="84" t="str">
        <f t="shared" si="83"/>
        <v/>
      </c>
      <c r="DG75" s="85">
        <f t="shared" si="84"/>
        <v>1</v>
      </c>
      <c r="DH75" s="86" t="str">
        <f t="shared" si="85"/>
        <v/>
      </c>
      <c r="DI75" s="87" t="str">
        <f t="shared" si="73"/>
        <v/>
      </c>
      <c r="DJ75" s="247"/>
    </row>
    <row r="76" spans="1:114" ht="15" thickBot="1">
      <c r="A76" s="57" t="s">
        <v>98</v>
      </c>
      <c r="B76" s="68" t="s">
        <v>41</v>
      </c>
      <c r="C76" s="378"/>
      <c r="D76" s="372"/>
      <c r="E76" s="372"/>
      <c r="F76" s="372"/>
      <c r="G76" s="372"/>
      <c r="H76" s="372"/>
      <c r="I76" s="372"/>
      <c r="J76" s="383"/>
      <c r="K76" s="373"/>
      <c r="L76" s="383"/>
      <c r="M76" s="373"/>
      <c r="N76" s="373"/>
      <c r="O76" s="373"/>
      <c r="P76" s="373"/>
      <c r="Q76" s="373"/>
      <c r="R76" s="373"/>
      <c r="S76" s="373"/>
      <c r="T76" s="373"/>
      <c r="U76" s="363"/>
      <c r="V76" s="363"/>
      <c r="W76" s="381">
        <v>3.2</v>
      </c>
      <c r="X76" s="381">
        <v>3.2</v>
      </c>
      <c r="Y76" s="363"/>
      <c r="Z76" s="363"/>
      <c r="AA76" s="363"/>
      <c r="AB76" s="363"/>
      <c r="AC76" s="363"/>
      <c r="AD76" s="384"/>
      <c r="AE76" s="379"/>
      <c r="AF76" s="384"/>
      <c r="AG76" s="379"/>
      <c r="AH76" s="384"/>
      <c r="AI76" s="384"/>
      <c r="AJ76" s="375"/>
      <c r="AK76" s="375"/>
      <c r="AL76" s="375"/>
      <c r="AM76" s="375"/>
      <c r="AN76" s="375"/>
      <c r="AO76" s="367"/>
      <c r="AP76" s="385"/>
      <c r="AQ76" s="367"/>
      <c r="AR76" s="372"/>
      <c r="AS76" s="372"/>
      <c r="AT76" s="372"/>
      <c r="AU76" s="367"/>
      <c r="AV76" s="385"/>
      <c r="AW76" s="385">
        <v>3.5</v>
      </c>
      <c r="AX76" s="377">
        <v>2.75</v>
      </c>
      <c r="AY76" s="377">
        <v>5.3</v>
      </c>
      <c r="AZ76" s="363"/>
      <c r="BA76" s="363"/>
      <c r="BB76" s="363"/>
      <c r="BC76" s="363"/>
      <c r="BD76" s="363"/>
      <c r="BE76" s="363"/>
      <c r="BF76" s="367"/>
      <c r="BG76" s="367"/>
      <c r="BH76" s="367"/>
      <c r="BI76" s="367"/>
      <c r="BJ76" s="367"/>
      <c r="BK76" s="367"/>
      <c r="BL76" s="367"/>
      <c r="BM76" s="367"/>
      <c r="BN76" s="367"/>
      <c r="BO76" s="367"/>
      <c r="BP76" s="367"/>
      <c r="BQ76" s="367"/>
      <c r="BR76" s="367"/>
      <c r="BS76" s="367"/>
      <c r="BT76" s="377"/>
      <c r="BU76" s="367"/>
      <c r="BV76" s="377"/>
      <c r="BW76" s="367"/>
      <c r="BX76" s="367"/>
      <c r="BY76" s="367"/>
      <c r="BZ76" s="367"/>
      <c r="CA76" s="369"/>
      <c r="CB76" s="369"/>
      <c r="CC76" s="369"/>
      <c r="CD76" s="137">
        <v>3.35</v>
      </c>
      <c r="CE76" s="32">
        <v>3.2</v>
      </c>
      <c r="CF76" s="33">
        <v>3.5</v>
      </c>
      <c r="CG76" s="34">
        <v>3.75</v>
      </c>
      <c r="CH76" s="35"/>
      <c r="CI76" s="36">
        <v>5.3</v>
      </c>
      <c r="CJ76" s="37">
        <v>2.75</v>
      </c>
      <c r="CK76" s="258"/>
      <c r="CL76" s="224"/>
      <c r="CM76" s="224">
        <v>3.18</v>
      </c>
      <c r="CN76" s="38">
        <f t="shared" si="66"/>
        <v>17.95</v>
      </c>
      <c r="CO76" s="83" t="str">
        <f t="shared" si="67"/>
        <v/>
      </c>
      <c r="CP76" s="84" t="str">
        <f t="shared" si="68"/>
        <v/>
      </c>
      <c r="CQ76" s="85" t="str">
        <f t="shared" si="69"/>
        <v/>
      </c>
      <c r="CR76" s="86" t="str">
        <f t="shared" si="70"/>
        <v/>
      </c>
      <c r="CS76" s="87">
        <f t="shared" si="71"/>
        <v>3.2</v>
      </c>
      <c r="CT76" s="84">
        <f t="shared" si="72"/>
        <v>3.2</v>
      </c>
      <c r="CU76" s="85" t="str">
        <f t="shared" si="74"/>
        <v/>
      </c>
      <c r="CV76" s="86"/>
      <c r="CW76" s="87" t="str">
        <f t="shared" si="75"/>
        <v/>
      </c>
      <c r="CX76" s="88" t="str">
        <f t="shared" si="76"/>
        <v/>
      </c>
      <c r="CY76" s="85" t="str">
        <f t="shared" si="77"/>
        <v/>
      </c>
      <c r="CZ76" s="86"/>
      <c r="DA76" s="87" t="str">
        <f t="shared" si="78"/>
        <v/>
      </c>
      <c r="DB76" s="84" t="str">
        <f t="shared" si="79"/>
        <v/>
      </c>
      <c r="DC76" s="85" t="str">
        <f t="shared" si="80"/>
        <v/>
      </c>
      <c r="DD76" s="89" t="str">
        <f t="shared" si="81"/>
        <v/>
      </c>
      <c r="DE76" s="87" t="str">
        <f t="shared" si="82"/>
        <v/>
      </c>
      <c r="DF76" s="84" t="str">
        <f t="shared" si="83"/>
        <v/>
      </c>
      <c r="DG76" s="85">
        <f t="shared" si="84"/>
        <v>3.5</v>
      </c>
      <c r="DH76" s="86">
        <f t="shared" si="85"/>
        <v>5.3</v>
      </c>
      <c r="DI76" s="87" t="str">
        <f t="shared" si="73"/>
        <v/>
      </c>
      <c r="DJ76" s="247"/>
    </row>
    <row r="77" spans="1:114" ht="15" thickBot="1">
      <c r="A77" s="57" t="s">
        <v>98</v>
      </c>
      <c r="B77" s="68" t="s">
        <v>182</v>
      </c>
      <c r="C77" s="370">
        <v>2</v>
      </c>
      <c r="D77" s="372"/>
      <c r="E77" s="372"/>
      <c r="F77" s="372"/>
      <c r="G77" s="372"/>
      <c r="H77" s="372"/>
      <c r="I77" s="372"/>
      <c r="J77" s="373"/>
      <c r="K77" s="373"/>
      <c r="L77" s="373"/>
      <c r="M77" s="373"/>
      <c r="N77" s="373"/>
      <c r="O77" s="373"/>
      <c r="P77" s="373"/>
      <c r="Q77" s="390"/>
      <c r="R77" s="390"/>
      <c r="S77" s="390"/>
      <c r="T77" s="390"/>
      <c r="U77" s="54"/>
      <c r="V77" s="54"/>
      <c r="W77" s="54"/>
      <c r="X77" s="54"/>
      <c r="Y77" s="363"/>
      <c r="Z77" s="363"/>
      <c r="AA77" s="363"/>
      <c r="AB77" s="363"/>
      <c r="AC77" s="363"/>
      <c r="AD77" s="379"/>
      <c r="AE77" s="379"/>
      <c r="AF77" s="379"/>
      <c r="AG77" s="384">
        <v>3.9</v>
      </c>
      <c r="AH77" s="379"/>
      <c r="AI77" s="379"/>
      <c r="AJ77" s="375"/>
      <c r="AK77" s="375"/>
      <c r="AL77" s="375"/>
      <c r="AM77" s="375"/>
      <c r="AN77" s="375"/>
      <c r="AO77" s="367"/>
      <c r="AP77" s="367"/>
      <c r="AQ77" s="367"/>
      <c r="AR77" s="372"/>
      <c r="AS77" s="372"/>
      <c r="AT77" s="372"/>
      <c r="AU77" s="367"/>
      <c r="AV77" s="385"/>
      <c r="AW77" s="377">
        <v>3.5</v>
      </c>
      <c r="AX77" s="367"/>
      <c r="AY77" s="367"/>
      <c r="AZ77" s="363"/>
      <c r="BA77" s="363"/>
      <c r="BB77" s="363"/>
      <c r="BC77" s="363"/>
      <c r="BD77" s="363"/>
      <c r="BE77" s="363"/>
      <c r="BF77" s="367"/>
      <c r="BG77" s="367"/>
      <c r="BH77" s="367"/>
      <c r="BI77" s="367"/>
      <c r="BJ77" s="367"/>
      <c r="BK77" s="367"/>
      <c r="BL77" s="367"/>
      <c r="BM77" s="367"/>
      <c r="BN77" s="367"/>
      <c r="BO77" s="367"/>
      <c r="BP77" s="367"/>
      <c r="BQ77" s="367"/>
      <c r="BR77" s="367"/>
      <c r="BS77" s="367"/>
      <c r="BT77" s="367"/>
      <c r="BU77" s="367"/>
      <c r="BV77" s="367"/>
      <c r="BW77" s="367"/>
      <c r="BX77" s="367"/>
      <c r="BY77" s="367"/>
      <c r="BZ77" s="367"/>
      <c r="CA77" s="369"/>
      <c r="CB77" s="369"/>
      <c r="CC77" s="369"/>
      <c r="CD77" s="137">
        <v>3.1333333333333333</v>
      </c>
      <c r="CE77" s="32">
        <v>2</v>
      </c>
      <c r="CF77" s="33">
        <v>3.9</v>
      </c>
      <c r="CG77" s="34">
        <v>3.9</v>
      </c>
      <c r="CH77" s="35"/>
      <c r="CI77" s="36">
        <v>3.9</v>
      </c>
      <c r="CJ77" s="37" t="s">
        <v>255</v>
      </c>
      <c r="CK77" s="258"/>
      <c r="CL77" s="224"/>
      <c r="CM77" s="224"/>
      <c r="CN77" s="38">
        <f t="shared" si="66"/>
        <v>9.4</v>
      </c>
      <c r="CO77" s="83">
        <f t="shared" si="67"/>
        <v>2</v>
      </c>
      <c r="CP77" s="84" t="str">
        <f t="shared" si="68"/>
        <v/>
      </c>
      <c r="CQ77" s="85" t="str">
        <f t="shared" si="69"/>
        <v/>
      </c>
      <c r="CR77" s="86" t="str">
        <f t="shared" si="70"/>
        <v/>
      </c>
      <c r="CS77" s="87" t="str">
        <f t="shared" si="71"/>
        <v/>
      </c>
      <c r="CT77" s="84" t="str">
        <f t="shared" si="72"/>
        <v/>
      </c>
      <c r="CU77" s="85" t="str">
        <f t="shared" si="74"/>
        <v/>
      </c>
      <c r="CV77" s="86"/>
      <c r="CW77" s="87" t="str">
        <f t="shared" si="75"/>
        <v/>
      </c>
      <c r="CX77" s="88" t="str">
        <f t="shared" si="76"/>
        <v/>
      </c>
      <c r="CY77" s="85" t="str">
        <f t="shared" si="77"/>
        <v/>
      </c>
      <c r="CZ77" s="86"/>
      <c r="DA77" s="87" t="str">
        <f t="shared" si="78"/>
        <v/>
      </c>
      <c r="DB77" s="84" t="str">
        <f t="shared" si="79"/>
        <v/>
      </c>
      <c r="DC77" s="85" t="str">
        <f t="shared" si="80"/>
        <v/>
      </c>
      <c r="DD77" s="89" t="str">
        <f t="shared" si="81"/>
        <v/>
      </c>
      <c r="DE77" s="87" t="str">
        <f t="shared" si="82"/>
        <v/>
      </c>
      <c r="DF77" s="84">
        <f t="shared" si="83"/>
        <v>3.9</v>
      </c>
      <c r="DG77" s="85">
        <f t="shared" si="84"/>
        <v>3.5</v>
      </c>
      <c r="DH77" s="86" t="str">
        <f t="shared" si="85"/>
        <v/>
      </c>
      <c r="DI77" s="87" t="str">
        <f t="shared" si="73"/>
        <v/>
      </c>
      <c r="DJ77" s="247"/>
    </row>
    <row r="78" spans="1:114" ht="15" thickBot="1">
      <c r="A78" s="57" t="s">
        <v>99</v>
      </c>
      <c r="B78" s="68" t="s">
        <v>41</v>
      </c>
      <c r="C78" s="378"/>
      <c r="D78" s="372"/>
      <c r="E78" s="372"/>
      <c r="F78" s="372"/>
      <c r="G78" s="372"/>
      <c r="H78" s="372"/>
      <c r="I78" s="372"/>
      <c r="J78" s="373"/>
      <c r="K78" s="373"/>
      <c r="L78" s="373"/>
      <c r="M78" s="373"/>
      <c r="N78" s="373"/>
      <c r="O78" s="373"/>
      <c r="P78" s="373"/>
      <c r="Q78" s="373"/>
      <c r="R78" s="373"/>
      <c r="S78" s="373"/>
      <c r="T78" s="373"/>
      <c r="U78" s="363"/>
      <c r="V78" s="363"/>
      <c r="W78" s="381"/>
      <c r="X78" s="381"/>
      <c r="Y78" s="363"/>
      <c r="Z78" s="363"/>
      <c r="AA78" s="363"/>
      <c r="AB78" s="363"/>
      <c r="AC78" s="363"/>
      <c r="AD78" s="379"/>
      <c r="AE78" s="379"/>
      <c r="AF78" s="379"/>
      <c r="AG78" s="379"/>
      <c r="AH78" s="379"/>
      <c r="AI78" s="379"/>
      <c r="AJ78" s="375"/>
      <c r="AK78" s="375"/>
      <c r="AL78" s="375"/>
      <c r="AM78" s="375"/>
      <c r="AN78" s="375"/>
      <c r="AO78" s="367"/>
      <c r="AP78" s="367"/>
      <c r="AQ78" s="367"/>
      <c r="AR78" s="372"/>
      <c r="AS78" s="372"/>
      <c r="AT78" s="372"/>
      <c r="AU78" s="367"/>
      <c r="AV78" s="367"/>
      <c r="AW78" s="367"/>
      <c r="AX78" s="367"/>
      <c r="AY78" s="367"/>
      <c r="AZ78" s="363"/>
      <c r="BA78" s="363"/>
      <c r="BB78" s="363"/>
      <c r="BC78" s="363"/>
      <c r="BD78" s="363"/>
      <c r="BE78" s="363"/>
      <c r="BF78" s="367"/>
      <c r="BG78" s="367"/>
      <c r="BH78" s="367"/>
      <c r="BI78" s="367"/>
      <c r="BJ78" s="367"/>
      <c r="BK78" s="367"/>
      <c r="BL78" s="367"/>
      <c r="BM78" s="367"/>
      <c r="BN78" s="367"/>
      <c r="BO78" s="367"/>
      <c r="BP78" s="367"/>
      <c r="BQ78" s="367"/>
      <c r="BR78" s="367"/>
      <c r="BS78" s="367"/>
      <c r="BT78" s="367"/>
      <c r="BU78" s="367"/>
      <c r="BV78" s="367"/>
      <c r="BW78" s="367"/>
      <c r="BX78" s="367"/>
      <c r="BY78" s="367"/>
      <c r="BZ78" s="367"/>
      <c r="CA78" s="369"/>
      <c r="CB78" s="369"/>
      <c r="CC78" s="369"/>
      <c r="CD78" s="137" t="s">
        <v>255</v>
      </c>
      <c r="CE78" s="32" t="s">
        <v>255</v>
      </c>
      <c r="CF78" s="33" t="s">
        <v>255</v>
      </c>
      <c r="CG78" s="34" t="s">
        <v>255</v>
      </c>
      <c r="CH78" s="35" t="s">
        <v>255</v>
      </c>
      <c r="CI78" s="36" t="s">
        <v>255</v>
      </c>
      <c r="CJ78" s="37" t="s">
        <v>255</v>
      </c>
      <c r="CK78" s="258"/>
      <c r="CL78" s="224"/>
      <c r="CM78" s="224"/>
      <c r="CN78" s="38">
        <f t="shared" si="66"/>
        <v>0</v>
      </c>
      <c r="CO78" s="83" t="str">
        <f t="shared" si="67"/>
        <v/>
      </c>
      <c r="CP78" s="84" t="str">
        <f t="shared" si="68"/>
        <v/>
      </c>
      <c r="CQ78" s="85" t="str">
        <f t="shared" si="69"/>
        <v/>
      </c>
      <c r="CR78" s="86" t="str">
        <f t="shared" si="70"/>
        <v/>
      </c>
      <c r="CS78" s="87" t="str">
        <f t="shared" si="71"/>
        <v/>
      </c>
      <c r="CT78" s="84" t="str">
        <f t="shared" si="72"/>
        <v/>
      </c>
      <c r="CU78" s="85" t="str">
        <f t="shared" si="74"/>
        <v/>
      </c>
      <c r="CV78" s="86"/>
      <c r="CW78" s="87" t="str">
        <f t="shared" si="75"/>
        <v/>
      </c>
      <c r="CX78" s="88" t="str">
        <f t="shared" si="76"/>
        <v/>
      </c>
      <c r="CY78" s="85" t="str">
        <f t="shared" si="77"/>
        <v/>
      </c>
      <c r="CZ78" s="86"/>
      <c r="DA78" s="87" t="str">
        <f t="shared" si="78"/>
        <v/>
      </c>
      <c r="DB78" s="84" t="str">
        <f t="shared" si="79"/>
        <v/>
      </c>
      <c r="DC78" s="85" t="str">
        <f t="shared" si="80"/>
        <v/>
      </c>
      <c r="DD78" s="89" t="str">
        <f t="shared" si="81"/>
        <v/>
      </c>
      <c r="DE78" s="87" t="str">
        <f t="shared" si="82"/>
        <v/>
      </c>
      <c r="DF78" s="84" t="str">
        <f t="shared" si="83"/>
        <v/>
      </c>
      <c r="DG78" s="85" t="str">
        <f t="shared" si="84"/>
        <v/>
      </c>
      <c r="DH78" s="86" t="str">
        <f t="shared" si="85"/>
        <v/>
      </c>
      <c r="DI78" s="87" t="str">
        <f t="shared" si="73"/>
        <v/>
      </c>
      <c r="DJ78" s="247"/>
    </row>
    <row r="79" spans="1:114" ht="15" thickBot="1">
      <c r="A79" s="57" t="s">
        <v>100</v>
      </c>
      <c r="B79" s="68" t="s">
        <v>41</v>
      </c>
      <c r="C79" s="370">
        <v>4.5</v>
      </c>
      <c r="D79" s="371">
        <v>5</v>
      </c>
      <c r="E79" s="386">
        <v>5.5</v>
      </c>
      <c r="F79" s="372"/>
      <c r="G79" s="372"/>
      <c r="H79" s="372"/>
      <c r="I79" s="372"/>
      <c r="J79" s="383">
        <v>5</v>
      </c>
      <c r="K79" s="373"/>
      <c r="L79" s="383">
        <v>5</v>
      </c>
      <c r="M79" s="373"/>
      <c r="N79" s="373"/>
      <c r="O79" s="373"/>
      <c r="P79" s="382">
        <v>4.5</v>
      </c>
      <c r="Q79" s="373"/>
      <c r="R79" s="373"/>
      <c r="S79" s="373"/>
      <c r="T79" s="373"/>
      <c r="U79" s="381">
        <v>4.5</v>
      </c>
      <c r="V79" s="380">
        <v>3.8</v>
      </c>
      <c r="W79" s="380">
        <v>6</v>
      </c>
      <c r="X79" s="380">
        <v>6</v>
      </c>
      <c r="Y79" s="363"/>
      <c r="Z79" s="363"/>
      <c r="AA79" s="363"/>
      <c r="AB79" s="363"/>
      <c r="AC79" s="363">
        <v>4.5</v>
      </c>
      <c r="AD79" s="379"/>
      <c r="AE79" s="379"/>
      <c r="AF79" s="384">
        <v>2.9</v>
      </c>
      <c r="AG79" s="384">
        <v>5.9</v>
      </c>
      <c r="AH79" s="384">
        <v>5</v>
      </c>
      <c r="AI79" s="384">
        <v>3.95</v>
      </c>
      <c r="AJ79" s="375"/>
      <c r="AK79" s="375"/>
      <c r="AL79" s="375"/>
      <c r="AM79" s="375"/>
      <c r="AN79" s="391">
        <v>5</v>
      </c>
      <c r="AO79" s="377">
        <v>3.5</v>
      </c>
      <c r="AP79" s="388">
        <v>3.6</v>
      </c>
      <c r="AQ79" s="388">
        <v>4.5</v>
      </c>
      <c r="AR79" s="372"/>
      <c r="AS79" s="372"/>
      <c r="AT79" s="372"/>
      <c r="AU79" s="367"/>
      <c r="AV79" s="388">
        <v>3.8</v>
      </c>
      <c r="AW79" s="377">
        <v>3.8</v>
      </c>
      <c r="AX79" s="377">
        <v>2.7</v>
      </c>
      <c r="AY79" s="377">
        <v>5.5</v>
      </c>
      <c r="AZ79" s="363"/>
      <c r="BA79" s="363"/>
      <c r="BB79" s="363"/>
      <c r="BC79" s="363"/>
      <c r="BD79" s="363"/>
      <c r="BE79" s="363"/>
      <c r="BF79" s="385">
        <v>4.5</v>
      </c>
      <c r="BG79" s="385">
        <v>4.0999999999999996</v>
      </c>
      <c r="BH79" s="367"/>
      <c r="BI79" s="367"/>
      <c r="BJ79" s="367"/>
      <c r="BK79" s="367"/>
      <c r="BL79" s="385">
        <v>4.5999999999999996</v>
      </c>
      <c r="BM79" s="367"/>
      <c r="BN79" s="367"/>
      <c r="BO79" s="367"/>
      <c r="BP79" s="367"/>
      <c r="BQ79" s="367"/>
      <c r="BR79" s="367"/>
      <c r="BS79" s="367"/>
      <c r="BT79" s="377"/>
      <c r="BU79" s="377">
        <v>4.5</v>
      </c>
      <c r="BV79" s="377">
        <v>5.5</v>
      </c>
      <c r="BW79" s="367"/>
      <c r="BX79" s="367"/>
      <c r="BY79" s="377">
        <v>5</v>
      </c>
      <c r="BZ79" s="377">
        <v>4.5</v>
      </c>
      <c r="CA79" s="369"/>
      <c r="CB79" s="369"/>
      <c r="CC79" s="369"/>
      <c r="CD79" s="166">
        <v>4.7239130434782597</v>
      </c>
      <c r="CE79" s="167">
        <v>3.6</v>
      </c>
      <c r="CF79" s="168">
        <v>6</v>
      </c>
      <c r="CG79" s="169">
        <v>4.3</v>
      </c>
      <c r="CH79" s="170"/>
      <c r="CI79" s="171">
        <v>6</v>
      </c>
      <c r="CJ79" s="37">
        <v>2.7</v>
      </c>
      <c r="CK79" s="258"/>
      <c r="CL79" s="224"/>
      <c r="CM79" s="224">
        <v>3.86</v>
      </c>
      <c r="CN79" s="38">
        <f t="shared" si="66"/>
        <v>137.14999999999998</v>
      </c>
      <c r="CO79" s="83">
        <f t="shared" si="67"/>
        <v>5</v>
      </c>
      <c r="CP79" s="84" t="str">
        <f t="shared" si="68"/>
        <v/>
      </c>
      <c r="CQ79" s="85">
        <f t="shared" si="69"/>
        <v>4.833333333333333</v>
      </c>
      <c r="CR79" s="86">
        <f t="shared" si="70"/>
        <v>4.5</v>
      </c>
      <c r="CS79" s="87">
        <f t="shared" si="71"/>
        <v>4.7666666666666666</v>
      </c>
      <c r="CT79" s="84">
        <f t="shared" si="72"/>
        <v>6</v>
      </c>
      <c r="CU79" s="85">
        <f t="shared" si="74"/>
        <v>5</v>
      </c>
      <c r="CV79" s="86"/>
      <c r="CW79" s="87">
        <f t="shared" si="75"/>
        <v>4.05</v>
      </c>
      <c r="CX79" s="88">
        <f t="shared" si="76"/>
        <v>3.5</v>
      </c>
      <c r="CY79" s="85" t="str">
        <f t="shared" si="77"/>
        <v/>
      </c>
      <c r="CZ79" s="86"/>
      <c r="DA79" s="87" t="str">
        <f t="shared" si="78"/>
        <v/>
      </c>
      <c r="DB79" s="84" t="str">
        <f t="shared" si="79"/>
        <v/>
      </c>
      <c r="DC79" s="85">
        <f t="shared" si="80"/>
        <v>4.7750000000000004</v>
      </c>
      <c r="DD79" s="89">
        <f t="shared" si="81"/>
        <v>4.0999999999999996</v>
      </c>
      <c r="DE79" s="87">
        <f t="shared" si="82"/>
        <v>4.4749999999999996</v>
      </c>
      <c r="DF79" s="84">
        <f t="shared" si="83"/>
        <v>4.4000000000000004</v>
      </c>
      <c r="DG79" s="85">
        <f t="shared" si="84"/>
        <v>3.8</v>
      </c>
      <c r="DH79" s="86">
        <f t="shared" si="85"/>
        <v>5.5</v>
      </c>
      <c r="DI79" s="87" t="str">
        <f t="shared" si="73"/>
        <v/>
      </c>
      <c r="DJ79" s="247"/>
    </row>
    <row r="80" spans="1:114" ht="15" thickBot="1">
      <c r="A80" s="57" t="s">
        <v>101</v>
      </c>
      <c r="B80" s="68" t="s">
        <v>41</v>
      </c>
      <c r="C80" s="378"/>
      <c r="D80" s="371">
        <v>5</v>
      </c>
      <c r="E80" s="386">
        <v>5.5</v>
      </c>
      <c r="F80" s="372"/>
      <c r="G80" s="372"/>
      <c r="H80" s="372"/>
      <c r="I80" s="372"/>
      <c r="J80" s="383">
        <v>5</v>
      </c>
      <c r="K80" s="373"/>
      <c r="L80" s="383">
        <v>5</v>
      </c>
      <c r="M80" s="373"/>
      <c r="N80" s="373"/>
      <c r="O80" s="373"/>
      <c r="P80" s="382">
        <v>4.5</v>
      </c>
      <c r="Q80" s="382">
        <v>7.5</v>
      </c>
      <c r="R80" s="373"/>
      <c r="S80" s="373"/>
      <c r="T80" s="373"/>
      <c r="U80" s="363"/>
      <c r="V80" s="363"/>
      <c r="W80" s="381"/>
      <c r="X80" s="363"/>
      <c r="Y80" s="363"/>
      <c r="Z80" s="363"/>
      <c r="AA80" s="363"/>
      <c r="AB80" s="363"/>
      <c r="AC80" s="363"/>
      <c r="AD80" s="379"/>
      <c r="AE80" s="379"/>
      <c r="AF80" s="379"/>
      <c r="AG80" s="384">
        <v>5.9</v>
      </c>
      <c r="AH80" s="384">
        <v>5</v>
      </c>
      <c r="AI80" s="384">
        <v>5.5</v>
      </c>
      <c r="AJ80" s="375"/>
      <c r="AK80" s="375">
        <v>4.9000000000000004</v>
      </c>
      <c r="AL80" s="375"/>
      <c r="AM80" s="375"/>
      <c r="AN80" s="387">
        <v>5</v>
      </c>
      <c r="AO80" s="367"/>
      <c r="AP80" s="385">
        <v>3.6</v>
      </c>
      <c r="AQ80" s="385">
        <v>4.5</v>
      </c>
      <c r="AR80" s="372"/>
      <c r="AS80" s="372"/>
      <c r="AT80" s="372"/>
      <c r="AU80" s="367"/>
      <c r="AV80" s="385">
        <v>5.2</v>
      </c>
      <c r="AW80" s="367"/>
      <c r="AX80" s="367"/>
      <c r="AY80" s="377">
        <v>6.75</v>
      </c>
      <c r="AZ80" s="363"/>
      <c r="BA80" s="363"/>
      <c r="BB80" s="363"/>
      <c r="BC80" s="363"/>
      <c r="BD80" s="363"/>
      <c r="BE80" s="363"/>
      <c r="BF80" s="385">
        <v>4.5</v>
      </c>
      <c r="BG80" s="367"/>
      <c r="BH80" s="367"/>
      <c r="BI80" s="367"/>
      <c r="BJ80" s="385">
        <v>5.5</v>
      </c>
      <c r="BK80" s="367"/>
      <c r="BL80" s="367"/>
      <c r="BM80" s="367"/>
      <c r="BN80" s="367"/>
      <c r="BO80" s="367"/>
      <c r="BP80" s="367"/>
      <c r="BQ80" s="367"/>
      <c r="BR80" s="367"/>
      <c r="BS80" s="367"/>
      <c r="BT80" s="367"/>
      <c r="BU80" s="377">
        <v>4.5</v>
      </c>
      <c r="BV80" s="377">
        <v>4.0999999999999996</v>
      </c>
      <c r="BW80" s="367"/>
      <c r="BX80" s="377"/>
      <c r="BY80" s="377">
        <v>5</v>
      </c>
      <c r="BZ80" s="367"/>
      <c r="CA80" s="369"/>
      <c r="CB80" s="369"/>
      <c r="CC80" s="369"/>
      <c r="CD80" s="166">
        <v>5.0368421052631573</v>
      </c>
      <c r="CE80" s="167">
        <v>3.6</v>
      </c>
      <c r="CF80" s="168">
        <v>7.5</v>
      </c>
      <c r="CG80" s="169">
        <v>6.7166666666666659</v>
      </c>
      <c r="CH80" s="170"/>
      <c r="CI80" s="171">
        <v>6.75</v>
      </c>
      <c r="CJ80" s="37" t="s">
        <v>255</v>
      </c>
      <c r="CK80" s="258"/>
      <c r="CL80" s="224"/>
      <c r="CM80" s="224"/>
      <c r="CN80" s="38">
        <f t="shared" si="66"/>
        <v>102.45</v>
      </c>
      <c r="CO80" s="83">
        <f t="shared" si="67"/>
        <v>5.25</v>
      </c>
      <c r="CP80" s="84" t="str">
        <f t="shared" si="68"/>
        <v/>
      </c>
      <c r="CQ80" s="85">
        <f t="shared" si="69"/>
        <v>4.833333333333333</v>
      </c>
      <c r="CR80" s="86">
        <f t="shared" si="70"/>
        <v>7.5</v>
      </c>
      <c r="CS80" s="87" t="str">
        <f t="shared" si="71"/>
        <v/>
      </c>
      <c r="CT80" s="84" t="str">
        <f t="shared" si="72"/>
        <v/>
      </c>
      <c r="CU80" s="85">
        <f t="shared" si="74"/>
        <v>4.95</v>
      </c>
      <c r="CV80" s="86"/>
      <c r="CW80" s="87">
        <f t="shared" si="75"/>
        <v>4.05</v>
      </c>
      <c r="CX80" s="88" t="str">
        <f t="shared" si="76"/>
        <v/>
      </c>
      <c r="CY80" s="85" t="str">
        <f t="shared" si="77"/>
        <v/>
      </c>
      <c r="CZ80" s="86"/>
      <c r="DA80" s="87" t="str">
        <f t="shared" si="78"/>
        <v/>
      </c>
      <c r="DB80" s="84" t="str">
        <f t="shared" si="79"/>
        <v/>
      </c>
      <c r="DC80" s="85">
        <f t="shared" si="80"/>
        <v>4.7</v>
      </c>
      <c r="DD80" s="89" t="str">
        <f t="shared" si="81"/>
        <v/>
      </c>
      <c r="DE80" s="87">
        <f t="shared" si="82"/>
        <v>5.25</v>
      </c>
      <c r="DF80" s="84">
        <f t="shared" si="83"/>
        <v>5.9</v>
      </c>
      <c r="DG80" s="85">
        <f t="shared" si="84"/>
        <v>5.2</v>
      </c>
      <c r="DH80" s="86">
        <f t="shared" si="85"/>
        <v>6.75</v>
      </c>
      <c r="DI80" s="87" t="str">
        <f t="shared" si="73"/>
        <v/>
      </c>
      <c r="DJ80" s="247"/>
    </row>
    <row r="81" spans="1:114" ht="15" thickBot="1">
      <c r="A81" s="57" t="s">
        <v>102</v>
      </c>
      <c r="B81" s="68" t="s">
        <v>41</v>
      </c>
      <c r="C81" s="378"/>
      <c r="D81" s="372"/>
      <c r="E81" s="386">
        <v>5.5</v>
      </c>
      <c r="F81" s="372"/>
      <c r="G81" s="372"/>
      <c r="H81" s="372"/>
      <c r="I81" s="372"/>
      <c r="J81" s="383">
        <v>5</v>
      </c>
      <c r="K81" s="373"/>
      <c r="L81" s="373"/>
      <c r="M81" s="373"/>
      <c r="N81" s="373"/>
      <c r="O81" s="373"/>
      <c r="P81" s="382">
        <v>4.5</v>
      </c>
      <c r="Q81" s="373"/>
      <c r="R81" s="373"/>
      <c r="S81" s="373"/>
      <c r="T81" s="373"/>
      <c r="U81" s="363"/>
      <c r="V81" s="363"/>
      <c r="W81" s="363"/>
      <c r="X81" s="363"/>
      <c r="Y81" s="363"/>
      <c r="Z81" s="363"/>
      <c r="AA81" s="363"/>
      <c r="AB81" s="363"/>
      <c r="AC81" s="363"/>
      <c r="AD81" s="379"/>
      <c r="AE81" s="379"/>
      <c r="AF81" s="379"/>
      <c r="AG81" s="384">
        <v>5.9</v>
      </c>
      <c r="AH81" s="384">
        <v>5</v>
      </c>
      <c r="AI81" s="379"/>
      <c r="AJ81" s="375"/>
      <c r="AK81" s="376">
        <v>4.9000000000000004</v>
      </c>
      <c r="AL81" s="375"/>
      <c r="AM81" s="375"/>
      <c r="AN81" s="387">
        <v>5</v>
      </c>
      <c r="AO81" s="367"/>
      <c r="AP81" s="385">
        <v>3.6</v>
      </c>
      <c r="AQ81" s="385">
        <v>4.5</v>
      </c>
      <c r="AR81" s="372"/>
      <c r="AS81" s="372"/>
      <c r="AT81" s="372"/>
      <c r="AU81" s="367"/>
      <c r="AV81" s="385">
        <v>5.2</v>
      </c>
      <c r="AW81" s="367"/>
      <c r="AX81" s="367"/>
      <c r="AY81" s="377">
        <v>6.75</v>
      </c>
      <c r="AZ81" s="363"/>
      <c r="BA81" s="363"/>
      <c r="BB81" s="363"/>
      <c r="BC81" s="363"/>
      <c r="BD81" s="363"/>
      <c r="BE81" s="363"/>
      <c r="BF81" s="367"/>
      <c r="BG81" s="367"/>
      <c r="BH81" s="367"/>
      <c r="BI81" s="367"/>
      <c r="BJ81" s="367"/>
      <c r="BK81" s="367"/>
      <c r="BL81" s="367"/>
      <c r="BM81" s="367"/>
      <c r="BN81" s="367"/>
      <c r="BO81" s="367"/>
      <c r="BP81" s="367"/>
      <c r="BQ81" s="367"/>
      <c r="BR81" s="367"/>
      <c r="BS81" s="367"/>
      <c r="BT81" s="367"/>
      <c r="BU81" s="377">
        <v>4.5</v>
      </c>
      <c r="BV81" s="377">
        <v>5.5</v>
      </c>
      <c r="BW81" s="367"/>
      <c r="BX81" s="367"/>
      <c r="BY81" s="377">
        <v>5</v>
      </c>
      <c r="BZ81" s="367"/>
      <c r="CA81" s="369"/>
      <c r="CB81" s="369"/>
      <c r="CC81" s="369"/>
      <c r="CD81" s="166">
        <v>4.9307692307692301</v>
      </c>
      <c r="CE81" s="167">
        <v>3.6</v>
      </c>
      <c r="CF81" s="168">
        <v>5.9</v>
      </c>
      <c r="CG81" s="169">
        <v>6.3250000000000002</v>
      </c>
      <c r="CH81" s="170"/>
      <c r="CI81" s="171">
        <v>6.75</v>
      </c>
      <c r="CJ81" s="37" t="s">
        <v>255</v>
      </c>
      <c r="CK81" s="258"/>
      <c r="CL81" s="224"/>
      <c r="CM81" s="224"/>
      <c r="CN81" s="38">
        <f t="shared" si="66"/>
        <v>70.849999999999994</v>
      </c>
      <c r="CO81" s="83">
        <f t="shared" si="67"/>
        <v>5.5</v>
      </c>
      <c r="CP81" s="84" t="str">
        <f t="shared" si="68"/>
        <v/>
      </c>
      <c r="CQ81" s="85">
        <f t="shared" si="69"/>
        <v>4.75</v>
      </c>
      <c r="CR81" s="86" t="str">
        <f t="shared" si="70"/>
        <v/>
      </c>
      <c r="CS81" s="87" t="str">
        <f t="shared" si="71"/>
        <v/>
      </c>
      <c r="CT81" s="84" t="str">
        <f t="shared" si="72"/>
        <v/>
      </c>
      <c r="CU81" s="85">
        <f t="shared" si="74"/>
        <v>4.95</v>
      </c>
      <c r="CV81" s="86"/>
      <c r="CW81" s="87">
        <f t="shared" si="75"/>
        <v>4.05</v>
      </c>
      <c r="CX81" s="88" t="str">
        <f t="shared" si="76"/>
        <v/>
      </c>
      <c r="CY81" s="85" t="str">
        <f t="shared" si="77"/>
        <v/>
      </c>
      <c r="CZ81" s="86"/>
      <c r="DA81" s="87" t="str">
        <f t="shared" si="78"/>
        <v/>
      </c>
      <c r="DB81" s="84" t="str">
        <f t="shared" si="79"/>
        <v/>
      </c>
      <c r="DC81" s="85">
        <f t="shared" si="80"/>
        <v>5.5</v>
      </c>
      <c r="DD81" s="89" t="str">
        <f t="shared" si="81"/>
        <v/>
      </c>
      <c r="DE81" s="87">
        <f t="shared" si="82"/>
        <v>5</v>
      </c>
      <c r="DF81" s="84">
        <f t="shared" si="83"/>
        <v>5.9</v>
      </c>
      <c r="DG81" s="85">
        <f t="shared" si="84"/>
        <v>5.2</v>
      </c>
      <c r="DH81" s="86">
        <f t="shared" si="85"/>
        <v>6.75</v>
      </c>
      <c r="DI81" s="87" t="str">
        <f t="shared" si="73"/>
        <v/>
      </c>
      <c r="DJ81" s="247"/>
    </row>
    <row r="82" spans="1:114" ht="15" thickBot="1">
      <c r="A82" s="57" t="s">
        <v>103</v>
      </c>
      <c r="B82" s="68" t="s">
        <v>41</v>
      </c>
      <c r="C82" s="378"/>
      <c r="D82" s="372"/>
      <c r="E82" s="371">
        <v>10</v>
      </c>
      <c r="F82" s="372"/>
      <c r="G82" s="372"/>
      <c r="H82" s="372"/>
      <c r="I82" s="372"/>
      <c r="J82" s="373"/>
      <c r="K82" s="373"/>
      <c r="L82" s="373"/>
      <c r="M82" s="373"/>
      <c r="N82" s="373"/>
      <c r="O82" s="373"/>
      <c r="P82" s="373"/>
      <c r="Q82" s="373"/>
      <c r="R82" s="373"/>
      <c r="S82" s="373"/>
      <c r="T82" s="373"/>
      <c r="U82" s="363"/>
      <c r="V82" s="363"/>
      <c r="W82" s="363"/>
      <c r="X82" s="363"/>
      <c r="Y82" s="363"/>
      <c r="Z82" s="363"/>
      <c r="AA82" s="363"/>
      <c r="AB82" s="363"/>
      <c r="AC82" s="363"/>
      <c r="AD82" s="379"/>
      <c r="AE82" s="379"/>
      <c r="AF82" s="379"/>
      <c r="AG82" s="379"/>
      <c r="AH82" s="379"/>
      <c r="AI82" s="379"/>
      <c r="AJ82" s="375"/>
      <c r="AK82" s="375">
        <v>9.5</v>
      </c>
      <c r="AL82" s="375"/>
      <c r="AM82" s="375"/>
      <c r="AN82" s="375"/>
      <c r="AO82" s="367"/>
      <c r="AP82" s="367"/>
      <c r="AQ82" s="367"/>
      <c r="AR82" s="372"/>
      <c r="AS82" s="372"/>
      <c r="AT82" s="372"/>
      <c r="AU82" s="367"/>
      <c r="AV82" s="367"/>
      <c r="AW82" s="367"/>
      <c r="AX82" s="367"/>
      <c r="AY82" s="367"/>
      <c r="AZ82" s="363"/>
      <c r="BA82" s="363"/>
      <c r="BB82" s="363"/>
      <c r="BC82" s="363"/>
      <c r="BD82" s="363"/>
      <c r="BE82" s="363"/>
      <c r="BF82" s="367"/>
      <c r="BG82" s="367"/>
      <c r="BH82" s="367"/>
      <c r="BI82" s="367"/>
      <c r="BJ82" s="367"/>
      <c r="BK82" s="367"/>
      <c r="BL82" s="385">
        <v>4.5999999999999996</v>
      </c>
      <c r="BM82" s="367"/>
      <c r="BN82" s="367"/>
      <c r="BO82" s="367"/>
      <c r="BP82" s="367"/>
      <c r="BQ82" s="367"/>
      <c r="BR82" s="367"/>
      <c r="BS82" s="367"/>
      <c r="BT82" s="367"/>
      <c r="BU82" s="367"/>
      <c r="BV82" s="367"/>
      <c r="BW82" s="367"/>
      <c r="BX82" s="367"/>
      <c r="BY82" s="367"/>
      <c r="BZ82" s="367"/>
      <c r="CA82" s="369"/>
      <c r="CB82" s="369"/>
      <c r="CC82" s="369"/>
      <c r="CD82" s="166">
        <v>8.0333333333333332</v>
      </c>
      <c r="CE82" s="167">
        <v>4.5999999999999996</v>
      </c>
      <c r="CF82" s="168">
        <v>10</v>
      </c>
      <c r="CG82" s="169" t="s">
        <v>255</v>
      </c>
      <c r="CH82" s="170"/>
      <c r="CI82" s="171"/>
      <c r="CJ82" s="37" t="s">
        <v>255</v>
      </c>
      <c r="CK82" s="258"/>
      <c r="CL82" s="224"/>
      <c r="CM82" s="224"/>
      <c r="CN82" s="38">
        <f t="shared" si="66"/>
        <v>24.1</v>
      </c>
      <c r="CO82" s="83">
        <f t="shared" si="67"/>
        <v>10</v>
      </c>
      <c r="CP82" s="84" t="str">
        <f t="shared" si="68"/>
        <v/>
      </c>
      <c r="CQ82" s="85" t="str">
        <f t="shared" si="69"/>
        <v/>
      </c>
      <c r="CR82" s="86" t="str">
        <f t="shared" si="70"/>
        <v/>
      </c>
      <c r="CS82" s="87" t="str">
        <f t="shared" si="71"/>
        <v/>
      </c>
      <c r="CT82" s="84" t="str">
        <f t="shared" si="72"/>
        <v/>
      </c>
      <c r="CU82" s="85">
        <f t="shared" si="74"/>
        <v>9.5</v>
      </c>
      <c r="CV82" s="86"/>
      <c r="CW82" s="87" t="str">
        <f t="shared" si="75"/>
        <v/>
      </c>
      <c r="CX82" s="88" t="str">
        <f t="shared" si="76"/>
        <v/>
      </c>
      <c r="CY82" s="85" t="str">
        <f t="shared" si="77"/>
        <v/>
      </c>
      <c r="CZ82" s="86"/>
      <c r="DA82" s="87" t="str">
        <f t="shared" si="78"/>
        <v/>
      </c>
      <c r="DB82" s="84" t="str">
        <f t="shared" si="79"/>
        <v/>
      </c>
      <c r="DC82" s="85">
        <f t="shared" si="80"/>
        <v>4.5999999999999996</v>
      </c>
      <c r="DD82" s="89" t="str">
        <f t="shared" si="81"/>
        <v/>
      </c>
      <c r="DE82" s="87" t="str">
        <f t="shared" si="82"/>
        <v/>
      </c>
      <c r="DF82" s="84" t="str">
        <f t="shared" si="83"/>
        <v/>
      </c>
      <c r="DG82" s="85" t="str">
        <f t="shared" si="84"/>
        <v/>
      </c>
      <c r="DH82" s="86" t="str">
        <f t="shared" si="85"/>
        <v/>
      </c>
      <c r="DI82" s="87" t="str">
        <f t="shared" si="73"/>
        <v/>
      </c>
      <c r="DJ82" s="247"/>
    </row>
    <row r="83" spans="1:114" ht="15" thickBot="1">
      <c r="A83" s="57" t="s">
        <v>104</v>
      </c>
      <c r="B83" s="68" t="s">
        <v>44</v>
      </c>
      <c r="C83" s="378"/>
      <c r="D83" s="372"/>
      <c r="E83" s="371"/>
      <c r="F83" s="372"/>
      <c r="G83" s="372"/>
      <c r="H83" s="372"/>
      <c r="I83" s="372"/>
      <c r="J83" s="373"/>
      <c r="K83" s="373"/>
      <c r="L83" s="373"/>
      <c r="M83" s="383"/>
      <c r="N83" s="373"/>
      <c r="O83" s="373"/>
      <c r="P83" s="373"/>
      <c r="Q83" s="373"/>
      <c r="R83" s="373"/>
      <c r="S83" s="373"/>
      <c r="T83" s="373"/>
      <c r="U83" s="363"/>
      <c r="V83" s="363"/>
      <c r="W83" s="363"/>
      <c r="X83" s="363"/>
      <c r="Y83" s="363"/>
      <c r="Z83" s="363"/>
      <c r="AA83" s="363"/>
      <c r="AB83" s="363"/>
      <c r="AC83" s="363"/>
      <c r="AD83" s="379"/>
      <c r="AE83" s="379"/>
      <c r="AF83" s="384"/>
      <c r="AG83" s="384">
        <v>2.2000000000000002</v>
      </c>
      <c r="AH83" s="379"/>
      <c r="AI83" s="379"/>
      <c r="AJ83" s="375"/>
      <c r="AK83" s="375"/>
      <c r="AL83" s="375"/>
      <c r="AM83" s="375"/>
      <c r="AN83" s="375"/>
      <c r="AO83" s="367"/>
      <c r="AP83" s="367"/>
      <c r="AQ83" s="367"/>
      <c r="AR83" s="372"/>
      <c r="AS83" s="372"/>
      <c r="AT83" s="372"/>
      <c r="AU83" s="367"/>
      <c r="AV83" s="367"/>
      <c r="AW83" s="367"/>
      <c r="AX83" s="367"/>
      <c r="AY83" s="377">
        <v>1.95</v>
      </c>
      <c r="AZ83" s="363"/>
      <c r="BA83" s="363"/>
      <c r="BB83" s="363"/>
      <c r="BC83" s="363"/>
      <c r="BD83" s="363"/>
      <c r="BE83" s="363"/>
      <c r="BF83" s="367"/>
      <c r="BG83" s="367"/>
      <c r="BH83" s="367"/>
      <c r="BI83" s="367"/>
      <c r="BJ83" s="367"/>
      <c r="BK83" s="367"/>
      <c r="BL83" s="367"/>
      <c r="BM83" s="367"/>
      <c r="BN83" s="367"/>
      <c r="BO83" s="367"/>
      <c r="BP83" s="367"/>
      <c r="BQ83" s="367"/>
      <c r="BR83" s="367"/>
      <c r="BS83" s="367"/>
      <c r="BT83" s="367"/>
      <c r="BU83" s="367"/>
      <c r="BV83" s="377"/>
      <c r="BW83" s="367"/>
      <c r="BX83" s="367"/>
      <c r="BY83" s="367"/>
      <c r="BZ83" s="367"/>
      <c r="CA83" s="369"/>
      <c r="CB83" s="369"/>
      <c r="CC83" s="369"/>
      <c r="CD83" s="137">
        <v>2.2000000000000002</v>
      </c>
      <c r="CE83" s="32"/>
      <c r="CF83" s="33"/>
      <c r="CG83" s="34">
        <v>2.75</v>
      </c>
      <c r="CH83" s="35"/>
      <c r="CI83" s="36">
        <v>2.2000000000000002</v>
      </c>
      <c r="CJ83" s="37" t="s">
        <v>255</v>
      </c>
      <c r="CK83" s="258"/>
      <c r="CL83" s="224"/>
      <c r="CM83" s="224">
        <v>1.33</v>
      </c>
      <c r="CN83" s="38">
        <f t="shared" si="66"/>
        <v>4.1500000000000004</v>
      </c>
      <c r="CO83" s="83" t="str">
        <f t="shared" si="67"/>
        <v/>
      </c>
      <c r="CP83" s="84" t="str">
        <f t="shared" si="68"/>
        <v/>
      </c>
      <c r="CQ83" s="85" t="str">
        <f t="shared" si="69"/>
        <v/>
      </c>
      <c r="CR83" s="86" t="str">
        <f t="shared" si="70"/>
        <v/>
      </c>
      <c r="CS83" s="87" t="str">
        <f t="shared" si="71"/>
        <v/>
      </c>
      <c r="CT83" s="84" t="str">
        <f t="shared" si="72"/>
        <v/>
      </c>
      <c r="CU83" s="85" t="str">
        <f t="shared" si="74"/>
        <v/>
      </c>
      <c r="CV83" s="86"/>
      <c r="CW83" s="87" t="str">
        <f t="shared" si="75"/>
        <v/>
      </c>
      <c r="CX83" s="88" t="str">
        <f t="shared" si="76"/>
        <v/>
      </c>
      <c r="CY83" s="85" t="str">
        <f t="shared" si="77"/>
        <v/>
      </c>
      <c r="CZ83" s="86"/>
      <c r="DA83" s="87" t="str">
        <f t="shared" si="78"/>
        <v/>
      </c>
      <c r="DB83" s="84" t="str">
        <f t="shared" si="79"/>
        <v/>
      </c>
      <c r="DC83" s="85" t="str">
        <f t="shared" si="80"/>
        <v/>
      </c>
      <c r="DD83" s="89" t="str">
        <f t="shared" si="81"/>
        <v/>
      </c>
      <c r="DE83" s="87" t="str">
        <f t="shared" si="82"/>
        <v/>
      </c>
      <c r="DF83" s="84">
        <f t="shared" si="83"/>
        <v>2.2000000000000002</v>
      </c>
      <c r="DG83" s="85" t="str">
        <f t="shared" si="84"/>
        <v/>
      </c>
      <c r="DH83" s="86">
        <f t="shared" si="85"/>
        <v>1.95</v>
      </c>
      <c r="DI83" s="87" t="str">
        <f t="shared" si="73"/>
        <v/>
      </c>
      <c r="DJ83" s="247"/>
    </row>
    <row r="84" spans="1:114" ht="15" thickBot="1">
      <c r="A84" s="57" t="s">
        <v>105</v>
      </c>
      <c r="B84" s="68" t="s">
        <v>41</v>
      </c>
      <c r="C84" s="378"/>
      <c r="D84" s="372"/>
      <c r="E84" s="372"/>
      <c r="F84" s="372"/>
      <c r="G84" s="372"/>
      <c r="H84" s="372"/>
      <c r="I84" s="372"/>
      <c r="J84" s="383"/>
      <c r="K84" s="373"/>
      <c r="L84" s="373"/>
      <c r="M84" s="373"/>
      <c r="N84" s="373"/>
      <c r="O84" s="373"/>
      <c r="P84" s="373"/>
      <c r="Q84" s="373"/>
      <c r="R84" s="373"/>
      <c r="S84" s="373"/>
      <c r="T84" s="373"/>
      <c r="U84" s="363"/>
      <c r="V84" s="363"/>
      <c r="W84" s="363"/>
      <c r="X84" s="363"/>
      <c r="Y84" s="363"/>
      <c r="Z84" s="363"/>
      <c r="AA84" s="363"/>
      <c r="AB84" s="363"/>
      <c r="AC84" s="363"/>
      <c r="AD84" s="379"/>
      <c r="AE84" s="379"/>
      <c r="AF84" s="379"/>
      <c r="AG84" s="379"/>
      <c r="AH84" s="379"/>
      <c r="AI84" s="379"/>
      <c r="AJ84" s="375"/>
      <c r="AK84" s="375"/>
      <c r="AL84" s="375"/>
      <c r="AM84" s="375"/>
      <c r="AN84" s="375"/>
      <c r="AO84" s="367"/>
      <c r="AP84" s="385"/>
      <c r="AQ84" s="367"/>
      <c r="AR84" s="372"/>
      <c r="AS84" s="372"/>
      <c r="AT84" s="372"/>
      <c r="AU84" s="367"/>
      <c r="AV84" s="385"/>
      <c r="AW84" s="385"/>
      <c r="AX84" s="367"/>
      <c r="AY84" s="377">
        <v>3.7</v>
      </c>
      <c r="AZ84" s="363"/>
      <c r="BA84" s="363"/>
      <c r="BB84" s="363"/>
      <c r="BC84" s="363"/>
      <c r="BD84" s="363"/>
      <c r="BE84" s="363"/>
      <c r="BF84" s="367"/>
      <c r="BG84" s="367"/>
      <c r="BH84" s="367"/>
      <c r="BI84" s="367"/>
      <c r="BJ84" s="367"/>
      <c r="BK84" s="367"/>
      <c r="BL84" s="367"/>
      <c r="BM84" s="367"/>
      <c r="BN84" s="367"/>
      <c r="BO84" s="367"/>
      <c r="BP84" s="367"/>
      <c r="BQ84" s="367"/>
      <c r="BR84" s="367"/>
      <c r="BS84" s="367"/>
      <c r="BT84" s="367"/>
      <c r="BU84" s="367"/>
      <c r="BV84" s="367"/>
      <c r="BW84" s="367"/>
      <c r="BX84" s="367"/>
      <c r="BY84" s="367"/>
      <c r="BZ84" s="367"/>
      <c r="CA84" s="369"/>
      <c r="CB84" s="369"/>
      <c r="CC84" s="369"/>
      <c r="CD84" s="137" t="s">
        <v>255</v>
      </c>
      <c r="CE84" s="32"/>
      <c r="CF84" s="33"/>
      <c r="CG84" s="34">
        <v>3.7</v>
      </c>
      <c r="CH84" s="35"/>
      <c r="CI84" s="36">
        <v>3.7</v>
      </c>
      <c r="CJ84" s="37" t="s">
        <v>255</v>
      </c>
      <c r="CK84" s="258"/>
      <c r="CL84" s="224"/>
      <c r="CM84" s="224">
        <v>2.31</v>
      </c>
      <c r="CN84" s="38">
        <f t="shared" si="66"/>
        <v>3.7</v>
      </c>
      <c r="CO84" s="83" t="str">
        <f t="shared" si="67"/>
        <v/>
      </c>
      <c r="CP84" s="84" t="str">
        <f t="shared" si="68"/>
        <v/>
      </c>
      <c r="CQ84" s="85" t="str">
        <f t="shared" si="69"/>
        <v/>
      </c>
      <c r="CR84" s="86" t="str">
        <f t="shared" si="70"/>
        <v/>
      </c>
      <c r="CS84" s="87" t="str">
        <f t="shared" si="71"/>
        <v/>
      </c>
      <c r="CT84" s="84" t="str">
        <f t="shared" si="72"/>
        <v/>
      </c>
      <c r="CU84" s="85" t="str">
        <f t="shared" si="74"/>
        <v/>
      </c>
      <c r="CV84" s="86"/>
      <c r="CW84" s="87" t="str">
        <f t="shared" si="75"/>
        <v/>
      </c>
      <c r="CX84" s="88" t="str">
        <f t="shared" si="76"/>
        <v/>
      </c>
      <c r="CY84" s="85" t="str">
        <f t="shared" si="77"/>
        <v/>
      </c>
      <c r="CZ84" s="86"/>
      <c r="DA84" s="87" t="str">
        <f t="shared" si="78"/>
        <v/>
      </c>
      <c r="DB84" s="84" t="str">
        <f t="shared" si="79"/>
        <v/>
      </c>
      <c r="DC84" s="85" t="str">
        <f t="shared" si="80"/>
        <v/>
      </c>
      <c r="DD84" s="89" t="str">
        <f t="shared" si="81"/>
        <v/>
      </c>
      <c r="DE84" s="87" t="str">
        <f t="shared" si="82"/>
        <v/>
      </c>
      <c r="DF84" s="84" t="str">
        <f t="shared" si="83"/>
        <v/>
      </c>
      <c r="DG84" s="85" t="str">
        <f t="shared" si="84"/>
        <v/>
      </c>
      <c r="DH84" s="86">
        <f t="shared" si="85"/>
        <v>3.7</v>
      </c>
      <c r="DI84" s="87" t="str">
        <f t="shared" si="73"/>
        <v/>
      </c>
      <c r="DJ84" s="247"/>
    </row>
    <row r="85" spans="1:114" ht="15" thickBot="1">
      <c r="A85" s="57" t="s">
        <v>106</v>
      </c>
      <c r="B85" s="68" t="s">
        <v>44</v>
      </c>
      <c r="C85" s="378"/>
      <c r="D85" s="372"/>
      <c r="E85" s="372"/>
      <c r="F85" s="372"/>
      <c r="G85" s="372"/>
      <c r="H85" s="372"/>
      <c r="I85" s="372"/>
      <c r="J85" s="373"/>
      <c r="K85" s="373"/>
      <c r="L85" s="373"/>
      <c r="M85" s="373"/>
      <c r="N85" s="373"/>
      <c r="O85" s="373"/>
      <c r="P85" s="373"/>
      <c r="Q85" s="373"/>
      <c r="R85" s="373"/>
      <c r="S85" s="373"/>
      <c r="T85" s="373"/>
      <c r="U85" s="363"/>
      <c r="V85" s="363"/>
      <c r="W85" s="363"/>
      <c r="X85" s="363"/>
      <c r="Y85" s="363"/>
      <c r="Z85" s="363"/>
      <c r="AA85" s="363"/>
      <c r="AB85" s="363"/>
      <c r="AC85" s="363"/>
      <c r="AD85" s="379"/>
      <c r="AE85" s="379"/>
      <c r="AF85" s="379"/>
      <c r="AG85" s="379"/>
      <c r="AH85" s="379"/>
      <c r="AI85" s="379"/>
      <c r="AJ85" s="375"/>
      <c r="AK85" s="375"/>
      <c r="AL85" s="375"/>
      <c r="AM85" s="375"/>
      <c r="AN85" s="375"/>
      <c r="AO85" s="367"/>
      <c r="AP85" s="367"/>
      <c r="AQ85" s="367"/>
      <c r="AR85" s="372"/>
      <c r="AS85" s="372"/>
      <c r="AT85" s="372"/>
      <c r="AU85" s="367"/>
      <c r="AV85" s="367"/>
      <c r="AW85" s="367"/>
      <c r="AX85" s="367"/>
      <c r="AY85" s="367"/>
      <c r="AZ85" s="363"/>
      <c r="BA85" s="363"/>
      <c r="BB85" s="363"/>
      <c r="BC85" s="363"/>
      <c r="BD85" s="363"/>
      <c r="BE85" s="363"/>
      <c r="BF85" s="367"/>
      <c r="BG85" s="367"/>
      <c r="BH85" s="367"/>
      <c r="BI85" s="367"/>
      <c r="BJ85" s="367"/>
      <c r="BK85" s="367"/>
      <c r="BL85" s="367"/>
      <c r="BM85" s="367"/>
      <c r="BN85" s="367"/>
      <c r="BO85" s="367"/>
      <c r="BP85" s="367"/>
      <c r="BQ85" s="367"/>
      <c r="BR85" s="367"/>
      <c r="BS85" s="367"/>
      <c r="BT85" s="367"/>
      <c r="BU85" s="367"/>
      <c r="BV85" s="367"/>
      <c r="BW85" s="367"/>
      <c r="BX85" s="367"/>
      <c r="BY85" s="367"/>
      <c r="BZ85" s="367"/>
      <c r="CA85" s="369"/>
      <c r="CB85" s="369"/>
      <c r="CC85" s="369"/>
      <c r="CD85" s="137" t="s">
        <v>255</v>
      </c>
      <c r="CE85" s="32" t="s">
        <v>255</v>
      </c>
      <c r="CF85" s="33" t="s">
        <v>255</v>
      </c>
      <c r="CG85" s="34" t="s">
        <v>255</v>
      </c>
      <c r="CH85" s="35" t="s">
        <v>255</v>
      </c>
      <c r="CI85" s="36" t="s">
        <v>255</v>
      </c>
      <c r="CJ85" s="37" t="s">
        <v>255</v>
      </c>
      <c r="CK85" s="258"/>
      <c r="CL85" s="224"/>
      <c r="CM85" s="224">
        <v>3.62</v>
      </c>
      <c r="CN85" s="38">
        <f t="shared" si="66"/>
        <v>0</v>
      </c>
      <c r="CO85" s="83" t="str">
        <f t="shared" si="67"/>
        <v/>
      </c>
      <c r="CP85" s="84" t="str">
        <f t="shared" si="68"/>
        <v/>
      </c>
      <c r="CQ85" s="85" t="str">
        <f t="shared" si="69"/>
        <v/>
      </c>
      <c r="CR85" s="86" t="str">
        <f t="shared" si="70"/>
        <v/>
      </c>
      <c r="CS85" s="87" t="str">
        <f t="shared" si="71"/>
        <v/>
      </c>
      <c r="CT85" s="84" t="str">
        <f t="shared" si="72"/>
        <v/>
      </c>
      <c r="CU85" s="85" t="str">
        <f t="shared" si="74"/>
        <v/>
      </c>
      <c r="CV85" s="86"/>
      <c r="CW85" s="87" t="str">
        <f t="shared" si="75"/>
        <v/>
      </c>
      <c r="CX85" s="88" t="str">
        <f t="shared" si="76"/>
        <v/>
      </c>
      <c r="CY85" s="85" t="str">
        <f t="shared" si="77"/>
        <v/>
      </c>
      <c r="CZ85" s="86"/>
      <c r="DA85" s="87" t="str">
        <f t="shared" si="78"/>
        <v/>
      </c>
      <c r="DB85" s="84" t="str">
        <f t="shared" si="79"/>
        <v/>
      </c>
      <c r="DC85" s="85" t="str">
        <f t="shared" si="80"/>
        <v/>
      </c>
      <c r="DD85" s="89" t="str">
        <f t="shared" si="81"/>
        <v/>
      </c>
      <c r="DE85" s="87" t="str">
        <f t="shared" si="82"/>
        <v/>
      </c>
      <c r="DF85" s="84" t="str">
        <f t="shared" si="83"/>
        <v/>
      </c>
      <c r="DG85" s="85" t="str">
        <f t="shared" si="84"/>
        <v/>
      </c>
      <c r="DH85" s="86" t="str">
        <f t="shared" si="85"/>
        <v/>
      </c>
      <c r="DI85" s="87" t="str">
        <f t="shared" si="73"/>
        <v/>
      </c>
      <c r="DJ85" s="247"/>
    </row>
    <row r="86" spans="1:114" ht="15" thickBot="1">
      <c r="A86" s="57" t="s">
        <v>107</v>
      </c>
      <c r="B86" s="68" t="s">
        <v>41</v>
      </c>
      <c r="C86" s="378"/>
      <c r="D86" s="372"/>
      <c r="E86" s="372"/>
      <c r="F86" s="372"/>
      <c r="G86" s="372"/>
      <c r="H86" s="372"/>
      <c r="I86" s="372"/>
      <c r="J86" s="373"/>
      <c r="K86" s="373"/>
      <c r="L86" s="373"/>
      <c r="M86" s="373"/>
      <c r="N86" s="373"/>
      <c r="O86" s="373"/>
      <c r="P86" s="373"/>
      <c r="Q86" s="373"/>
      <c r="R86" s="373"/>
      <c r="S86" s="373"/>
      <c r="T86" s="373"/>
      <c r="U86" s="363"/>
      <c r="V86" s="363"/>
      <c r="W86" s="363"/>
      <c r="X86" s="363"/>
      <c r="Y86" s="363"/>
      <c r="Z86" s="363"/>
      <c r="AA86" s="363"/>
      <c r="AB86" s="363"/>
      <c r="AC86" s="363"/>
      <c r="AD86" s="379"/>
      <c r="AE86" s="379"/>
      <c r="AF86" s="379"/>
      <c r="AG86" s="379"/>
      <c r="AH86" s="379"/>
      <c r="AI86" s="379"/>
      <c r="AJ86" s="375"/>
      <c r="AK86" s="375"/>
      <c r="AL86" s="375"/>
      <c r="AM86" s="375"/>
      <c r="AN86" s="375"/>
      <c r="AO86" s="367"/>
      <c r="AP86" s="367"/>
      <c r="AQ86" s="367"/>
      <c r="AR86" s="372"/>
      <c r="AS86" s="372"/>
      <c r="AT86" s="372"/>
      <c r="AU86" s="367"/>
      <c r="AV86" s="367"/>
      <c r="AW86" s="367"/>
      <c r="AX86" s="367"/>
      <c r="AY86" s="367"/>
      <c r="AZ86" s="363"/>
      <c r="BA86" s="363"/>
      <c r="BB86" s="363"/>
      <c r="BC86" s="363"/>
      <c r="BD86" s="363"/>
      <c r="BE86" s="363"/>
      <c r="BF86" s="367"/>
      <c r="BG86" s="367"/>
      <c r="BH86" s="367"/>
      <c r="BI86" s="367"/>
      <c r="BJ86" s="367"/>
      <c r="BK86" s="367"/>
      <c r="BL86" s="367"/>
      <c r="BM86" s="367"/>
      <c r="BN86" s="367"/>
      <c r="BO86" s="367"/>
      <c r="BP86" s="367"/>
      <c r="BQ86" s="367"/>
      <c r="BR86" s="367"/>
      <c r="BS86" s="367"/>
      <c r="BT86" s="367"/>
      <c r="BU86" s="367"/>
      <c r="BV86" s="367"/>
      <c r="BW86" s="367"/>
      <c r="BX86" s="367"/>
      <c r="BY86" s="367"/>
      <c r="BZ86" s="367"/>
      <c r="CA86" s="369"/>
      <c r="CB86" s="369"/>
      <c r="CC86" s="369"/>
      <c r="CD86" s="137" t="s">
        <v>255</v>
      </c>
      <c r="CE86" s="32" t="s">
        <v>255</v>
      </c>
      <c r="CF86" s="33" t="s">
        <v>255</v>
      </c>
      <c r="CG86" s="34" t="s">
        <v>255</v>
      </c>
      <c r="CH86" s="35" t="s">
        <v>255</v>
      </c>
      <c r="CI86" s="36" t="s">
        <v>255</v>
      </c>
      <c r="CJ86" s="37" t="s">
        <v>255</v>
      </c>
      <c r="CK86" s="258"/>
      <c r="CL86" s="224"/>
      <c r="CM86" s="224"/>
      <c r="CN86" s="38">
        <f t="shared" si="66"/>
        <v>0</v>
      </c>
      <c r="CO86" s="83" t="str">
        <f t="shared" si="67"/>
        <v/>
      </c>
      <c r="CP86" s="84" t="str">
        <f t="shared" si="68"/>
        <v/>
      </c>
      <c r="CQ86" s="85" t="str">
        <f t="shared" si="69"/>
        <v/>
      </c>
      <c r="CR86" s="86" t="str">
        <f t="shared" si="70"/>
        <v/>
      </c>
      <c r="CS86" s="87" t="str">
        <f t="shared" si="71"/>
        <v/>
      </c>
      <c r="CT86" s="84" t="str">
        <f t="shared" si="72"/>
        <v/>
      </c>
      <c r="CU86" s="85" t="str">
        <f t="shared" si="74"/>
        <v/>
      </c>
      <c r="CV86" s="86"/>
      <c r="CW86" s="87" t="str">
        <f t="shared" si="75"/>
        <v/>
      </c>
      <c r="CX86" s="88" t="str">
        <f t="shared" si="76"/>
        <v/>
      </c>
      <c r="CY86" s="85" t="str">
        <f t="shared" si="77"/>
        <v/>
      </c>
      <c r="CZ86" s="86"/>
      <c r="DA86" s="87" t="str">
        <f t="shared" si="78"/>
        <v/>
      </c>
      <c r="DB86" s="84" t="str">
        <f t="shared" si="79"/>
        <v/>
      </c>
      <c r="DC86" s="85" t="str">
        <f t="shared" si="80"/>
        <v/>
      </c>
      <c r="DD86" s="89" t="str">
        <f t="shared" si="81"/>
        <v/>
      </c>
      <c r="DE86" s="87" t="str">
        <f t="shared" si="82"/>
        <v/>
      </c>
      <c r="DF86" s="84" t="str">
        <f t="shared" si="83"/>
        <v/>
      </c>
      <c r="DG86" s="85" t="str">
        <f t="shared" si="84"/>
        <v/>
      </c>
      <c r="DH86" s="86" t="str">
        <f t="shared" si="85"/>
        <v/>
      </c>
      <c r="DI86" s="87" t="str">
        <f t="shared" si="73"/>
        <v/>
      </c>
      <c r="DJ86" s="247"/>
    </row>
    <row r="87" spans="1:114" ht="15" thickBot="1">
      <c r="A87" s="57" t="s">
        <v>210</v>
      </c>
      <c r="B87" s="68" t="s">
        <v>41</v>
      </c>
      <c r="C87" s="378"/>
      <c r="D87" s="372"/>
      <c r="E87" s="371">
        <v>3.8</v>
      </c>
      <c r="F87" s="372"/>
      <c r="G87" s="372"/>
      <c r="H87" s="372"/>
      <c r="I87" s="372"/>
      <c r="J87" s="373"/>
      <c r="K87" s="373"/>
      <c r="L87" s="373"/>
      <c r="M87" s="373"/>
      <c r="N87" s="373"/>
      <c r="O87" s="373"/>
      <c r="P87" s="382">
        <v>3.5</v>
      </c>
      <c r="Q87" s="373"/>
      <c r="R87" s="373"/>
      <c r="S87" s="373"/>
      <c r="T87" s="373"/>
      <c r="U87" s="363"/>
      <c r="V87" s="363"/>
      <c r="W87" s="381">
        <v>4.5</v>
      </c>
      <c r="X87" s="381">
        <v>4.5</v>
      </c>
      <c r="Y87" s="363"/>
      <c r="Z87" s="363"/>
      <c r="AA87" s="363"/>
      <c r="AB87" s="363"/>
      <c r="AC87" s="363"/>
      <c r="AD87" s="379"/>
      <c r="AE87" s="379"/>
      <c r="AF87" s="379"/>
      <c r="AG87" s="379"/>
      <c r="AH87" s="379"/>
      <c r="AI87" s="379"/>
      <c r="AJ87" s="375"/>
      <c r="AK87" s="376">
        <v>3.5</v>
      </c>
      <c r="AL87" s="375"/>
      <c r="AM87" s="375"/>
      <c r="AN87" s="376">
        <v>3.5</v>
      </c>
      <c r="AO87" s="385"/>
      <c r="AP87" s="367"/>
      <c r="AQ87" s="367"/>
      <c r="AR87" s="372"/>
      <c r="AS87" s="372"/>
      <c r="AT87" s="372"/>
      <c r="AU87" s="367"/>
      <c r="AV87" s="385"/>
      <c r="AW87" s="377">
        <v>8</v>
      </c>
      <c r="AX87" s="367"/>
      <c r="AY87" s="367"/>
      <c r="AZ87" s="363"/>
      <c r="BA87" s="363"/>
      <c r="BB87" s="363"/>
      <c r="BC87" s="363"/>
      <c r="BD87" s="363"/>
      <c r="BE87" s="363"/>
      <c r="BF87" s="367"/>
      <c r="BG87" s="367"/>
      <c r="BH87" s="367"/>
      <c r="BI87" s="367"/>
      <c r="BJ87" s="367"/>
      <c r="BK87" s="367"/>
      <c r="BL87" s="367"/>
      <c r="BM87" s="367"/>
      <c r="BN87" s="367"/>
      <c r="BO87" s="367"/>
      <c r="BP87" s="367"/>
      <c r="BQ87" s="367"/>
      <c r="BR87" s="367"/>
      <c r="BS87" s="367"/>
      <c r="BT87" s="377"/>
      <c r="BU87" s="377">
        <v>3.9</v>
      </c>
      <c r="BV87" s="367"/>
      <c r="BW87" s="377">
        <v>4.5</v>
      </c>
      <c r="BX87" s="367"/>
      <c r="BY87" s="377">
        <v>4.5</v>
      </c>
      <c r="BZ87" s="367"/>
      <c r="CA87" s="369"/>
      <c r="CB87" s="369"/>
      <c r="CC87" s="369"/>
      <c r="CD87" s="137">
        <v>4.4111111111111114</v>
      </c>
      <c r="CE87" s="32">
        <v>3.5</v>
      </c>
      <c r="CF87" s="33">
        <v>8</v>
      </c>
      <c r="CG87" s="34">
        <v>4.5</v>
      </c>
      <c r="CH87" s="35"/>
      <c r="CI87" s="36">
        <v>4.5</v>
      </c>
      <c r="CJ87" s="37" t="s">
        <v>255</v>
      </c>
      <c r="CK87" s="258"/>
      <c r="CL87" s="224"/>
      <c r="CM87" s="224"/>
      <c r="CN87" s="38">
        <f t="shared" si="66"/>
        <v>44.2</v>
      </c>
      <c r="CO87" s="83">
        <f t="shared" si="67"/>
        <v>3.8</v>
      </c>
      <c r="CP87" s="84" t="str">
        <f t="shared" si="68"/>
        <v/>
      </c>
      <c r="CQ87" s="85">
        <f t="shared" si="69"/>
        <v>3.5</v>
      </c>
      <c r="CR87" s="86" t="str">
        <f t="shared" si="70"/>
        <v/>
      </c>
      <c r="CS87" s="87">
        <f t="shared" si="71"/>
        <v>4.5</v>
      </c>
      <c r="CT87" s="84">
        <f t="shared" si="72"/>
        <v>4.5</v>
      </c>
      <c r="CU87" s="85">
        <f t="shared" si="74"/>
        <v>3.5</v>
      </c>
      <c r="CV87" s="86"/>
      <c r="CW87" s="87" t="str">
        <f t="shared" si="75"/>
        <v/>
      </c>
      <c r="CX87" s="88" t="str">
        <f t="shared" si="76"/>
        <v/>
      </c>
      <c r="CY87" s="85" t="str">
        <f t="shared" si="77"/>
        <v/>
      </c>
      <c r="CZ87" s="86"/>
      <c r="DA87" s="87" t="str">
        <f t="shared" si="78"/>
        <v/>
      </c>
      <c r="DB87" s="84" t="str">
        <f t="shared" si="79"/>
        <v/>
      </c>
      <c r="DC87" s="85" t="str">
        <f t="shared" si="80"/>
        <v/>
      </c>
      <c r="DD87" s="89" t="str">
        <f t="shared" si="81"/>
        <v/>
      </c>
      <c r="DE87" s="87" t="str">
        <f t="shared" si="82"/>
        <v/>
      </c>
      <c r="DF87" s="84" t="str">
        <f t="shared" si="83"/>
        <v/>
      </c>
      <c r="DG87" s="85">
        <f t="shared" si="84"/>
        <v>8</v>
      </c>
      <c r="DH87" s="86" t="str">
        <f t="shared" si="85"/>
        <v/>
      </c>
      <c r="DI87" s="87" t="str">
        <f t="shared" si="73"/>
        <v/>
      </c>
      <c r="DJ87" s="247"/>
    </row>
    <row r="88" spans="1:114" ht="15" thickBot="1">
      <c r="A88" s="57" t="s">
        <v>108</v>
      </c>
      <c r="B88" s="68" t="s">
        <v>109</v>
      </c>
      <c r="C88" s="370">
        <v>1.1000000000000001</v>
      </c>
      <c r="D88" s="372">
        <v>1</v>
      </c>
      <c r="E88" s="371"/>
      <c r="F88" s="372"/>
      <c r="G88" s="372"/>
      <c r="H88" s="372"/>
      <c r="I88" s="372"/>
      <c r="J88" s="383">
        <v>1</v>
      </c>
      <c r="K88" s="373"/>
      <c r="L88" s="383">
        <v>1</v>
      </c>
      <c r="M88" s="373"/>
      <c r="N88" s="373"/>
      <c r="O88" s="373"/>
      <c r="P88" s="373"/>
      <c r="Q88" s="373"/>
      <c r="R88" s="373"/>
      <c r="S88" s="373"/>
      <c r="T88" s="373"/>
      <c r="U88" s="363"/>
      <c r="V88" s="363"/>
      <c r="W88" s="363"/>
      <c r="X88" s="363"/>
      <c r="Y88" s="363"/>
      <c r="Z88" s="363"/>
      <c r="AA88" s="363"/>
      <c r="AB88" s="363"/>
      <c r="AC88" s="363">
        <v>1.2</v>
      </c>
      <c r="AD88" s="379"/>
      <c r="AE88" s="379"/>
      <c r="AF88" s="384">
        <v>0.8</v>
      </c>
      <c r="AG88" s="384">
        <v>1.2</v>
      </c>
      <c r="AH88" s="384"/>
      <c r="AI88" s="384"/>
      <c r="AJ88" s="375"/>
      <c r="AK88" s="375"/>
      <c r="AL88" s="375"/>
      <c r="AM88" s="375"/>
      <c r="AN88" s="375"/>
      <c r="AO88" s="385"/>
      <c r="AP88" s="385">
        <v>1.3</v>
      </c>
      <c r="AQ88" s="377">
        <v>1.2</v>
      </c>
      <c r="AR88" s="372"/>
      <c r="AS88" s="372"/>
      <c r="AT88" s="372"/>
      <c r="AU88" s="367"/>
      <c r="AV88" s="385">
        <v>1</v>
      </c>
      <c r="AW88" s="385">
        <v>1</v>
      </c>
      <c r="AX88" s="377">
        <v>0.95</v>
      </c>
      <c r="AY88" s="377">
        <v>1.3</v>
      </c>
      <c r="AZ88" s="363"/>
      <c r="BA88" s="363"/>
      <c r="BB88" s="363"/>
      <c r="BC88" s="363"/>
      <c r="BD88" s="363"/>
      <c r="BE88" s="363"/>
      <c r="BF88" s="385">
        <v>1.2</v>
      </c>
      <c r="BG88" s="367"/>
      <c r="BH88" s="367"/>
      <c r="BI88" s="367"/>
      <c r="BJ88" s="385">
        <v>1.3</v>
      </c>
      <c r="BK88" s="367"/>
      <c r="BL88" s="385">
        <v>1.2</v>
      </c>
      <c r="BM88" s="367"/>
      <c r="BN88" s="367"/>
      <c r="BO88" s="367"/>
      <c r="BP88" s="367"/>
      <c r="BQ88" s="367"/>
      <c r="BR88" s="367"/>
      <c r="BS88" s="367"/>
      <c r="BT88" s="377"/>
      <c r="BU88" s="367"/>
      <c r="BV88" s="377">
        <v>1.3</v>
      </c>
      <c r="BW88" s="367"/>
      <c r="BX88" s="377"/>
      <c r="BY88" s="367"/>
      <c r="BZ88" s="377">
        <v>1.2</v>
      </c>
      <c r="CA88" s="369"/>
      <c r="CB88" s="369"/>
      <c r="CC88" s="369"/>
      <c r="CD88" s="137">
        <v>1.1466666666666667</v>
      </c>
      <c r="CE88" s="32">
        <v>1</v>
      </c>
      <c r="CF88" s="33">
        <v>1.3</v>
      </c>
      <c r="CG88" s="34">
        <v>1.625</v>
      </c>
      <c r="CH88" s="35"/>
      <c r="CI88" s="36">
        <v>1.3</v>
      </c>
      <c r="CJ88" s="37">
        <v>0.95</v>
      </c>
      <c r="CK88" s="258"/>
      <c r="CL88" s="224"/>
      <c r="CM88" s="224"/>
      <c r="CN88" s="38">
        <f t="shared" si="66"/>
        <v>20.249999999999996</v>
      </c>
      <c r="CO88" s="83">
        <f t="shared" si="67"/>
        <v>1.05</v>
      </c>
      <c r="CP88" s="84" t="str">
        <f t="shared" si="68"/>
        <v/>
      </c>
      <c r="CQ88" s="85">
        <f t="shared" si="69"/>
        <v>1</v>
      </c>
      <c r="CR88" s="86" t="str">
        <f t="shared" si="70"/>
        <v/>
      </c>
      <c r="CS88" s="87">
        <f t="shared" si="71"/>
        <v>1.2</v>
      </c>
      <c r="CT88" s="84" t="str">
        <f t="shared" si="72"/>
        <v/>
      </c>
      <c r="CU88" s="85" t="str">
        <f t="shared" si="74"/>
        <v/>
      </c>
      <c r="CV88" s="86"/>
      <c r="CW88" s="87">
        <f t="shared" si="75"/>
        <v>1.25</v>
      </c>
      <c r="CX88" s="88" t="str">
        <f t="shared" si="76"/>
        <v/>
      </c>
      <c r="CY88" s="85" t="str">
        <f t="shared" si="77"/>
        <v/>
      </c>
      <c r="CZ88" s="86"/>
      <c r="DA88" s="87" t="str">
        <f t="shared" si="78"/>
        <v/>
      </c>
      <c r="DB88" s="84" t="str">
        <f t="shared" si="79"/>
        <v/>
      </c>
      <c r="DC88" s="85">
        <f t="shared" si="80"/>
        <v>1.24</v>
      </c>
      <c r="DD88" s="89" t="str">
        <f t="shared" si="81"/>
        <v/>
      </c>
      <c r="DE88" s="87" t="str">
        <f t="shared" si="82"/>
        <v/>
      </c>
      <c r="DF88" s="84">
        <f t="shared" si="83"/>
        <v>1</v>
      </c>
      <c r="DG88" s="85">
        <f t="shared" si="84"/>
        <v>1</v>
      </c>
      <c r="DH88" s="86">
        <f t="shared" si="85"/>
        <v>1.3</v>
      </c>
      <c r="DI88" s="87" t="str">
        <f t="shared" si="73"/>
        <v/>
      </c>
      <c r="DJ88" s="247"/>
    </row>
    <row r="89" spans="1:114" ht="15" thickBot="1">
      <c r="A89" s="57" t="s">
        <v>110</v>
      </c>
      <c r="B89" s="68" t="s">
        <v>109</v>
      </c>
      <c r="C89" s="378">
        <v>1.1000000000000001</v>
      </c>
      <c r="D89" s="372">
        <v>1</v>
      </c>
      <c r="E89" s="372"/>
      <c r="F89" s="372"/>
      <c r="G89" s="372"/>
      <c r="H89" s="372"/>
      <c r="I89" s="372"/>
      <c r="J89" s="383">
        <v>1</v>
      </c>
      <c r="K89" s="373"/>
      <c r="L89" s="373"/>
      <c r="M89" s="373"/>
      <c r="N89" s="373"/>
      <c r="O89" s="373"/>
      <c r="P89" s="373"/>
      <c r="Q89" s="373"/>
      <c r="R89" s="373"/>
      <c r="S89" s="373"/>
      <c r="T89" s="373"/>
      <c r="U89" s="363"/>
      <c r="V89" s="363"/>
      <c r="W89" s="363"/>
      <c r="X89" s="363"/>
      <c r="Y89" s="363"/>
      <c r="Z89" s="363"/>
      <c r="AA89" s="363"/>
      <c r="AB89" s="363"/>
      <c r="AC89" s="363"/>
      <c r="AD89" s="379"/>
      <c r="AE89" s="379"/>
      <c r="AF89" s="384">
        <v>0.8</v>
      </c>
      <c r="AG89" s="384">
        <v>1.2</v>
      </c>
      <c r="AH89" s="384"/>
      <c r="AI89" s="384"/>
      <c r="AJ89" s="375"/>
      <c r="AK89" s="375"/>
      <c r="AL89" s="375"/>
      <c r="AM89" s="375"/>
      <c r="AN89" s="375"/>
      <c r="AO89" s="367"/>
      <c r="AP89" s="385">
        <v>1.3</v>
      </c>
      <c r="AQ89" s="377">
        <v>1.2</v>
      </c>
      <c r="AR89" s="372"/>
      <c r="AS89" s="372"/>
      <c r="AT89" s="372"/>
      <c r="AU89" s="367"/>
      <c r="AV89" s="385">
        <v>1</v>
      </c>
      <c r="AW89" s="385">
        <v>1</v>
      </c>
      <c r="AX89" s="377">
        <v>0.95</v>
      </c>
      <c r="AY89" s="377">
        <v>1.3</v>
      </c>
      <c r="AZ89" s="363"/>
      <c r="BA89" s="363"/>
      <c r="BB89" s="363"/>
      <c r="BC89" s="363"/>
      <c r="BD89" s="363"/>
      <c r="BE89" s="363"/>
      <c r="BF89" s="367"/>
      <c r="BG89" s="367"/>
      <c r="BH89" s="367"/>
      <c r="BI89" s="367"/>
      <c r="BJ89" s="385">
        <v>1.3</v>
      </c>
      <c r="BK89" s="367"/>
      <c r="BL89" s="367"/>
      <c r="BM89" s="367"/>
      <c r="BN89" s="367"/>
      <c r="BO89" s="367"/>
      <c r="BP89" s="367"/>
      <c r="BQ89" s="367"/>
      <c r="BR89" s="367"/>
      <c r="BS89" s="367"/>
      <c r="BT89" s="367"/>
      <c r="BU89" s="367"/>
      <c r="BV89" s="377">
        <v>1.3</v>
      </c>
      <c r="BW89" s="367"/>
      <c r="BX89" s="367"/>
      <c r="BY89" s="367"/>
      <c r="BZ89" s="367"/>
      <c r="CA89" s="369"/>
      <c r="CB89" s="369"/>
      <c r="CC89" s="369"/>
      <c r="CD89" s="137">
        <v>1.1400000000000001</v>
      </c>
      <c r="CE89" s="32">
        <v>1</v>
      </c>
      <c r="CF89" s="33">
        <v>1.3</v>
      </c>
      <c r="CG89" s="34">
        <v>1.625</v>
      </c>
      <c r="CH89" s="35"/>
      <c r="CI89" s="36">
        <v>1.3</v>
      </c>
      <c r="CJ89" s="37">
        <v>0.95</v>
      </c>
      <c r="CK89" s="258"/>
      <c r="CL89" s="224"/>
      <c r="CM89" s="224"/>
      <c r="CN89" s="38">
        <f t="shared" si="66"/>
        <v>14.450000000000003</v>
      </c>
      <c r="CO89" s="83">
        <f t="shared" si="67"/>
        <v>1.05</v>
      </c>
      <c r="CP89" s="84" t="str">
        <f t="shared" si="68"/>
        <v/>
      </c>
      <c r="CQ89" s="85">
        <f t="shared" si="69"/>
        <v>1</v>
      </c>
      <c r="CR89" s="86" t="str">
        <f t="shared" si="70"/>
        <v/>
      </c>
      <c r="CS89" s="87" t="str">
        <f t="shared" si="71"/>
        <v/>
      </c>
      <c r="CT89" s="84" t="str">
        <f t="shared" si="72"/>
        <v/>
      </c>
      <c r="CU89" s="85" t="str">
        <f t="shared" si="74"/>
        <v/>
      </c>
      <c r="CV89" s="86"/>
      <c r="CW89" s="87">
        <f t="shared" si="75"/>
        <v>1.25</v>
      </c>
      <c r="CX89" s="88" t="str">
        <f t="shared" si="76"/>
        <v/>
      </c>
      <c r="CY89" s="85" t="str">
        <f t="shared" si="77"/>
        <v/>
      </c>
      <c r="CZ89" s="86"/>
      <c r="DA89" s="87" t="str">
        <f t="shared" si="78"/>
        <v/>
      </c>
      <c r="DB89" s="84" t="str">
        <f t="shared" si="79"/>
        <v/>
      </c>
      <c r="DC89" s="85">
        <f t="shared" si="80"/>
        <v>1.3</v>
      </c>
      <c r="DD89" s="89" t="str">
        <f t="shared" si="81"/>
        <v/>
      </c>
      <c r="DE89" s="87" t="str">
        <f t="shared" si="82"/>
        <v/>
      </c>
      <c r="DF89" s="84">
        <f t="shared" si="83"/>
        <v>1</v>
      </c>
      <c r="DG89" s="85">
        <f t="shared" si="84"/>
        <v>1</v>
      </c>
      <c r="DH89" s="86">
        <f t="shared" si="85"/>
        <v>1.3</v>
      </c>
      <c r="DI89" s="87" t="str">
        <f t="shared" si="73"/>
        <v/>
      </c>
      <c r="DJ89" s="247"/>
    </row>
    <row r="90" spans="1:114" ht="15" thickBot="1">
      <c r="A90" s="57" t="s">
        <v>111</v>
      </c>
      <c r="B90" s="68" t="s">
        <v>109</v>
      </c>
      <c r="C90" s="378"/>
      <c r="D90" s="372"/>
      <c r="E90" s="372"/>
      <c r="F90" s="372"/>
      <c r="G90" s="372"/>
      <c r="H90" s="372"/>
      <c r="I90" s="372"/>
      <c r="J90" s="373"/>
      <c r="K90" s="373"/>
      <c r="L90" s="373"/>
      <c r="M90" s="373"/>
      <c r="N90" s="373"/>
      <c r="O90" s="373"/>
      <c r="P90" s="373"/>
      <c r="Q90" s="373"/>
      <c r="R90" s="373"/>
      <c r="S90" s="373"/>
      <c r="T90" s="373"/>
      <c r="U90" s="363"/>
      <c r="V90" s="363"/>
      <c r="W90" s="363"/>
      <c r="X90" s="363"/>
      <c r="Y90" s="363"/>
      <c r="Z90" s="363"/>
      <c r="AA90" s="363"/>
      <c r="AB90" s="363"/>
      <c r="AC90" s="363"/>
      <c r="AD90" s="379"/>
      <c r="AE90" s="379"/>
      <c r="AF90" s="379"/>
      <c r="AG90" s="379"/>
      <c r="AH90" s="379"/>
      <c r="AI90" s="379"/>
      <c r="AJ90" s="375"/>
      <c r="AK90" s="375"/>
      <c r="AL90" s="375"/>
      <c r="AM90" s="375"/>
      <c r="AN90" s="375"/>
      <c r="AO90" s="367"/>
      <c r="AP90" s="367"/>
      <c r="AQ90" s="367"/>
      <c r="AR90" s="372"/>
      <c r="AS90" s="372"/>
      <c r="AT90" s="372"/>
      <c r="AU90" s="367"/>
      <c r="AV90" s="367"/>
      <c r="AW90" s="367"/>
      <c r="AX90" s="367"/>
      <c r="AY90" s="367"/>
      <c r="AZ90" s="363"/>
      <c r="BA90" s="363"/>
      <c r="BB90" s="363"/>
      <c r="BC90" s="363"/>
      <c r="BD90" s="363"/>
      <c r="BE90" s="363"/>
      <c r="BF90" s="367"/>
      <c r="BG90" s="367"/>
      <c r="BH90" s="367"/>
      <c r="BI90" s="367"/>
      <c r="BJ90" s="367"/>
      <c r="BK90" s="367"/>
      <c r="BL90" s="367"/>
      <c r="BM90" s="367"/>
      <c r="BN90" s="367"/>
      <c r="BO90" s="367"/>
      <c r="BP90" s="367"/>
      <c r="BQ90" s="367"/>
      <c r="BR90" s="367"/>
      <c r="BS90" s="367"/>
      <c r="BT90" s="367"/>
      <c r="BU90" s="367"/>
      <c r="BV90" s="367"/>
      <c r="BW90" s="367"/>
      <c r="BX90" s="367"/>
      <c r="BY90" s="367"/>
      <c r="BZ90" s="367"/>
      <c r="CA90" s="369"/>
      <c r="CB90" s="369"/>
      <c r="CC90" s="369"/>
      <c r="CD90" s="137" t="s">
        <v>255</v>
      </c>
      <c r="CE90" s="32" t="s">
        <v>255</v>
      </c>
      <c r="CF90" s="33" t="s">
        <v>255</v>
      </c>
      <c r="CG90" s="34" t="s">
        <v>255</v>
      </c>
      <c r="CH90" s="35" t="s">
        <v>255</v>
      </c>
      <c r="CI90" s="36" t="s">
        <v>255</v>
      </c>
      <c r="CJ90" s="37" t="s">
        <v>255</v>
      </c>
      <c r="CK90" s="258"/>
      <c r="CL90" s="224"/>
      <c r="CM90" s="224"/>
      <c r="CN90" s="38">
        <f t="shared" si="66"/>
        <v>0</v>
      </c>
      <c r="CO90" s="83" t="str">
        <f t="shared" si="67"/>
        <v/>
      </c>
      <c r="CP90" s="84" t="str">
        <f t="shared" si="68"/>
        <v/>
      </c>
      <c r="CQ90" s="85" t="str">
        <f t="shared" si="69"/>
        <v/>
      </c>
      <c r="CR90" s="86" t="str">
        <f t="shared" si="70"/>
        <v/>
      </c>
      <c r="CS90" s="87" t="str">
        <f t="shared" si="71"/>
        <v/>
      </c>
      <c r="CT90" s="84" t="str">
        <f t="shared" si="72"/>
        <v/>
      </c>
      <c r="CU90" s="85" t="str">
        <f t="shared" si="74"/>
        <v/>
      </c>
      <c r="CV90" s="86"/>
      <c r="CW90" s="87" t="str">
        <f t="shared" si="75"/>
        <v/>
      </c>
      <c r="CX90" s="88" t="str">
        <f t="shared" si="76"/>
        <v/>
      </c>
      <c r="CY90" s="85" t="str">
        <f t="shared" si="77"/>
        <v/>
      </c>
      <c r="CZ90" s="86"/>
      <c r="DA90" s="87" t="str">
        <f t="shared" si="78"/>
        <v/>
      </c>
      <c r="DB90" s="84" t="str">
        <f t="shared" si="79"/>
        <v/>
      </c>
      <c r="DC90" s="85" t="str">
        <f t="shared" si="80"/>
        <v/>
      </c>
      <c r="DD90" s="89" t="str">
        <f t="shared" si="81"/>
        <v/>
      </c>
      <c r="DE90" s="87" t="str">
        <f t="shared" si="82"/>
        <v/>
      </c>
      <c r="DF90" s="84" t="str">
        <f t="shared" si="83"/>
        <v/>
      </c>
      <c r="DG90" s="85" t="str">
        <f t="shared" si="84"/>
        <v/>
      </c>
      <c r="DH90" s="86" t="str">
        <f t="shared" si="85"/>
        <v/>
      </c>
      <c r="DI90" s="87" t="str">
        <f t="shared" si="73"/>
        <v/>
      </c>
      <c r="DJ90" s="247"/>
    </row>
    <row r="91" spans="1:114" ht="15" thickBot="1">
      <c r="A91" s="57" t="s">
        <v>112</v>
      </c>
      <c r="B91" s="68" t="s">
        <v>109</v>
      </c>
      <c r="C91" s="378"/>
      <c r="D91" s="372">
        <v>1</v>
      </c>
      <c r="E91" s="371"/>
      <c r="F91" s="372"/>
      <c r="G91" s="372"/>
      <c r="H91" s="372"/>
      <c r="I91" s="372"/>
      <c r="J91" s="383"/>
      <c r="K91" s="373"/>
      <c r="L91" s="373"/>
      <c r="M91" s="373"/>
      <c r="N91" s="373"/>
      <c r="O91" s="373"/>
      <c r="P91" s="373"/>
      <c r="Q91" s="373"/>
      <c r="R91" s="373"/>
      <c r="S91" s="373"/>
      <c r="T91" s="373"/>
      <c r="U91" s="381"/>
      <c r="V91" s="363"/>
      <c r="W91" s="363"/>
      <c r="X91" s="363"/>
      <c r="Y91" s="363"/>
      <c r="Z91" s="363"/>
      <c r="AA91" s="363"/>
      <c r="AB91" s="363"/>
      <c r="AC91" s="363"/>
      <c r="AD91" s="379"/>
      <c r="AE91" s="379"/>
      <c r="AF91" s="384">
        <v>0.8</v>
      </c>
      <c r="AG91" s="384">
        <v>1.2</v>
      </c>
      <c r="AH91" s="379"/>
      <c r="AI91" s="379"/>
      <c r="AJ91" s="375"/>
      <c r="AK91" s="375"/>
      <c r="AL91" s="375"/>
      <c r="AM91" s="375"/>
      <c r="AN91" s="375"/>
      <c r="AO91" s="367"/>
      <c r="AP91" s="385">
        <v>1.3</v>
      </c>
      <c r="AQ91" s="377">
        <v>1.2</v>
      </c>
      <c r="AR91" s="372"/>
      <c r="AS91" s="372"/>
      <c r="AT91" s="372"/>
      <c r="AU91" s="367"/>
      <c r="AV91" s="385">
        <v>1</v>
      </c>
      <c r="AW91" s="385">
        <v>1</v>
      </c>
      <c r="AX91" s="377">
        <v>0.95</v>
      </c>
      <c r="AY91" s="377">
        <v>1.3</v>
      </c>
      <c r="AZ91" s="363"/>
      <c r="BA91" s="363"/>
      <c r="BB91" s="363"/>
      <c r="BC91" s="363"/>
      <c r="BD91" s="363"/>
      <c r="BE91" s="363"/>
      <c r="BF91" s="367"/>
      <c r="BG91" s="367"/>
      <c r="BH91" s="367"/>
      <c r="BI91" s="367"/>
      <c r="BJ91" s="367"/>
      <c r="BK91" s="367"/>
      <c r="BL91" s="385">
        <v>1.2</v>
      </c>
      <c r="BM91" s="367"/>
      <c r="BN91" s="367"/>
      <c r="BO91" s="367"/>
      <c r="BP91" s="367"/>
      <c r="BQ91" s="367"/>
      <c r="BR91" s="367"/>
      <c r="BS91" s="367"/>
      <c r="BT91" s="367"/>
      <c r="BU91" s="367"/>
      <c r="BV91" s="367"/>
      <c r="BW91" s="367"/>
      <c r="BX91" s="367"/>
      <c r="BY91" s="367"/>
      <c r="BZ91" s="367"/>
      <c r="CA91" s="369"/>
      <c r="CB91" s="369"/>
      <c r="CC91" s="369"/>
      <c r="CD91" s="137">
        <v>1.1285714285714286</v>
      </c>
      <c r="CE91" s="32">
        <v>1</v>
      </c>
      <c r="CF91" s="33">
        <v>1.3</v>
      </c>
      <c r="CG91" s="34">
        <v>1.625</v>
      </c>
      <c r="CH91" s="35"/>
      <c r="CI91" s="36">
        <v>1.3</v>
      </c>
      <c r="CJ91" s="37">
        <v>0.95</v>
      </c>
      <c r="CK91" s="258"/>
      <c r="CL91" s="224"/>
      <c r="CM91" s="224"/>
      <c r="CN91" s="38">
        <f t="shared" si="66"/>
        <v>10.95</v>
      </c>
      <c r="CO91" s="83">
        <f t="shared" si="67"/>
        <v>1</v>
      </c>
      <c r="CP91" s="84" t="str">
        <f t="shared" si="68"/>
        <v/>
      </c>
      <c r="CQ91" s="85" t="str">
        <f t="shared" si="69"/>
        <v/>
      </c>
      <c r="CR91" s="86" t="str">
        <f t="shared" si="70"/>
        <v/>
      </c>
      <c r="CS91" s="87" t="str">
        <f t="shared" si="71"/>
        <v/>
      </c>
      <c r="CT91" s="84" t="str">
        <f t="shared" si="72"/>
        <v/>
      </c>
      <c r="CU91" s="85" t="str">
        <f t="shared" si="74"/>
        <v/>
      </c>
      <c r="CV91" s="86"/>
      <c r="CW91" s="87">
        <f t="shared" si="75"/>
        <v>1.25</v>
      </c>
      <c r="CX91" s="88" t="str">
        <f t="shared" si="76"/>
        <v/>
      </c>
      <c r="CY91" s="85" t="str">
        <f t="shared" si="77"/>
        <v/>
      </c>
      <c r="CZ91" s="86"/>
      <c r="DA91" s="87" t="str">
        <f t="shared" si="78"/>
        <v/>
      </c>
      <c r="DB91" s="84" t="str">
        <f t="shared" si="79"/>
        <v/>
      </c>
      <c r="DC91" s="85">
        <f t="shared" si="80"/>
        <v>1.2</v>
      </c>
      <c r="DD91" s="89" t="str">
        <f t="shared" si="81"/>
        <v/>
      </c>
      <c r="DE91" s="87" t="str">
        <f t="shared" si="82"/>
        <v/>
      </c>
      <c r="DF91" s="84">
        <f t="shared" si="83"/>
        <v>1</v>
      </c>
      <c r="DG91" s="85">
        <f t="shared" si="84"/>
        <v>1</v>
      </c>
      <c r="DH91" s="86">
        <f t="shared" si="85"/>
        <v>1.3</v>
      </c>
      <c r="DI91" s="87" t="str">
        <f t="shared" si="73"/>
        <v/>
      </c>
      <c r="DJ91" s="247"/>
    </row>
    <row r="92" spans="1:114" ht="15" thickBot="1">
      <c r="A92" s="57" t="s">
        <v>113</v>
      </c>
      <c r="B92" s="68" t="s">
        <v>41</v>
      </c>
      <c r="C92" s="378"/>
      <c r="D92" s="372"/>
      <c r="E92" s="372"/>
      <c r="F92" s="372"/>
      <c r="G92" s="372"/>
      <c r="H92" s="372"/>
      <c r="I92" s="372"/>
      <c r="J92" s="383"/>
      <c r="K92" s="373"/>
      <c r="L92" s="383"/>
      <c r="M92" s="373"/>
      <c r="N92" s="373"/>
      <c r="O92" s="373"/>
      <c r="P92" s="373"/>
      <c r="Q92" s="373"/>
      <c r="R92" s="373"/>
      <c r="S92" s="373"/>
      <c r="T92" s="373"/>
      <c r="U92" s="381"/>
      <c r="V92" s="363"/>
      <c r="W92" s="381"/>
      <c r="X92" s="381"/>
      <c r="Y92" s="363"/>
      <c r="Z92" s="363"/>
      <c r="AA92" s="363"/>
      <c r="AB92" s="363"/>
      <c r="AC92" s="363"/>
      <c r="AD92" s="379"/>
      <c r="AE92" s="379"/>
      <c r="AF92" s="379"/>
      <c r="AG92" s="379"/>
      <c r="AH92" s="379"/>
      <c r="AI92" s="379"/>
      <c r="AJ92" s="375"/>
      <c r="AK92" s="375"/>
      <c r="AL92" s="375"/>
      <c r="AM92" s="375"/>
      <c r="AN92" s="375"/>
      <c r="AO92" s="367"/>
      <c r="AP92" s="367"/>
      <c r="AQ92" s="367"/>
      <c r="AR92" s="372"/>
      <c r="AS92" s="372"/>
      <c r="AT92" s="372"/>
      <c r="AU92" s="385"/>
      <c r="AV92" s="385"/>
      <c r="AW92" s="385"/>
      <c r="AX92" s="367"/>
      <c r="AY92" s="367"/>
      <c r="AZ92" s="363"/>
      <c r="BA92" s="363"/>
      <c r="BB92" s="363"/>
      <c r="BC92" s="363"/>
      <c r="BD92" s="363"/>
      <c r="BE92" s="363"/>
      <c r="BF92" s="367"/>
      <c r="BG92" s="367"/>
      <c r="BH92" s="367"/>
      <c r="BI92" s="367"/>
      <c r="BJ92" s="367"/>
      <c r="BK92" s="367"/>
      <c r="BL92" s="367"/>
      <c r="BM92" s="367"/>
      <c r="BN92" s="367"/>
      <c r="BO92" s="367"/>
      <c r="BP92" s="367"/>
      <c r="BQ92" s="367"/>
      <c r="BR92" s="367"/>
      <c r="BS92" s="367"/>
      <c r="BT92" s="367"/>
      <c r="BU92" s="367"/>
      <c r="BV92" s="367"/>
      <c r="BW92" s="367"/>
      <c r="BX92" s="367"/>
      <c r="BY92" s="367"/>
      <c r="BZ92" s="367"/>
      <c r="CA92" s="369"/>
      <c r="CB92" s="369"/>
      <c r="CC92" s="369"/>
      <c r="CD92" s="137" t="s">
        <v>255</v>
      </c>
      <c r="CE92" s="32" t="s">
        <v>255</v>
      </c>
      <c r="CF92" s="33" t="s">
        <v>255</v>
      </c>
      <c r="CG92" s="34" t="s">
        <v>255</v>
      </c>
      <c r="CH92" s="35" t="s">
        <v>255</v>
      </c>
      <c r="CI92" s="36" t="s">
        <v>255</v>
      </c>
      <c r="CJ92" s="37" t="s">
        <v>255</v>
      </c>
      <c r="CK92" s="258"/>
      <c r="CL92" s="224"/>
      <c r="CM92" s="224"/>
      <c r="CN92" s="38">
        <f t="shared" si="66"/>
        <v>0</v>
      </c>
      <c r="CO92" s="83" t="str">
        <f t="shared" si="67"/>
        <v/>
      </c>
      <c r="CP92" s="84" t="str">
        <f t="shared" si="68"/>
        <v/>
      </c>
      <c r="CQ92" s="85" t="str">
        <f t="shared" si="69"/>
        <v/>
      </c>
      <c r="CR92" s="86" t="str">
        <f t="shared" si="70"/>
        <v/>
      </c>
      <c r="CS92" s="87" t="str">
        <f t="shared" si="71"/>
        <v/>
      </c>
      <c r="CT92" s="84" t="str">
        <f t="shared" si="72"/>
        <v/>
      </c>
      <c r="CU92" s="85" t="str">
        <f t="shared" si="74"/>
        <v/>
      </c>
      <c r="CV92" s="86"/>
      <c r="CW92" s="87" t="str">
        <f t="shared" si="75"/>
        <v/>
      </c>
      <c r="CX92" s="88" t="str">
        <f t="shared" si="76"/>
        <v/>
      </c>
      <c r="CY92" s="85" t="str">
        <f t="shared" si="77"/>
        <v/>
      </c>
      <c r="CZ92" s="86"/>
      <c r="DA92" s="87" t="str">
        <f t="shared" si="78"/>
        <v/>
      </c>
      <c r="DB92" s="84" t="str">
        <f t="shared" si="79"/>
        <v/>
      </c>
      <c r="DC92" s="85" t="str">
        <f t="shared" si="80"/>
        <v/>
      </c>
      <c r="DD92" s="89" t="str">
        <f t="shared" si="81"/>
        <v/>
      </c>
      <c r="DE92" s="87" t="str">
        <f t="shared" si="82"/>
        <v/>
      </c>
      <c r="DF92" s="84" t="str">
        <f t="shared" si="83"/>
        <v/>
      </c>
      <c r="DG92" s="85" t="str">
        <f t="shared" si="84"/>
        <v/>
      </c>
      <c r="DH92" s="86" t="str">
        <f t="shared" si="85"/>
        <v/>
      </c>
      <c r="DI92" s="87" t="str">
        <f t="shared" si="73"/>
        <v/>
      </c>
      <c r="DJ92" s="247"/>
    </row>
    <row r="93" spans="1:114" ht="28.8" thickBot="1">
      <c r="A93" s="57" t="s">
        <v>114</v>
      </c>
      <c r="B93" s="68" t="s">
        <v>41</v>
      </c>
      <c r="C93" s="378"/>
      <c r="D93" s="372"/>
      <c r="E93" s="372"/>
      <c r="F93" s="372"/>
      <c r="G93" s="372"/>
      <c r="H93" s="372"/>
      <c r="I93" s="372"/>
      <c r="J93" s="373"/>
      <c r="K93" s="373"/>
      <c r="L93" s="373"/>
      <c r="M93" s="373"/>
      <c r="N93" s="373"/>
      <c r="O93" s="373"/>
      <c r="P93" s="373"/>
      <c r="Q93" s="373"/>
      <c r="R93" s="373"/>
      <c r="S93" s="373"/>
      <c r="T93" s="373"/>
      <c r="U93" s="363"/>
      <c r="V93" s="363"/>
      <c r="W93" s="363"/>
      <c r="X93" s="363"/>
      <c r="Y93" s="363"/>
      <c r="Z93" s="363"/>
      <c r="AA93" s="363"/>
      <c r="AB93" s="363"/>
      <c r="AC93" s="363"/>
      <c r="AD93" s="379"/>
      <c r="AE93" s="379"/>
      <c r="AF93" s="379"/>
      <c r="AG93" s="379"/>
      <c r="AH93" s="379"/>
      <c r="AI93" s="379"/>
      <c r="AJ93" s="375"/>
      <c r="AK93" s="375"/>
      <c r="AL93" s="375"/>
      <c r="AM93" s="375"/>
      <c r="AN93" s="375"/>
      <c r="AO93" s="367"/>
      <c r="AP93" s="367"/>
      <c r="AQ93" s="367"/>
      <c r="AR93" s="372"/>
      <c r="AS93" s="372"/>
      <c r="AT93" s="372"/>
      <c r="AU93" s="367"/>
      <c r="AV93" s="385"/>
      <c r="AW93" s="367"/>
      <c r="AX93" s="367"/>
      <c r="AY93" s="377">
        <v>13.95</v>
      </c>
      <c r="AZ93" s="363"/>
      <c r="BA93" s="363"/>
      <c r="BB93" s="363"/>
      <c r="BC93" s="363"/>
      <c r="BD93" s="363"/>
      <c r="BE93" s="363"/>
      <c r="BF93" s="367"/>
      <c r="BG93" s="367"/>
      <c r="BH93" s="367"/>
      <c r="BI93" s="367"/>
      <c r="BJ93" s="367"/>
      <c r="BK93" s="367"/>
      <c r="BL93" s="367"/>
      <c r="BM93" s="367"/>
      <c r="BN93" s="367"/>
      <c r="BO93" s="367"/>
      <c r="BP93" s="367"/>
      <c r="BQ93" s="367"/>
      <c r="BR93" s="367"/>
      <c r="BS93" s="367"/>
      <c r="BT93" s="367"/>
      <c r="BU93" s="367"/>
      <c r="BV93" s="377"/>
      <c r="BW93" s="377">
        <v>12</v>
      </c>
      <c r="BX93" s="367"/>
      <c r="BY93" s="367"/>
      <c r="BZ93" s="367"/>
      <c r="CA93" s="369"/>
      <c r="CB93" s="369"/>
      <c r="CC93" s="369"/>
      <c r="CD93" s="137">
        <v>12</v>
      </c>
      <c r="CE93" s="32"/>
      <c r="CF93" s="33"/>
      <c r="CG93" s="34">
        <v>13.95</v>
      </c>
      <c r="CH93" s="35"/>
      <c r="CI93" s="36">
        <v>13.95</v>
      </c>
      <c r="CJ93" s="37" t="s">
        <v>255</v>
      </c>
      <c r="CK93" s="258"/>
      <c r="CL93" s="224"/>
      <c r="CM93" s="224"/>
      <c r="CN93" s="38">
        <f t="shared" si="66"/>
        <v>25.95</v>
      </c>
      <c r="CO93" s="83" t="str">
        <f t="shared" si="67"/>
        <v/>
      </c>
      <c r="CP93" s="84" t="str">
        <f t="shared" si="68"/>
        <v/>
      </c>
      <c r="CQ93" s="85" t="str">
        <f t="shared" si="69"/>
        <v/>
      </c>
      <c r="CR93" s="86" t="str">
        <f t="shared" si="70"/>
        <v/>
      </c>
      <c r="CS93" s="87" t="str">
        <f t="shared" si="71"/>
        <v/>
      </c>
      <c r="CT93" s="84" t="str">
        <f t="shared" si="72"/>
        <v/>
      </c>
      <c r="CU93" s="85" t="str">
        <f t="shared" si="74"/>
        <v/>
      </c>
      <c r="CV93" s="86"/>
      <c r="CW93" s="87" t="str">
        <f t="shared" si="75"/>
        <v/>
      </c>
      <c r="CX93" s="88" t="str">
        <f t="shared" si="76"/>
        <v/>
      </c>
      <c r="CY93" s="85" t="str">
        <f t="shared" si="77"/>
        <v/>
      </c>
      <c r="CZ93" s="86"/>
      <c r="DA93" s="87" t="str">
        <f t="shared" si="78"/>
        <v/>
      </c>
      <c r="DB93" s="84" t="str">
        <f t="shared" si="79"/>
        <v/>
      </c>
      <c r="DC93" s="85" t="str">
        <f t="shared" si="80"/>
        <v/>
      </c>
      <c r="DD93" s="89" t="str">
        <f t="shared" si="81"/>
        <v/>
      </c>
      <c r="DE93" s="87" t="str">
        <f t="shared" si="82"/>
        <v/>
      </c>
      <c r="DF93" s="84" t="str">
        <f t="shared" si="83"/>
        <v/>
      </c>
      <c r="DG93" s="85" t="str">
        <f t="shared" si="84"/>
        <v/>
      </c>
      <c r="DH93" s="86">
        <f t="shared" si="85"/>
        <v>13.95</v>
      </c>
      <c r="DI93" s="87" t="str">
        <f t="shared" si="73"/>
        <v/>
      </c>
      <c r="DJ93" s="247"/>
    </row>
    <row r="94" spans="1:114" ht="15" thickBot="1">
      <c r="A94" s="57" t="s">
        <v>115</v>
      </c>
      <c r="B94" s="68" t="s">
        <v>109</v>
      </c>
      <c r="C94" s="378"/>
      <c r="D94" s="372"/>
      <c r="E94" s="372"/>
      <c r="F94" s="372"/>
      <c r="G94" s="372"/>
      <c r="H94" s="372"/>
      <c r="I94" s="372"/>
      <c r="J94" s="373"/>
      <c r="K94" s="373"/>
      <c r="L94" s="373"/>
      <c r="M94" s="373"/>
      <c r="N94" s="373"/>
      <c r="O94" s="373"/>
      <c r="P94" s="373"/>
      <c r="Q94" s="373"/>
      <c r="R94" s="373"/>
      <c r="S94" s="373"/>
      <c r="T94" s="373"/>
      <c r="U94" s="363"/>
      <c r="V94" s="363"/>
      <c r="W94" s="363"/>
      <c r="X94" s="363"/>
      <c r="Y94" s="363"/>
      <c r="Z94" s="363"/>
      <c r="AA94" s="363"/>
      <c r="AB94" s="363"/>
      <c r="AC94" s="363"/>
      <c r="AD94" s="379"/>
      <c r="AE94" s="379"/>
      <c r="AF94" s="379"/>
      <c r="AG94" s="379"/>
      <c r="AH94" s="379"/>
      <c r="AI94" s="379"/>
      <c r="AJ94" s="375"/>
      <c r="AK94" s="375"/>
      <c r="AL94" s="375"/>
      <c r="AM94" s="375"/>
      <c r="AN94" s="375"/>
      <c r="AO94" s="367"/>
      <c r="AP94" s="367"/>
      <c r="AQ94" s="367"/>
      <c r="AR94" s="372"/>
      <c r="AS94" s="372"/>
      <c r="AT94" s="372"/>
      <c r="AU94" s="367"/>
      <c r="AV94" s="367"/>
      <c r="AW94" s="367"/>
      <c r="AX94" s="367"/>
      <c r="AY94" s="367"/>
      <c r="AZ94" s="363"/>
      <c r="BA94" s="363"/>
      <c r="BB94" s="363"/>
      <c r="BC94" s="363"/>
      <c r="BD94" s="363"/>
      <c r="BE94" s="363"/>
      <c r="BF94" s="367"/>
      <c r="BG94" s="367"/>
      <c r="BH94" s="367"/>
      <c r="BI94" s="367"/>
      <c r="BJ94" s="367"/>
      <c r="BK94" s="367"/>
      <c r="BL94" s="367"/>
      <c r="BM94" s="367"/>
      <c r="BN94" s="367"/>
      <c r="BO94" s="367"/>
      <c r="BP94" s="367"/>
      <c r="BQ94" s="367"/>
      <c r="BR94" s="367"/>
      <c r="BS94" s="367"/>
      <c r="BT94" s="367"/>
      <c r="BU94" s="367"/>
      <c r="BV94" s="367"/>
      <c r="BW94" s="367"/>
      <c r="BX94" s="367"/>
      <c r="BY94" s="367"/>
      <c r="BZ94" s="367"/>
      <c r="CA94" s="369"/>
      <c r="CB94" s="369"/>
      <c r="CC94" s="369"/>
      <c r="CD94" s="137" t="s">
        <v>255</v>
      </c>
      <c r="CE94" s="32" t="s">
        <v>255</v>
      </c>
      <c r="CF94" s="33" t="s">
        <v>255</v>
      </c>
      <c r="CG94" s="34" t="s">
        <v>255</v>
      </c>
      <c r="CH94" s="35" t="s">
        <v>255</v>
      </c>
      <c r="CI94" s="36" t="s">
        <v>255</v>
      </c>
      <c r="CJ94" s="37" t="s">
        <v>255</v>
      </c>
      <c r="CK94" s="258"/>
      <c r="CL94" s="224"/>
      <c r="CM94" s="224"/>
      <c r="CN94" s="38">
        <f t="shared" si="66"/>
        <v>0</v>
      </c>
      <c r="CO94" s="83" t="str">
        <f t="shared" si="67"/>
        <v/>
      </c>
      <c r="CP94" s="84" t="str">
        <f t="shared" si="68"/>
        <v/>
      </c>
      <c r="CQ94" s="85" t="str">
        <f t="shared" si="69"/>
        <v/>
      </c>
      <c r="CR94" s="86" t="str">
        <f t="shared" si="70"/>
        <v/>
      </c>
      <c r="CS94" s="87" t="str">
        <f t="shared" si="71"/>
        <v/>
      </c>
      <c r="CT94" s="84" t="str">
        <f t="shared" si="72"/>
        <v/>
      </c>
      <c r="CU94" s="85" t="str">
        <f t="shared" si="74"/>
        <v/>
      </c>
      <c r="CV94" s="86"/>
      <c r="CW94" s="87" t="str">
        <f t="shared" si="75"/>
        <v/>
      </c>
      <c r="CX94" s="88" t="str">
        <f t="shared" si="76"/>
        <v/>
      </c>
      <c r="CY94" s="85" t="str">
        <f t="shared" si="77"/>
        <v/>
      </c>
      <c r="CZ94" s="86"/>
      <c r="DA94" s="87" t="str">
        <f t="shared" si="78"/>
        <v/>
      </c>
      <c r="DB94" s="84" t="str">
        <f t="shared" si="79"/>
        <v/>
      </c>
      <c r="DC94" s="85" t="str">
        <f t="shared" si="80"/>
        <v/>
      </c>
      <c r="DD94" s="89" t="str">
        <f t="shared" si="81"/>
        <v/>
      </c>
      <c r="DE94" s="87" t="str">
        <f t="shared" si="82"/>
        <v/>
      </c>
      <c r="DF94" s="84" t="str">
        <f t="shared" si="83"/>
        <v/>
      </c>
      <c r="DG94" s="85" t="str">
        <f t="shared" si="84"/>
        <v/>
      </c>
      <c r="DH94" s="86" t="str">
        <f t="shared" si="85"/>
        <v/>
      </c>
      <c r="DI94" s="87" t="str">
        <f t="shared" si="73"/>
        <v/>
      </c>
      <c r="DJ94" s="247"/>
    </row>
    <row r="95" spans="1:114" ht="15" thickBot="1">
      <c r="A95" s="57" t="s">
        <v>116</v>
      </c>
      <c r="B95" s="68" t="s">
        <v>41</v>
      </c>
      <c r="C95" s="378"/>
      <c r="D95" s="372"/>
      <c r="E95" s="372"/>
      <c r="F95" s="372"/>
      <c r="G95" s="372"/>
      <c r="H95" s="372"/>
      <c r="I95" s="372"/>
      <c r="J95" s="373"/>
      <c r="K95" s="373"/>
      <c r="L95" s="383"/>
      <c r="M95" s="373"/>
      <c r="N95" s="373"/>
      <c r="O95" s="373"/>
      <c r="P95" s="373"/>
      <c r="Q95" s="373"/>
      <c r="R95" s="373"/>
      <c r="S95" s="373"/>
      <c r="T95" s="373"/>
      <c r="U95" s="363"/>
      <c r="V95" s="363"/>
      <c r="W95" s="363"/>
      <c r="X95" s="363"/>
      <c r="Y95" s="363"/>
      <c r="Z95" s="363"/>
      <c r="AA95" s="363"/>
      <c r="AB95" s="363"/>
      <c r="AC95" s="363"/>
      <c r="AD95" s="379"/>
      <c r="AE95" s="379"/>
      <c r="AF95" s="379"/>
      <c r="AG95" s="379"/>
      <c r="AH95" s="379"/>
      <c r="AI95" s="379"/>
      <c r="AJ95" s="375"/>
      <c r="AK95" s="375"/>
      <c r="AL95" s="375"/>
      <c r="AM95" s="375"/>
      <c r="AN95" s="375"/>
      <c r="AO95" s="367"/>
      <c r="AP95" s="367"/>
      <c r="AQ95" s="367"/>
      <c r="AR95" s="372"/>
      <c r="AS95" s="372"/>
      <c r="AT95" s="372"/>
      <c r="AU95" s="367"/>
      <c r="AV95" s="367"/>
      <c r="AW95" s="367"/>
      <c r="AX95" s="367"/>
      <c r="AY95" s="367"/>
      <c r="AZ95" s="363"/>
      <c r="BA95" s="363"/>
      <c r="BB95" s="363"/>
      <c r="BC95" s="363"/>
      <c r="BD95" s="363"/>
      <c r="BE95" s="363"/>
      <c r="BF95" s="367"/>
      <c r="BG95" s="367"/>
      <c r="BH95" s="367"/>
      <c r="BI95" s="367"/>
      <c r="BJ95" s="367"/>
      <c r="BK95" s="367"/>
      <c r="BL95" s="367"/>
      <c r="BM95" s="367"/>
      <c r="BN95" s="367"/>
      <c r="BO95" s="367"/>
      <c r="BP95" s="367"/>
      <c r="BQ95" s="367"/>
      <c r="BR95" s="367"/>
      <c r="BS95" s="367"/>
      <c r="BT95" s="367"/>
      <c r="BU95" s="367"/>
      <c r="BV95" s="367"/>
      <c r="BW95" s="367"/>
      <c r="BX95" s="367"/>
      <c r="BY95" s="367"/>
      <c r="BZ95" s="367"/>
      <c r="CA95" s="369"/>
      <c r="CB95" s="369"/>
      <c r="CC95" s="369"/>
      <c r="CD95" s="137" t="s">
        <v>255</v>
      </c>
      <c r="CE95" s="32" t="s">
        <v>255</v>
      </c>
      <c r="CF95" s="33" t="s">
        <v>255</v>
      </c>
      <c r="CG95" s="34" t="s">
        <v>255</v>
      </c>
      <c r="CH95" s="35" t="s">
        <v>255</v>
      </c>
      <c r="CI95" s="36" t="s">
        <v>255</v>
      </c>
      <c r="CJ95" s="37" t="s">
        <v>255</v>
      </c>
      <c r="CK95" s="258"/>
      <c r="CL95" s="224"/>
      <c r="CM95" s="224"/>
      <c r="CN95" s="38">
        <f t="shared" si="66"/>
        <v>0</v>
      </c>
      <c r="CO95" s="83" t="str">
        <f t="shared" si="67"/>
        <v/>
      </c>
      <c r="CP95" s="84" t="str">
        <f t="shared" si="68"/>
        <v/>
      </c>
      <c r="CQ95" s="85" t="str">
        <f t="shared" si="69"/>
        <v/>
      </c>
      <c r="CR95" s="86" t="str">
        <f t="shared" si="70"/>
        <v/>
      </c>
      <c r="CS95" s="87" t="str">
        <f t="shared" si="71"/>
        <v/>
      </c>
      <c r="CT95" s="84" t="str">
        <f t="shared" si="72"/>
        <v/>
      </c>
      <c r="CU95" s="85" t="str">
        <f t="shared" si="74"/>
        <v/>
      </c>
      <c r="CV95" s="86"/>
      <c r="CW95" s="87" t="str">
        <f t="shared" si="75"/>
        <v/>
      </c>
      <c r="CX95" s="88" t="str">
        <f t="shared" si="76"/>
        <v/>
      </c>
      <c r="CY95" s="85" t="str">
        <f t="shared" si="77"/>
        <v/>
      </c>
      <c r="CZ95" s="86"/>
      <c r="DA95" s="87" t="str">
        <f t="shared" si="78"/>
        <v/>
      </c>
      <c r="DB95" s="84" t="str">
        <f t="shared" si="79"/>
        <v/>
      </c>
      <c r="DC95" s="85" t="str">
        <f t="shared" si="80"/>
        <v/>
      </c>
      <c r="DD95" s="89" t="str">
        <f t="shared" si="81"/>
        <v/>
      </c>
      <c r="DE95" s="87" t="str">
        <f t="shared" si="82"/>
        <v/>
      </c>
      <c r="DF95" s="84" t="str">
        <f t="shared" si="83"/>
        <v/>
      </c>
      <c r="DG95" s="85" t="str">
        <f t="shared" si="84"/>
        <v/>
      </c>
      <c r="DH95" s="86" t="str">
        <f t="shared" si="85"/>
        <v/>
      </c>
      <c r="DI95" s="87" t="str">
        <f t="shared" si="73"/>
        <v/>
      </c>
      <c r="DJ95" s="247"/>
    </row>
    <row r="96" spans="1:114" ht="15" thickBot="1">
      <c r="A96" s="57" t="s">
        <v>116</v>
      </c>
      <c r="B96" s="68" t="s">
        <v>44</v>
      </c>
      <c r="C96" s="378"/>
      <c r="D96" s="372"/>
      <c r="E96" s="371"/>
      <c r="F96" s="372"/>
      <c r="G96" s="372"/>
      <c r="H96" s="372"/>
      <c r="I96" s="372"/>
      <c r="J96" s="383"/>
      <c r="K96" s="373"/>
      <c r="L96" s="373"/>
      <c r="M96" s="373"/>
      <c r="N96" s="373"/>
      <c r="O96" s="373"/>
      <c r="P96" s="373"/>
      <c r="Q96" s="373"/>
      <c r="R96" s="373"/>
      <c r="S96" s="373"/>
      <c r="T96" s="373"/>
      <c r="U96" s="363"/>
      <c r="V96" s="363"/>
      <c r="W96" s="363"/>
      <c r="X96" s="363"/>
      <c r="Y96" s="363"/>
      <c r="Z96" s="363"/>
      <c r="AA96" s="363"/>
      <c r="AB96" s="363"/>
      <c r="AC96" s="363"/>
      <c r="AD96" s="379"/>
      <c r="AE96" s="379"/>
      <c r="AF96" s="379"/>
      <c r="AG96" s="379"/>
      <c r="AH96" s="379"/>
      <c r="AI96" s="379"/>
      <c r="AJ96" s="375"/>
      <c r="AK96" s="375"/>
      <c r="AL96" s="375"/>
      <c r="AM96" s="375"/>
      <c r="AN96" s="375"/>
      <c r="AO96" s="367"/>
      <c r="AP96" s="367"/>
      <c r="AQ96" s="367"/>
      <c r="AR96" s="372"/>
      <c r="AS96" s="372"/>
      <c r="AT96" s="372"/>
      <c r="AU96" s="367"/>
      <c r="AV96" s="367"/>
      <c r="AW96" s="367"/>
      <c r="AX96" s="367"/>
      <c r="AY96" s="367"/>
      <c r="AZ96" s="363"/>
      <c r="BA96" s="363"/>
      <c r="BB96" s="363"/>
      <c r="BC96" s="363"/>
      <c r="BD96" s="363"/>
      <c r="BE96" s="363"/>
      <c r="BF96" s="367"/>
      <c r="BG96" s="367"/>
      <c r="BH96" s="367"/>
      <c r="BI96" s="367"/>
      <c r="BJ96" s="367"/>
      <c r="BK96" s="367"/>
      <c r="BL96" s="367"/>
      <c r="BM96" s="367"/>
      <c r="BN96" s="367"/>
      <c r="BO96" s="367"/>
      <c r="BP96" s="367"/>
      <c r="BQ96" s="367"/>
      <c r="BR96" s="367"/>
      <c r="BS96" s="367"/>
      <c r="BT96" s="367"/>
      <c r="BU96" s="367"/>
      <c r="BV96" s="367"/>
      <c r="BW96" s="367"/>
      <c r="BX96" s="367"/>
      <c r="BY96" s="367"/>
      <c r="BZ96" s="367"/>
      <c r="CA96" s="369"/>
      <c r="CB96" s="369"/>
      <c r="CC96" s="369"/>
      <c r="CD96" s="137" t="s">
        <v>255</v>
      </c>
      <c r="CE96" s="32" t="s">
        <v>255</v>
      </c>
      <c r="CF96" s="33" t="s">
        <v>255</v>
      </c>
      <c r="CG96" s="34" t="s">
        <v>255</v>
      </c>
      <c r="CH96" s="35" t="s">
        <v>255</v>
      </c>
      <c r="CI96" s="36" t="s">
        <v>255</v>
      </c>
      <c r="CJ96" s="37" t="s">
        <v>255</v>
      </c>
      <c r="CK96" s="258"/>
      <c r="CL96" s="224"/>
      <c r="CM96" s="224"/>
      <c r="CN96" s="38">
        <f t="shared" si="66"/>
        <v>0</v>
      </c>
      <c r="CO96" s="83" t="str">
        <f t="shared" si="67"/>
        <v/>
      </c>
      <c r="CP96" s="84" t="str">
        <f t="shared" si="68"/>
        <v/>
      </c>
      <c r="CQ96" s="85" t="str">
        <f t="shared" si="69"/>
        <v/>
      </c>
      <c r="CR96" s="86" t="str">
        <f t="shared" si="70"/>
        <v/>
      </c>
      <c r="CS96" s="87" t="str">
        <f t="shared" si="71"/>
        <v/>
      </c>
      <c r="CT96" s="84" t="str">
        <f t="shared" si="72"/>
        <v/>
      </c>
      <c r="CU96" s="85" t="str">
        <f t="shared" si="74"/>
        <v/>
      </c>
      <c r="CV96" s="86"/>
      <c r="CW96" s="87" t="str">
        <f t="shared" si="75"/>
        <v/>
      </c>
      <c r="CX96" s="88" t="str">
        <f t="shared" si="76"/>
        <v/>
      </c>
      <c r="CY96" s="85" t="str">
        <f t="shared" si="77"/>
        <v/>
      </c>
      <c r="CZ96" s="86"/>
      <c r="DA96" s="87" t="str">
        <f t="shared" si="78"/>
        <v/>
      </c>
      <c r="DB96" s="84" t="str">
        <f t="shared" si="79"/>
        <v/>
      </c>
      <c r="DC96" s="85" t="str">
        <f t="shared" si="80"/>
        <v/>
      </c>
      <c r="DD96" s="89" t="str">
        <f t="shared" si="81"/>
        <v/>
      </c>
      <c r="DE96" s="87" t="str">
        <f t="shared" si="82"/>
        <v/>
      </c>
      <c r="DF96" s="84" t="str">
        <f t="shared" si="83"/>
        <v/>
      </c>
      <c r="DG96" s="85" t="str">
        <f t="shared" si="84"/>
        <v/>
      </c>
      <c r="DH96" s="86" t="str">
        <f t="shared" si="85"/>
        <v/>
      </c>
      <c r="DI96" s="87" t="str">
        <f t="shared" si="73"/>
        <v/>
      </c>
      <c r="DJ96" s="247"/>
    </row>
    <row r="97" spans="1:114" ht="17.25" customHeight="1" thickBot="1">
      <c r="A97" s="57" t="s">
        <v>211</v>
      </c>
      <c r="B97" s="68" t="s">
        <v>109</v>
      </c>
      <c r="C97" s="378"/>
      <c r="D97" s="372"/>
      <c r="E97" s="371"/>
      <c r="F97" s="372"/>
      <c r="G97" s="372"/>
      <c r="H97" s="372"/>
      <c r="I97" s="372"/>
      <c r="J97" s="383">
        <v>1</v>
      </c>
      <c r="K97" s="373"/>
      <c r="L97" s="373"/>
      <c r="M97" s="373"/>
      <c r="N97" s="373"/>
      <c r="O97" s="373"/>
      <c r="P97" s="373"/>
      <c r="Q97" s="373"/>
      <c r="R97" s="373"/>
      <c r="S97" s="373"/>
      <c r="T97" s="373"/>
      <c r="U97" s="363"/>
      <c r="V97" s="363"/>
      <c r="W97" s="363"/>
      <c r="X97" s="363"/>
      <c r="Y97" s="363"/>
      <c r="Z97" s="363"/>
      <c r="AA97" s="363"/>
      <c r="AB97" s="363"/>
      <c r="AC97" s="363"/>
      <c r="AD97" s="379"/>
      <c r="AE97" s="379"/>
      <c r="AF97" s="384">
        <v>0.8</v>
      </c>
      <c r="AG97" s="379"/>
      <c r="AH97" s="379"/>
      <c r="AI97" s="379"/>
      <c r="AJ97" s="375"/>
      <c r="AK97" s="375"/>
      <c r="AL97" s="375"/>
      <c r="AM97" s="375"/>
      <c r="AN97" s="375"/>
      <c r="AO97" s="367"/>
      <c r="AP97" s="367"/>
      <c r="AQ97" s="367"/>
      <c r="AR97" s="372"/>
      <c r="AS97" s="372"/>
      <c r="AT97" s="372"/>
      <c r="AU97" s="367"/>
      <c r="AV97" s="367"/>
      <c r="AW97" s="367"/>
      <c r="AX97" s="367"/>
      <c r="AY97" s="367"/>
      <c r="AZ97" s="363"/>
      <c r="BA97" s="363"/>
      <c r="BB97" s="363"/>
      <c r="BC97" s="363"/>
      <c r="BD97" s="363"/>
      <c r="BE97" s="363"/>
      <c r="BF97" s="367"/>
      <c r="BG97" s="367"/>
      <c r="BH97" s="367"/>
      <c r="BI97" s="367"/>
      <c r="BJ97" s="367"/>
      <c r="BK97" s="367"/>
      <c r="BL97" s="367"/>
      <c r="BM97" s="367"/>
      <c r="BN97" s="367"/>
      <c r="BO97" s="367"/>
      <c r="BP97" s="367"/>
      <c r="BQ97" s="367"/>
      <c r="BR97" s="367"/>
      <c r="BS97" s="367"/>
      <c r="BT97" s="367"/>
      <c r="BU97" s="367"/>
      <c r="BV97" s="367"/>
      <c r="BW97" s="367"/>
      <c r="BX97" s="367"/>
      <c r="BY97" s="367"/>
      <c r="BZ97" s="367"/>
      <c r="CA97" s="369"/>
      <c r="CB97" s="369"/>
      <c r="CC97" s="369"/>
      <c r="CD97" s="137">
        <v>1</v>
      </c>
      <c r="CE97" s="32"/>
      <c r="CF97" s="33"/>
      <c r="CG97" s="34">
        <v>0.8</v>
      </c>
      <c r="CH97" s="35"/>
      <c r="CI97" s="36">
        <v>0.8</v>
      </c>
      <c r="CJ97" s="37" t="s">
        <v>255</v>
      </c>
      <c r="CK97" s="258"/>
      <c r="CL97" s="224"/>
      <c r="CM97" s="224"/>
      <c r="CN97" s="38">
        <f t="shared" si="66"/>
        <v>1.8</v>
      </c>
      <c r="CO97" s="83" t="str">
        <f t="shared" si="67"/>
        <v/>
      </c>
      <c r="CP97" s="84" t="str">
        <f t="shared" si="68"/>
        <v/>
      </c>
      <c r="CQ97" s="85">
        <f t="shared" si="69"/>
        <v>1</v>
      </c>
      <c r="CR97" s="86" t="str">
        <f t="shared" si="70"/>
        <v/>
      </c>
      <c r="CS97" s="87" t="str">
        <f t="shared" si="71"/>
        <v/>
      </c>
      <c r="CT97" s="84" t="str">
        <f t="shared" si="72"/>
        <v/>
      </c>
      <c r="CU97" s="85" t="str">
        <f t="shared" si="74"/>
        <v/>
      </c>
      <c r="CV97" s="86"/>
      <c r="CW97" s="87" t="str">
        <f t="shared" si="75"/>
        <v/>
      </c>
      <c r="CX97" s="88" t="str">
        <f t="shared" si="76"/>
        <v/>
      </c>
      <c r="CY97" s="85" t="str">
        <f t="shared" si="77"/>
        <v/>
      </c>
      <c r="CZ97" s="86"/>
      <c r="DA97" s="87" t="str">
        <f t="shared" si="78"/>
        <v/>
      </c>
      <c r="DB97" s="84" t="str">
        <f t="shared" si="79"/>
        <v/>
      </c>
      <c r="DC97" s="85" t="str">
        <f t="shared" si="80"/>
        <v/>
      </c>
      <c r="DD97" s="89" t="str">
        <f t="shared" si="81"/>
        <v/>
      </c>
      <c r="DE97" s="87" t="str">
        <f t="shared" si="82"/>
        <v/>
      </c>
      <c r="DF97" s="84">
        <f t="shared" si="83"/>
        <v>0.8</v>
      </c>
      <c r="DG97" s="85" t="str">
        <f t="shared" si="84"/>
        <v/>
      </c>
      <c r="DH97" s="86" t="str">
        <f t="shared" si="85"/>
        <v/>
      </c>
      <c r="DI97" s="87" t="str">
        <f t="shared" si="73"/>
        <v/>
      </c>
      <c r="DJ97" s="247"/>
    </row>
    <row r="98" spans="1:114" ht="15" thickBot="1">
      <c r="A98" s="57" t="s">
        <v>117</v>
      </c>
      <c r="B98" s="68" t="s">
        <v>109</v>
      </c>
      <c r="C98" s="378"/>
      <c r="D98" s="372"/>
      <c r="E98" s="372"/>
      <c r="F98" s="372"/>
      <c r="G98" s="372"/>
      <c r="H98" s="372"/>
      <c r="I98" s="372"/>
      <c r="J98" s="383"/>
      <c r="K98" s="373"/>
      <c r="L98" s="373"/>
      <c r="M98" s="373"/>
      <c r="N98" s="373"/>
      <c r="O98" s="373"/>
      <c r="P98" s="373"/>
      <c r="Q98" s="390"/>
      <c r="R98" s="390"/>
      <c r="S98" s="390"/>
      <c r="T98" s="390"/>
      <c r="U98" s="363"/>
      <c r="V98" s="363"/>
      <c r="W98" s="363"/>
      <c r="X98" s="363"/>
      <c r="Y98" s="363"/>
      <c r="Z98" s="363"/>
      <c r="AA98" s="363"/>
      <c r="AB98" s="363"/>
      <c r="AC98" s="363"/>
      <c r="AD98" s="379"/>
      <c r="AE98" s="379"/>
      <c r="AF98" s="379"/>
      <c r="AG98" s="379"/>
      <c r="AH98" s="379"/>
      <c r="AI98" s="379"/>
      <c r="AJ98" s="375"/>
      <c r="AK98" s="375"/>
      <c r="AL98" s="375"/>
      <c r="AM98" s="375"/>
      <c r="AN98" s="375"/>
      <c r="AO98" s="367"/>
      <c r="AP98" s="367"/>
      <c r="AQ98" s="367"/>
      <c r="AR98" s="372"/>
      <c r="AS98" s="372"/>
      <c r="AT98" s="372"/>
      <c r="AU98" s="367"/>
      <c r="AV98" s="367"/>
      <c r="AW98" s="367"/>
      <c r="AX98" s="367"/>
      <c r="AY98" s="367"/>
      <c r="AZ98" s="363"/>
      <c r="BA98" s="363"/>
      <c r="BB98" s="363"/>
      <c r="BC98" s="363"/>
      <c r="BD98" s="363"/>
      <c r="BE98" s="363"/>
      <c r="BF98" s="367"/>
      <c r="BG98" s="367"/>
      <c r="BH98" s="367"/>
      <c r="BI98" s="367"/>
      <c r="BJ98" s="367"/>
      <c r="BK98" s="367"/>
      <c r="BL98" s="367"/>
      <c r="BM98" s="367"/>
      <c r="BN98" s="367"/>
      <c r="BO98" s="367"/>
      <c r="BP98" s="367"/>
      <c r="BQ98" s="367"/>
      <c r="BR98" s="367"/>
      <c r="BS98" s="367"/>
      <c r="BT98" s="367"/>
      <c r="BU98" s="367"/>
      <c r="BV98" s="367"/>
      <c r="BW98" s="367"/>
      <c r="BX98" s="367"/>
      <c r="BY98" s="367"/>
      <c r="BZ98" s="367"/>
      <c r="CA98" s="369"/>
      <c r="CB98" s="369"/>
      <c r="CC98" s="369"/>
      <c r="CD98" s="137" t="s">
        <v>255</v>
      </c>
      <c r="CE98" s="32" t="s">
        <v>255</v>
      </c>
      <c r="CF98" s="33" t="s">
        <v>255</v>
      </c>
      <c r="CG98" s="34" t="s">
        <v>255</v>
      </c>
      <c r="CH98" s="35" t="s">
        <v>255</v>
      </c>
      <c r="CI98" s="36" t="s">
        <v>255</v>
      </c>
      <c r="CJ98" s="37" t="s">
        <v>255</v>
      </c>
      <c r="CK98" s="258"/>
      <c r="CL98" s="224"/>
      <c r="CM98" s="224"/>
      <c r="CN98" s="38">
        <f t="shared" si="66"/>
        <v>0</v>
      </c>
      <c r="CO98" s="83" t="str">
        <f t="shared" si="67"/>
        <v/>
      </c>
      <c r="CP98" s="84" t="str">
        <f t="shared" si="68"/>
        <v/>
      </c>
      <c r="CQ98" s="85" t="str">
        <f t="shared" si="69"/>
        <v/>
      </c>
      <c r="CR98" s="86" t="str">
        <f t="shared" si="70"/>
        <v/>
      </c>
      <c r="CS98" s="87" t="str">
        <f t="shared" si="71"/>
        <v/>
      </c>
      <c r="CT98" s="84" t="str">
        <f t="shared" si="72"/>
        <v/>
      </c>
      <c r="CU98" s="85" t="str">
        <f t="shared" si="74"/>
        <v/>
      </c>
      <c r="CV98" s="86"/>
      <c r="CW98" s="87" t="str">
        <f t="shared" si="75"/>
        <v/>
      </c>
      <c r="CX98" s="88" t="str">
        <f t="shared" si="76"/>
        <v/>
      </c>
      <c r="CY98" s="85" t="str">
        <f t="shared" si="77"/>
        <v/>
      </c>
      <c r="CZ98" s="86"/>
      <c r="DA98" s="87" t="str">
        <f t="shared" si="78"/>
        <v/>
      </c>
      <c r="DB98" s="84" t="str">
        <f t="shared" si="79"/>
        <v/>
      </c>
      <c r="DC98" s="85" t="str">
        <f t="shared" si="80"/>
        <v/>
      </c>
      <c r="DD98" s="89" t="str">
        <f t="shared" si="81"/>
        <v/>
      </c>
      <c r="DE98" s="87" t="str">
        <f t="shared" si="82"/>
        <v/>
      </c>
      <c r="DF98" s="84" t="str">
        <f t="shared" si="83"/>
        <v/>
      </c>
      <c r="DG98" s="85" t="str">
        <f t="shared" si="84"/>
        <v/>
      </c>
      <c r="DH98" s="86" t="str">
        <f t="shared" si="85"/>
        <v/>
      </c>
      <c r="DI98" s="87" t="str">
        <f t="shared" si="73"/>
        <v/>
      </c>
      <c r="DJ98" s="247"/>
    </row>
    <row r="99" spans="1:114" ht="29.4" thickBot="1">
      <c r="A99" s="57" t="s">
        <v>118</v>
      </c>
      <c r="B99" s="68" t="s">
        <v>41</v>
      </c>
      <c r="C99" s="378"/>
      <c r="D99" s="372"/>
      <c r="E99" s="372"/>
      <c r="F99" s="372"/>
      <c r="G99" s="372"/>
      <c r="H99" s="372"/>
      <c r="I99" s="372"/>
      <c r="J99" s="383">
        <v>8</v>
      </c>
      <c r="K99" s="373"/>
      <c r="L99" s="382">
        <v>5</v>
      </c>
      <c r="M99" s="373"/>
      <c r="N99" s="373"/>
      <c r="O99" s="373"/>
      <c r="P99" s="382" t="s">
        <v>305</v>
      </c>
      <c r="Q99" s="382">
        <v>7</v>
      </c>
      <c r="R99" s="373"/>
      <c r="S99" s="373"/>
      <c r="T99" s="373"/>
      <c r="U99" s="363"/>
      <c r="V99" s="363"/>
      <c r="W99" s="363"/>
      <c r="X99" s="363"/>
      <c r="Y99" s="363"/>
      <c r="Z99" s="363"/>
      <c r="AA99" s="363"/>
      <c r="AB99" s="363"/>
      <c r="AC99" s="363"/>
      <c r="AD99" s="379"/>
      <c r="AE99" s="379"/>
      <c r="AF99" s="379"/>
      <c r="AG99" s="384">
        <v>6.9</v>
      </c>
      <c r="AH99" s="384">
        <v>7</v>
      </c>
      <c r="AI99" s="384">
        <v>7.9</v>
      </c>
      <c r="AJ99" s="375"/>
      <c r="AK99" s="376">
        <v>7.5</v>
      </c>
      <c r="AL99" s="375"/>
      <c r="AM99" s="375"/>
      <c r="AN99" s="375"/>
      <c r="AO99" s="367"/>
      <c r="AP99" s="367"/>
      <c r="AQ99" s="367"/>
      <c r="AR99" s="372"/>
      <c r="AS99" s="372"/>
      <c r="AT99" s="372"/>
      <c r="AU99" s="367"/>
      <c r="AV99" s="385">
        <v>7</v>
      </c>
      <c r="AW99" s="377">
        <v>8</v>
      </c>
      <c r="AX99" s="377">
        <v>4</v>
      </c>
      <c r="AY99" s="377">
        <v>7.2</v>
      </c>
      <c r="AZ99" s="363"/>
      <c r="BA99" s="363"/>
      <c r="BB99" s="363"/>
      <c r="BC99" s="363"/>
      <c r="BD99" s="363"/>
      <c r="BE99" s="363"/>
      <c r="BF99" s="385">
        <v>10</v>
      </c>
      <c r="BG99" s="385">
        <v>10</v>
      </c>
      <c r="BH99" s="367"/>
      <c r="BI99" s="367"/>
      <c r="BJ99" s="367"/>
      <c r="BK99" s="367"/>
      <c r="BL99" s="385">
        <v>6</v>
      </c>
      <c r="BM99" s="367"/>
      <c r="BN99" s="367"/>
      <c r="BO99" s="367"/>
      <c r="BP99" s="367"/>
      <c r="BQ99" s="367"/>
      <c r="BR99" s="367"/>
      <c r="BS99" s="367"/>
      <c r="BT99" s="367"/>
      <c r="BU99" s="377">
        <v>6.7</v>
      </c>
      <c r="BV99" s="377">
        <v>6</v>
      </c>
      <c r="BW99" s="367"/>
      <c r="BX99" s="367"/>
      <c r="BY99" s="377">
        <v>10</v>
      </c>
      <c r="BZ99" s="377">
        <v>10</v>
      </c>
      <c r="CA99" s="369"/>
      <c r="CB99" s="369"/>
      <c r="CC99" s="369"/>
      <c r="CD99" s="137">
        <v>7.5333333333333332</v>
      </c>
      <c r="CE99" s="32">
        <v>5</v>
      </c>
      <c r="CF99" s="33">
        <v>10</v>
      </c>
      <c r="CG99" s="34">
        <v>7.2</v>
      </c>
      <c r="CH99" s="35"/>
      <c r="CI99" s="36">
        <v>10</v>
      </c>
      <c r="CJ99" s="37">
        <v>4</v>
      </c>
      <c r="CK99" s="258"/>
      <c r="CL99" s="224"/>
      <c r="CM99" s="224">
        <v>5.84</v>
      </c>
      <c r="CN99" s="38">
        <f t="shared" si="66"/>
        <v>134.19999999999999</v>
      </c>
      <c r="CO99" s="83" t="str">
        <f t="shared" si="67"/>
        <v/>
      </c>
      <c r="CP99" s="84" t="str">
        <f t="shared" si="68"/>
        <v/>
      </c>
      <c r="CQ99" s="85">
        <f t="shared" si="69"/>
        <v>6.5</v>
      </c>
      <c r="CR99" s="86">
        <f t="shared" si="70"/>
        <v>7</v>
      </c>
      <c r="CS99" s="87" t="str">
        <f t="shared" si="71"/>
        <v/>
      </c>
      <c r="CT99" s="84" t="str">
        <f t="shared" si="72"/>
        <v/>
      </c>
      <c r="CU99" s="85">
        <f t="shared" si="74"/>
        <v>7.5</v>
      </c>
      <c r="CV99" s="86"/>
      <c r="CW99" s="87" t="str">
        <f t="shared" si="75"/>
        <v/>
      </c>
      <c r="CX99" s="88" t="str">
        <f t="shared" si="76"/>
        <v/>
      </c>
      <c r="CY99" s="85" t="str">
        <f t="shared" si="77"/>
        <v/>
      </c>
      <c r="CZ99" s="86"/>
      <c r="DA99" s="87" t="str">
        <f t="shared" si="78"/>
        <v/>
      </c>
      <c r="DB99" s="84" t="str">
        <f t="shared" si="79"/>
        <v/>
      </c>
      <c r="DC99" s="85">
        <f t="shared" si="80"/>
        <v>8</v>
      </c>
      <c r="DD99" s="89">
        <f t="shared" si="81"/>
        <v>10</v>
      </c>
      <c r="DE99" s="87">
        <f t="shared" si="82"/>
        <v>7.45</v>
      </c>
      <c r="DF99" s="84">
        <f t="shared" si="83"/>
        <v>6.9</v>
      </c>
      <c r="DG99" s="85">
        <f t="shared" si="84"/>
        <v>7.5</v>
      </c>
      <c r="DH99" s="86">
        <f t="shared" si="85"/>
        <v>7.2</v>
      </c>
      <c r="DI99" s="87" t="str">
        <f t="shared" si="73"/>
        <v/>
      </c>
      <c r="DJ99" s="247"/>
    </row>
    <row r="100" spans="1:114" ht="15" thickBot="1">
      <c r="A100" s="57" t="s">
        <v>119</v>
      </c>
      <c r="B100" s="68" t="s">
        <v>41</v>
      </c>
      <c r="C100" s="378"/>
      <c r="D100" s="372"/>
      <c r="E100" s="372"/>
      <c r="F100" s="372"/>
      <c r="G100" s="372"/>
      <c r="H100" s="372"/>
      <c r="I100" s="372"/>
      <c r="J100" s="373"/>
      <c r="K100" s="373"/>
      <c r="L100" s="373"/>
      <c r="M100" s="373"/>
      <c r="N100" s="373"/>
      <c r="O100" s="373"/>
      <c r="P100" s="373"/>
      <c r="Q100" s="373"/>
      <c r="R100" s="373"/>
      <c r="S100" s="373"/>
      <c r="T100" s="373"/>
      <c r="U100" s="363"/>
      <c r="V100" s="363"/>
      <c r="W100" s="363"/>
      <c r="X100" s="363"/>
      <c r="Y100" s="363"/>
      <c r="Z100" s="363"/>
      <c r="AA100" s="363"/>
      <c r="AB100" s="363"/>
      <c r="AC100" s="363"/>
      <c r="AD100" s="379"/>
      <c r="AE100" s="379"/>
      <c r="AF100" s="379"/>
      <c r="AG100" s="384">
        <v>3.9</v>
      </c>
      <c r="AH100" s="384">
        <v>2.5</v>
      </c>
      <c r="AI100" s="379"/>
      <c r="AJ100" s="375"/>
      <c r="AK100" s="375"/>
      <c r="AL100" s="375"/>
      <c r="AM100" s="375"/>
      <c r="AN100" s="375"/>
      <c r="AO100" s="367"/>
      <c r="AP100" s="367"/>
      <c r="AQ100" s="367"/>
      <c r="AR100" s="372"/>
      <c r="AS100" s="372"/>
      <c r="AT100" s="372"/>
      <c r="AU100" s="367"/>
      <c r="AV100" s="367"/>
      <c r="AW100" s="367"/>
      <c r="AX100" s="367"/>
      <c r="AY100" s="367"/>
      <c r="AZ100" s="363"/>
      <c r="BA100" s="363"/>
      <c r="BB100" s="363"/>
      <c r="BC100" s="363"/>
      <c r="BD100" s="363"/>
      <c r="BE100" s="363"/>
      <c r="BF100" s="367"/>
      <c r="BG100" s="367"/>
      <c r="BH100" s="367"/>
      <c r="BI100" s="367"/>
      <c r="BJ100" s="367"/>
      <c r="BK100" s="367"/>
      <c r="BL100" s="367"/>
      <c r="BM100" s="367"/>
      <c r="BN100" s="367"/>
      <c r="BO100" s="367"/>
      <c r="BP100" s="367"/>
      <c r="BQ100" s="367"/>
      <c r="BR100" s="367"/>
      <c r="BS100" s="367"/>
      <c r="BT100" s="367"/>
      <c r="BU100" s="367"/>
      <c r="BV100" s="367"/>
      <c r="BW100" s="367"/>
      <c r="BX100" s="367"/>
      <c r="BY100" s="367"/>
      <c r="BZ100" s="367"/>
      <c r="CA100" s="369"/>
      <c r="CB100" s="369"/>
      <c r="CC100" s="369"/>
      <c r="CD100" s="137">
        <v>3.2</v>
      </c>
      <c r="CE100" s="32">
        <v>2.5</v>
      </c>
      <c r="CF100" s="33">
        <v>3.9</v>
      </c>
      <c r="CG100" s="34">
        <v>3.9</v>
      </c>
      <c r="CH100" s="35"/>
      <c r="CI100" s="36">
        <v>3.9</v>
      </c>
      <c r="CJ100" s="37" t="s">
        <v>255</v>
      </c>
      <c r="CK100" s="258"/>
      <c r="CL100" s="224"/>
      <c r="CM100" s="224">
        <v>1.97</v>
      </c>
      <c r="CN100" s="38">
        <f t="shared" si="66"/>
        <v>6.4</v>
      </c>
      <c r="CO100" s="83" t="str">
        <f t="shared" si="67"/>
        <v/>
      </c>
      <c r="CP100" s="84" t="str">
        <f t="shared" si="68"/>
        <v/>
      </c>
      <c r="CQ100" s="85" t="str">
        <f t="shared" si="69"/>
        <v/>
      </c>
      <c r="CR100" s="86" t="str">
        <f t="shared" si="70"/>
        <v/>
      </c>
      <c r="CS100" s="87" t="str">
        <f t="shared" si="71"/>
        <v/>
      </c>
      <c r="CT100" s="84" t="str">
        <f t="shared" si="72"/>
        <v/>
      </c>
      <c r="CU100" s="85" t="str">
        <f t="shared" si="74"/>
        <v/>
      </c>
      <c r="CV100" s="86"/>
      <c r="CW100" s="87" t="str">
        <f t="shared" si="75"/>
        <v/>
      </c>
      <c r="CX100" s="88" t="str">
        <f t="shared" si="76"/>
        <v/>
      </c>
      <c r="CY100" s="85" t="str">
        <f t="shared" si="77"/>
        <v/>
      </c>
      <c r="CZ100" s="86"/>
      <c r="DA100" s="87" t="str">
        <f t="shared" si="78"/>
        <v/>
      </c>
      <c r="DB100" s="84" t="str">
        <f t="shared" si="79"/>
        <v/>
      </c>
      <c r="DC100" s="85" t="str">
        <f t="shared" si="80"/>
        <v/>
      </c>
      <c r="DD100" s="89" t="str">
        <f t="shared" si="81"/>
        <v/>
      </c>
      <c r="DE100" s="87">
        <f t="shared" si="82"/>
        <v>2.5</v>
      </c>
      <c r="DF100" s="84">
        <f t="shared" si="83"/>
        <v>3.9</v>
      </c>
      <c r="DG100" s="85" t="str">
        <f t="shared" si="84"/>
        <v/>
      </c>
      <c r="DH100" s="86" t="str">
        <f t="shared" si="85"/>
        <v/>
      </c>
      <c r="DI100" s="87" t="str">
        <f t="shared" si="73"/>
        <v/>
      </c>
      <c r="DJ100" s="247"/>
    </row>
    <row r="101" spans="1:114" ht="15" thickBot="1">
      <c r="A101" s="57" t="s">
        <v>120</v>
      </c>
      <c r="B101" s="68" t="s">
        <v>41</v>
      </c>
      <c r="C101" s="370">
        <v>3.9</v>
      </c>
      <c r="D101" s="371">
        <v>3.5</v>
      </c>
      <c r="E101" s="371">
        <v>4</v>
      </c>
      <c r="F101" s="372"/>
      <c r="G101" s="372"/>
      <c r="H101" s="372"/>
      <c r="I101" s="372"/>
      <c r="J101" s="383">
        <v>3</v>
      </c>
      <c r="K101" s="373"/>
      <c r="L101" s="383">
        <v>3.5</v>
      </c>
      <c r="M101" s="373"/>
      <c r="N101" s="373"/>
      <c r="O101" s="373"/>
      <c r="P101" s="382">
        <v>4.5</v>
      </c>
      <c r="Q101" s="392">
        <v>3.5</v>
      </c>
      <c r="R101" s="390"/>
      <c r="S101" s="390"/>
      <c r="T101" s="390"/>
      <c r="U101" s="380">
        <v>2.8</v>
      </c>
      <c r="V101" s="380">
        <v>2.38</v>
      </c>
      <c r="W101" s="381">
        <v>3.5</v>
      </c>
      <c r="X101" s="381">
        <v>3.5</v>
      </c>
      <c r="Y101" s="380">
        <v>2.5</v>
      </c>
      <c r="Z101" s="380">
        <v>2.75</v>
      </c>
      <c r="AA101" s="363"/>
      <c r="AB101" s="380">
        <v>3</v>
      </c>
      <c r="AC101" s="363"/>
      <c r="AD101" s="379"/>
      <c r="AE101" s="379"/>
      <c r="AF101" s="384">
        <v>1.7</v>
      </c>
      <c r="AG101" s="384">
        <v>2.9</v>
      </c>
      <c r="AH101" s="379"/>
      <c r="AI101" s="384">
        <v>2.85</v>
      </c>
      <c r="AJ101" s="375"/>
      <c r="AK101" s="375"/>
      <c r="AL101" s="375"/>
      <c r="AM101" s="375"/>
      <c r="AN101" s="375"/>
      <c r="AO101" s="367"/>
      <c r="AP101" s="367"/>
      <c r="AQ101" s="377">
        <v>2.9</v>
      </c>
      <c r="AR101" s="372"/>
      <c r="AS101" s="372"/>
      <c r="AT101" s="372"/>
      <c r="AU101" s="367"/>
      <c r="AV101" s="385">
        <v>3</v>
      </c>
      <c r="AW101" s="385">
        <v>3.5</v>
      </c>
      <c r="AX101" s="377">
        <v>2.2000000000000002</v>
      </c>
      <c r="AY101" s="377">
        <v>3.6</v>
      </c>
      <c r="AZ101" s="363"/>
      <c r="BA101" s="363"/>
      <c r="BB101" s="363"/>
      <c r="BC101" s="363"/>
      <c r="BD101" s="363"/>
      <c r="BE101" s="363"/>
      <c r="BF101" s="385">
        <v>3.8</v>
      </c>
      <c r="BG101" s="385">
        <v>3.5</v>
      </c>
      <c r="BH101" s="367"/>
      <c r="BI101" s="367"/>
      <c r="BJ101" s="385">
        <v>3.9</v>
      </c>
      <c r="BK101" s="367"/>
      <c r="BL101" s="385">
        <v>3</v>
      </c>
      <c r="BM101" s="367"/>
      <c r="BN101" s="367"/>
      <c r="BO101" s="367"/>
      <c r="BP101" s="367"/>
      <c r="BQ101" s="367"/>
      <c r="BR101" s="367"/>
      <c r="BS101" s="367"/>
      <c r="BT101" s="377"/>
      <c r="BU101" s="367"/>
      <c r="BV101" s="367"/>
      <c r="BW101" s="367"/>
      <c r="BX101" s="367"/>
      <c r="BY101" s="377">
        <v>2.5</v>
      </c>
      <c r="BZ101" s="377">
        <v>3.8</v>
      </c>
      <c r="CA101" s="369"/>
      <c r="CB101" s="369"/>
      <c r="CC101" s="369"/>
      <c r="CD101" s="137">
        <v>3.3868421526315999</v>
      </c>
      <c r="CE101" s="32">
        <v>2.5</v>
      </c>
      <c r="CF101" s="33">
        <v>4.5</v>
      </c>
      <c r="CG101" s="34">
        <v>2.8779999999999997</v>
      </c>
      <c r="CH101" s="35"/>
      <c r="CI101" s="36">
        <v>3.6</v>
      </c>
      <c r="CJ101" s="37">
        <v>2.2000000000000002</v>
      </c>
      <c r="CK101" s="258"/>
      <c r="CL101" s="224"/>
      <c r="CM101" s="224">
        <v>1.94</v>
      </c>
      <c r="CN101" s="38">
        <f t="shared" si="66"/>
        <v>89.47999999999999</v>
      </c>
      <c r="CO101" s="83">
        <f t="shared" si="67"/>
        <v>3.8000000000000003</v>
      </c>
      <c r="CP101" s="84" t="str">
        <f t="shared" si="68"/>
        <v/>
      </c>
      <c r="CQ101" s="85">
        <f t="shared" si="69"/>
        <v>3.6666666666666665</v>
      </c>
      <c r="CR101" s="86">
        <f t="shared" si="70"/>
        <v>3.15</v>
      </c>
      <c r="CS101" s="87">
        <f t="shared" si="71"/>
        <v>2.94</v>
      </c>
      <c r="CT101" s="84">
        <f t="shared" si="72"/>
        <v>3.25</v>
      </c>
      <c r="CU101" s="85" t="str">
        <f t="shared" si="74"/>
        <v/>
      </c>
      <c r="CV101" s="86"/>
      <c r="CW101" s="87">
        <f t="shared" si="75"/>
        <v>2.9</v>
      </c>
      <c r="CX101" s="88" t="str">
        <f t="shared" si="76"/>
        <v/>
      </c>
      <c r="CY101" s="85" t="str">
        <f t="shared" si="77"/>
        <v/>
      </c>
      <c r="CZ101" s="86"/>
      <c r="DA101" s="87" t="str">
        <f t="shared" si="78"/>
        <v/>
      </c>
      <c r="DB101" s="84" t="str">
        <f t="shared" si="79"/>
        <v/>
      </c>
      <c r="DC101" s="85">
        <f t="shared" si="80"/>
        <v>3.625</v>
      </c>
      <c r="DD101" s="89">
        <f t="shared" si="81"/>
        <v>3.5</v>
      </c>
      <c r="DE101" s="87">
        <f t="shared" si="82"/>
        <v>2.85</v>
      </c>
      <c r="DF101" s="84">
        <f t="shared" si="83"/>
        <v>2.2999999999999998</v>
      </c>
      <c r="DG101" s="85">
        <f t="shared" si="84"/>
        <v>3.25</v>
      </c>
      <c r="DH101" s="86">
        <f t="shared" si="85"/>
        <v>3.6</v>
      </c>
      <c r="DI101" s="87" t="str">
        <f t="shared" si="73"/>
        <v/>
      </c>
      <c r="DJ101" s="247"/>
    </row>
    <row r="102" spans="1:114" ht="15" thickBot="1">
      <c r="A102" s="57" t="s">
        <v>121</v>
      </c>
      <c r="B102" s="68" t="s">
        <v>41</v>
      </c>
      <c r="C102" s="378"/>
      <c r="D102" s="371">
        <v>4.5</v>
      </c>
      <c r="E102" s="372"/>
      <c r="F102" s="372"/>
      <c r="G102" s="372"/>
      <c r="H102" s="372"/>
      <c r="I102" s="372"/>
      <c r="J102" s="382">
        <v>3</v>
      </c>
      <c r="K102" s="373"/>
      <c r="L102" s="373"/>
      <c r="M102" s="373"/>
      <c r="N102" s="373"/>
      <c r="O102" s="373"/>
      <c r="P102" s="382">
        <v>2.5</v>
      </c>
      <c r="Q102" s="373"/>
      <c r="R102" s="373"/>
      <c r="S102" s="373"/>
      <c r="T102" s="373"/>
      <c r="U102" s="363"/>
      <c r="V102" s="363"/>
      <c r="W102" s="363"/>
      <c r="X102" s="363"/>
      <c r="Y102" s="363"/>
      <c r="Z102" s="363"/>
      <c r="AA102" s="363"/>
      <c r="AB102" s="363"/>
      <c r="AC102" s="363"/>
      <c r="AD102" s="379"/>
      <c r="AE102" s="379"/>
      <c r="AF102" s="379"/>
      <c r="AG102" s="384">
        <v>2.9</v>
      </c>
      <c r="AH102" s="379"/>
      <c r="AI102" s="379"/>
      <c r="AJ102" s="375"/>
      <c r="AK102" s="375"/>
      <c r="AL102" s="375"/>
      <c r="AM102" s="375"/>
      <c r="AN102" s="375"/>
      <c r="AO102" s="367"/>
      <c r="AP102" s="367"/>
      <c r="AQ102" s="377">
        <v>2.5</v>
      </c>
      <c r="AR102" s="372"/>
      <c r="AS102" s="372"/>
      <c r="AT102" s="372"/>
      <c r="AU102" s="367"/>
      <c r="AV102" s="367"/>
      <c r="AW102" s="367"/>
      <c r="AX102" s="367"/>
      <c r="AY102" s="367"/>
      <c r="AZ102" s="363"/>
      <c r="BA102" s="363"/>
      <c r="BB102" s="363"/>
      <c r="BC102" s="363"/>
      <c r="BD102" s="363"/>
      <c r="BE102" s="363"/>
      <c r="BF102" s="367"/>
      <c r="BG102" s="367"/>
      <c r="BH102" s="367"/>
      <c r="BI102" s="367"/>
      <c r="BJ102" s="367"/>
      <c r="BK102" s="367"/>
      <c r="BL102" s="367"/>
      <c r="BM102" s="367"/>
      <c r="BN102" s="367"/>
      <c r="BO102" s="367"/>
      <c r="BP102" s="367"/>
      <c r="BQ102" s="367"/>
      <c r="BR102" s="367"/>
      <c r="BS102" s="367"/>
      <c r="BT102" s="367"/>
      <c r="BU102" s="367"/>
      <c r="BV102" s="367"/>
      <c r="BW102" s="367"/>
      <c r="BX102" s="367"/>
      <c r="BY102" s="367"/>
      <c r="BZ102" s="367"/>
      <c r="CA102" s="369"/>
      <c r="CB102" s="369"/>
      <c r="CC102" s="369"/>
      <c r="CD102" s="137">
        <v>3.8</v>
      </c>
      <c r="CE102" s="32">
        <v>2.5</v>
      </c>
      <c r="CF102" s="33">
        <v>4.5</v>
      </c>
      <c r="CG102" s="34">
        <v>2.9</v>
      </c>
      <c r="CH102" s="35"/>
      <c r="CI102" s="36">
        <v>2.9</v>
      </c>
      <c r="CJ102" s="37" t="s">
        <v>255</v>
      </c>
      <c r="CK102" s="258"/>
      <c r="CL102" s="224"/>
      <c r="CM102" s="224">
        <v>3.43</v>
      </c>
      <c r="CN102" s="38">
        <f t="shared" si="66"/>
        <v>15.4</v>
      </c>
      <c r="CO102" s="83">
        <f t="shared" ref="CO102:CO115" si="86">IFERROR(AVERAGE(C102,E102,D102,F102,H102),"")</f>
        <v>4.5</v>
      </c>
      <c r="CP102" s="84" t="str">
        <f t="shared" ref="CP102:CP115" si="87">IFERROR(AVERAGE(I102), "")</f>
        <v/>
      </c>
      <c r="CQ102" s="85">
        <f t="shared" ref="CQ102:CQ115" si="88">IFERROR(AVERAGE(N102,P102,R102,J102,S102,L102), "")</f>
        <v>2.75</v>
      </c>
      <c r="CR102" s="86" t="str">
        <f t="shared" ref="CR102:CR115" si="89">IFERROR(AVERAGE(O102,Q102,K102,T102,U102,M102), "")</f>
        <v/>
      </c>
      <c r="CS102" s="87" t="str">
        <f t="shared" ref="CS102:CS115" si="90">IFERROR(AVERAGE(AA102,AC102,V102,X102), "")</f>
        <v/>
      </c>
      <c r="CT102" s="84" t="str">
        <f t="shared" ref="CT102:CT115" si="91">IFERROR(AVERAGE(W102,AB102), "")</f>
        <v/>
      </c>
      <c r="CU102" s="85" t="str">
        <f t="shared" si="74"/>
        <v/>
      </c>
      <c r="CV102" s="86"/>
      <c r="CW102" s="87">
        <f t="shared" si="75"/>
        <v>2.5</v>
      </c>
      <c r="CX102" s="88" t="str">
        <f t="shared" si="76"/>
        <v/>
      </c>
      <c r="CY102" s="85" t="str">
        <f t="shared" si="77"/>
        <v/>
      </c>
      <c r="CZ102" s="86"/>
      <c r="DA102" s="87" t="str">
        <f t="shared" si="78"/>
        <v/>
      </c>
      <c r="DB102" s="84" t="str">
        <f t="shared" si="79"/>
        <v/>
      </c>
      <c r="DC102" s="85" t="str">
        <f t="shared" si="80"/>
        <v/>
      </c>
      <c r="DD102" s="89" t="str">
        <f t="shared" si="81"/>
        <v/>
      </c>
      <c r="DE102" s="87" t="str">
        <f t="shared" si="82"/>
        <v/>
      </c>
      <c r="DF102" s="84">
        <f t="shared" si="83"/>
        <v>2.9</v>
      </c>
      <c r="DG102" s="85" t="str">
        <f t="shared" si="84"/>
        <v/>
      </c>
      <c r="DH102" s="86" t="str">
        <f t="shared" si="85"/>
        <v/>
      </c>
      <c r="DI102" s="87" t="str">
        <f t="shared" si="73"/>
        <v/>
      </c>
      <c r="DJ102" s="247"/>
    </row>
    <row r="103" spans="1:114" ht="15" thickBot="1">
      <c r="A103" s="57" t="s">
        <v>262</v>
      </c>
      <c r="B103" s="68" t="s">
        <v>41</v>
      </c>
      <c r="C103" s="370">
        <v>3.9</v>
      </c>
      <c r="D103" s="371">
        <v>4.5</v>
      </c>
      <c r="E103" s="371">
        <v>4.5</v>
      </c>
      <c r="F103" s="372"/>
      <c r="G103" s="372"/>
      <c r="H103" s="372"/>
      <c r="I103" s="372"/>
      <c r="J103" s="383">
        <v>3.8</v>
      </c>
      <c r="K103" s="373"/>
      <c r="L103" s="383">
        <v>3.5</v>
      </c>
      <c r="M103" s="373"/>
      <c r="N103" s="373"/>
      <c r="O103" s="373"/>
      <c r="P103" s="382">
        <v>4.5</v>
      </c>
      <c r="Q103" s="373"/>
      <c r="R103" s="373"/>
      <c r="S103" s="373"/>
      <c r="T103" s="373"/>
      <c r="U103" s="380">
        <v>3.8</v>
      </c>
      <c r="V103" s="380">
        <v>3.23</v>
      </c>
      <c r="W103" s="380">
        <v>4.5</v>
      </c>
      <c r="X103" s="380">
        <v>4.5</v>
      </c>
      <c r="Y103" s="380">
        <v>3</v>
      </c>
      <c r="Z103" s="380">
        <v>3.5</v>
      </c>
      <c r="AA103" s="363"/>
      <c r="AB103" s="380">
        <v>3.8</v>
      </c>
      <c r="AC103" s="363">
        <v>4.5</v>
      </c>
      <c r="AD103" s="379"/>
      <c r="AE103" s="379"/>
      <c r="AF103" s="384">
        <v>2.5</v>
      </c>
      <c r="AG103" s="384">
        <v>4.9000000000000004</v>
      </c>
      <c r="AH103" s="384">
        <v>3.6</v>
      </c>
      <c r="AI103" s="384">
        <v>5.2</v>
      </c>
      <c r="AJ103" s="375"/>
      <c r="AK103" s="376">
        <v>4.5</v>
      </c>
      <c r="AL103" s="375"/>
      <c r="AM103" s="375"/>
      <c r="AN103" s="387">
        <v>4.5</v>
      </c>
      <c r="AO103" s="367"/>
      <c r="AP103" s="377">
        <v>3.6</v>
      </c>
      <c r="AQ103" s="388">
        <v>3.9</v>
      </c>
      <c r="AR103" s="372"/>
      <c r="AS103" s="372"/>
      <c r="AT103" s="372"/>
      <c r="AU103" s="367"/>
      <c r="AV103" s="377">
        <v>4</v>
      </c>
      <c r="AW103" s="367"/>
      <c r="AX103" s="377">
        <v>3.8</v>
      </c>
      <c r="AY103" s="377">
        <v>6.2</v>
      </c>
      <c r="AZ103" s="363"/>
      <c r="BA103" s="363"/>
      <c r="BB103" s="363"/>
      <c r="BC103" s="363"/>
      <c r="BD103" s="363"/>
      <c r="BE103" s="363"/>
      <c r="BF103" s="385">
        <v>4.5</v>
      </c>
      <c r="BG103" s="385">
        <v>4.0999999999999996</v>
      </c>
      <c r="BH103" s="367"/>
      <c r="BI103" s="367"/>
      <c r="BJ103" s="385">
        <v>4.9000000000000004</v>
      </c>
      <c r="BK103" s="367"/>
      <c r="BL103" s="385">
        <v>4.5</v>
      </c>
      <c r="BM103" s="367"/>
      <c r="BN103" s="367"/>
      <c r="BO103" s="367"/>
      <c r="BP103" s="367"/>
      <c r="BQ103" s="367"/>
      <c r="BR103" s="367"/>
      <c r="BS103" s="367"/>
      <c r="BT103" s="367"/>
      <c r="BU103" s="377">
        <v>4.5</v>
      </c>
      <c r="BV103" s="377">
        <v>3.1</v>
      </c>
      <c r="BW103" s="377">
        <v>4</v>
      </c>
      <c r="BX103" s="393"/>
      <c r="BY103" s="377">
        <v>3.5</v>
      </c>
      <c r="BZ103" s="377">
        <v>4.8</v>
      </c>
      <c r="CA103" s="369"/>
      <c r="CB103" s="369"/>
      <c r="CC103" s="369"/>
      <c r="CD103" s="137">
        <v>4.2200000000000006</v>
      </c>
      <c r="CE103" s="32">
        <v>3.1</v>
      </c>
      <c r="CF103" s="33">
        <v>5.2</v>
      </c>
      <c r="CG103" s="75">
        <v>4.333333333333</v>
      </c>
      <c r="CH103" s="76"/>
      <c r="CI103" s="77">
        <v>6.2</v>
      </c>
      <c r="CJ103" s="39">
        <v>3.8</v>
      </c>
      <c r="CK103" s="260"/>
      <c r="CL103" s="226"/>
      <c r="CM103" s="226">
        <v>3.5</v>
      </c>
      <c r="CN103" s="38">
        <f t="shared" si="66"/>
        <v>140.13</v>
      </c>
      <c r="CO103" s="90">
        <f t="shared" si="86"/>
        <v>4.3</v>
      </c>
      <c r="CP103" s="91" t="str">
        <f t="shared" si="87"/>
        <v/>
      </c>
      <c r="CQ103" s="92">
        <f t="shared" si="88"/>
        <v>3.9333333333333336</v>
      </c>
      <c r="CR103" s="93">
        <f t="shared" si="89"/>
        <v>3.8</v>
      </c>
      <c r="CS103" s="94">
        <f t="shared" si="90"/>
        <v>4.0766666666666671</v>
      </c>
      <c r="CT103" s="91">
        <f t="shared" si="91"/>
        <v>4.1500000000000004</v>
      </c>
      <c r="CU103" s="92">
        <f t="shared" si="74"/>
        <v>4.5</v>
      </c>
      <c r="CV103" s="93"/>
      <c r="CW103" s="94">
        <f t="shared" si="75"/>
        <v>3.75</v>
      </c>
      <c r="CX103" s="95" t="str">
        <f t="shared" si="76"/>
        <v/>
      </c>
      <c r="CY103" s="92" t="str">
        <f t="shared" si="77"/>
        <v/>
      </c>
      <c r="CZ103" s="93"/>
      <c r="DA103" s="94" t="str">
        <f t="shared" si="78"/>
        <v/>
      </c>
      <c r="DB103" s="91" t="str">
        <f t="shared" si="79"/>
        <v/>
      </c>
      <c r="DC103" s="92">
        <f t="shared" si="80"/>
        <v>4.3600000000000003</v>
      </c>
      <c r="DD103" s="96">
        <f t="shared" si="81"/>
        <v>4.0999999999999996</v>
      </c>
      <c r="DE103" s="94">
        <f t="shared" si="82"/>
        <v>4.4000000000000004</v>
      </c>
      <c r="DF103" s="91">
        <f t="shared" si="83"/>
        <v>3.7</v>
      </c>
      <c r="DG103" s="92">
        <f t="shared" si="84"/>
        <v>4</v>
      </c>
      <c r="DH103" s="93">
        <f t="shared" si="85"/>
        <v>6.2</v>
      </c>
      <c r="DI103" s="94" t="str">
        <f t="shared" si="73"/>
        <v/>
      </c>
      <c r="DJ103" s="249"/>
    </row>
    <row r="104" spans="1:114" ht="15" thickBot="1">
      <c r="A104" s="58" t="s">
        <v>122</v>
      </c>
      <c r="B104" s="68" t="s">
        <v>41</v>
      </c>
      <c r="C104" s="378"/>
      <c r="D104" s="372"/>
      <c r="E104" s="372"/>
      <c r="F104" s="372"/>
      <c r="G104" s="372"/>
      <c r="H104" s="372"/>
      <c r="I104" s="372"/>
      <c r="J104" s="373"/>
      <c r="K104" s="373"/>
      <c r="L104" s="373"/>
      <c r="M104" s="373"/>
      <c r="N104" s="373"/>
      <c r="O104" s="373"/>
      <c r="P104" s="373"/>
      <c r="Q104" s="373"/>
      <c r="R104" s="373"/>
      <c r="S104" s="373"/>
      <c r="T104" s="373"/>
      <c r="U104" s="363"/>
      <c r="V104" s="363"/>
      <c r="W104" s="363"/>
      <c r="X104" s="363"/>
      <c r="Y104" s="363"/>
      <c r="Z104" s="363"/>
      <c r="AA104" s="363"/>
      <c r="AB104" s="363"/>
      <c r="AC104" s="363"/>
      <c r="AD104" s="379"/>
      <c r="AE104" s="379"/>
      <c r="AF104" s="379"/>
      <c r="AG104" s="379"/>
      <c r="AH104" s="379"/>
      <c r="AI104" s="379"/>
      <c r="AJ104" s="375"/>
      <c r="AK104" s="375"/>
      <c r="AL104" s="375"/>
      <c r="AM104" s="375"/>
      <c r="AN104" s="375"/>
      <c r="AO104" s="54"/>
      <c r="AP104" s="367"/>
      <c r="AQ104" s="367"/>
      <c r="AR104" s="372"/>
      <c r="AS104" s="372"/>
      <c r="AT104" s="372"/>
      <c r="AU104" s="367"/>
      <c r="AV104" s="367"/>
      <c r="AW104" s="367"/>
      <c r="AX104" s="367"/>
      <c r="AY104" s="367"/>
      <c r="AZ104" s="363"/>
      <c r="BA104" s="363"/>
      <c r="BB104" s="363"/>
      <c r="BC104" s="363"/>
      <c r="BD104" s="363"/>
      <c r="BE104" s="363"/>
      <c r="BF104" s="367"/>
      <c r="BG104" s="367"/>
      <c r="BH104" s="367"/>
      <c r="BI104" s="367"/>
      <c r="BJ104" s="367"/>
      <c r="BK104" s="367"/>
      <c r="BL104" s="367"/>
      <c r="BM104" s="367"/>
      <c r="BN104" s="367"/>
      <c r="BO104" s="367"/>
      <c r="BP104" s="367"/>
      <c r="BQ104" s="367"/>
      <c r="BR104" s="367"/>
      <c r="BS104" s="367"/>
      <c r="BT104" s="367"/>
      <c r="BU104" s="367"/>
      <c r="BV104" s="367"/>
      <c r="BW104" s="367"/>
      <c r="BX104" s="367"/>
      <c r="BY104" s="367"/>
      <c r="BZ104" s="367"/>
      <c r="CA104" s="369"/>
      <c r="CB104" s="369"/>
      <c r="CC104" s="369"/>
      <c r="CD104" s="137" t="s">
        <v>255</v>
      </c>
      <c r="CE104" s="32" t="s">
        <v>255</v>
      </c>
      <c r="CF104" s="33" t="s">
        <v>255</v>
      </c>
      <c r="CG104" s="75" t="s">
        <v>255</v>
      </c>
      <c r="CH104" s="76" t="s">
        <v>255</v>
      </c>
      <c r="CI104" s="77" t="s">
        <v>255</v>
      </c>
      <c r="CJ104" s="39" t="s">
        <v>255</v>
      </c>
      <c r="CK104" s="261"/>
      <c r="CL104" s="227"/>
      <c r="CM104" s="227"/>
      <c r="CN104" s="38">
        <f t="shared" si="66"/>
        <v>0</v>
      </c>
      <c r="CO104" s="90" t="str">
        <f t="shared" si="86"/>
        <v/>
      </c>
      <c r="CP104" s="91" t="str">
        <f t="shared" si="87"/>
        <v/>
      </c>
      <c r="CQ104" s="92" t="str">
        <f t="shared" si="88"/>
        <v/>
      </c>
      <c r="CR104" s="93" t="str">
        <f t="shared" si="89"/>
        <v/>
      </c>
      <c r="CS104" s="94" t="str">
        <f t="shared" si="90"/>
        <v/>
      </c>
      <c r="CT104" s="91" t="str">
        <f t="shared" si="91"/>
        <v/>
      </c>
      <c r="CU104" s="92" t="str">
        <f t="shared" si="74"/>
        <v/>
      </c>
      <c r="CV104" s="93"/>
      <c r="CW104" s="94" t="str">
        <f t="shared" si="75"/>
        <v/>
      </c>
      <c r="CX104" s="95" t="str">
        <f t="shared" si="76"/>
        <v/>
      </c>
      <c r="CY104" s="92" t="str">
        <f t="shared" si="77"/>
        <v/>
      </c>
      <c r="CZ104" s="93"/>
      <c r="DA104" s="94" t="str">
        <f t="shared" si="78"/>
        <v/>
      </c>
      <c r="DB104" s="91" t="str">
        <f t="shared" si="79"/>
        <v/>
      </c>
      <c r="DC104" s="92" t="str">
        <f t="shared" si="80"/>
        <v/>
      </c>
      <c r="DD104" s="96" t="str">
        <f t="shared" si="81"/>
        <v/>
      </c>
      <c r="DE104" s="94" t="str">
        <f t="shared" si="82"/>
        <v/>
      </c>
      <c r="DF104" s="91" t="str">
        <f t="shared" si="83"/>
        <v/>
      </c>
      <c r="DG104" s="92" t="str">
        <f t="shared" si="84"/>
        <v/>
      </c>
      <c r="DH104" s="93" t="str">
        <f t="shared" si="85"/>
        <v/>
      </c>
      <c r="DI104" s="94" t="str">
        <f t="shared" si="73"/>
        <v/>
      </c>
      <c r="DJ104" s="249"/>
    </row>
    <row r="105" spans="1:114" ht="36.6" thickBot="1">
      <c r="A105" s="126" t="s">
        <v>123</v>
      </c>
      <c r="B105" s="121"/>
      <c r="C105" s="394"/>
      <c r="D105" s="54"/>
      <c r="E105" s="395"/>
      <c r="F105" s="395"/>
      <c r="G105" s="54"/>
      <c r="H105" s="395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  <c r="U105" s="121"/>
      <c r="V105" s="121"/>
      <c r="W105" s="121"/>
      <c r="X105" s="396"/>
      <c r="Y105" s="395"/>
      <c r="Z105" s="121"/>
      <c r="AA105" s="121"/>
      <c r="AB105" s="121"/>
      <c r="AC105" s="121"/>
      <c r="AD105" s="121"/>
      <c r="AE105" s="121"/>
      <c r="AF105" s="121"/>
      <c r="AG105" s="121"/>
      <c r="AH105" s="121"/>
      <c r="AI105" s="121"/>
      <c r="AJ105" s="121"/>
      <c r="AK105" s="54"/>
      <c r="AL105" s="54"/>
      <c r="AM105" s="54"/>
      <c r="AN105" s="54"/>
      <c r="AO105" s="367"/>
      <c r="AP105" s="54"/>
      <c r="AQ105" s="54"/>
      <c r="AR105" s="54"/>
      <c r="AS105" s="54"/>
      <c r="AT105" s="54"/>
      <c r="AU105" s="54"/>
      <c r="AV105" s="54"/>
      <c r="AW105" s="54"/>
      <c r="AX105" s="54"/>
      <c r="AY105" s="54"/>
      <c r="AZ105" s="395"/>
      <c r="BA105" s="395"/>
      <c r="BB105" s="395"/>
      <c r="BC105" s="395"/>
      <c r="BD105" s="395"/>
      <c r="BE105" s="44"/>
      <c r="BF105" s="395"/>
      <c r="BG105" s="395"/>
      <c r="BH105" s="44"/>
      <c r="BI105" s="44"/>
      <c r="BJ105" s="44"/>
      <c r="BK105" s="44"/>
      <c r="BL105" s="395"/>
      <c r="BM105" s="44"/>
      <c r="BN105" s="44"/>
      <c r="BO105" s="44"/>
      <c r="BP105" s="44"/>
      <c r="BQ105" s="44"/>
      <c r="BR105" s="44"/>
      <c r="BS105" s="44"/>
      <c r="BT105" s="395"/>
      <c r="BU105" s="395"/>
      <c r="BV105" s="44"/>
      <c r="BW105" s="44"/>
      <c r="BX105" s="44"/>
      <c r="BY105" s="44"/>
      <c r="BZ105" s="44"/>
      <c r="CA105" s="44"/>
      <c r="CB105" s="44"/>
      <c r="CC105" s="44"/>
      <c r="CD105" s="241" t="s">
        <v>255</v>
      </c>
      <c r="CE105" s="219" t="s">
        <v>255</v>
      </c>
      <c r="CF105" s="219" t="s">
        <v>255</v>
      </c>
      <c r="CG105" s="219" t="s">
        <v>255</v>
      </c>
      <c r="CH105" s="219" t="s">
        <v>255</v>
      </c>
      <c r="CI105" s="219" t="s">
        <v>255</v>
      </c>
      <c r="CJ105" s="219" t="s">
        <v>255</v>
      </c>
      <c r="CK105" s="228"/>
      <c r="CL105" s="228"/>
      <c r="CM105" s="228"/>
      <c r="CN105" s="219"/>
      <c r="CO105" s="219"/>
      <c r="CP105" s="219"/>
      <c r="CQ105" s="219"/>
      <c r="CR105" s="219"/>
      <c r="CS105" s="219"/>
      <c r="CT105" s="219"/>
      <c r="CU105" s="219"/>
      <c r="CV105" s="219"/>
      <c r="CW105" s="219"/>
      <c r="CX105" s="219"/>
      <c r="CY105" s="219"/>
      <c r="CZ105" s="219"/>
      <c r="DA105" s="219"/>
      <c r="DB105" s="219"/>
      <c r="DC105" s="219"/>
      <c r="DD105" s="219"/>
      <c r="DE105" s="219"/>
      <c r="DF105" s="219"/>
      <c r="DG105" s="219"/>
      <c r="DH105" s="219"/>
      <c r="DI105" s="219" t="str">
        <f t="shared" si="73"/>
        <v/>
      </c>
      <c r="DJ105" s="250"/>
    </row>
    <row r="106" spans="1:114" ht="28.8" thickBot="1">
      <c r="A106" s="57" t="s">
        <v>263</v>
      </c>
      <c r="B106" s="68" t="s">
        <v>124</v>
      </c>
      <c r="C106" s="378"/>
      <c r="D106" s="372"/>
      <c r="E106" s="372"/>
      <c r="F106" s="372"/>
      <c r="G106" s="372"/>
      <c r="H106" s="372"/>
      <c r="I106" s="372"/>
      <c r="J106" s="373"/>
      <c r="K106" s="373"/>
      <c r="L106" s="373"/>
      <c r="M106" s="373"/>
      <c r="N106" s="373"/>
      <c r="O106" s="373"/>
      <c r="P106" s="373"/>
      <c r="Q106" s="373"/>
      <c r="R106" s="373"/>
      <c r="S106" s="373"/>
      <c r="T106" s="373"/>
      <c r="U106" s="363"/>
      <c r="V106" s="363"/>
      <c r="W106" s="363"/>
      <c r="X106" s="363"/>
      <c r="Y106" s="363"/>
      <c r="Z106" s="363"/>
      <c r="AA106" s="363"/>
      <c r="AB106" s="363"/>
      <c r="AC106" s="363">
        <v>9</v>
      </c>
      <c r="AD106" s="379"/>
      <c r="AE106" s="379"/>
      <c r="AF106" s="379"/>
      <c r="AG106" s="379"/>
      <c r="AH106" s="379"/>
      <c r="AI106" s="379"/>
      <c r="AJ106" s="375"/>
      <c r="AK106" s="375"/>
      <c r="AL106" s="375"/>
      <c r="AM106" s="375"/>
      <c r="AN106" s="375"/>
      <c r="AO106" s="367"/>
      <c r="AP106" s="367"/>
      <c r="AQ106" s="367"/>
      <c r="AR106" s="372"/>
      <c r="AS106" s="372"/>
      <c r="AT106" s="372"/>
      <c r="AU106" s="367"/>
      <c r="AV106" s="367"/>
      <c r="AW106" s="367"/>
      <c r="AX106" s="367"/>
      <c r="AY106" s="367"/>
      <c r="AZ106" s="363"/>
      <c r="BA106" s="363"/>
      <c r="BB106" s="363"/>
      <c r="BC106" s="363"/>
      <c r="BD106" s="363"/>
      <c r="BE106" s="363"/>
      <c r="BF106" s="367"/>
      <c r="BG106" s="367"/>
      <c r="BH106" s="367"/>
      <c r="BI106" s="367"/>
      <c r="BJ106" s="367"/>
      <c r="BK106" s="367"/>
      <c r="BL106" s="367"/>
      <c r="BM106" s="367"/>
      <c r="BN106" s="367"/>
      <c r="BO106" s="367"/>
      <c r="BP106" s="367"/>
      <c r="BQ106" s="367"/>
      <c r="BR106" s="367"/>
      <c r="BS106" s="367"/>
      <c r="BT106" s="367"/>
      <c r="BU106" s="367"/>
      <c r="BV106" s="367"/>
      <c r="BW106" s="367"/>
      <c r="BX106" s="367"/>
      <c r="BY106" s="367"/>
      <c r="BZ106" s="367"/>
      <c r="CA106" s="369"/>
      <c r="CB106" s="369"/>
      <c r="CC106" s="369"/>
      <c r="CD106" s="137">
        <v>9</v>
      </c>
      <c r="CE106" s="32">
        <v>9</v>
      </c>
      <c r="CF106" s="33">
        <v>9</v>
      </c>
      <c r="CG106" s="34" t="s">
        <v>255</v>
      </c>
      <c r="CH106" s="35"/>
      <c r="CI106" s="36"/>
      <c r="CJ106" s="37" t="s">
        <v>255</v>
      </c>
      <c r="CK106" s="258"/>
      <c r="CL106" s="224"/>
      <c r="CM106" s="224"/>
      <c r="CN106" s="38">
        <f t="shared" ref="CN106:CN115" si="92">SUM(C106:BZ106)</f>
        <v>9</v>
      </c>
      <c r="CO106" s="83" t="str">
        <f t="shared" si="86"/>
        <v/>
      </c>
      <c r="CP106" s="84" t="str">
        <f t="shared" si="87"/>
        <v/>
      </c>
      <c r="CQ106" s="85" t="str">
        <f t="shared" si="88"/>
        <v/>
      </c>
      <c r="CR106" s="86" t="str">
        <f t="shared" si="89"/>
        <v/>
      </c>
      <c r="CS106" s="87">
        <f t="shared" si="90"/>
        <v>9</v>
      </c>
      <c r="CT106" s="84" t="str">
        <f t="shared" si="91"/>
        <v/>
      </c>
      <c r="CU106" s="85" t="str">
        <f t="shared" si="74"/>
        <v/>
      </c>
      <c r="CV106" s="86"/>
      <c r="CW106" s="87" t="str">
        <f t="shared" si="75"/>
        <v/>
      </c>
      <c r="CX106" s="88" t="str">
        <f t="shared" si="76"/>
        <v/>
      </c>
      <c r="CY106" s="85" t="str">
        <f t="shared" si="77"/>
        <v/>
      </c>
      <c r="CZ106" s="86"/>
      <c r="DA106" s="87" t="str">
        <f t="shared" si="78"/>
        <v/>
      </c>
      <c r="DB106" s="84" t="str">
        <f t="shared" si="79"/>
        <v/>
      </c>
      <c r="DC106" s="85" t="str">
        <f t="shared" si="80"/>
        <v/>
      </c>
      <c r="DD106" s="89" t="str">
        <f t="shared" si="81"/>
        <v/>
      </c>
      <c r="DE106" s="87" t="str">
        <f t="shared" si="82"/>
        <v/>
      </c>
      <c r="DF106" s="84" t="str">
        <f t="shared" si="83"/>
        <v/>
      </c>
      <c r="DG106" s="85" t="str">
        <f t="shared" si="84"/>
        <v/>
      </c>
      <c r="DH106" s="86" t="str">
        <f t="shared" si="85"/>
        <v/>
      </c>
      <c r="DI106" s="87" t="str">
        <f t="shared" si="73"/>
        <v/>
      </c>
      <c r="DJ106" s="247"/>
    </row>
    <row r="107" spans="1:114" ht="15" thickBot="1">
      <c r="A107" s="57" t="s">
        <v>125</v>
      </c>
      <c r="B107" s="68" t="s">
        <v>41</v>
      </c>
      <c r="C107" s="378"/>
      <c r="D107" s="372">
        <v>15</v>
      </c>
      <c r="E107" s="372"/>
      <c r="F107" s="372"/>
      <c r="G107" s="372"/>
      <c r="H107" s="372"/>
      <c r="I107" s="372"/>
      <c r="J107" s="373"/>
      <c r="K107" s="373"/>
      <c r="L107" s="373"/>
      <c r="M107" s="373"/>
      <c r="N107" s="373"/>
      <c r="O107" s="373"/>
      <c r="P107" s="382">
        <v>10</v>
      </c>
      <c r="Q107" s="373"/>
      <c r="R107" s="373"/>
      <c r="S107" s="373"/>
      <c r="T107" s="373"/>
      <c r="U107" s="363"/>
      <c r="V107" s="363"/>
      <c r="W107" s="363"/>
      <c r="X107" s="363"/>
      <c r="Y107" s="363"/>
      <c r="Z107" s="363"/>
      <c r="AA107" s="363"/>
      <c r="AB107" s="363"/>
      <c r="AC107" s="363"/>
      <c r="AD107" s="379"/>
      <c r="AE107" s="379"/>
      <c r="AF107" s="379"/>
      <c r="AG107" s="379"/>
      <c r="AH107" s="379"/>
      <c r="AI107" s="379"/>
      <c r="AJ107" s="375"/>
      <c r="AK107" s="375"/>
      <c r="AL107" s="375"/>
      <c r="AM107" s="375"/>
      <c r="AN107" s="375"/>
      <c r="AO107" s="367"/>
      <c r="AP107" s="367"/>
      <c r="AQ107" s="367"/>
      <c r="AR107" s="372"/>
      <c r="AS107" s="372"/>
      <c r="AT107" s="372"/>
      <c r="AU107" s="367"/>
      <c r="AV107" s="377">
        <v>5</v>
      </c>
      <c r="AW107" s="367"/>
      <c r="AX107" s="367"/>
      <c r="AY107" s="367"/>
      <c r="AZ107" s="363"/>
      <c r="BA107" s="363"/>
      <c r="BB107" s="363"/>
      <c r="BC107" s="363"/>
      <c r="BD107" s="363"/>
      <c r="BE107" s="363"/>
      <c r="BF107" s="367"/>
      <c r="BG107" s="367"/>
      <c r="BH107" s="367"/>
      <c r="BI107" s="367"/>
      <c r="BJ107" s="367"/>
      <c r="BK107" s="367"/>
      <c r="BL107" s="367"/>
      <c r="BM107" s="367"/>
      <c r="BN107" s="367"/>
      <c r="BO107" s="367"/>
      <c r="BP107" s="367"/>
      <c r="BQ107" s="367"/>
      <c r="BR107" s="367"/>
      <c r="BS107" s="367"/>
      <c r="BT107" s="367"/>
      <c r="BU107" s="367"/>
      <c r="BV107" s="367"/>
      <c r="BW107" s="367"/>
      <c r="BX107" s="367"/>
      <c r="BY107" s="367"/>
      <c r="BZ107" s="367"/>
      <c r="CA107" s="369"/>
      <c r="CB107" s="369"/>
      <c r="CC107" s="369"/>
      <c r="CD107" s="137">
        <f>IFERROR(AVERAGE(AR107,AG107,Q107,C107,D107,F107,H107,S107,J107,E107,L107,N107,P107,R107,U107,W107,AC107,AD107,AH107,AI107,AL107,AJ107,AK107,AN107,AP107,AS107,AT107,AU107,AV107,AZ107,BB107,BD107,BF107,AQ107,BM107,AM107,BU107,BT107,BJ107,BL107,BS107,BP107,AW107,BH107,BR107,BV107,BZ107,BW107,BX107,BY107,CA107,CB107,CC107),"")</f>
        <v>10</v>
      </c>
      <c r="CE107" s="32">
        <v>5</v>
      </c>
      <c r="CF107" s="33">
        <v>15</v>
      </c>
      <c r="CG107" s="34" t="s">
        <v>255</v>
      </c>
      <c r="CH107" s="35"/>
      <c r="CI107" s="36"/>
      <c r="CJ107" s="37" t="s">
        <v>255</v>
      </c>
      <c r="CK107" s="258"/>
      <c r="CL107" s="224"/>
      <c r="CM107" s="224"/>
      <c r="CN107" s="38">
        <f t="shared" si="92"/>
        <v>30</v>
      </c>
      <c r="CO107" s="83">
        <f t="shared" si="86"/>
        <v>15</v>
      </c>
      <c r="CP107" s="84" t="str">
        <f t="shared" si="87"/>
        <v/>
      </c>
      <c r="CQ107" s="85">
        <f t="shared" si="88"/>
        <v>10</v>
      </c>
      <c r="CR107" s="86" t="str">
        <f t="shared" si="89"/>
        <v/>
      </c>
      <c r="CS107" s="87" t="str">
        <f t="shared" si="90"/>
        <v/>
      </c>
      <c r="CT107" s="84" t="str">
        <f t="shared" si="91"/>
        <v/>
      </c>
      <c r="CU107" s="85" t="str">
        <f t="shared" si="74"/>
        <v/>
      </c>
      <c r="CV107" s="86"/>
      <c r="CW107" s="87" t="str">
        <f t="shared" si="75"/>
        <v/>
      </c>
      <c r="CX107" s="88" t="str">
        <f t="shared" si="76"/>
        <v/>
      </c>
      <c r="CY107" s="85" t="str">
        <f t="shared" si="77"/>
        <v/>
      </c>
      <c r="CZ107" s="86"/>
      <c r="DA107" s="87" t="str">
        <f t="shared" si="78"/>
        <v/>
      </c>
      <c r="DB107" s="84" t="str">
        <f t="shared" si="79"/>
        <v/>
      </c>
      <c r="DC107" s="85" t="str">
        <f t="shared" si="80"/>
        <v/>
      </c>
      <c r="DD107" s="89" t="str">
        <f t="shared" si="81"/>
        <v/>
      </c>
      <c r="DE107" s="87" t="str">
        <f t="shared" si="82"/>
        <v/>
      </c>
      <c r="DF107" s="84" t="str">
        <f t="shared" si="83"/>
        <v/>
      </c>
      <c r="DG107" s="85">
        <f t="shared" si="84"/>
        <v>5</v>
      </c>
      <c r="DH107" s="86" t="str">
        <f t="shared" si="85"/>
        <v/>
      </c>
      <c r="DI107" s="87" t="str">
        <f t="shared" si="73"/>
        <v/>
      </c>
      <c r="DJ107" s="247"/>
    </row>
    <row r="108" spans="1:114" ht="15" thickBot="1">
      <c r="A108" s="57" t="s">
        <v>126</v>
      </c>
      <c r="B108" s="68" t="s">
        <v>41</v>
      </c>
      <c r="C108" s="378"/>
      <c r="D108" s="372">
        <v>15</v>
      </c>
      <c r="E108" s="372"/>
      <c r="F108" s="372"/>
      <c r="G108" s="372"/>
      <c r="H108" s="372"/>
      <c r="I108" s="372"/>
      <c r="J108" s="373"/>
      <c r="K108" s="373"/>
      <c r="L108" s="373"/>
      <c r="M108" s="373"/>
      <c r="N108" s="373"/>
      <c r="O108" s="373"/>
      <c r="P108" s="373"/>
      <c r="Q108" s="373"/>
      <c r="R108" s="373"/>
      <c r="S108" s="373"/>
      <c r="T108" s="373"/>
      <c r="U108" s="363"/>
      <c r="V108" s="363"/>
      <c r="W108" s="363"/>
      <c r="X108" s="363"/>
      <c r="Y108" s="363"/>
      <c r="Z108" s="363"/>
      <c r="AA108" s="363"/>
      <c r="AB108" s="363"/>
      <c r="AC108" s="363"/>
      <c r="AD108" s="379"/>
      <c r="AE108" s="379"/>
      <c r="AF108" s="379"/>
      <c r="AG108" s="379"/>
      <c r="AH108" s="379"/>
      <c r="AI108" s="379"/>
      <c r="AJ108" s="375"/>
      <c r="AK108" s="375"/>
      <c r="AL108" s="375"/>
      <c r="AM108" s="375"/>
      <c r="AN108" s="375"/>
      <c r="AO108" s="367"/>
      <c r="AP108" s="367"/>
      <c r="AQ108" s="367"/>
      <c r="AR108" s="372"/>
      <c r="AS108" s="372"/>
      <c r="AT108" s="372"/>
      <c r="AU108" s="367"/>
      <c r="AV108" s="367"/>
      <c r="AW108" s="367"/>
      <c r="AX108" s="367"/>
      <c r="AY108" s="367"/>
      <c r="AZ108" s="363"/>
      <c r="BA108" s="363"/>
      <c r="BB108" s="363"/>
      <c r="BC108" s="363"/>
      <c r="BD108" s="363"/>
      <c r="BE108" s="363"/>
      <c r="BF108" s="367"/>
      <c r="BG108" s="367"/>
      <c r="BH108" s="367"/>
      <c r="BI108" s="367"/>
      <c r="BJ108" s="367"/>
      <c r="BK108" s="367"/>
      <c r="BL108" s="367"/>
      <c r="BM108" s="367"/>
      <c r="BN108" s="367"/>
      <c r="BO108" s="367"/>
      <c r="BP108" s="367"/>
      <c r="BQ108" s="367"/>
      <c r="BR108" s="367"/>
      <c r="BS108" s="367"/>
      <c r="BT108" s="367"/>
      <c r="BU108" s="377">
        <v>14</v>
      </c>
      <c r="BV108" s="367"/>
      <c r="BW108" s="367"/>
      <c r="BX108" s="367"/>
      <c r="BY108" s="367"/>
      <c r="BZ108" s="367"/>
      <c r="CA108" s="369"/>
      <c r="CB108" s="369"/>
      <c r="CC108" s="369"/>
      <c r="CD108" s="137">
        <v>14.5</v>
      </c>
      <c r="CE108" s="32">
        <v>14</v>
      </c>
      <c r="CF108" s="33">
        <v>15</v>
      </c>
      <c r="CG108" s="34" t="s">
        <v>255</v>
      </c>
      <c r="CH108" s="35"/>
      <c r="CI108" s="36"/>
      <c r="CJ108" s="37" t="s">
        <v>255</v>
      </c>
      <c r="CK108" s="258"/>
      <c r="CL108" s="224"/>
      <c r="CM108" s="224"/>
      <c r="CN108" s="38">
        <f t="shared" si="92"/>
        <v>29</v>
      </c>
      <c r="CO108" s="83">
        <f t="shared" si="86"/>
        <v>15</v>
      </c>
      <c r="CP108" s="84" t="str">
        <f t="shared" si="87"/>
        <v/>
      </c>
      <c r="CQ108" s="85" t="str">
        <f t="shared" si="88"/>
        <v/>
      </c>
      <c r="CR108" s="86" t="str">
        <f t="shared" si="89"/>
        <v/>
      </c>
      <c r="CS108" s="87" t="str">
        <f t="shared" si="90"/>
        <v/>
      </c>
      <c r="CT108" s="84" t="str">
        <f t="shared" si="91"/>
        <v/>
      </c>
      <c r="CU108" s="85" t="str">
        <f t="shared" si="74"/>
        <v/>
      </c>
      <c r="CV108" s="86"/>
      <c r="CW108" s="87" t="str">
        <f t="shared" si="75"/>
        <v/>
      </c>
      <c r="CX108" s="88" t="str">
        <f t="shared" si="76"/>
        <v/>
      </c>
      <c r="CY108" s="85" t="str">
        <f t="shared" si="77"/>
        <v/>
      </c>
      <c r="CZ108" s="86"/>
      <c r="DA108" s="87" t="str">
        <f t="shared" si="78"/>
        <v/>
      </c>
      <c r="DB108" s="84" t="str">
        <f t="shared" si="79"/>
        <v/>
      </c>
      <c r="DC108" s="85" t="str">
        <f t="shared" si="80"/>
        <v/>
      </c>
      <c r="DD108" s="89" t="str">
        <f t="shared" si="81"/>
        <v/>
      </c>
      <c r="DE108" s="87" t="str">
        <f t="shared" si="82"/>
        <v/>
      </c>
      <c r="DF108" s="84" t="str">
        <f t="shared" si="83"/>
        <v/>
      </c>
      <c r="DG108" s="85" t="str">
        <f t="shared" si="84"/>
        <v/>
      </c>
      <c r="DH108" s="86" t="str">
        <f t="shared" si="85"/>
        <v/>
      </c>
      <c r="DI108" s="87" t="str">
        <f t="shared" si="73"/>
        <v/>
      </c>
      <c r="DJ108" s="247"/>
    </row>
    <row r="109" spans="1:114" ht="15" thickBot="1">
      <c r="A109" s="57" t="s">
        <v>127</v>
      </c>
      <c r="B109" s="68" t="s">
        <v>41</v>
      </c>
      <c r="C109" s="378"/>
      <c r="D109" s="371">
        <v>40</v>
      </c>
      <c r="E109" s="372"/>
      <c r="F109" s="372"/>
      <c r="G109" s="372"/>
      <c r="H109" s="372"/>
      <c r="I109" s="372"/>
      <c r="J109" s="373"/>
      <c r="K109" s="373"/>
      <c r="L109" s="373"/>
      <c r="M109" s="373"/>
      <c r="N109" s="373"/>
      <c r="O109" s="373"/>
      <c r="P109" s="382">
        <v>30</v>
      </c>
      <c r="Q109" s="373"/>
      <c r="R109" s="373"/>
      <c r="S109" s="373"/>
      <c r="T109" s="373"/>
      <c r="U109" s="363"/>
      <c r="V109" s="363"/>
      <c r="W109" s="363"/>
      <c r="X109" s="363"/>
      <c r="Y109" s="363"/>
      <c r="Z109" s="363"/>
      <c r="AA109" s="363"/>
      <c r="AB109" s="363"/>
      <c r="AC109" s="363"/>
      <c r="AD109" s="379"/>
      <c r="AE109" s="379"/>
      <c r="AF109" s="379"/>
      <c r="AG109" s="379"/>
      <c r="AH109" s="379"/>
      <c r="AI109" s="379"/>
      <c r="AJ109" s="375"/>
      <c r="AK109" s="375"/>
      <c r="AL109" s="375"/>
      <c r="AM109" s="375"/>
      <c r="AN109" s="375"/>
      <c r="AO109" s="367"/>
      <c r="AP109" s="367"/>
      <c r="AQ109" s="367"/>
      <c r="AR109" s="372"/>
      <c r="AS109" s="372"/>
      <c r="AT109" s="372"/>
      <c r="AU109" s="367"/>
      <c r="AV109" s="367"/>
      <c r="AW109" s="367"/>
      <c r="AX109" s="367"/>
      <c r="AY109" s="367"/>
      <c r="AZ109" s="363"/>
      <c r="BA109" s="363"/>
      <c r="BB109" s="363"/>
      <c r="BC109" s="363"/>
      <c r="BD109" s="363"/>
      <c r="BE109" s="363"/>
      <c r="BF109" s="367"/>
      <c r="BG109" s="367"/>
      <c r="BH109" s="367"/>
      <c r="BI109" s="367"/>
      <c r="BJ109" s="367"/>
      <c r="BK109" s="367"/>
      <c r="BL109" s="367"/>
      <c r="BM109" s="367"/>
      <c r="BN109" s="367"/>
      <c r="BO109" s="367"/>
      <c r="BP109" s="367"/>
      <c r="BQ109" s="367"/>
      <c r="BR109" s="367"/>
      <c r="BS109" s="367"/>
      <c r="BT109" s="367"/>
      <c r="BU109" s="367"/>
      <c r="BV109" s="367"/>
      <c r="BW109" s="367"/>
      <c r="BX109" s="367"/>
      <c r="BY109" s="377">
        <v>10</v>
      </c>
      <c r="BZ109" s="367"/>
      <c r="CA109" s="369"/>
      <c r="CB109" s="369"/>
      <c r="CC109" s="369"/>
      <c r="CD109" s="166">
        <f>IFERROR(AVERAGE(AR109,AG109,Q109,C109,D109,F109,H109,S109,J109,E109,L109,N109,P109,R109,U109,W109,AC109,AD109,AH109,AI109,AL109,AJ109,AK109,AN109,AP109,AS109,AT109,AU109,AV109,AZ109,BB109,BD109,BF109,AQ109,BM109,AM109,BU109,BT109,BJ109,BL109,BS109,BP109,AW109,BH109,BR109,BV109,BZ109,BW109,BX109,BY109,CA109,CB109,CC109),"")</f>
        <v>26.666666666666668</v>
      </c>
      <c r="CE109" s="167">
        <f>IF(CN109=0,"",MIN(AR109,AG109,Q109,C109,D109,F109,H109,S109,J109,E109,L109,N109,P109,R109,U109,W109,AC109,AD109,AH109,AI109,AL109,AJ109,AK109,AN109,AP109,AS109,AT109,AU109,AV109,AZ109,BB109,BD109,BF109,AQ109,AM109,BU109,BT109,BJ109,BL109,BS109,BP109,AW109,BH109,BR109,BV109,BZ109,BW109,BX109,BY109,CA109,CB109,CC109))</f>
        <v>10</v>
      </c>
      <c r="CF109" s="168">
        <f>IF(CN109=0,"",MAX(AR109,AG109,Q109,C109,D109,F109,H109,S109,J109,E109,L109,N109,P109,R109,U109,W109,AC109,AD109,AH109,AI109,AL109,AJ109,AK109,AN109,AP109,AS109,AT109,AU109,AV109,AZ109,BB109,BD109,BF109,AQ109,BM109,AM109,BU109,BT109,BJ109,BL109,BS109,BP109,AW109,BH109,BR109,BV109,BZ109,BW109,BX109,BY109,CA109,CB109,CC109))</f>
        <v>40</v>
      </c>
      <c r="CG109" s="169" t="str">
        <f>IFERROR(AVERAGE(AE109,I109,K109,M109,O109,Q109,V109,X109,Y109,AA109,AB109,T109,AF109,AG109,AO109,AX109,AY109,BA109,BC109,BG109,BK109,BM109,BN109,BO109,BQ109),"")</f>
        <v/>
      </c>
      <c r="CH109" s="170"/>
      <c r="CI109" s="171"/>
      <c r="CJ109" s="37" t="s">
        <v>255</v>
      </c>
      <c r="CK109" s="258"/>
      <c r="CL109" s="224"/>
      <c r="CM109" s="224"/>
      <c r="CN109" s="38">
        <f t="shared" si="92"/>
        <v>80</v>
      </c>
      <c r="CO109" s="83">
        <f t="shared" si="86"/>
        <v>40</v>
      </c>
      <c r="CP109" s="84" t="str">
        <f t="shared" si="87"/>
        <v/>
      </c>
      <c r="CQ109" s="85">
        <f t="shared" si="88"/>
        <v>30</v>
      </c>
      <c r="CR109" s="86" t="str">
        <f t="shared" si="89"/>
        <v/>
      </c>
      <c r="CS109" s="87" t="str">
        <f t="shared" si="90"/>
        <v/>
      </c>
      <c r="CT109" s="84" t="str">
        <f t="shared" si="91"/>
        <v/>
      </c>
      <c r="CU109" s="85" t="str">
        <f t="shared" si="74"/>
        <v/>
      </c>
      <c r="CV109" s="86"/>
      <c r="CW109" s="87" t="str">
        <f t="shared" si="75"/>
        <v/>
      </c>
      <c r="CX109" s="88" t="str">
        <f t="shared" si="76"/>
        <v/>
      </c>
      <c r="CY109" s="85" t="str">
        <f t="shared" si="77"/>
        <v/>
      </c>
      <c r="CZ109" s="86"/>
      <c r="DA109" s="87" t="str">
        <f t="shared" si="78"/>
        <v/>
      </c>
      <c r="DB109" s="84" t="str">
        <f t="shared" si="79"/>
        <v/>
      </c>
      <c r="DC109" s="85" t="str">
        <f t="shared" si="80"/>
        <v/>
      </c>
      <c r="DD109" s="89" t="str">
        <f t="shared" si="81"/>
        <v/>
      </c>
      <c r="DE109" s="87" t="str">
        <f t="shared" si="82"/>
        <v/>
      </c>
      <c r="DF109" s="84" t="str">
        <f t="shared" si="83"/>
        <v/>
      </c>
      <c r="DG109" s="85" t="str">
        <f t="shared" si="84"/>
        <v/>
      </c>
      <c r="DH109" s="86" t="str">
        <f t="shared" si="85"/>
        <v/>
      </c>
      <c r="DI109" s="87" t="str">
        <f t="shared" si="73"/>
        <v/>
      </c>
      <c r="DJ109" s="247"/>
    </row>
    <row r="110" spans="1:114" ht="15" thickBot="1">
      <c r="A110" s="57" t="s">
        <v>128</v>
      </c>
      <c r="B110" s="68" t="s">
        <v>41</v>
      </c>
      <c r="C110" s="378"/>
      <c r="D110" s="372"/>
      <c r="E110" s="372"/>
      <c r="F110" s="372"/>
      <c r="G110" s="372"/>
      <c r="H110" s="372"/>
      <c r="I110" s="372"/>
      <c r="J110" s="373"/>
      <c r="K110" s="373"/>
      <c r="L110" s="373"/>
      <c r="M110" s="373"/>
      <c r="N110" s="373"/>
      <c r="O110" s="373"/>
      <c r="P110" s="373"/>
      <c r="Q110" s="373"/>
      <c r="R110" s="373"/>
      <c r="S110" s="373"/>
      <c r="T110" s="373"/>
      <c r="U110" s="363"/>
      <c r="V110" s="363"/>
      <c r="W110" s="363"/>
      <c r="X110" s="363"/>
      <c r="Y110" s="363"/>
      <c r="Z110" s="363"/>
      <c r="AA110" s="363"/>
      <c r="AB110" s="363"/>
      <c r="AC110" s="363"/>
      <c r="AD110" s="379"/>
      <c r="AE110" s="379"/>
      <c r="AF110" s="379"/>
      <c r="AG110" s="379"/>
      <c r="AH110" s="379"/>
      <c r="AI110" s="379"/>
      <c r="AJ110" s="375"/>
      <c r="AK110" s="375"/>
      <c r="AL110" s="375"/>
      <c r="AM110" s="375"/>
      <c r="AN110" s="375"/>
      <c r="AO110" s="367"/>
      <c r="AP110" s="367"/>
      <c r="AQ110" s="367"/>
      <c r="AR110" s="372"/>
      <c r="AS110" s="372"/>
      <c r="AT110" s="372"/>
      <c r="AU110" s="367"/>
      <c r="AV110" s="367"/>
      <c r="AW110" s="367"/>
      <c r="AX110" s="367"/>
      <c r="AY110" s="367"/>
      <c r="AZ110" s="363"/>
      <c r="BA110" s="363"/>
      <c r="BB110" s="363"/>
      <c r="BC110" s="363"/>
      <c r="BD110" s="363"/>
      <c r="BE110" s="363"/>
      <c r="BF110" s="367"/>
      <c r="BG110" s="367"/>
      <c r="BH110" s="367"/>
      <c r="BI110" s="367"/>
      <c r="BJ110" s="367"/>
      <c r="BK110" s="367"/>
      <c r="BL110" s="367"/>
      <c r="BM110" s="367"/>
      <c r="BN110" s="367"/>
      <c r="BO110" s="367"/>
      <c r="BP110" s="367"/>
      <c r="BQ110" s="367"/>
      <c r="BR110" s="367"/>
      <c r="BS110" s="367"/>
      <c r="BT110" s="367"/>
      <c r="BU110" s="367"/>
      <c r="BV110" s="367"/>
      <c r="BW110" s="367"/>
      <c r="BX110" s="367"/>
      <c r="BY110" s="367"/>
      <c r="BZ110" s="367"/>
      <c r="CA110" s="369"/>
      <c r="CB110" s="369"/>
      <c r="CC110" s="369"/>
      <c r="CD110" s="137" t="s">
        <v>255</v>
      </c>
      <c r="CE110" s="32" t="s">
        <v>255</v>
      </c>
      <c r="CF110" s="33" t="s">
        <v>255</v>
      </c>
      <c r="CG110" s="34" t="s">
        <v>255</v>
      </c>
      <c r="CH110" s="35"/>
      <c r="CI110" s="36"/>
      <c r="CJ110" s="37" t="s">
        <v>255</v>
      </c>
      <c r="CK110" s="258"/>
      <c r="CL110" s="224"/>
      <c r="CM110" s="224"/>
      <c r="CN110" s="38">
        <f t="shared" si="92"/>
        <v>0</v>
      </c>
      <c r="CO110" s="83" t="str">
        <f t="shared" si="86"/>
        <v/>
      </c>
      <c r="CP110" s="84" t="str">
        <f t="shared" si="87"/>
        <v/>
      </c>
      <c r="CQ110" s="85" t="str">
        <f t="shared" si="88"/>
        <v/>
      </c>
      <c r="CR110" s="86" t="str">
        <f t="shared" si="89"/>
        <v/>
      </c>
      <c r="CS110" s="87" t="str">
        <f t="shared" si="90"/>
        <v/>
      </c>
      <c r="CT110" s="84" t="str">
        <f t="shared" si="91"/>
        <v/>
      </c>
      <c r="CU110" s="85" t="str">
        <f t="shared" si="74"/>
        <v/>
      </c>
      <c r="CV110" s="86"/>
      <c r="CW110" s="87" t="str">
        <f t="shared" si="75"/>
        <v/>
      </c>
      <c r="CX110" s="88" t="str">
        <f t="shared" si="76"/>
        <v/>
      </c>
      <c r="CY110" s="85" t="str">
        <f t="shared" si="77"/>
        <v/>
      </c>
      <c r="CZ110" s="86"/>
      <c r="DA110" s="87" t="str">
        <f t="shared" si="78"/>
        <v/>
      </c>
      <c r="DB110" s="84" t="str">
        <f t="shared" si="79"/>
        <v/>
      </c>
      <c r="DC110" s="85" t="str">
        <f t="shared" si="80"/>
        <v/>
      </c>
      <c r="DD110" s="89" t="str">
        <f t="shared" si="81"/>
        <v/>
      </c>
      <c r="DE110" s="87" t="str">
        <f t="shared" si="82"/>
        <v/>
      </c>
      <c r="DF110" s="84" t="str">
        <f t="shared" si="83"/>
        <v/>
      </c>
      <c r="DG110" s="85" t="str">
        <f t="shared" si="84"/>
        <v/>
      </c>
      <c r="DH110" s="86" t="str">
        <f t="shared" si="85"/>
        <v/>
      </c>
      <c r="DI110" s="87" t="str">
        <f t="shared" si="73"/>
        <v/>
      </c>
      <c r="DJ110" s="247"/>
    </row>
    <row r="111" spans="1:114" ht="15" thickBot="1">
      <c r="A111" s="57" t="s">
        <v>129</v>
      </c>
      <c r="B111" s="68" t="s">
        <v>41</v>
      </c>
      <c r="C111" s="378"/>
      <c r="D111" s="372"/>
      <c r="E111" s="372"/>
      <c r="F111" s="372"/>
      <c r="G111" s="372"/>
      <c r="H111" s="372"/>
      <c r="I111" s="372"/>
      <c r="J111" s="373"/>
      <c r="K111" s="373"/>
      <c r="L111" s="373"/>
      <c r="M111" s="373"/>
      <c r="N111" s="373"/>
      <c r="O111" s="373"/>
      <c r="P111" s="373"/>
      <c r="Q111" s="373"/>
      <c r="R111" s="373"/>
      <c r="S111" s="373"/>
      <c r="T111" s="373"/>
      <c r="U111" s="363"/>
      <c r="V111" s="363"/>
      <c r="W111" s="363"/>
      <c r="X111" s="363"/>
      <c r="Y111" s="363"/>
      <c r="Z111" s="363"/>
      <c r="AA111" s="363"/>
      <c r="AB111" s="363"/>
      <c r="AC111" s="363"/>
      <c r="AD111" s="379"/>
      <c r="AE111" s="379"/>
      <c r="AF111" s="379"/>
      <c r="AG111" s="379"/>
      <c r="AH111" s="379"/>
      <c r="AI111" s="379"/>
      <c r="AJ111" s="375"/>
      <c r="AK111" s="376">
        <v>3.2</v>
      </c>
      <c r="AL111" s="375"/>
      <c r="AM111" s="375"/>
      <c r="AN111" s="375"/>
      <c r="AO111" s="367"/>
      <c r="AP111" s="367"/>
      <c r="AQ111" s="367"/>
      <c r="AR111" s="372"/>
      <c r="AS111" s="372"/>
      <c r="AT111" s="372"/>
      <c r="AU111" s="367"/>
      <c r="AV111" s="367"/>
      <c r="AW111" s="367"/>
      <c r="AX111" s="367"/>
      <c r="AY111" s="367"/>
      <c r="AZ111" s="363"/>
      <c r="BA111" s="363"/>
      <c r="BB111" s="363"/>
      <c r="BC111" s="363"/>
      <c r="BD111" s="363"/>
      <c r="BE111" s="363"/>
      <c r="BF111" s="367"/>
      <c r="BG111" s="367"/>
      <c r="BH111" s="367"/>
      <c r="BI111" s="367"/>
      <c r="BJ111" s="367"/>
      <c r="BK111" s="367"/>
      <c r="BL111" s="367"/>
      <c r="BM111" s="367"/>
      <c r="BN111" s="367"/>
      <c r="BO111" s="367"/>
      <c r="BP111" s="367"/>
      <c r="BQ111" s="367"/>
      <c r="BR111" s="367"/>
      <c r="BS111" s="367"/>
      <c r="BT111" s="367"/>
      <c r="BU111" s="367"/>
      <c r="BV111" s="367"/>
      <c r="BW111" s="367"/>
      <c r="BX111" s="367"/>
      <c r="BY111" s="367"/>
      <c r="BZ111" s="367"/>
      <c r="CA111" s="369"/>
      <c r="CB111" s="369"/>
      <c r="CC111" s="369"/>
      <c r="CD111" s="137">
        <v>3.2</v>
      </c>
      <c r="CE111" s="32">
        <v>3.2</v>
      </c>
      <c r="CF111" s="33">
        <v>3.2</v>
      </c>
      <c r="CG111" s="34" t="s">
        <v>255</v>
      </c>
      <c r="CH111" s="35"/>
      <c r="CI111" s="36"/>
      <c r="CJ111" s="37" t="s">
        <v>255</v>
      </c>
      <c r="CK111" s="258"/>
      <c r="CL111" s="224"/>
      <c r="CM111" s="224"/>
      <c r="CN111" s="38">
        <f t="shared" si="92"/>
        <v>3.2</v>
      </c>
      <c r="CO111" s="83" t="str">
        <f t="shared" si="86"/>
        <v/>
      </c>
      <c r="CP111" s="84" t="str">
        <f t="shared" si="87"/>
        <v/>
      </c>
      <c r="CQ111" s="85" t="str">
        <f t="shared" si="88"/>
        <v/>
      </c>
      <c r="CR111" s="86" t="str">
        <f t="shared" si="89"/>
        <v/>
      </c>
      <c r="CS111" s="87" t="str">
        <f t="shared" si="90"/>
        <v/>
      </c>
      <c r="CT111" s="84" t="str">
        <f t="shared" si="91"/>
        <v/>
      </c>
      <c r="CU111" s="85">
        <f t="shared" si="74"/>
        <v>3.2</v>
      </c>
      <c r="CV111" s="86"/>
      <c r="CW111" s="87" t="str">
        <f t="shared" si="75"/>
        <v/>
      </c>
      <c r="CX111" s="88" t="str">
        <f t="shared" si="76"/>
        <v/>
      </c>
      <c r="CY111" s="85" t="str">
        <f t="shared" si="77"/>
        <v/>
      </c>
      <c r="CZ111" s="86"/>
      <c r="DA111" s="87" t="str">
        <f t="shared" si="78"/>
        <v/>
      </c>
      <c r="DB111" s="84" t="str">
        <f t="shared" si="79"/>
        <v/>
      </c>
      <c r="DC111" s="85" t="str">
        <f t="shared" si="80"/>
        <v/>
      </c>
      <c r="DD111" s="89" t="str">
        <f t="shared" si="81"/>
        <v/>
      </c>
      <c r="DE111" s="87" t="str">
        <f t="shared" si="82"/>
        <v/>
      </c>
      <c r="DF111" s="84" t="str">
        <f t="shared" si="83"/>
        <v/>
      </c>
      <c r="DG111" s="85" t="str">
        <f t="shared" si="84"/>
        <v/>
      </c>
      <c r="DH111" s="86" t="str">
        <f t="shared" si="85"/>
        <v/>
      </c>
      <c r="DI111" s="87" t="str">
        <f t="shared" si="73"/>
        <v/>
      </c>
      <c r="DJ111" s="247"/>
    </row>
    <row r="112" spans="1:114" ht="15" thickBot="1">
      <c r="A112" s="57" t="s">
        <v>130</v>
      </c>
      <c r="B112" s="68" t="s">
        <v>41</v>
      </c>
      <c r="C112" s="378"/>
      <c r="D112" s="372"/>
      <c r="E112" s="372"/>
      <c r="F112" s="372"/>
      <c r="G112" s="372"/>
      <c r="H112" s="372"/>
      <c r="I112" s="372"/>
      <c r="J112" s="373"/>
      <c r="K112" s="373"/>
      <c r="L112" s="373"/>
      <c r="M112" s="373"/>
      <c r="N112" s="373"/>
      <c r="O112" s="373"/>
      <c r="P112" s="382">
        <v>3.5</v>
      </c>
      <c r="Q112" s="373"/>
      <c r="R112" s="373"/>
      <c r="S112" s="373"/>
      <c r="T112" s="373"/>
      <c r="U112" s="363"/>
      <c r="V112" s="363"/>
      <c r="W112" s="363"/>
      <c r="X112" s="363"/>
      <c r="Y112" s="363"/>
      <c r="Z112" s="363"/>
      <c r="AA112" s="363"/>
      <c r="AB112" s="363"/>
      <c r="AC112" s="363"/>
      <c r="AD112" s="379"/>
      <c r="AE112" s="379"/>
      <c r="AF112" s="379"/>
      <c r="AG112" s="379"/>
      <c r="AH112" s="379"/>
      <c r="AI112" s="379"/>
      <c r="AJ112" s="375"/>
      <c r="AK112" s="376">
        <v>3.5</v>
      </c>
      <c r="AL112" s="375"/>
      <c r="AM112" s="375"/>
      <c r="AN112" s="376">
        <v>4</v>
      </c>
      <c r="AO112" s="367"/>
      <c r="AP112" s="367"/>
      <c r="AQ112" s="367"/>
      <c r="AR112" s="372"/>
      <c r="AS112" s="372"/>
      <c r="AT112" s="372"/>
      <c r="AU112" s="367"/>
      <c r="AV112" s="367"/>
      <c r="AW112" s="367"/>
      <c r="AX112" s="367"/>
      <c r="AY112" s="367"/>
      <c r="AZ112" s="363"/>
      <c r="BA112" s="363"/>
      <c r="BB112" s="363"/>
      <c r="BC112" s="363"/>
      <c r="BD112" s="363"/>
      <c r="BE112" s="363"/>
      <c r="BF112" s="367"/>
      <c r="BG112" s="367"/>
      <c r="BH112" s="367"/>
      <c r="BI112" s="367"/>
      <c r="BJ112" s="367"/>
      <c r="BK112" s="367"/>
      <c r="BL112" s="385">
        <v>2.5</v>
      </c>
      <c r="BM112" s="367"/>
      <c r="BN112" s="367"/>
      <c r="BO112" s="367"/>
      <c r="BP112" s="367"/>
      <c r="BQ112" s="367"/>
      <c r="BR112" s="367"/>
      <c r="BS112" s="367"/>
      <c r="BT112" s="367"/>
      <c r="BU112" s="367"/>
      <c r="BV112" s="367"/>
      <c r="BW112" s="377">
        <v>4</v>
      </c>
      <c r="BX112" s="377"/>
      <c r="BY112" s="367"/>
      <c r="BZ112" s="367"/>
      <c r="CA112" s="369"/>
      <c r="CB112" s="369"/>
      <c r="CC112" s="369"/>
      <c r="CD112" s="137">
        <v>3.5</v>
      </c>
      <c r="CE112" s="32">
        <v>2.5</v>
      </c>
      <c r="CF112" s="33">
        <v>4</v>
      </c>
      <c r="CG112" s="34" t="s">
        <v>255</v>
      </c>
      <c r="CH112" s="35"/>
      <c r="CI112" s="36"/>
      <c r="CJ112" s="37" t="s">
        <v>255</v>
      </c>
      <c r="CK112" s="258"/>
      <c r="CL112" s="224"/>
      <c r="CM112" s="224"/>
      <c r="CN112" s="38">
        <f t="shared" si="92"/>
        <v>17.5</v>
      </c>
      <c r="CO112" s="83" t="str">
        <f t="shared" si="86"/>
        <v/>
      </c>
      <c r="CP112" s="84" t="str">
        <f t="shared" si="87"/>
        <v/>
      </c>
      <c r="CQ112" s="85">
        <f t="shared" si="88"/>
        <v>3.5</v>
      </c>
      <c r="CR112" s="86" t="str">
        <f t="shared" si="89"/>
        <v/>
      </c>
      <c r="CS112" s="87" t="str">
        <f t="shared" si="90"/>
        <v/>
      </c>
      <c r="CT112" s="84" t="str">
        <f t="shared" si="91"/>
        <v/>
      </c>
      <c r="CU112" s="85">
        <f t="shared" si="74"/>
        <v>3.75</v>
      </c>
      <c r="CV112" s="86"/>
      <c r="CW112" s="87" t="str">
        <f t="shared" si="75"/>
        <v/>
      </c>
      <c r="CX112" s="88" t="str">
        <f t="shared" si="76"/>
        <v/>
      </c>
      <c r="CY112" s="85" t="str">
        <f t="shared" si="77"/>
        <v/>
      </c>
      <c r="CZ112" s="86"/>
      <c r="DA112" s="87" t="str">
        <f t="shared" si="78"/>
        <v/>
      </c>
      <c r="DB112" s="84" t="str">
        <f t="shared" si="79"/>
        <v/>
      </c>
      <c r="DC112" s="85">
        <f t="shared" si="80"/>
        <v>2.5</v>
      </c>
      <c r="DD112" s="89" t="str">
        <f t="shared" si="81"/>
        <v/>
      </c>
      <c r="DE112" s="87" t="str">
        <f t="shared" si="82"/>
        <v/>
      </c>
      <c r="DF112" s="84" t="str">
        <f t="shared" si="83"/>
        <v/>
      </c>
      <c r="DG112" s="85" t="str">
        <f t="shared" si="84"/>
        <v/>
      </c>
      <c r="DH112" s="86" t="str">
        <f t="shared" si="85"/>
        <v/>
      </c>
      <c r="DI112" s="87" t="str">
        <f t="shared" si="73"/>
        <v/>
      </c>
      <c r="DJ112" s="247"/>
    </row>
    <row r="113" spans="1:114" ht="15" thickBot="1">
      <c r="A113" s="57" t="s">
        <v>131</v>
      </c>
      <c r="B113" s="68" t="s">
        <v>41</v>
      </c>
      <c r="C113" s="378"/>
      <c r="D113" s="372"/>
      <c r="E113" s="372"/>
      <c r="F113" s="372"/>
      <c r="G113" s="372"/>
      <c r="H113" s="372"/>
      <c r="I113" s="372"/>
      <c r="J113" s="373"/>
      <c r="K113" s="373"/>
      <c r="L113" s="373"/>
      <c r="M113" s="373"/>
      <c r="N113" s="373"/>
      <c r="O113" s="373"/>
      <c r="P113" s="373"/>
      <c r="Q113" s="373"/>
      <c r="R113" s="373"/>
      <c r="S113" s="373"/>
      <c r="T113" s="373"/>
      <c r="U113" s="363"/>
      <c r="V113" s="363"/>
      <c r="W113" s="363"/>
      <c r="X113" s="363"/>
      <c r="Y113" s="363"/>
      <c r="Z113" s="363"/>
      <c r="AA113" s="363"/>
      <c r="AB113" s="363"/>
      <c r="AC113" s="363"/>
      <c r="AD113" s="379"/>
      <c r="AE113" s="379"/>
      <c r="AF113" s="379"/>
      <c r="AG113" s="379"/>
      <c r="AH113" s="379"/>
      <c r="AI113" s="379"/>
      <c r="AJ113" s="375"/>
      <c r="AK113" s="375"/>
      <c r="AL113" s="375"/>
      <c r="AM113" s="375"/>
      <c r="AN113" s="375"/>
      <c r="AO113" s="367"/>
      <c r="AP113" s="367"/>
      <c r="AQ113" s="367"/>
      <c r="AR113" s="372"/>
      <c r="AS113" s="372"/>
      <c r="AT113" s="372"/>
      <c r="AU113" s="367"/>
      <c r="AV113" s="367"/>
      <c r="AW113" s="367"/>
      <c r="AX113" s="367"/>
      <c r="AY113" s="367"/>
      <c r="AZ113" s="363"/>
      <c r="BA113" s="363"/>
      <c r="BB113" s="363"/>
      <c r="BC113" s="363"/>
      <c r="BD113" s="363"/>
      <c r="BE113" s="363"/>
      <c r="BF113" s="367"/>
      <c r="BG113" s="367"/>
      <c r="BH113" s="367"/>
      <c r="BI113" s="367"/>
      <c r="BJ113" s="367"/>
      <c r="BK113" s="367"/>
      <c r="BL113" s="367"/>
      <c r="BM113" s="367"/>
      <c r="BN113" s="367"/>
      <c r="BO113" s="367"/>
      <c r="BP113" s="367"/>
      <c r="BQ113" s="367"/>
      <c r="BR113" s="367"/>
      <c r="BS113" s="367"/>
      <c r="BT113" s="367"/>
      <c r="BU113" s="367"/>
      <c r="BV113" s="367"/>
      <c r="BW113" s="367"/>
      <c r="BX113" s="367"/>
      <c r="BY113" s="367"/>
      <c r="BZ113" s="367"/>
      <c r="CA113" s="369"/>
      <c r="CB113" s="369"/>
      <c r="CC113" s="369"/>
      <c r="CD113" s="137" t="s">
        <v>255</v>
      </c>
      <c r="CE113" s="32" t="s">
        <v>255</v>
      </c>
      <c r="CF113" s="33" t="s">
        <v>255</v>
      </c>
      <c r="CG113" s="34" t="s">
        <v>255</v>
      </c>
      <c r="CH113" s="35" t="s">
        <v>255</v>
      </c>
      <c r="CI113" s="36" t="s">
        <v>255</v>
      </c>
      <c r="CJ113" s="37" t="s">
        <v>255</v>
      </c>
      <c r="CK113" s="258"/>
      <c r="CL113" s="224"/>
      <c r="CM113" s="224"/>
      <c r="CN113" s="38">
        <f t="shared" si="92"/>
        <v>0</v>
      </c>
      <c r="CO113" s="83" t="str">
        <f t="shared" si="86"/>
        <v/>
      </c>
      <c r="CP113" s="84" t="str">
        <f t="shared" si="87"/>
        <v/>
      </c>
      <c r="CQ113" s="85" t="str">
        <f t="shared" si="88"/>
        <v/>
      </c>
      <c r="CR113" s="86" t="str">
        <f t="shared" si="89"/>
        <v/>
      </c>
      <c r="CS113" s="87" t="str">
        <f t="shared" si="90"/>
        <v/>
      </c>
      <c r="CT113" s="84" t="str">
        <f t="shared" si="91"/>
        <v/>
      </c>
      <c r="CU113" s="85" t="str">
        <f t="shared" si="74"/>
        <v/>
      </c>
      <c r="CV113" s="86"/>
      <c r="CW113" s="87" t="str">
        <f t="shared" si="75"/>
        <v/>
      </c>
      <c r="CX113" s="88" t="str">
        <f t="shared" si="76"/>
        <v/>
      </c>
      <c r="CY113" s="85" t="str">
        <f t="shared" si="77"/>
        <v/>
      </c>
      <c r="CZ113" s="86"/>
      <c r="DA113" s="87" t="str">
        <f t="shared" si="78"/>
        <v/>
      </c>
      <c r="DB113" s="84" t="str">
        <f t="shared" si="79"/>
        <v/>
      </c>
      <c r="DC113" s="85" t="str">
        <f t="shared" si="80"/>
        <v/>
      </c>
      <c r="DD113" s="89" t="str">
        <f t="shared" si="81"/>
        <v/>
      </c>
      <c r="DE113" s="87" t="str">
        <f t="shared" si="82"/>
        <v/>
      </c>
      <c r="DF113" s="84" t="str">
        <f t="shared" si="83"/>
        <v/>
      </c>
      <c r="DG113" s="85" t="str">
        <f t="shared" si="84"/>
        <v/>
      </c>
      <c r="DH113" s="86" t="str">
        <f t="shared" si="85"/>
        <v/>
      </c>
      <c r="DI113" s="87" t="str">
        <f t="shared" si="73"/>
        <v/>
      </c>
      <c r="DJ113" s="247"/>
    </row>
    <row r="114" spans="1:114" ht="15" thickBot="1">
      <c r="A114" s="57" t="s">
        <v>132</v>
      </c>
      <c r="B114" s="68" t="s">
        <v>41</v>
      </c>
      <c r="C114" s="378"/>
      <c r="D114" s="372"/>
      <c r="E114" s="371"/>
      <c r="F114" s="372"/>
      <c r="G114" s="372"/>
      <c r="H114" s="372"/>
      <c r="I114" s="372"/>
      <c r="J114" s="373"/>
      <c r="K114" s="373"/>
      <c r="L114" s="373"/>
      <c r="M114" s="373"/>
      <c r="N114" s="373"/>
      <c r="O114" s="373"/>
      <c r="P114" s="373"/>
      <c r="Q114" s="373"/>
      <c r="R114" s="373"/>
      <c r="S114" s="373"/>
      <c r="T114" s="373"/>
      <c r="U114" s="363"/>
      <c r="V114" s="363"/>
      <c r="W114" s="363"/>
      <c r="X114" s="363"/>
      <c r="Y114" s="363"/>
      <c r="Z114" s="363"/>
      <c r="AA114" s="363"/>
      <c r="AB114" s="363"/>
      <c r="AC114" s="363"/>
      <c r="AD114" s="379"/>
      <c r="AE114" s="379"/>
      <c r="AF114" s="379"/>
      <c r="AG114" s="379"/>
      <c r="AH114" s="379"/>
      <c r="AI114" s="379"/>
      <c r="AJ114" s="375"/>
      <c r="AK114" s="376">
        <v>3.2</v>
      </c>
      <c r="AL114" s="375"/>
      <c r="AM114" s="375"/>
      <c r="AN114" s="375"/>
      <c r="AO114" s="367"/>
      <c r="AP114" s="367"/>
      <c r="AQ114" s="367"/>
      <c r="AR114" s="372"/>
      <c r="AS114" s="372"/>
      <c r="AT114" s="372"/>
      <c r="AU114" s="367"/>
      <c r="AV114" s="367"/>
      <c r="AW114" s="367"/>
      <c r="AX114" s="367"/>
      <c r="AY114" s="367"/>
      <c r="AZ114" s="363"/>
      <c r="BA114" s="363"/>
      <c r="BB114" s="363"/>
      <c r="BC114" s="363"/>
      <c r="BD114" s="363"/>
      <c r="BE114" s="363"/>
      <c r="BF114" s="367"/>
      <c r="BG114" s="367"/>
      <c r="BH114" s="367"/>
      <c r="BI114" s="367"/>
      <c r="BJ114" s="367"/>
      <c r="BK114" s="367"/>
      <c r="BL114" s="367"/>
      <c r="BM114" s="367"/>
      <c r="BN114" s="367"/>
      <c r="BO114" s="367"/>
      <c r="BP114" s="367"/>
      <c r="BQ114" s="367"/>
      <c r="BR114" s="367"/>
      <c r="BS114" s="367"/>
      <c r="BT114" s="367"/>
      <c r="BU114" s="367"/>
      <c r="BV114" s="367"/>
      <c r="BW114" s="367"/>
      <c r="BX114" s="367"/>
      <c r="BY114" s="367"/>
      <c r="BZ114" s="367"/>
      <c r="CA114" s="369"/>
      <c r="CB114" s="369"/>
      <c r="CC114" s="369"/>
      <c r="CD114" s="137">
        <v>3.2</v>
      </c>
      <c r="CE114" s="32"/>
      <c r="CF114" s="33"/>
      <c r="CG114" s="34" t="s">
        <v>255</v>
      </c>
      <c r="CH114" s="35"/>
      <c r="CI114" s="36"/>
      <c r="CJ114" s="37" t="s">
        <v>255</v>
      </c>
      <c r="CK114" s="258"/>
      <c r="CL114" s="224"/>
      <c r="CM114" s="224"/>
      <c r="CN114" s="38">
        <f t="shared" si="92"/>
        <v>3.2</v>
      </c>
      <c r="CO114" s="83" t="str">
        <f t="shared" si="86"/>
        <v/>
      </c>
      <c r="CP114" s="84" t="str">
        <f t="shared" si="87"/>
        <v/>
      </c>
      <c r="CQ114" s="85" t="str">
        <f t="shared" si="88"/>
        <v/>
      </c>
      <c r="CR114" s="86" t="str">
        <f t="shared" si="89"/>
        <v/>
      </c>
      <c r="CS114" s="87" t="str">
        <f t="shared" si="90"/>
        <v/>
      </c>
      <c r="CT114" s="84" t="str">
        <f t="shared" si="91"/>
        <v/>
      </c>
      <c r="CU114" s="85">
        <f t="shared" si="74"/>
        <v>3.2</v>
      </c>
      <c r="CV114" s="86"/>
      <c r="CW114" s="87" t="str">
        <f t="shared" si="75"/>
        <v/>
      </c>
      <c r="CX114" s="88" t="str">
        <f t="shared" si="76"/>
        <v/>
      </c>
      <c r="CY114" s="85" t="str">
        <f t="shared" si="77"/>
        <v/>
      </c>
      <c r="CZ114" s="86"/>
      <c r="DA114" s="87" t="str">
        <f t="shared" si="78"/>
        <v/>
      </c>
      <c r="DB114" s="84" t="str">
        <f t="shared" si="79"/>
        <v/>
      </c>
      <c r="DC114" s="85" t="str">
        <f t="shared" si="80"/>
        <v/>
      </c>
      <c r="DD114" s="89" t="str">
        <f t="shared" si="81"/>
        <v/>
      </c>
      <c r="DE114" s="87" t="str">
        <f t="shared" si="82"/>
        <v/>
      </c>
      <c r="DF114" s="84" t="str">
        <f t="shared" si="83"/>
        <v/>
      </c>
      <c r="DG114" s="85" t="str">
        <f t="shared" si="84"/>
        <v/>
      </c>
      <c r="DH114" s="86" t="str">
        <f t="shared" si="85"/>
        <v/>
      </c>
      <c r="DI114" s="87" t="str">
        <f t="shared" si="73"/>
        <v/>
      </c>
      <c r="DJ114" s="247"/>
    </row>
    <row r="115" spans="1:114" ht="15" thickBot="1">
      <c r="A115" s="57" t="s">
        <v>133</v>
      </c>
      <c r="B115" s="68" t="s">
        <v>41</v>
      </c>
      <c r="C115" s="378"/>
      <c r="D115" s="372"/>
      <c r="E115" s="372"/>
      <c r="F115" s="372"/>
      <c r="G115" s="372"/>
      <c r="H115" s="372"/>
      <c r="I115" s="372"/>
      <c r="J115" s="373"/>
      <c r="K115" s="373"/>
      <c r="L115" s="373"/>
      <c r="M115" s="373"/>
      <c r="N115" s="373"/>
      <c r="O115" s="373"/>
      <c r="P115" s="373"/>
      <c r="Q115" s="373"/>
      <c r="R115" s="373"/>
      <c r="S115" s="373"/>
      <c r="T115" s="373"/>
      <c r="U115" s="363"/>
      <c r="V115" s="363"/>
      <c r="W115" s="363"/>
      <c r="X115" s="363"/>
      <c r="Y115" s="363"/>
      <c r="Z115" s="363"/>
      <c r="AA115" s="363"/>
      <c r="AB115" s="363"/>
      <c r="AC115" s="363"/>
      <c r="AD115" s="379"/>
      <c r="AE115" s="379"/>
      <c r="AF115" s="379"/>
      <c r="AG115" s="379"/>
      <c r="AH115" s="379"/>
      <c r="AI115" s="379"/>
      <c r="AJ115" s="375"/>
      <c r="AK115" s="375"/>
      <c r="AL115" s="375"/>
      <c r="AM115" s="375"/>
      <c r="AN115" s="375"/>
      <c r="AO115" s="367"/>
      <c r="AP115" s="367"/>
      <c r="AQ115" s="367"/>
      <c r="AR115" s="372"/>
      <c r="AS115" s="372"/>
      <c r="AT115" s="372"/>
      <c r="AU115" s="367"/>
      <c r="AV115" s="367"/>
      <c r="AW115" s="367"/>
      <c r="AX115" s="367"/>
      <c r="AY115" s="367"/>
      <c r="AZ115" s="363"/>
      <c r="BA115" s="363"/>
      <c r="BB115" s="363"/>
      <c r="BC115" s="363"/>
      <c r="BD115" s="363"/>
      <c r="BE115" s="363"/>
      <c r="BF115" s="367"/>
      <c r="BG115" s="367"/>
      <c r="BH115" s="367"/>
      <c r="BI115" s="367"/>
      <c r="BJ115" s="367"/>
      <c r="BK115" s="367"/>
      <c r="BL115" s="367"/>
      <c r="BM115" s="367"/>
      <c r="BN115" s="367"/>
      <c r="BO115" s="367"/>
      <c r="BP115" s="367"/>
      <c r="BQ115" s="367"/>
      <c r="BR115" s="367"/>
      <c r="BS115" s="367"/>
      <c r="BT115" s="367"/>
      <c r="BU115" s="367"/>
      <c r="BV115" s="367"/>
      <c r="BW115" s="367"/>
      <c r="BX115" s="367"/>
      <c r="BY115" s="367"/>
      <c r="BZ115" s="367"/>
      <c r="CA115" s="369"/>
      <c r="CB115" s="369"/>
      <c r="CC115" s="369"/>
      <c r="CD115" s="137" t="s">
        <v>255</v>
      </c>
      <c r="CE115" s="32" t="s">
        <v>255</v>
      </c>
      <c r="CF115" s="33" t="s">
        <v>255</v>
      </c>
      <c r="CG115" s="34" t="s">
        <v>255</v>
      </c>
      <c r="CH115" s="35" t="s">
        <v>255</v>
      </c>
      <c r="CI115" s="36" t="s">
        <v>255</v>
      </c>
      <c r="CJ115" s="37" t="s">
        <v>255</v>
      </c>
      <c r="CK115" s="258"/>
      <c r="CL115" s="224"/>
      <c r="CM115" s="224"/>
      <c r="CN115" s="38">
        <f t="shared" si="92"/>
        <v>0</v>
      </c>
      <c r="CO115" s="83" t="str">
        <f t="shared" si="86"/>
        <v/>
      </c>
      <c r="CP115" s="84" t="str">
        <f t="shared" si="87"/>
        <v/>
      </c>
      <c r="CQ115" s="85" t="str">
        <f t="shared" si="88"/>
        <v/>
      </c>
      <c r="CR115" s="86" t="str">
        <f t="shared" si="89"/>
        <v/>
      </c>
      <c r="CS115" s="87" t="str">
        <f t="shared" si="90"/>
        <v/>
      </c>
      <c r="CT115" s="84" t="str">
        <f t="shared" si="91"/>
        <v/>
      </c>
      <c r="CU115" s="85" t="str">
        <f t="shared" si="74"/>
        <v/>
      </c>
      <c r="CV115" s="86"/>
      <c r="CW115" s="87" t="str">
        <f t="shared" si="75"/>
        <v/>
      </c>
      <c r="CX115" s="88" t="str">
        <f t="shared" si="76"/>
        <v/>
      </c>
      <c r="CY115" s="85" t="str">
        <f t="shared" si="77"/>
        <v/>
      </c>
      <c r="CZ115" s="86"/>
      <c r="DA115" s="87" t="str">
        <f t="shared" si="78"/>
        <v/>
      </c>
      <c r="DB115" s="84" t="str">
        <f t="shared" si="79"/>
        <v/>
      </c>
      <c r="DC115" s="85" t="str">
        <f t="shared" si="80"/>
        <v/>
      </c>
      <c r="DD115" s="89" t="str">
        <f t="shared" si="81"/>
        <v/>
      </c>
      <c r="DE115" s="87" t="str">
        <f t="shared" si="82"/>
        <v/>
      </c>
      <c r="DF115" s="84" t="str">
        <f t="shared" si="83"/>
        <v/>
      </c>
      <c r="DG115" s="85" t="str">
        <f t="shared" si="84"/>
        <v/>
      </c>
      <c r="DH115" s="86" t="str">
        <f t="shared" si="85"/>
        <v/>
      </c>
      <c r="DI115" s="87" t="str">
        <f t="shared" si="73"/>
        <v/>
      </c>
      <c r="DJ115" s="247"/>
    </row>
    <row r="116" spans="1:114" ht="15" thickBot="1">
      <c r="A116" s="57" t="s">
        <v>284</v>
      </c>
      <c r="B116" s="68" t="s">
        <v>41</v>
      </c>
      <c r="C116" s="378"/>
      <c r="D116" s="372"/>
      <c r="E116" s="372"/>
      <c r="F116" s="372"/>
      <c r="G116" s="372"/>
      <c r="H116" s="372"/>
      <c r="I116" s="372"/>
      <c r="J116" s="373"/>
      <c r="K116" s="373"/>
      <c r="L116" s="373"/>
      <c r="M116" s="373"/>
      <c r="N116" s="373"/>
      <c r="O116" s="373"/>
      <c r="P116" s="373"/>
      <c r="Q116" s="373"/>
      <c r="R116" s="373"/>
      <c r="S116" s="373"/>
      <c r="T116" s="373"/>
      <c r="U116" s="363"/>
      <c r="V116" s="363"/>
      <c r="W116" s="363"/>
      <c r="X116" s="363"/>
      <c r="Y116" s="363"/>
      <c r="Z116" s="363"/>
      <c r="AA116" s="363"/>
      <c r="AB116" s="363"/>
      <c r="AC116" s="363"/>
      <c r="AD116" s="379"/>
      <c r="AE116" s="379"/>
      <c r="AF116" s="379"/>
      <c r="AG116" s="379"/>
      <c r="AH116" s="379"/>
      <c r="AI116" s="379"/>
      <c r="AJ116" s="375"/>
      <c r="AK116" s="375"/>
      <c r="AL116" s="375"/>
      <c r="AM116" s="375"/>
      <c r="AN116" s="375"/>
      <c r="AO116" s="367"/>
      <c r="AP116" s="367"/>
      <c r="AQ116" s="367"/>
      <c r="AR116" s="372"/>
      <c r="AS116" s="372"/>
      <c r="AT116" s="372"/>
      <c r="AU116" s="367"/>
      <c r="AV116" s="367"/>
      <c r="AW116" s="367"/>
      <c r="AX116" s="367"/>
      <c r="AY116" s="367"/>
      <c r="AZ116" s="363"/>
      <c r="BA116" s="363"/>
      <c r="BB116" s="363"/>
      <c r="BC116" s="363"/>
      <c r="BD116" s="363"/>
      <c r="BE116" s="363"/>
      <c r="BF116" s="367"/>
      <c r="BG116" s="367"/>
      <c r="BH116" s="367"/>
      <c r="BI116" s="367"/>
      <c r="BJ116" s="367"/>
      <c r="BK116" s="367"/>
      <c r="BL116" s="367"/>
      <c r="BM116" s="367"/>
      <c r="BN116" s="367"/>
      <c r="BO116" s="367"/>
      <c r="BP116" s="367"/>
      <c r="BQ116" s="367"/>
      <c r="BR116" s="367"/>
      <c r="BS116" s="367"/>
      <c r="BT116" s="367"/>
      <c r="BU116" s="367"/>
      <c r="BV116" s="367"/>
      <c r="BW116" s="367"/>
      <c r="BX116" s="367"/>
      <c r="BY116" s="367"/>
      <c r="BZ116" s="367"/>
      <c r="CA116" s="369"/>
      <c r="CB116" s="369"/>
      <c r="CC116" s="369"/>
      <c r="CD116" s="137" t="s">
        <v>255</v>
      </c>
      <c r="CE116" s="32" t="s">
        <v>255</v>
      </c>
      <c r="CF116" s="33" t="s">
        <v>255</v>
      </c>
      <c r="CG116" s="34" t="s">
        <v>255</v>
      </c>
      <c r="CH116" s="35" t="s">
        <v>255</v>
      </c>
      <c r="CI116" s="36" t="s">
        <v>255</v>
      </c>
      <c r="CJ116" s="37" t="s">
        <v>255</v>
      </c>
      <c r="CK116" s="258"/>
      <c r="CL116" s="224"/>
      <c r="CM116" s="224"/>
      <c r="CN116" s="38"/>
      <c r="CO116" s="83"/>
      <c r="CP116" s="84"/>
      <c r="CQ116" s="85"/>
      <c r="CR116" s="86"/>
      <c r="CS116" s="87"/>
      <c r="CT116" s="84"/>
      <c r="CU116" s="85"/>
      <c r="CV116" s="86"/>
      <c r="CW116" s="87"/>
      <c r="CX116" s="88"/>
      <c r="CY116" s="85"/>
      <c r="CZ116" s="86"/>
      <c r="DA116" s="87"/>
      <c r="DB116" s="84"/>
      <c r="DC116" s="85"/>
      <c r="DD116" s="89"/>
      <c r="DE116" s="87"/>
      <c r="DF116" s="84"/>
      <c r="DG116" s="85"/>
      <c r="DH116" s="86"/>
      <c r="DI116" s="87" t="str">
        <f t="shared" si="73"/>
        <v/>
      </c>
      <c r="DJ116" s="247"/>
    </row>
    <row r="117" spans="1:114" ht="15" thickBot="1">
      <c r="A117" s="57" t="s">
        <v>134</v>
      </c>
      <c r="B117" s="68" t="s">
        <v>44</v>
      </c>
      <c r="C117" s="378"/>
      <c r="D117" s="372"/>
      <c r="E117" s="371"/>
      <c r="F117" s="372"/>
      <c r="G117" s="372"/>
      <c r="H117" s="372"/>
      <c r="I117" s="372"/>
      <c r="J117" s="373"/>
      <c r="K117" s="373"/>
      <c r="L117" s="373"/>
      <c r="M117" s="373"/>
      <c r="N117" s="373"/>
      <c r="O117" s="373"/>
      <c r="P117" s="373"/>
      <c r="Q117" s="373"/>
      <c r="R117" s="373"/>
      <c r="S117" s="373"/>
      <c r="T117" s="373"/>
      <c r="U117" s="363"/>
      <c r="V117" s="363"/>
      <c r="W117" s="363"/>
      <c r="X117" s="363"/>
      <c r="Y117" s="363"/>
      <c r="Z117" s="363"/>
      <c r="AA117" s="363"/>
      <c r="AB117" s="363"/>
      <c r="AC117" s="363"/>
      <c r="AD117" s="379"/>
      <c r="AE117" s="379"/>
      <c r="AF117" s="379"/>
      <c r="AG117" s="379"/>
      <c r="AH117" s="379"/>
      <c r="AI117" s="379"/>
      <c r="AJ117" s="375"/>
      <c r="AK117" s="376">
        <v>2.2000000000000002</v>
      </c>
      <c r="AL117" s="375"/>
      <c r="AM117" s="375"/>
      <c r="AN117" s="376">
        <v>2</v>
      </c>
      <c r="AO117" s="367"/>
      <c r="AP117" s="367"/>
      <c r="AQ117" s="367"/>
      <c r="AR117" s="372"/>
      <c r="AS117" s="372"/>
      <c r="AT117" s="372"/>
      <c r="AU117" s="367"/>
      <c r="AV117" s="367"/>
      <c r="AW117" s="367"/>
      <c r="AX117" s="367"/>
      <c r="AY117" s="367"/>
      <c r="AZ117" s="363"/>
      <c r="BA117" s="363"/>
      <c r="BB117" s="363"/>
      <c r="BC117" s="363"/>
      <c r="BD117" s="363"/>
      <c r="BE117" s="363"/>
      <c r="BF117" s="367"/>
      <c r="BG117" s="367"/>
      <c r="BH117" s="367"/>
      <c r="BI117" s="367"/>
      <c r="BJ117" s="367"/>
      <c r="BK117" s="367"/>
      <c r="BL117" s="367"/>
      <c r="BM117" s="367"/>
      <c r="BN117" s="367"/>
      <c r="BO117" s="367"/>
      <c r="BP117" s="367"/>
      <c r="BQ117" s="367"/>
      <c r="BR117" s="367"/>
      <c r="BS117" s="367"/>
      <c r="BT117" s="367"/>
      <c r="BU117" s="367"/>
      <c r="BV117" s="367"/>
      <c r="BW117" s="367"/>
      <c r="BX117" s="367"/>
      <c r="BY117" s="367"/>
      <c r="BZ117" s="367"/>
      <c r="CA117" s="369"/>
      <c r="CB117" s="369"/>
      <c r="CC117" s="369"/>
      <c r="CD117" s="137">
        <v>2.1</v>
      </c>
      <c r="CE117" s="32">
        <v>2</v>
      </c>
      <c r="CF117" s="33">
        <v>2.2000000000000002</v>
      </c>
      <c r="CG117" s="34" t="s">
        <v>255</v>
      </c>
      <c r="CH117" s="35"/>
      <c r="CI117" s="36"/>
      <c r="CJ117" s="37" t="s">
        <v>255</v>
      </c>
      <c r="CK117" s="258"/>
      <c r="CL117" s="224"/>
      <c r="CM117" s="224"/>
      <c r="CN117" s="38">
        <f t="shared" ref="CN117:CN142" si="93">SUM(C117:BZ117)</f>
        <v>4.2</v>
      </c>
      <c r="CO117" s="83" t="str">
        <f t="shared" ref="CO117:CO148" si="94">IFERROR(AVERAGE(C117,E117,D117,F117,H117),"")</f>
        <v/>
      </c>
      <c r="CP117" s="84" t="str">
        <f t="shared" ref="CP117:CP148" si="95">IFERROR(AVERAGE(I117), "")</f>
        <v/>
      </c>
      <c r="CQ117" s="85" t="str">
        <f t="shared" ref="CQ117:CQ148" si="96">IFERROR(AVERAGE(N117,P117,R117,J117,S117,L117), "")</f>
        <v/>
      </c>
      <c r="CR117" s="86" t="str">
        <f t="shared" ref="CR117:CR148" si="97">IFERROR(AVERAGE(O117,Q117,K117,T117,U117,M117), "")</f>
        <v/>
      </c>
      <c r="CS117" s="87" t="str">
        <f t="shared" ref="CS117:CS148" si="98">IFERROR(AVERAGE(AA117,AC117,V117,X117), "")</f>
        <v/>
      </c>
      <c r="CT117" s="84" t="str">
        <f t="shared" ref="CT117:CT148" si="99">IFERROR(AVERAGE(W117,AB117), "")</f>
        <v/>
      </c>
      <c r="CU117" s="85">
        <f t="shared" si="74"/>
        <v>2.1</v>
      </c>
      <c r="CV117" s="86"/>
      <c r="CW117" s="87" t="str">
        <f t="shared" si="75"/>
        <v/>
      </c>
      <c r="CX117" s="88" t="str">
        <f t="shared" si="76"/>
        <v/>
      </c>
      <c r="CY117" s="85" t="str">
        <f t="shared" si="77"/>
        <v/>
      </c>
      <c r="CZ117" s="86"/>
      <c r="DA117" s="87" t="str">
        <f t="shared" si="78"/>
        <v/>
      </c>
      <c r="DB117" s="84" t="str">
        <f t="shared" si="79"/>
        <v/>
      </c>
      <c r="DC117" s="85" t="str">
        <f t="shared" si="80"/>
        <v/>
      </c>
      <c r="DD117" s="89" t="str">
        <f t="shared" si="81"/>
        <v/>
      </c>
      <c r="DE117" s="87" t="str">
        <f t="shared" si="82"/>
        <v/>
      </c>
      <c r="DF117" s="84" t="str">
        <f t="shared" si="83"/>
        <v/>
      </c>
      <c r="DG117" s="85" t="str">
        <f t="shared" si="84"/>
        <v/>
      </c>
      <c r="DH117" s="86" t="str">
        <f t="shared" si="85"/>
        <v/>
      </c>
      <c r="DI117" s="87" t="str">
        <f t="shared" si="73"/>
        <v/>
      </c>
      <c r="DJ117" s="247"/>
    </row>
    <row r="118" spans="1:114" ht="15" thickBot="1">
      <c r="A118" s="57" t="s">
        <v>134</v>
      </c>
      <c r="B118" s="68" t="s">
        <v>41</v>
      </c>
      <c r="C118" s="378"/>
      <c r="D118" s="372"/>
      <c r="E118" s="372"/>
      <c r="F118" s="372"/>
      <c r="G118" s="372"/>
      <c r="H118" s="372"/>
      <c r="I118" s="372"/>
      <c r="J118" s="373"/>
      <c r="K118" s="373"/>
      <c r="L118" s="373"/>
      <c r="M118" s="373"/>
      <c r="N118" s="373"/>
      <c r="O118" s="373"/>
      <c r="P118" s="373"/>
      <c r="Q118" s="373"/>
      <c r="R118" s="373"/>
      <c r="S118" s="373"/>
      <c r="T118" s="373"/>
      <c r="U118" s="363"/>
      <c r="V118" s="363"/>
      <c r="W118" s="363"/>
      <c r="X118" s="363"/>
      <c r="Y118" s="363"/>
      <c r="Z118" s="363"/>
      <c r="AA118" s="363"/>
      <c r="AB118" s="363"/>
      <c r="AC118" s="363"/>
      <c r="AD118" s="379"/>
      <c r="AE118" s="379"/>
      <c r="AF118" s="379"/>
      <c r="AG118" s="379"/>
      <c r="AH118" s="379"/>
      <c r="AI118" s="379"/>
      <c r="AJ118" s="375"/>
      <c r="AK118" s="375"/>
      <c r="AL118" s="375"/>
      <c r="AM118" s="375"/>
      <c r="AN118" s="375"/>
      <c r="AO118" s="367"/>
      <c r="AP118" s="367"/>
      <c r="AQ118" s="367"/>
      <c r="AR118" s="372"/>
      <c r="AS118" s="372"/>
      <c r="AT118" s="372"/>
      <c r="AU118" s="367"/>
      <c r="AV118" s="367"/>
      <c r="AW118" s="367"/>
      <c r="AX118" s="367"/>
      <c r="AY118" s="367"/>
      <c r="AZ118" s="363"/>
      <c r="BA118" s="363"/>
      <c r="BB118" s="363"/>
      <c r="BC118" s="363"/>
      <c r="BD118" s="363"/>
      <c r="BE118" s="363"/>
      <c r="BF118" s="367"/>
      <c r="BG118" s="367"/>
      <c r="BH118" s="367"/>
      <c r="BI118" s="367"/>
      <c r="BJ118" s="367"/>
      <c r="BK118" s="367"/>
      <c r="BL118" s="367"/>
      <c r="BM118" s="367"/>
      <c r="BN118" s="367"/>
      <c r="BO118" s="367"/>
      <c r="BP118" s="367"/>
      <c r="BQ118" s="367"/>
      <c r="BR118" s="367"/>
      <c r="BS118" s="367"/>
      <c r="BT118" s="367"/>
      <c r="BU118" s="367"/>
      <c r="BV118" s="367"/>
      <c r="BW118" s="367"/>
      <c r="BX118" s="367"/>
      <c r="BY118" s="367"/>
      <c r="BZ118" s="367"/>
      <c r="CA118" s="369"/>
      <c r="CB118" s="369"/>
      <c r="CC118" s="369"/>
      <c r="CD118" s="137" t="s">
        <v>255</v>
      </c>
      <c r="CE118" s="32" t="s">
        <v>255</v>
      </c>
      <c r="CF118" s="33" t="s">
        <v>255</v>
      </c>
      <c r="CG118" s="34" t="s">
        <v>255</v>
      </c>
      <c r="CH118" s="35" t="s">
        <v>255</v>
      </c>
      <c r="CI118" s="36" t="s">
        <v>255</v>
      </c>
      <c r="CJ118" s="37" t="s">
        <v>255</v>
      </c>
      <c r="CK118" s="258"/>
      <c r="CL118" s="224"/>
      <c r="CM118" s="224"/>
      <c r="CN118" s="38">
        <f t="shared" si="93"/>
        <v>0</v>
      </c>
      <c r="CO118" s="83" t="str">
        <f t="shared" si="94"/>
        <v/>
      </c>
      <c r="CP118" s="84" t="str">
        <f t="shared" si="95"/>
        <v/>
      </c>
      <c r="CQ118" s="85" t="str">
        <f t="shared" si="96"/>
        <v/>
      </c>
      <c r="CR118" s="86" t="str">
        <f t="shared" si="97"/>
        <v/>
      </c>
      <c r="CS118" s="87" t="str">
        <f t="shared" si="98"/>
        <v/>
      </c>
      <c r="CT118" s="84" t="str">
        <f t="shared" si="99"/>
        <v/>
      </c>
      <c r="CU118" s="85" t="str">
        <f t="shared" si="74"/>
        <v/>
      </c>
      <c r="CV118" s="86"/>
      <c r="CW118" s="87" t="str">
        <f t="shared" si="75"/>
        <v/>
      </c>
      <c r="CX118" s="88" t="str">
        <f t="shared" si="76"/>
        <v/>
      </c>
      <c r="CY118" s="85" t="str">
        <f t="shared" si="77"/>
        <v/>
      </c>
      <c r="CZ118" s="86"/>
      <c r="DA118" s="87" t="str">
        <f t="shared" si="78"/>
        <v/>
      </c>
      <c r="DB118" s="84" t="str">
        <f t="shared" si="79"/>
        <v/>
      </c>
      <c r="DC118" s="85" t="str">
        <f t="shared" si="80"/>
        <v/>
      </c>
      <c r="DD118" s="89" t="str">
        <f t="shared" si="81"/>
        <v/>
      </c>
      <c r="DE118" s="87" t="str">
        <f t="shared" si="82"/>
        <v/>
      </c>
      <c r="DF118" s="84" t="str">
        <f t="shared" si="83"/>
        <v/>
      </c>
      <c r="DG118" s="85" t="str">
        <f t="shared" si="84"/>
        <v/>
      </c>
      <c r="DH118" s="86" t="str">
        <f t="shared" si="85"/>
        <v/>
      </c>
      <c r="DI118" s="87" t="str">
        <f t="shared" si="73"/>
        <v/>
      </c>
      <c r="DJ118" s="247"/>
    </row>
    <row r="119" spans="1:114" ht="15" thickBot="1">
      <c r="A119" s="57" t="s">
        <v>264</v>
      </c>
      <c r="B119" s="68" t="s">
        <v>44</v>
      </c>
      <c r="C119" s="378"/>
      <c r="D119" s="372"/>
      <c r="E119" s="372"/>
      <c r="F119" s="372"/>
      <c r="G119" s="372"/>
      <c r="H119" s="372"/>
      <c r="I119" s="372"/>
      <c r="J119" s="373"/>
      <c r="K119" s="373"/>
      <c r="L119" s="373"/>
      <c r="M119" s="373"/>
      <c r="N119" s="373"/>
      <c r="O119" s="373"/>
      <c r="P119" s="373"/>
      <c r="Q119" s="373"/>
      <c r="R119" s="373"/>
      <c r="S119" s="373"/>
      <c r="T119" s="373"/>
      <c r="U119" s="363"/>
      <c r="V119" s="363"/>
      <c r="W119" s="363"/>
      <c r="X119" s="363"/>
      <c r="Y119" s="363"/>
      <c r="Z119" s="363"/>
      <c r="AA119" s="363"/>
      <c r="AB119" s="363"/>
      <c r="AC119" s="363"/>
      <c r="AD119" s="379"/>
      <c r="AE119" s="379"/>
      <c r="AF119" s="379"/>
      <c r="AG119" s="379"/>
      <c r="AH119" s="379"/>
      <c r="AI119" s="379"/>
      <c r="AJ119" s="375"/>
      <c r="AK119" s="375"/>
      <c r="AL119" s="375"/>
      <c r="AM119" s="375"/>
      <c r="AN119" s="375"/>
      <c r="AO119" s="367"/>
      <c r="AP119" s="367"/>
      <c r="AQ119" s="367"/>
      <c r="AR119" s="372"/>
      <c r="AS119" s="372"/>
      <c r="AT119" s="372"/>
      <c r="AU119" s="367"/>
      <c r="AV119" s="367"/>
      <c r="AW119" s="367"/>
      <c r="AX119" s="367"/>
      <c r="AY119" s="367"/>
      <c r="AZ119" s="363"/>
      <c r="BA119" s="363"/>
      <c r="BB119" s="363"/>
      <c r="BC119" s="363"/>
      <c r="BD119" s="363"/>
      <c r="BE119" s="363"/>
      <c r="BF119" s="367"/>
      <c r="BG119" s="367"/>
      <c r="BH119" s="367"/>
      <c r="BI119" s="367"/>
      <c r="BJ119" s="367"/>
      <c r="BK119" s="367"/>
      <c r="BL119" s="367"/>
      <c r="BM119" s="367"/>
      <c r="BN119" s="367"/>
      <c r="BO119" s="367"/>
      <c r="BP119" s="367"/>
      <c r="BQ119" s="367"/>
      <c r="BR119" s="367"/>
      <c r="BS119" s="367"/>
      <c r="BT119" s="367"/>
      <c r="BU119" s="367"/>
      <c r="BV119" s="367"/>
      <c r="BW119" s="367"/>
      <c r="BX119" s="367"/>
      <c r="BY119" s="367"/>
      <c r="BZ119" s="367"/>
      <c r="CA119" s="369"/>
      <c r="CB119" s="369"/>
      <c r="CC119" s="369"/>
      <c r="CD119" s="137" t="s">
        <v>255</v>
      </c>
      <c r="CE119" s="32" t="s">
        <v>255</v>
      </c>
      <c r="CF119" s="33" t="s">
        <v>255</v>
      </c>
      <c r="CG119" s="34" t="s">
        <v>255</v>
      </c>
      <c r="CH119" s="35" t="s">
        <v>255</v>
      </c>
      <c r="CI119" s="36" t="s">
        <v>255</v>
      </c>
      <c r="CJ119" s="37" t="s">
        <v>255</v>
      </c>
      <c r="CK119" s="258"/>
      <c r="CL119" s="224"/>
      <c r="CM119" s="224"/>
      <c r="CN119" s="38">
        <f t="shared" si="93"/>
        <v>0</v>
      </c>
      <c r="CO119" s="83" t="str">
        <f t="shared" si="94"/>
        <v/>
      </c>
      <c r="CP119" s="84" t="str">
        <f t="shared" si="95"/>
        <v/>
      </c>
      <c r="CQ119" s="85" t="str">
        <f t="shared" si="96"/>
        <v/>
      </c>
      <c r="CR119" s="86" t="str">
        <f t="shared" si="97"/>
        <v/>
      </c>
      <c r="CS119" s="87" t="str">
        <f t="shared" si="98"/>
        <v/>
      </c>
      <c r="CT119" s="84" t="str">
        <f t="shared" si="99"/>
        <v/>
      </c>
      <c r="CU119" s="85" t="str">
        <f t="shared" si="74"/>
        <v/>
      </c>
      <c r="CV119" s="86"/>
      <c r="CW119" s="87" t="str">
        <f t="shared" si="75"/>
        <v/>
      </c>
      <c r="CX119" s="88" t="str">
        <f t="shared" si="76"/>
        <v/>
      </c>
      <c r="CY119" s="85" t="str">
        <f t="shared" si="77"/>
        <v/>
      </c>
      <c r="CZ119" s="86"/>
      <c r="DA119" s="87" t="str">
        <f t="shared" si="78"/>
        <v/>
      </c>
      <c r="DB119" s="84" t="str">
        <f t="shared" si="79"/>
        <v/>
      </c>
      <c r="DC119" s="85" t="str">
        <f t="shared" si="80"/>
        <v/>
      </c>
      <c r="DD119" s="89" t="str">
        <f t="shared" si="81"/>
        <v/>
      </c>
      <c r="DE119" s="87" t="str">
        <f t="shared" si="82"/>
        <v/>
      </c>
      <c r="DF119" s="84" t="str">
        <f t="shared" si="83"/>
        <v/>
      </c>
      <c r="DG119" s="85" t="str">
        <f t="shared" si="84"/>
        <v/>
      </c>
      <c r="DH119" s="86" t="str">
        <f t="shared" si="85"/>
        <v/>
      </c>
      <c r="DI119" s="87" t="str">
        <f t="shared" si="73"/>
        <v/>
      </c>
      <c r="DJ119" s="247"/>
    </row>
    <row r="120" spans="1:114" ht="15" thickBot="1">
      <c r="A120" s="57" t="s">
        <v>135</v>
      </c>
      <c r="B120" s="68" t="s">
        <v>44</v>
      </c>
      <c r="C120" s="378"/>
      <c r="D120" s="372"/>
      <c r="E120" s="372"/>
      <c r="F120" s="372"/>
      <c r="G120" s="372"/>
      <c r="H120" s="372"/>
      <c r="I120" s="372"/>
      <c r="J120" s="373"/>
      <c r="K120" s="373"/>
      <c r="L120" s="373"/>
      <c r="M120" s="373"/>
      <c r="N120" s="373"/>
      <c r="O120" s="373"/>
      <c r="P120" s="373"/>
      <c r="Q120" s="373"/>
      <c r="R120" s="373"/>
      <c r="S120" s="373"/>
      <c r="T120" s="373"/>
      <c r="U120" s="363"/>
      <c r="V120" s="363"/>
      <c r="W120" s="363"/>
      <c r="X120" s="363"/>
      <c r="Y120" s="363"/>
      <c r="Z120" s="363"/>
      <c r="AA120" s="363"/>
      <c r="AB120" s="363"/>
      <c r="AC120" s="363"/>
      <c r="AD120" s="379"/>
      <c r="AE120" s="379"/>
      <c r="AF120" s="379"/>
      <c r="AG120" s="379"/>
      <c r="AH120" s="379"/>
      <c r="AI120" s="379"/>
      <c r="AJ120" s="375"/>
      <c r="AK120" s="375"/>
      <c r="AL120" s="375"/>
      <c r="AM120" s="375"/>
      <c r="AN120" s="375"/>
      <c r="AO120" s="367"/>
      <c r="AP120" s="367"/>
      <c r="AQ120" s="367"/>
      <c r="AR120" s="372"/>
      <c r="AS120" s="372"/>
      <c r="AT120" s="372"/>
      <c r="AU120" s="367"/>
      <c r="AV120" s="367"/>
      <c r="AW120" s="367"/>
      <c r="AX120" s="367"/>
      <c r="AY120" s="367"/>
      <c r="AZ120" s="363"/>
      <c r="BA120" s="363"/>
      <c r="BB120" s="363"/>
      <c r="BC120" s="363"/>
      <c r="BD120" s="363"/>
      <c r="BE120" s="363"/>
      <c r="BF120" s="367"/>
      <c r="BG120" s="367"/>
      <c r="BH120" s="367"/>
      <c r="BI120" s="367"/>
      <c r="BJ120" s="367"/>
      <c r="BK120" s="367"/>
      <c r="BL120" s="367"/>
      <c r="BM120" s="367"/>
      <c r="BN120" s="367"/>
      <c r="BO120" s="367"/>
      <c r="BP120" s="367"/>
      <c r="BQ120" s="367"/>
      <c r="BR120" s="367"/>
      <c r="BS120" s="367"/>
      <c r="BT120" s="367"/>
      <c r="BU120" s="367"/>
      <c r="BV120" s="367"/>
      <c r="BW120" s="367"/>
      <c r="BX120" s="367"/>
      <c r="BY120" s="367"/>
      <c r="BZ120" s="367"/>
      <c r="CA120" s="369"/>
      <c r="CB120" s="369"/>
      <c r="CC120" s="369"/>
      <c r="CD120" s="137" t="s">
        <v>255</v>
      </c>
      <c r="CE120" s="32" t="s">
        <v>255</v>
      </c>
      <c r="CF120" s="33" t="s">
        <v>255</v>
      </c>
      <c r="CG120" s="34" t="s">
        <v>255</v>
      </c>
      <c r="CH120" s="35" t="s">
        <v>255</v>
      </c>
      <c r="CI120" s="36" t="s">
        <v>255</v>
      </c>
      <c r="CJ120" s="37" t="s">
        <v>255</v>
      </c>
      <c r="CK120" s="258"/>
      <c r="CL120" s="224"/>
      <c r="CM120" s="224"/>
      <c r="CN120" s="38">
        <f t="shared" si="93"/>
        <v>0</v>
      </c>
      <c r="CO120" s="83" t="str">
        <f t="shared" si="94"/>
        <v/>
      </c>
      <c r="CP120" s="84" t="str">
        <f t="shared" si="95"/>
        <v/>
      </c>
      <c r="CQ120" s="85" t="str">
        <f t="shared" si="96"/>
        <v/>
      </c>
      <c r="CR120" s="86" t="str">
        <f t="shared" si="97"/>
        <v/>
      </c>
      <c r="CS120" s="87" t="str">
        <f t="shared" si="98"/>
        <v/>
      </c>
      <c r="CT120" s="84" t="str">
        <f t="shared" si="99"/>
        <v/>
      </c>
      <c r="CU120" s="85" t="str">
        <f t="shared" si="74"/>
        <v/>
      </c>
      <c r="CV120" s="86"/>
      <c r="CW120" s="87" t="str">
        <f t="shared" si="75"/>
        <v/>
      </c>
      <c r="CX120" s="88" t="str">
        <f t="shared" si="76"/>
        <v/>
      </c>
      <c r="CY120" s="85" t="str">
        <f t="shared" si="77"/>
        <v/>
      </c>
      <c r="CZ120" s="86"/>
      <c r="DA120" s="87" t="str">
        <f t="shared" si="78"/>
        <v/>
      </c>
      <c r="DB120" s="84" t="str">
        <f t="shared" si="79"/>
        <v/>
      </c>
      <c r="DC120" s="85" t="str">
        <f t="shared" si="80"/>
        <v/>
      </c>
      <c r="DD120" s="89" t="str">
        <f t="shared" si="81"/>
        <v/>
      </c>
      <c r="DE120" s="87" t="str">
        <f t="shared" si="82"/>
        <v/>
      </c>
      <c r="DF120" s="84" t="str">
        <f t="shared" si="83"/>
        <v/>
      </c>
      <c r="DG120" s="85" t="str">
        <f t="shared" si="84"/>
        <v/>
      </c>
      <c r="DH120" s="86" t="str">
        <f t="shared" si="85"/>
        <v/>
      </c>
      <c r="DI120" s="87" t="str">
        <f t="shared" si="73"/>
        <v/>
      </c>
      <c r="DJ120" s="247"/>
    </row>
    <row r="121" spans="1:114" ht="15" thickBot="1">
      <c r="A121" s="57" t="s">
        <v>136</v>
      </c>
      <c r="B121" s="69" t="s">
        <v>41</v>
      </c>
      <c r="C121" s="378"/>
      <c r="D121" s="372"/>
      <c r="E121" s="372"/>
      <c r="F121" s="372"/>
      <c r="G121" s="372"/>
      <c r="H121" s="372"/>
      <c r="I121" s="372"/>
      <c r="J121" s="373"/>
      <c r="K121" s="373"/>
      <c r="L121" s="373"/>
      <c r="M121" s="373"/>
      <c r="N121" s="373"/>
      <c r="O121" s="373"/>
      <c r="P121" s="373"/>
      <c r="Q121" s="373"/>
      <c r="R121" s="373"/>
      <c r="S121" s="373"/>
      <c r="T121" s="373"/>
      <c r="U121" s="363"/>
      <c r="V121" s="363"/>
      <c r="W121" s="363"/>
      <c r="X121" s="363"/>
      <c r="Y121" s="363"/>
      <c r="Z121" s="363"/>
      <c r="AA121" s="363"/>
      <c r="AB121" s="363"/>
      <c r="AC121" s="363"/>
      <c r="AD121" s="379"/>
      <c r="AE121" s="379"/>
      <c r="AF121" s="379"/>
      <c r="AG121" s="379"/>
      <c r="AH121" s="379"/>
      <c r="AI121" s="379"/>
      <c r="AJ121" s="375"/>
      <c r="AK121" s="375"/>
      <c r="AL121" s="375"/>
      <c r="AM121" s="375"/>
      <c r="AN121" s="375"/>
      <c r="AO121" s="367"/>
      <c r="AP121" s="367"/>
      <c r="AQ121" s="367"/>
      <c r="AR121" s="372"/>
      <c r="AS121" s="372"/>
      <c r="AT121" s="372"/>
      <c r="AU121" s="367"/>
      <c r="AV121" s="367"/>
      <c r="AW121" s="367"/>
      <c r="AX121" s="367"/>
      <c r="AY121" s="367"/>
      <c r="AZ121" s="363"/>
      <c r="BA121" s="363"/>
      <c r="BB121" s="363"/>
      <c r="BC121" s="363"/>
      <c r="BD121" s="363"/>
      <c r="BE121" s="363"/>
      <c r="BF121" s="367"/>
      <c r="BG121" s="367"/>
      <c r="BH121" s="367"/>
      <c r="BI121" s="367"/>
      <c r="BJ121" s="367"/>
      <c r="BK121" s="367"/>
      <c r="BL121" s="367"/>
      <c r="BM121" s="367"/>
      <c r="BN121" s="367"/>
      <c r="BO121" s="367"/>
      <c r="BP121" s="367"/>
      <c r="BQ121" s="367"/>
      <c r="BR121" s="367"/>
      <c r="BS121" s="367"/>
      <c r="BT121" s="367"/>
      <c r="BU121" s="367"/>
      <c r="BV121" s="367"/>
      <c r="BW121" s="367"/>
      <c r="BX121" s="367"/>
      <c r="BY121" s="367"/>
      <c r="BZ121" s="367"/>
      <c r="CA121" s="369"/>
      <c r="CB121" s="369"/>
      <c r="CC121" s="369"/>
      <c r="CD121" s="137" t="s">
        <v>255</v>
      </c>
      <c r="CE121" s="32" t="s">
        <v>255</v>
      </c>
      <c r="CF121" s="33" t="s">
        <v>255</v>
      </c>
      <c r="CG121" s="34" t="s">
        <v>255</v>
      </c>
      <c r="CH121" s="35" t="s">
        <v>255</v>
      </c>
      <c r="CI121" s="36" t="s">
        <v>255</v>
      </c>
      <c r="CJ121" s="37" t="s">
        <v>255</v>
      </c>
      <c r="CK121" s="258"/>
      <c r="CL121" s="224"/>
      <c r="CM121" s="224"/>
      <c r="CN121" s="38">
        <f t="shared" si="93"/>
        <v>0</v>
      </c>
      <c r="CO121" s="83" t="str">
        <f t="shared" si="94"/>
        <v/>
      </c>
      <c r="CP121" s="84" t="str">
        <f t="shared" si="95"/>
        <v/>
      </c>
      <c r="CQ121" s="85" t="str">
        <f t="shared" si="96"/>
        <v/>
      </c>
      <c r="CR121" s="86" t="str">
        <f t="shared" si="97"/>
        <v/>
      </c>
      <c r="CS121" s="87" t="str">
        <f t="shared" si="98"/>
        <v/>
      </c>
      <c r="CT121" s="84" t="str">
        <f t="shared" si="99"/>
        <v/>
      </c>
      <c r="CU121" s="85" t="str">
        <f t="shared" si="74"/>
        <v/>
      </c>
      <c r="CV121" s="86"/>
      <c r="CW121" s="87" t="str">
        <f t="shared" si="75"/>
        <v/>
      </c>
      <c r="CX121" s="88" t="str">
        <f t="shared" si="76"/>
        <v/>
      </c>
      <c r="CY121" s="85" t="str">
        <f t="shared" si="77"/>
        <v/>
      </c>
      <c r="CZ121" s="86"/>
      <c r="DA121" s="87" t="str">
        <f t="shared" si="78"/>
        <v/>
      </c>
      <c r="DB121" s="84" t="str">
        <f t="shared" si="79"/>
        <v/>
      </c>
      <c r="DC121" s="85" t="str">
        <f t="shared" si="80"/>
        <v/>
      </c>
      <c r="DD121" s="89" t="str">
        <f t="shared" si="81"/>
        <v/>
      </c>
      <c r="DE121" s="87" t="str">
        <f t="shared" si="82"/>
        <v/>
      </c>
      <c r="DF121" s="84" t="str">
        <f t="shared" si="83"/>
        <v/>
      </c>
      <c r="DG121" s="85" t="str">
        <f t="shared" si="84"/>
        <v/>
      </c>
      <c r="DH121" s="86" t="str">
        <f t="shared" si="85"/>
        <v/>
      </c>
      <c r="DI121" s="87" t="str">
        <f t="shared" si="73"/>
        <v/>
      </c>
      <c r="DJ121" s="247"/>
    </row>
    <row r="122" spans="1:114" ht="15" thickBot="1">
      <c r="A122" s="57" t="s">
        <v>117</v>
      </c>
      <c r="B122" s="69" t="s">
        <v>41</v>
      </c>
      <c r="C122" s="378"/>
      <c r="D122" s="372"/>
      <c r="E122" s="372"/>
      <c r="F122" s="372"/>
      <c r="G122" s="372"/>
      <c r="H122" s="372"/>
      <c r="I122" s="372"/>
      <c r="J122" s="373"/>
      <c r="K122" s="373"/>
      <c r="L122" s="373"/>
      <c r="M122" s="373"/>
      <c r="N122" s="373"/>
      <c r="O122" s="373"/>
      <c r="P122" s="373"/>
      <c r="Q122" s="373"/>
      <c r="R122" s="373"/>
      <c r="S122" s="373"/>
      <c r="T122" s="373"/>
      <c r="U122" s="363"/>
      <c r="V122" s="363"/>
      <c r="W122" s="363"/>
      <c r="X122" s="363"/>
      <c r="Y122" s="363"/>
      <c r="Z122" s="363"/>
      <c r="AA122" s="363"/>
      <c r="AB122" s="363"/>
      <c r="AC122" s="363"/>
      <c r="AD122" s="379"/>
      <c r="AE122" s="379"/>
      <c r="AF122" s="379"/>
      <c r="AG122" s="379"/>
      <c r="AH122" s="379"/>
      <c r="AI122" s="379"/>
      <c r="AJ122" s="375"/>
      <c r="AK122" s="376">
        <v>3.2</v>
      </c>
      <c r="AL122" s="375"/>
      <c r="AM122" s="375"/>
      <c r="AN122" s="375"/>
      <c r="AO122" s="367"/>
      <c r="AP122" s="367"/>
      <c r="AQ122" s="367"/>
      <c r="AR122" s="372"/>
      <c r="AS122" s="372"/>
      <c r="AT122" s="372"/>
      <c r="AU122" s="367"/>
      <c r="AV122" s="367"/>
      <c r="AW122" s="367"/>
      <c r="AX122" s="367"/>
      <c r="AY122" s="367"/>
      <c r="AZ122" s="363"/>
      <c r="BA122" s="363"/>
      <c r="BB122" s="363"/>
      <c r="BC122" s="363"/>
      <c r="BD122" s="363"/>
      <c r="BE122" s="363"/>
      <c r="BF122" s="367"/>
      <c r="BG122" s="367"/>
      <c r="BH122" s="367"/>
      <c r="BI122" s="367"/>
      <c r="BJ122" s="367"/>
      <c r="BK122" s="367"/>
      <c r="BL122" s="367"/>
      <c r="BM122" s="367"/>
      <c r="BN122" s="367"/>
      <c r="BO122" s="367"/>
      <c r="BP122" s="367"/>
      <c r="BQ122" s="367"/>
      <c r="BR122" s="367"/>
      <c r="BS122" s="367"/>
      <c r="BT122" s="367"/>
      <c r="BU122" s="367"/>
      <c r="BV122" s="367"/>
      <c r="BW122" s="367"/>
      <c r="BX122" s="367"/>
      <c r="BY122" s="367"/>
      <c r="BZ122" s="367"/>
      <c r="CA122" s="369"/>
      <c r="CB122" s="369"/>
      <c r="CC122" s="369"/>
      <c r="CD122" s="137">
        <v>3.2</v>
      </c>
      <c r="CE122" s="32"/>
      <c r="CF122" s="33"/>
      <c r="CG122" s="34" t="s">
        <v>255</v>
      </c>
      <c r="CH122" s="35"/>
      <c r="CI122" s="36"/>
      <c r="CJ122" s="37" t="s">
        <v>255</v>
      </c>
      <c r="CK122" s="258"/>
      <c r="CL122" s="224"/>
      <c r="CM122" s="224"/>
      <c r="CN122" s="38">
        <f t="shared" si="93"/>
        <v>3.2</v>
      </c>
      <c r="CO122" s="83" t="str">
        <f t="shared" si="94"/>
        <v/>
      </c>
      <c r="CP122" s="84" t="str">
        <f t="shared" si="95"/>
        <v/>
      </c>
      <c r="CQ122" s="85" t="str">
        <f t="shared" si="96"/>
        <v/>
      </c>
      <c r="CR122" s="86" t="str">
        <f t="shared" si="97"/>
        <v/>
      </c>
      <c r="CS122" s="87" t="str">
        <f t="shared" si="98"/>
        <v/>
      </c>
      <c r="CT122" s="84" t="str">
        <f t="shared" si="99"/>
        <v/>
      </c>
      <c r="CU122" s="85">
        <f t="shared" si="74"/>
        <v>3.2</v>
      </c>
      <c r="CV122" s="86"/>
      <c r="CW122" s="87" t="str">
        <f t="shared" si="75"/>
        <v/>
      </c>
      <c r="CX122" s="88" t="str">
        <f t="shared" si="76"/>
        <v/>
      </c>
      <c r="CY122" s="85" t="str">
        <f t="shared" si="77"/>
        <v/>
      </c>
      <c r="CZ122" s="86"/>
      <c r="DA122" s="87" t="str">
        <f t="shared" si="78"/>
        <v/>
      </c>
      <c r="DB122" s="84" t="str">
        <f t="shared" si="79"/>
        <v/>
      </c>
      <c r="DC122" s="85" t="str">
        <f t="shared" si="80"/>
        <v/>
      </c>
      <c r="DD122" s="89" t="str">
        <f t="shared" si="81"/>
        <v/>
      </c>
      <c r="DE122" s="87" t="str">
        <f t="shared" si="82"/>
        <v/>
      </c>
      <c r="DF122" s="84" t="str">
        <f t="shared" si="83"/>
        <v/>
      </c>
      <c r="DG122" s="85" t="str">
        <f t="shared" si="84"/>
        <v/>
      </c>
      <c r="DH122" s="86" t="str">
        <f t="shared" si="85"/>
        <v/>
      </c>
      <c r="DI122" s="87" t="str">
        <f t="shared" si="73"/>
        <v/>
      </c>
      <c r="DJ122" s="247"/>
    </row>
    <row r="123" spans="1:114" ht="15" thickBot="1">
      <c r="A123" s="57" t="s">
        <v>137</v>
      </c>
      <c r="B123" s="69" t="s">
        <v>41</v>
      </c>
      <c r="C123" s="378"/>
      <c r="D123" s="372"/>
      <c r="E123" s="372"/>
      <c r="F123" s="372"/>
      <c r="G123" s="372"/>
      <c r="H123" s="372"/>
      <c r="I123" s="372"/>
      <c r="J123" s="373"/>
      <c r="K123" s="373"/>
      <c r="L123" s="373"/>
      <c r="M123" s="373"/>
      <c r="N123" s="373"/>
      <c r="O123" s="373"/>
      <c r="P123" s="373"/>
      <c r="Q123" s="373"/>
      <c r="R123" s="373"/>
      <c r="S123" s="373"/>
      <c r="T123" s="373"/>
      <c r="U123" s="363"/>
      <c r="V123" s="363"/>
      <c r="W123" s="363"/>
      <c r="X123" s="363"/>
      <c r="Y123" s="363"/>
      <c r="Z123" s="363"/>
      <c r="AA123" s="363"/>
      <c r="AB123" s="363"/>
      <c r="AC123" s="363"/>
      <c r="AD123" s="379"/>
      <c r="AE123" s="379"/>
      <c r="AF123" s="379"/>
      <c r="AG123" s="379"/>
      <c r="AH123" s="379"/>
      <c r="AI123" s="379"/>
      <c r="AJ123" s="375"/>
      <c r="AK123" s="375"/>
      <c r="AL123" s="375"/>
      <c r="AM123" s="375"/>
      <c r="AN123" s="375"/>
      <c r="AO123" s="367"/>
      <c r="AP123" s="367"/>
      <c r="AQ123" s="367"/>
      <c r="AR123" s="372"/>
      <c r="AS123" s="372"/>
      <c r="AT123" s="372"/>
      <c r="AU123" s="367"/>
      <c r="AV123" s="367"/>
      <c r="AW123" s="367"/>
      <c r="AX123" s="367"/>
      <c r="AY123" s="367"/>
      <c r="AZ123" s="363"/>
      <c r="BA123" s="363"/>
      <c r="BB123" s="363"/>
      <c r="BC123" s="363"/>
      <c r="BD123" s="363"/>
      <c r="BE123" s="363"/>
      <c r="BF123" s="367"/>
      <c r="BG123" s="367"/>
      <c r="BH123" s="367"/>
      <c r="BI123" s="367"/>
      <c r="BJ123" s="367"/>
      <c r="BK123" s="367"/>
      <c r="BL123" s="367"/>
      <c r="BM123" s="367"/>
      <c r="BN123" s="367"/>
      <c r="BO123" s="367"/>
      <c r="BP123" s="367"/>
      <c r="BQ123" s="367"/>
      <c r="BR123" s="367"/>
      <c r="BS123" s="367"/>
      <c r="BT123" s="367"/>
      <c r="BU123" s="367"/>
      <c r="BV123" s="367"/>
      <c r="BW123" s="367"/>
      <c r="BX123" s="367"/>
      <c r="BY123" s="367"/>
      <c r="BZ123" s="367"/>
      <c r="CA123" s="369"/>
      <c r="CB123" s="369"/>
      <c r="CC123" s="369"/>
      <c r="CD123" s="137" t="s">
        <v>255</v>
      </c>
      <c r="CE123" s="32" t="s">
        <v>255</v>
      </c>
      <c r="CF123" s="33" t="s">
        <v>255</v>
      </c>
      <c r="CG123" s="34" t="s">
        <v>255</v>
      </c>
      <c r="CH123" s="35" t="s">
        <v>255</v>
      </c>
      <c r="CI123" s="36" t="s">
        <v>255</v>
      </c>
      <c r="CJ123" s="37" t="s">
        <v>255</v>
      </c>
      <c r="CK123" s="258"/>
      <c r="CL123" s="224"/>
      <c r="CM123" s="224"/>
      <c r="CN123" s="38">
        <f t="shared" si="93"/>
        <v>0</v>
      </c>
      <c r="CO123" s="83" t="str">
        <f t="shared" si="94"/>
        <v/>
      </c>
      <c r="CP123" s="84" t="str">
        <f t="shared" si="95"/>
        <v/>
      </c>
      <c r="CQ123" s="85" t="str">
        <f t="shared" si="96"/>
        <v/>
      </c>
      <c r="CR123" s="86" t="str">
        <f t="shared" si="97"/>
        <v/>
      </c>
      <c r="CS123" s="87" t="str">
        <f t="shared" si="98"/>
        <v/>
      </c>
      <c r="CT123" s="84" t="str">
        <f t="shared" si="99"/>
        <v/>
      </c>
      <c r="CU123" s="85" t="str">
        <f t="shared" si="74"/>
        <v/>
      </c>
      <c r="CV123" s="86"/>
      <c r="CW123" s="87" t="str">
        <f t="shared" si="75"/>
        <v/>
      </c>
      <c r="CX123" s="88" t="str">
        <f t="shared" si="76"/>
        <v/>
      </c>
      <c r="CY123" s="85" t="str">
        <f t="shared" si="77"/>
        <v/>
      </c>
      <c r="CZ123" s="86"/>
      <c r="DA123" s="87" t="str">
        <f t="shared" si="78"/>
        <v/>
      </c>
      <c r="DB123" s="84" t="str">
        <f t="shared" si="79"/>
        <v/>
      </c>
      <c r="DC123" s="85" t="str">
        <f t="shared" si="80"/>
        <v/>
      </c>
      <c r="DD123" s="89" t="str">
        <f t="shared" si="81"/>
        <v/>
      </c>
      <c r="DE123" s="87" t="str">
        <f t="shared" si="82"/>
        <v/>
      </c>
      <c r="DF123" s="84" t="str">
        <f t="shared" si="83"/>
        <v/>
      </c>
      <c r="DG123" s="85" t="str">
        <f t="shared" si="84"/>
        <v/>
      </c>
      <c r="DH123" s="86" t="str">
        <f t="shared" si="85"/>
        <v/>
      </c>
      <c r="DI123" s="87" t="str">
        <f t="shared" si="73"/>
        <v/>
      </c>
      <c r="DJ123" s="247"/>
    </row>
    <row r="124" spans="1:114" ht="15" thickBot="1">
      <c r="A124" s="57" t="s">
        <v>138</v>
      </c>
      <c r="B124" s="69" t="s">
        <v>41</v>
      </c>
      <c r="C124" s="378"/>
      <c r="D124" s="372"/>
      <c r="E124" s="372"/>
      <c r="F124" s="372"/>
      <c r="G124" s="372"/>
      <c r="H124" s="372"/>
      <c r="I124" s="372"/>
      <c r="J124" s="373"/>
      <c r="K124" s="373"/>
      <c r="L124" s="373"/>
      <c r="M124" s="373"/>
      <c r="N124" s="373"/>
      <c r="O124" s="373"/>
      <c r="P124" s="373"/>
      <c r="Q124" s="373"/>
      <c r="R124" s="373"/>
      <c r="S124" s="373"/>
      <c r="T124" s="373"/>
      <c r="U124" s="363"/>
      <c r="V124" s="363"/>
      <c r="W124" s="363"/>
      <c r="X124" s="363"/>
      <c r="Y124" s="363"/>
      <c r="Z124" s="363"/>
      <c r="AA124" s="363"/>
      <c r="AB124" s="363"/>
      <c r="AC124" s="363"/>
      <c r="AD124" s="379"/>
      <c r="AE124" s="379"/>
      <c r="AF124" s="379"/>
      <c r="AG124" s="379"/>
      <c r="AH124" s="379"/>
      <c r="AI124" s="379"/>
      <c r="AJ124" s="375"/>
      <c r="AK124" s="375"/>
      <c r="AL124" s="375"/>
      <c r="AM124" s="375"/>
      <c r="AN124" s="375"/>
      <c r="AO124" s="367"/>
      <c r="AP124" s="367"/>
      <c r="AQ124" s="367"/>
      <c r="AR124" s="372"/>
      <c r="AS124" s="372"/>
      <c r="AT124" s="372"/>
      <c r="AU124" s="367"/>
      <c r="AV124" s="367"/>
      <c r="AW124" s="367"/>
      <c r="AX124" s="367"/>
      <c r="AY124" s="367"/>
      <c r="AZ124" s="363"/>
      <c r="BA124" s="363"/>
      <c r="BB124" s="363"/>
      <c r="BC124" s="363"/>
      <c r="BD124" s="363"/>
      <c r="BE124" s="363"/>
      <c r="BF124" s="367"/>
      <c r="BG124" s="367"/>
      <c r="BH124" s="367"/>
      <c r="BI124" s="367"/>
      <c r="BJ124" s="367"/>
      <c r="BK124" s="367"/>
      <c r="BL124" s="367"/>
      <c r="BM124" s="367"/>
      <c r="BN124" s="367"/>
      <c r="BO124" s="367"/>
      <c r="BP124" s="367"/>
      <c r="BQ124" s="367"/>
      <c r="BR124" s="367"/>
      <c r="BS124" s="367"/>
      <c r="BT124" s="367"/>
      <c r="BU124" s="367"/>
      <c r="BV124" s="367"/>
      <c r="BW124" s="367"/>
      <c r="BX124" s="367"/>
      <c r="BY124" s="367"/>
      <c r="BZ124" s="367"/>
      <c r="CA124" s="369"/>
      <c r="CB124" s="369"/>
      <c r="CC124" s="369"/>
      <c r="CD124" s="137" t="s">
        <v>255</v>
      </c>
      <c r="CE124" s="32" t="s">
        <v>255</v>
      </c>
      <c r="CF124" s="33" t="s">
        <v>255</v>
      </c>
      <c r="CG124" s="34" t="s">
        <v>255</v>
      </c>
      <c r="CH124" s="35" t="s">
        <v>255</v>
      </c>
      <c r="CI124" s="36" t="s">
        <v>255</v>
      </c>
      <c r="CJ124" s="37" t="s">
        <v>255</v>
      </c>
      <c r="CK124" s="258"/>
      <c r="CL124" s="224"/>
      <c r="CM124" s="224"/>
      <c r="CN124" s="38">
        <f t="shared" si="93"/>
        <v>0</v>
      </c>
      <c r="CO124" s="83" t="str">
        <f t="shared" si="94"/>
        <v/>
      </c>
      <c r="CP124" s="84" t="str">
        <f t="shared" si="95"/>
        <v/>
      </c>
      <c r="CQ124" s="85" t="str">
        <f t="shared" si="96"/>
        <v/>
      </c>
      <c r="CR124" s="86" t="str">
        <f t="shared" si="97"/>
        <v/>
      </c>
      <c r="CS124" s="87" t="str">
        <f t="shared" si="98"/>
        <v/>
      </c>
      <c r="CT124" s="84" t="str">
        <f t="shared" si="99"/>
        <v/>
      </c>
      <c r="CU124" s="85" t="str">
        <f t="shared" si="74"/>
        <v/>
      </c>
      <c r="CV124" s="86"/>
      <c r="CW124" s="87" t="str">
        <f t="shared" si="75"/>
        <v/>
      </c>
      <c r="CX124" s="88" t="str">
        <f t="shared" si="76"/>
        <v/>
      </c>
      <c r="CY124" s="85" t="str">
        <f t="shared" si="77"/>
        <v/>
      </c>
      <c r="CZ124" s="86"/>
      <c r="DA124" s="87" t="str">
        <f t="shared" si="78"/>
        <v/>
      </c>
      <c r="DB124" s="84" t="str">
        <f t="shared" si="79"/>
        <v/>
      </c>
      <c r="DC124" s="85" t="str">
        <f t="shared" si="80"/>
        <v/>
      </c>
      <c r="DD124" s="89" t="str">
        <f t="shared" si="81"/>
        <v/>
      </c>
      <c r="DE124" s="87" t="str">
        <f t="shared" si="82"/>
        <v/>
      </c>
      <c r="DF124" s="84" t="str">
        <f t="shared" si="83"/>
        <v/>
      </c>
      <c r="DG124" s="85" t="str">
        <f t="shared" si="84"/>
        <v/>
      </c>
      <c r="DH124" s="86" t="str">
        <f t="shared" si="85"/>
        <v/>
      </c>
      <c r="DI124" s="87" t="str">
        <f t="shared" si="73"/>
        <v/>
      </c>
      <c r="DJ124" s="247"/>
    </row>
    <row r="125" spans="1:114" ht="15" thickBot="1">
      <c r="A125" s="57" t="s">
        <v>139</v>
      </c>
      <c r="B125" s="69" t="s">
        <v>41</v>
      </c>
      <c r="C125" s="378"/>
      <c r="D125" s="372"/>
      <c r="E125" s="372"/>
      <c r="F125" s="372"/>
      <c r="G125" s="372"/>
      <c r="H125" s="372"/>
      <c r="I125" s="372"/>
      <c r="J125" s="373"/>
      <c r="K125" s="373"/>
      <c r="L125" s="373"/>
      <c r="M125" s="373"/>
      <c r="N125" s="373"/>
      <c r="O125" s="373"/>
      <c r="P125" s="373"/>
      <c r="Q125" s="373"/>
      <c r="R125" s="373"/>
      <c r="S125" s="373"/>
      <c r="T125" s="373"/>
      <c r="U125" s="363"/>
      <c r="V125" s="363"/>
      <c r="W125" s="363"/>
      <c r="X125" s="363"/>
      <c r="Y125" s="363"/>
      <c r="Z125" s="363"/>
      <c r="AA125" s="363"/>
      <c r="AB125" s="363"/>
      <c r="AC125" s="363"/>
      <c r="AD125" s="379"/>
      <c r="AE125" s="379"/>
      <c r="AF125" s="379"/>
      <c r="AG125" s="379"/>
      <c r="AH125" s="379"/>
      <c r="AI125" s="379"/>
      <c r="AJ125" s="375"/>
      <c r="AK125" s="375"/>
      <c r="AL125" s="375"/>
      <c r="AM125" s="375"/>
      <c r="AN125" s="375"/>
      <c r="AO125" s="367"/>
      <c r="AP125" s="367"/>
      <c r="AQ125" s="367"/>
      <c r="AR125" s="372"/>
      <c r="AS125" s="372"/>
      <c r="AT125" s="372"/>
      <c r="AU125" s="367"/>
      <c r="AV125" s="367"/>
      <c r="AW125" s="367"/>
      <c r="AX125" s="367"/>
      <c r="AY125" s="367"/>
      <c r="AZ125" s="363"/>
      <c r="BA125" s="363"/>
      <c r="BB125" s="363"/>
      <c r="BC125" s="363"/>
      <c r="BD125" s="363"/>
      <c r="BE125" s="363"/>
      <c r="BF125" s="367"/>
      <c r="BG125" s="367"/>
      <c r="BH125" s="367"/>
      <c r="BI125" s="367"/>
      <c r="BJ125" s="367"/>
      <c r="BK125" s="367"/>
      <c r="BL125" s="367"/>
      <c r="BM125" s="367"/>
      <c r="BN125" s="367"/>
      <c r="BO125" s="367"/>
      <c r="BP125" s="367"/>
      <c r="BQ125" s="367"/>
      <c r="BR125" s="367"/>
      <c r="BS125" s="367"/>
      <c r="BT125" s="367"/>
      <c r="BU125" s="367"/>
      <c r="BV125" s="367"/>
      <c r="BW125" s="367"/>
      <c r="BX125" s="367"/>
      <c r="BY125" s="367"/>
      <c r="BZ125" s="367"/>
      <c r="CA125" s="369"/>
      <c r="CB125" s="369"/>
      <c r="CC125" s="369"/>
      <c r="CD125" s="137" t="s">
        <v>255</v>
      </c>
      <c r="CE125" s="32" t="s">
        <v>255</v>
      </c>
      <c r="CF125" s="33" t="s">
        <v>255</v>
      </c>
      <c r="CG125" s="34" t="s">
        <v>255</v>
      </c>
      <c r="CH125" s="35" t="s">
        <v>255</v>
      </c>
      <c r="CI125" s="36" t="s">
        <v>255</v>
      </c>
      <c r="CJ125" s="37" t="s">
        <v>255</v>
      </c>
      <c r="CK125" s="258"/>
      <c r="CL125" s="224"/>
      <c r="CM125" s="224"/>
      <c r="CN125" s="38">
        <f t="shared" si="93"/>
        <v>0</v>
      </c>
      <c r="CO125" s="83" t="str">
        <f t="shared" si="94"/>
        <v/>
      </c>
      <c r="CP125" s="84" t="str">
        <f t="shared" si="95"/>
        <v/>
      </c>
      <c r="CQ125" s="85" t="str">
        <f t="shared" si="96"/>
        <v/>
      </c>
      <c r="CR125" s="86" t="str">
        <f t="shared" si="97"/>
        <v/>
      </c>
      <c r="CS125" s="87" t="str">
        <f t="shared" si="98"/>
        <v/>
      </c>
      <c r="CT125" s="84" t="str">
        <f t="shared" si="99"/>
        <v/>
      </c>
      <c r="CU125" s="85" t="str">
        <f t="shared" si="74"/>
        <v/>
      </c>
      <c r="CV125" s="86"/>
      <c r="CW125" s="87" t="str">
        <f t="shared" si="75"/>
        <v/>
      </c>
      <c r="CX125" s="88" t="str">
        <f t="shared" si="76"/>
        <v/>
      </c>
      <c r="CY125" s="85" t="str">
        <f t="shared" si="77"/>
        <v/>
      </c>
      <c r="CZ125" s="86"/>
      <c r="DA125" s="87" t="str">
        <f t="shared" si="78"/>
        <v/>
      </c>
      <c r="DB125" s="84" t="str">
        <f t="shared" si="79"/>
        <v/>
      </c>
      <c r="DC125" s="85" t="str">
        <f t="shared" si="80"/>
        <v/>
      </c>
      <c r="DD125" s="89" t="str">
        <f t="shared" si="81"/>
        <v/>
      </c>
      <c r="DE125" s="87" t="str">
        <f t="shared" si="82"/>
        <v/>
      </c>
      <c r="DF125" s="84" t="str">
        <f t="shared" si="83"/>
        <v/>
      </c>
      <c r="DG125" s="85" t="str">
        <f t="shared" si="84"/>
        <v/>
      </c>
      <c r="DH125" s="86" t="str">
        <f t="shared" si="85"/>
        <v/>
      </c>
      <c r="DI125" s="87" t="str">
        <f t="shared" si="73"/>
        <v/>
      </c>
      <c r="DJ125" s="247"/>
    </row>
    <row r="126" spans="1:114" ht="15" thickBot="1">
      <c r="A126" s="57" t="s">
        <v>140</v>
      </c>
      <c r="B126" s="69" t="s">
        <v>44</v>
      </c>
      <c r="C126" s="378"/>
      <c r="D126" s="372"/>
      <c r="E126" s="372"/>
      <c r="F126" s="372"/>
      <c r="G126" s="372"/>
      <c r="H126" s="372"/>
      <c r="I126" s="372"/>
      <c r="J126" s="373"/>
      <c r="K126" s="373"/>
      <c r="L126" s="373"/>
      <c r="M126" s="373"/>
      <c r="N126" s="373"/>
      <c r="O126" s="373"/>
      <c r="P126" s="373"/>
      <c r="Q126" s="373"/>
      <c r="R126" s="373"/>
      <c r="S126" s="373"/>
      <c r="T126" s="373"/>
      <c r="U126" s="363"/>
      <c r="V126" s="363"/>
      <c r="W126" s="363"/>
      <c r="X126" s="363"/>
      <c r="Y126" s="363"/>
      <c r="Z126" s="363"/>
      <c r="AA126" s="363"/>
      <c r="AB126" s="363"/>
      <c r="AC126" s="363"/>
      <c r="AD126" s="379"/>
      <c r="AE126" s="379"/>
      <c r="AF126" s="379"/>
      <c r="AG126" s="379"/>
      <c r="AH126" s="379"/>
      <c r="AI126" s="379"/>
      <c r="AJ126" s="375"/>
      <c r="AK126" s="375"/>
      <c r="AL126" s="375"/>
      <c r="AM126" s="375"/>
      <c r="AN126" s="375"/>
      <c r="AO126" s="367"/>
      <c r="AP126" s="367"/>
      <c r="AQ126" s="367"/>
      <c r="AR126" s="372"/>
      <c r="AS126" s="372"/>
      <c r="AT126" s="372"/>
      <c r="AU126" s="367"/>
      <c r="AV126" s="367"/>
      <c r="AW126" s="367"/>
      <c r="AX126" s="367"/>
      <c r="AY126" s="367"/>
      <c r="AZ126" s="363"/>
      <c r="BA126" s="363"/>
      <c r="BB126" s="363"/>
      <c r="BC126" s="363"/>
      <c r="BD126" s="363"/>
      <c r="BE126" s="363"/>
      <c r="BF126" s="367"/>
      <c r="BG126" s="367"/>
      <c r="BH126" s="367"/>
      <c r="BI126" s="367"/>
      <c r="BJ126" s="367"/>
      <c r="BK126" s="367"/>
      <c r="BL126" s="367"/>
      <c r="BM126" s="367"/>
      <c r="BN126" s="367"/>
      <c r="BO126" s="367"/>
      <c r="BP126" s="367"/>
      <c r="BQ126" s="367"/>
      <c r="BR126" s="367"/>
      <c r="BS126" s="367"/>
      <c r="BT126" s="367"/>
      <c r="BU126" s="367"/>
      <c r="BV126" s="367"/>
      <c r="BW126" s="367"/>
      <c r="BX126" s="367"/>
      <c r="BY126" s="367"/>
      <c r="BZ126" s="367"/>
      <c r="CA126" s="369"/>
      <c r="CB126" s="369"/>
      <c r="CC126" s="369"/>
      <c r="CD126" s="137" t="s">
        <v>255</v>
      </c>
      <c r="CE126" s="32" t="s">
        <v>255</v>
      </c>
      <c r="CF126" s="33" t="s">
        <v>255</v>
      </c>
      <c r="CG126" s="34" t="s">
        <v>255</v>
      </c>
      <c r="CH126" s="35" t="s">
        <v>255</v>
      </c>
      <c r="CI126" s="36" t="s">
        <v>255</v>
      </c>
      <c r="CJ126" s="37" t="s">
        <v>255</v>
      </c>
      <c r="CK126" s="258"/>
      <c r="CL126" s="224"/>
      <c r="CM126" s="224">
        <v>2.66</v>
      </c>
      <c r="CN126" s="38">
        <f t="shared" si="93"/>
        <v>0</v>
      </c>
      <c r="CO126" s="83" t="str">
        <f t="shared" si="94"/>
        <v/>
      </c>
      <c r="CP126" s="84" t="str">
        <f t="shared" si="95"/>
        <v/>
      </c>
      <c r="CQ126" s="85" t="str">
        <f t="shared" si="96"/>
        <v/>
      </c>
      <c r="CR126" s="86" t="str">
        <f t="shared" si="97"/>
        <v/>
      </c>
      <c r="CS126" s="87" t="str">
        <f t="shared" si="98"/>
        <v/>
      </c>
      <c r="CT126" s="84" t="str">
        <f t="shared" si="99"/>
        <v/>
      </c>
      <c r="CU126" s="85" t="str">
        <f t="shared" si="74"/>
        <v/>
      </c>
      <c r="CV126" s="86"/>
      <c r="CW126" s="87" t="str">
        <f t="shared" si="75"/>
        <v/>
      </c>
      <c r="CX126" s="88" t="str">
        <f t="shared" si="76"/>
        <v/>
      </c>
      <c r="CY126" s="85" t="str">
        <f t="shared" si="77"/>
        <v/>
      </c>
      <c r="CZ126" s="86"/>
      <c r="DA126" s="87" t="str">
        <f t="shared" si="78"/>
        <v/>
      </c>
      <c r="DB126" s="84" t="str">
        <f t="shared" si="79"/>
        <v/>
      </c>
      <c r="DC126" s="85" t="str">
        <f t="shared" si="80"/>
        <v/>
      </c>
      <c r="DD126" s="89" t="str">
        <f t="shared" si="81"/>
        <v/>
      </c>
      <c r="DE126" s="87" t="str">
        <f t="shared" si="82"/>
        <v/>
      </c>
      <c r="DF126" s="84" t="str">
        <f t="shared" si="83"/>
        <v/>
      </c>
      <c r="DG126" s="85" t="str">
        <f t="shared" si="84"/>
        <v/>
      </c>
      <c r="DH126" s="86" t="str">
        <f t="shared" si="85"/>
        <v/>
      </c>
      <c r="DI126" s="87" t="str">
        <f t="shared" si="73"/>
        <v/>
      </c>
      <c r="DJ126" s="247"/>
    </row>
    <row r="127" spans="1:114" ht="15" thickBot="1">
      <c r="A127" s="57" t="s">
        <v>141</v>
      </c>
      <c r="B127" s="69" t="s">
        <v>44</v>
      </c>
      <c r="C127" s="378"/>
      <c r="D127" s="372"/>
      <c r="E127" s="372"/>
      <c r="F127" s="372"/>
      <c r="G127" s="372"/>
      <c r="H127" s="372"/>
      <c r="I127" s="372"/>
      <c r="J127" s="383"/>
      <c r="K127" s="373"/>
      <c r="L127" s="373"/>
      <c r="M127" s="373"/>
      <c r="N127" s="373"/>
      <c r="O127" s="373"/>
      <c r="P127" s="373"/>
      <c r="Q127" s="373"/>
      <c r="R127" s="373"/>
      <c r="S127" s="373"/>
      <c r="T127" s="373"/>
      <c r="U127" s="363"/>
      <c r="V127" s="363"/>
      <c r="W127" s="363"/>
      <c r="X127" s="363"/>
      <c r="Y127" s="363"/>
      <c r="Z127" s="363"/>
      <c r="AA127" s="363"/>
      <c r="AB127" s="363"/>
      <c r="AC127" s="363"/>
      <c r="AD127" s="379"/>
      <c r="AE127" s="379"/>
      <c r="AF127" s="379"/>
      <c r="AG127" s="379"/>
      <c r="AH127" s="379"/>
      <c r="AI127" s="379"/>
      <c r="AJ127" s="375"/>
      <c r="AK127" s="375"/>
      <c r="AL127" s="375"/>
      <c r="AM127" s="375"/>
      <c r="AN127" s="375"/>
      <c r="AO127" s="367"/>
      <c r="AP127" s="367"/>
      <c r="AQ127" s="367"/>
      <c r="AR127" s="372"/>
      <c r="AS127" s="372"/>
      <c r="AT127" s="372"/>
      <c r="AU127" s="367"/>
      <c r="AV127" s="367"/>
      <c r="AW127" s="367"/>
      <c r="AX127" s="367"/>
      <c r="AY127" s="367"/>
      <c r="AZ127" s="363"/>
      <c r="BA127" s="363"/>
      <c r="BB127" s="363"/>
      <c r="BC127" s="363"/>
      <c r="BD127" s="363"/>
      <c r="BE127" s="363"/>
      <c r="BF127" s="367"/>
      <c r="BG127" s="367"/>
      <c r="BH127" s="367"/>
      <c r="BI127" s="367"/>
      <c r="BJ127" s="367"/>
      <c r="BK127" s="367"/>
      <c r="BL127" s="367"/>
      <c r="BM127" s="367"/>
      <c r="BN127" s="367"/>
      <c r="BO127" s="367"/>
      <c r="BP127" s="367"/>
      <c r="BQ127" s="367"/>
      <c r="BR127" s="367"/>
      <c r="BS127" s="367"/>
      <c r="BT127" s="377"/>
      <c r="BU127" s="367"/>
      <c r="BV127" s="367"/>
      <c r="BW127" s="367"/>
      <c r="BX127" s="367"/>
      <c r="BY127" s="377"/>
      <c r="BZ127" s="367"/>
      <c r="CA127" s="369"/>
      <c r="CB127" s="369"/>
      <c r="CC127" s="369"/>
      <c r="CD127" s="137" t="s">
        <v>255</v>
      </c>
      <c r="CE127" s="273" t="s">
        <v>255</v>
      </c>
      <c r="CF127" s="274" t="s">
        <v>255</v>
      </c>
      <c r="CG127" s="34" t="s">
        <v>255</v>
      </c>
      <c r="CH127" s="235" t="s">
        <v>255</v>
      </c>
      <c r="CI127" s="236" t="s">
        <v>255</v>
      </c>
      <c r="CJ127" s="37" t="s">
        <v>255</v>
      </c>
      <c r="CK127" s="258"/>
      <c r="CL127" s="224"/>
      <c r="CM127" s="224"/>
      <c r="CN127" s="38">
        <f t="shared" si="93"/>
        <v>0</v>
      </c>
      <c r="CO127" s="83" t="str">
        <f t="shared" si="94"/>
        <v/>
      </c>
      <c r="CP127" s="84" t="str">
        <f t="shared" si="95"/>
        <v/>
      </c>
      <c r="CQ127" s="85" t="str">
        <f t="shared" si="96"/>
        <v/>
      </c>
      <c r="CR127" s="86" t="str">
        <f t="shared" si="97"/>
        <v/>
      </c>
      <c r="CS127" s="87" t="str">
        <f t="shared" si="98"/>
        <v/>
      </c>
      <c r="CT127" s="84" t="str">
        <f t="shared" si="99"/>
        <v/>
      </c>
      <c r="CU127" s="85" t="str">
        <f t="shared" si="74"/>
        <v/>
      </c>
      <c r="CV127" s="86"/>
      <c r="CW127" s="87" t="str">
        <f t="shared" si="75"/>
        <v/>
      </c>
      <c r="CX127" s="88" t="str">
        <f t="shared" si="76"/>
        <v/>
      </c>
      <c r="CY127" s="85" t="str">
        <f t="shared" si="77"/>
        <v/>
      </c>
      <c r="CZ127" s="86"/>
      <c r="DA127" s="87" t="str">
        <f t="shared" si="78"/>
        <v/>
      </c>
      <c r="DB127" s="84" t="str">
        <f t="shared" si="79"/>
        <v/>
      </c>
      <c r="DC127" s="85" t="str">
        <f t="shared" si="80"/>
        <v/>
      </c>
      <c r="DD127" s="89" t="str">
        <f t="shared" si="81"/>
        <v/>
      </c>
      <c r="DE127" s="87" t="str">
        <f t="shared" si="82"/>
        <v/>
      </c>
      <c r="DF127" s="84" t="str">
        <f t="shared" si="83"/>
        <v/>
      </c>
      <c r="DG127" s="85" t="str">
        <f t="shared" si="84"/>
        <v/>
      </c>
      <c r="DH127" s="86" t="str">
        <f t="shared" si="85"/>
        <v/>
      </c>
      <c r="DI127" s="87" t="str">
        <f t="shared" si="73"/>
        <v/>
      </c>
      <c r="DJ127" s="247"/>
    </row>
    <row r="128" spans="1:114" ht="15" thickBot="1">
      <c r="A128" s="57" t="s">
        <v>212</v>
      </c>
      <c r="B128" s="68" t="s">
        <v>41</v>
      </c>
      <c r="C128" s="378"/>
      <c r="D128" s="372"/>
      <c r="E128" s="372"/>
      <c r="F128" s="372"/>
      <c r="G128" s="372"/>
      <c r="H128" s="372"/>
      <c r="I128" s="372"/>
      <c r="J128" s="373"/>
      <c r="K128" s="373"/>
      <c r="L128" s="373"/>
      <c r="M128" s="373"/>
      <c r="N128" s="373"/>
      <c r="O128" s="373"/>
      <c r="P128" s="373"/>
      <c r="Q128" s="373"/>
      <c r="R128" s="373"/>
      <c r="S128" s="373"/>
      <c r="T128" s="373"/>
      <c r="U128" s="363"/>
      <c r="V128" s="363"/>
      <c r="W128" s="363"/>
      <c r="X128" s="363"/>
      <c r="Y128" s="363"/>
      <c r="Z128" s="363"/>
      <c r="AA128" s="363"/>
      <c r="AB128" s="363"/>
      <c r="AC128" s="363"/>
      <c r="AD128" s="379"/>
      <c r="AE128" s="379"/>
      <c r="AF128" s="379"/>
      <c r="AG128" s="379"/>
      <c r="AH128" s="379"/>
      <c r="AI128" s="379"/>
      <c r="AJ128" s="375"/>
      <c r="AK128" s="375"/>
      <c r="AL128" s="375"/>
      <c r="AM128" s="375"/>
      <c r="AN128" s="375"/>
      <c r="AO128" s="367"/>
      <c r="AP128" s="367"/>
      <c r="AQ128" s="367"/>
      <c r="AR128" s="372"/>
      <c r="AS128" s="372"/>
      <c r="AT128" s="372"/>
      <c r="AU128" s="367"/>
      <c r="AV128" s="385"/>
      <c r="AW128" s="367"/>
      <c r="AX128" s="367"/>
      <c r="AY128" s="367"/>
      <c r="AZ128" s="363"/>
      <c r="BA128" s="363"/>
      <c r="BB128" s="363"/>
      <c r="BC128" s="363"/>
      <c r="BD128" s="363"/>
      <c r="BE128" s="363"/>
      <c r="BF128" s="367"/>
      <c r="BG128" s="367"/>
      <c r="BH128" s="367"/>
      <c r="BI128" s="367"/>
      <c r="BJ128" s="367"/>
      <c r="BK128" s="367"/>
      <c r="BL128" s="367"/>
      <c r="BM128" s="367"/>
      <c r="BN128" s="367"/>
      <c r="BO128" s="367"/>
      <c r="BP128" s="367"/>
      <c r="BQ128" s="367"/>
      <c r="BR128" s="367"/>
      <c r="BS128" s="367"/>
      <c r="BT128" s="367"/>
      <c r="BU128" s="367"/>
      <c r="BV128" s="367"/>
      <c r="BW128" s="367"/>
      <c r="BX128" s="367"/>
      <c r="BY128" s="367"/>
      <c r="BZ128" s="367"/>
      <c r="CA128" s="369"/>
      <c r="CB128" s="369"/>
      <c r="CC128" s="369"/>
      <c r="CD128" s="137" t="s">
        <v>255</v>
      </c>
      <c r="CE128" s="32" t="s">
        <v>255</v>
      </c>
      <c r="CF128" s="33" t="s">
        <v>255</v>
      </c>
      <c r="CG128" s="34" t="s">
        <v>255</v>
      </c>
      <c r="CH128" s="35" t="s">
        <v>255</v>
      </c>
      <c r="CI128" s="36" t="s">
        <v>255</v>
      </c>
      <c r="CJ128" s="37" t="s">
        <v>255</v>
      </c>
      <c r="CK128" s="258"/>
      <c r="CL128" s="224"/>
      <c r="CM128" s="224"/>
      <c r="CN128" s="38">
        <f t="shared" si="93"/>
        <v>0</v>
      </c>
      <c r="CO128" s="83" t="str">
        <f t="shared" si="94"/>
        <v/>
      </c>
      <c r="CP128" s="84" t="str">
        <f t="shared" si="95"/>
        <v/>
      </c>
      <c r="CQ128" s="85" t="str">
        <f t="shared" si="96"/>
        <v/>
      </c>
      <c r="CR128" s="86" t="str">
        <f t="shared" si="97"/>
        <v/>
      </c>
      <c r="CS128" s="87" t="str">
        <f t="shared" si="98"/>
        <v/>
      </c>
      <c r="CT128" s="84" t="str">
        <f t="shared" si="99"/>
        <v/>
      </c>
      <c r="CU128" s="85" t="str">
        <f t="shared" si="74"/>
        <v/>
      </c>
      <c r="CV128" s="86"/>
      <c r="CW128" s="87" t="str">
        <f t="shared" si="75"/>
        <v/>
      </c>
      <c r="CX128" s="88" t="str">
        <f t="shared" si="76"/>
        <v/>
      </c>
      <c r="CY128" s="85" t="str">
        <f t="shared" si="77"/>
        <v/>
      </c>
      <c r="CZ128" s="86"/>
      <c r="DA128" s="87" t="str">
        <f t="shared" si="78"/>
        <v/>
      </c>
      <c r="DB128" s="84" t="str">
        <f t="shared" si="79"/>
        <v/>
      </c>
      <c r="DC128" s="85" t="str">
        <f t="shared" si="80"/>
        <v/>
      </c>
      <c r="DD128" s="89" t="str">
        <f t="shared" si="81"/>
        <v/>
      </c>
      <c r="DE128" s="87" t="str">
        <f t="shared" si="82"/>
        <v/>
      </c>
      <c r="DF128" s="84" t="str">
        <f t="shared" si="83"/>
        <v/>
      </c>
      <c r="DG128" s="85" t="str">
        <f t="shared" si="84"/>
        <v/>
      </c>
      <c r="DH128" s="86" t="str">
        <f t="shared" si="85"/>
        <v/>
      </c>
      <c r="DI128" s="87" t="str">
        <f t="shared" si="73"/>
        <v/>
      </c>
      <c r="DJ128" s="247"/>
    </row>
    <row r="129" spans="1:114" ht="15" thickBot="1">
      <c r="A129" s="57" t="s">
        <v>142</v>
      </c>
      <c r="B129" s="68" t="s">
        <v>41</v>
      </c>
      <c r="C129" s="378"/>
      <c r="D129" s="372"/>
      <c r="E129" s="372"/>
      <c r="F129" s="372"/>
      <c r="G129" s="372"/>
      <c r="H129" s="372"/>
      <c r="I129" s="372"/>
      <c r="J129" s="373"/>
      <c r="K129" s="373"/>
      <c r="L129" s="373"/>
      <c r="M129" s="373"/>
      <c r="N129" s="373"/>
      <c r="O129" s="373"/>
      <c r="P129" s="373"/>
      <c r="Q129" s="373"/>
      <c r="R129" s="373"/>
      <c r="S129" s="373"/>
      <c r="T129" s="373"/>
      <c r="U129" s="363"/>
      <c r="V129" s="363"/>
      <c r="W129" s="363"/>
      <c r="X129" s="363"/>
      <c r="Y129" s="363"/>
      <c r="Z129" s="363"/>
      <c r="AA129" s="363"/>
      <c r="AB129" s="363"/>
      <c r="AC129" s="363"/>
      <c r="AD129" s="379"/>
      <c r="AE129" s="379"/>
      <c r="AF129" s="379"/>
      <c r="AG129" s="379"/>
      <c r="AH129" s="379"/>
      <c r="AI129" s="379"/>
      <c r="AJ129" s="375"/>
      <c r="AK129" s="375"/>
      <c r="AL129" s="375"/>
      <c r="AM129" s="375"/>
      <c r="AN129" s="375"/>
      <c r="AO129" s="367"/>
      <c r="AP129" s="367"/>
      <c r="AQ129" s="367"/>
      <c r="AR129" s="372"/>
      <c r="AS129" s="372"/>
      <c r="AT129" s="372"/>
      <c r="AU129" s="367"/>
      <c r="AV129" s="367"/>
      <c r="AW129" s="367"/>
      <c r="AX129" s="367"/>
      <c r="AY129" s="367"/>
      <c r="AZ129" s="363"/>
      <c r="BA129" s="363"/>
      <c r="BB129" s="363"/>
      <c r="BC129" s="363"/>
      <c r="BD129" s="363"/>
      <c r="BE129" s="363"/>
      <c r="BF129" s="367"/>
      <c r="BG129" s="367"/>
      <c r="BH129" s="367"/>
      <c r="BI129" s="367"/>
      <c r="BJ129" s="367"/>
      <c r="BK129" s="367"/>
      <c r="BL129" s="367"/>
      <c r="BM129" s="367"/>
      <c r="BN129" s="367"/>
      <c r="BO129" s="367"/>
      <c r="BP129" s="367"/>
      <c r="BQ129" s="367"/>
      <c r="BR129" s="367"/>
      <c r="BS129" s="367"/>
      <c r="BT129" s="367"/>
      <c r="BU129" s="367"/>
      <c r="BV129" s="367"/>
      <c r="BW129" s="367"/>
      <c r="BX129" s="367"/>
      <c r="BY129" s="367"/>
      <c r="BZ129" s="367"/>
      <c r="CA129" s="369"/>
      <c r="CB129" s="369"/>
      <c r="CC129" s="369"/>
      <c r="CD129" s="137" t="s">
        <v>255</v>
      </c>
      <c r="CE129" s="32" t="s">
        <v>255</v>
      </c>
      <c r="CF129" s="33" t="s">
        <v>255</v>
      </c>
      <c r="CG129" s="34" t="s">
        <v>255</v>
      </c>
      <c r="CH129" s="35" t="s">
        <v>255</v>
      </c>
      <c r="CI129" s="36" t="s">
        <v>255</v>
      </c>
      <c r="CJ129" s="37" t="s">
        <v>255</v>
      </c>
      <c r="CK129" s="258"/>
      <c r="CL129" s="224"/>
      <c r="CM129" s="224"/>
      <c r="CN129" s="38">
        <f t="shared" si="93"/>
        <v>0</v>
      </c>
      <c r="CO129" s="83" t="str">
        <f t="shared" si="94"/>
        <v/>
      </c>
      <c r="CP129" s="84" t="str">
        <f t="shared" si="95"/>
        <v/>
      </c>
      <c r="CQ129" s="85" t="str">
        <f t="shared" si="96"/>
        <v/>
      </c>
      <c r="CR129" s="86" t="str">
        <f t="shared" si="97"/>
        <v/>
      </c>
      <c r="CS129" s="87" t="str">
        <f t="shared" si="98"/>
        <v/>
      </c>
      <c r="CT129" s="84" t="str">
        <f t="shared" si="99"/>
        <v/>
      </c>
      <c r="CU129" s="85" t="str">
        <f t="shared" si="74"/>
        <v/>
      </c>
      <c r="CV129" s="86"/>
      <c r="CW129" s="87" t="str">
        <f t="shared" si="75"/>
        <v/>
      </c>
      <c r="CX129" s="88" t="str">
        <f t="shared" si="76"/>
        <v/>
      </c>
      <c r="CY129" s="85" t="str">
        <f t="shared" si="77"/>
        <v/>
      </c>
      <c r="CZ129" s="86"/>
      <c r="DA129" s="87" t="str">
        <f t="shared" si="78"/>
        <v/>
      </c>
      <c r="DB129" s="84" t="str">
        <f t="shared" si="79"/>
        <v/>
      </c>
      <c r="DC129" s="85" t="str">
        <f t="shared" si="80"/>
        <v/>
      </c>
      <c r="DD129" s="89" t="str">
        <f t="shared" si="81"/>
        <v/>
      </c>
      <c r="DE129" s="87" t="str">
        <f t="shared" si="82"/>
        <v/>
      </c>
      <c r="DF129" s="84" t="str">
        <f t="shared" si="83"/>
        <v/>
      </c>
      <c r="DG129" s="85" t="str">
        <f t="shared" si="84"/>
        <v/>
      </c>
      <c r="DH129" s="86" t="str">
        <f t="shared" si="85"/>
        <v/>
      </c>
      <c r="DI129" s="87" t="str">
        <f t="shared" si="73"/>
        <v/>
      </c>
      <c r="DJ129" s="247"/>
    </row>
    <row r="130" spans="1:114" ht="15" thickBot="1">
      <c r="A130" s="57" t="s">
        <v>143</v>
      </c>
      <c r="B130" s="69" t="s">
        <v>44</v>
      </c>
      <c r="C130" s="378"/>
      <c r="D130" s="371">
        <v>0.9</v>
      </c>
      <c r="E130" s="372"/>
      <c r="F130" s="372"/>
      <c r="G130" s="372"/>
      <c r="H130" s="372"/>
      <c r="I130" s="372"/>
      <c r="J130" s="383">
        <v>1</v>
      </c>
      <c r="K130" s="373"/>
      <c r="L130" s="373"/>
      <c r="M130" s="373"/>
      <c r="N130" s="373"/>
      <c r="O130" s="373"/>
      <c r="P130" s="382">
        <v>1</v>
      </c>
      <c r="Q130" s="382">
        <v>1</v>
      </c>
      <c r="R130" s="373"/>
      <c r="S130" s="373"/>
      <c r="T130" s="373"/>
      <c r="U130" s="380">
        <v>1</v>
      </c>
      <c r="V130" s="380">
        <v>0.85</v>
      </c>
      <c r="W130" s="380">
        <v>1.5</v>
      </c>
      <c r="X130" s="380">
        <v>1.5</v>
      </c>
      <c r="Y130" s="363"/>
      <c r="Z130" s="363"/>
      <c r="AA130" s="363"/>
      <c r="AB130" s="363"/>
      <c r="AC130" s="363"/>
      <c r="AD130" s="379"/>
      <c r="AE130" s="379"/>
      <c r="AF130" s="379"/>
      <c r="AG130" s="379"/>
      <c r="AH130" s="379"/>
      <c r="AI130" s="379"/>
      <c r="AJ130" s="375"/>
      <c r="AK130" s="375"/>
      <c r="AL130" s="375"/>
      <c r="AM130" s="375"/>
      <c r="AN130" s="375"/>
      <c r="AO130" s="367"/>
      <c r="AP130" s="367"/>
      <c r="AQ130" s="367"/>
      <c r="AR130" s="372"/>
      <c r="AS130" s="372"/>
      <c r="AT130" s="372"/>
      <c r="AU130" s="367"/>
      <c r="AV130" s="367"/>
      <c r="AW130" s="367"/>
      <c r="AX130" s="367"/>
      <c r="AY130" s="367"/>
      <c r="AZ130" s="363"/>
      <c r="BA130" s="363"/>
      <c r="BB130" s="363"/>
      <c r="BC130" s="363"/>
      <c r="BD130" s="363"/>
      <c r="BE130" s="363"/>
      <c r="BF130" s="367"/>
      <c r="BG130" s="367"/>
      <c r="BH130" s="367"/>
      <c r="BI130" s="367"/>
      <c r="BJ130" s="367"/>
      <c r="BK130" s="367"/>
      <c r="BL130" s="367"/>
      <c r="BM130" s="367"/>
      <c r="BN130" s="367"/>
      <c r="BO130" s="367"/>
      <c r="BP130" s="367"/>
      <c r="BQ130" s="367"/>
      <c r="BR130" s="367"/>
      <c r="BS130" s="367"/>
      <c r="BT130" s="377"/>
      <c r="BU130" s="367"/>
      <c r="BV130" s="367"/>
      <c r="BW130" s="377">
        <v>1</v>
      </c>
      <c r="BX130" s="367"/>
      <c r="BY130" s="377"/>
      <c r="BZ130" s="377">
        <v>1</v>
      </c>
      <c r="CA130" s="369"/>
      <c r="CB130" s="369"/>
      <c r="CC130" s="369"/>
      <c r="CD130" s="166">
        <v>1.5</v>
      </c>
      <c r="CE130" s="167">
        <v>0.9</v>
      </c>
      <c r="CF130" s="168">
        <v>1.5</v>
      </c>
      <c r="CG130" s="169">
        <v>1.1166666666666667</v>
      </c>
      <c r="CH130" s="170">
        <v>0.9</v>
      </c>
      <c r="CI130" s="171">
        <v>1.5</v>
      </c>
      <c r="CJ130" s="37" t="s">
        <v>255</v>
      </c>
      <c r="CK130" s="258"/>
      <c r="CL130" s="224"/>
      <c r="CM130" s="224">
        <v>1.1499999999999999</v>
      </c>
      <c r="CN130" s="38">
        <f t="shared" si="93"/>
        <v>10.75</v>
      </c>
      <c r="CO130" s="83">
        <f t="shared" si="94"/>
        <v>0.9</v>
      </c>
      <c r="CP130" s="84" t="str">
        <f t="shared" si="95"/>
        <v/>
      </c>
      <c r="CQ130" s="85">
        <f t="shared" si="96"/>
        <v>1</v>
      </c>
      <c r="CR130" s="86">
        <f t="shared" si="97"/>
        <v>1</v>
      </c>
      <c r="CS130" s="87">
        <f t="shared" si="98"/>
        <v>1.175</v>
      </c>
      <c r="CT130" s="84">
        <f t="shared" si="99"/>
        <v>1.5</v>
      </c>
      <c r="CU130" s="85" t="str">
        <f t="shared" si="74"/>
        <v/>
      </c>
      <c r="CV130" s="86"/>
      <c r="CW130" s="87" t="str">
        <f t="shared" si="75"/>
        <v/>
      </c>
      <c r="CX130" s="88" t="str">
        <f t="shared" si="76"/>
        <v/>
      </c>
      <c r="CY130" s="85" t="str">
        <f t="shared" si="77"/>
        <v/>
      </c>
      <c r="CZ130" s="86"/>
      <c r="DA130" s="87" t="str">
        <f t="shared" si="78"/>
        <v/>
      </c>
      <c r="DB130" s="84" t="str">
        <f t="shared" si="79"/>
        <v/>
      </c>
      <c r="DC130" s="85">
        <f t="shared" si="80"/>
        <v>1</v>
      </c>
      <c r="DD130" s="89" t="str">
        <f t="shared" si="81"/>
        <v/>
      </c>
      <c r="DE130" s="87" t="str">
        <f t="shared" si="82"/>
        <v/>
      </c>
      <c r="DF130" s="84" t="str">
        <f t="shared" si="83"/>
        <v/>
      </c>
      <c r="DG130" s="85" t="str">
        <f t="shared" si="84"/>
        <v/>
      </c>
      <c r="DH130" s="86" t="str">
        <f t="shared" si="85"/>
        <v/>
      </c>
      <c r="DI130" s="87" t="str">
        <f t="shared" si="73"/>
        <v/>
      </c>
      <c r="DJ130" s="247"/>
    </row>
    <row r="131" spans="1:114" ht="15" thickBot="1">
      <c r="A131" s="57" t="s">
        <v>143</v>
      </c>
      <c r="B131" s="69" t="s">
        <v>41</v>
      </c>
      <c r="C131" s="378"/>
      <c r="D131" s="372"/>
      <c r="E131" s="372"/>
      <c r="F131" s="372"/>
      <c r="G131" s="372"/>
      <c r="H131" s="372"/>
      <c r="I131" s="372"/>
      <c r="J131" s="373"/>
      <c r="K131" s="373"/>
      <c r="L131" s="373"/>
      <c r="M131" s="373"/>
      <c r="N131" s="373"/>
      <c r="O131" s="373"/>
      <c r="P131" s="373"/>
      <c r="Q131" s="373"/>
      <c r="R131" s="373"/>
      <c r="S131" s="373"/>
      <c r="T131" s="373"/>
      <c r="U131" s="363"/>
      <c r="V131" s="363"/>
      <c r="W131" s="363"/>
      <c r="X131" s="363"/>
      <c r="Y131" s="363"/>
      <c r="Z131" s="363"/>
      <c r="AA131" s="363"/>
      <c r="AB131" s="363"/>
      <c r="AC131" s="363"/>
      <c r="AD131" s="379"/>
      <c r="AE131" s="379"/>
      <c r="AF131" s="379"/>
      <c r="AG131" s="379"/>
      <c r="AH131" s="379"/>
      <c r="AI131" s="379"/>
      <c r="AJ131" s="375"/>
      <c r="AK131" s="375"/>
      <c r="AL131" s="387"/>
      <c r="AM131" s="375"/>
      <c r="AN131" s="375"/>
      <c r="AO131" s="367"/>
      <c r="AP131" s="367"/>
      <c r="AQ131" s="367"/>
      <c r="AR131" s="372"/>
      <c r="AS131" s="372"/>
      <c r="AT131" s="372"/>
      <c r="AU131" s="367"/>
      <c r="AV131" s="367"/>
      <c r="AW131" s="367"/>
      <c r="AX131" s="367"/>
      <c r="AY131" s="367"/>
      <c r="AZ131" s="363"/>
      <c r="BA131" s="363"/>
      <c r="BB131" s="363"/>
      <c r="BC131" s="363"/>
      <c r="BD131" s="363"/>
      <c r="BE131" s="363"/>
      <c r="BF131" s="367"/>
      <c r="BG131" s="367"/>
      <c r="BH131" s="367"/>
      <c r="BI131" s="367"/>
      <c r="BJ131" s="367"/>
      <c r="BK131" s="367"/>
      <c r="BL131" s="367"/>
      <c r="BM131" s="367"/>
      <c r="BN131" s="367"/>
      <c r="BO131" s="367"/>
      <c r="BP131" s="367"/>
      <c r="BQ131" s="367"/>
      <c r="BR131" s="367"/>
      <c r="BS131" s="367"/>
      <c r="BT131" s="367"/>
      <c r="BU131" s="367"/>
      <c r="BV131" s="367"/>
      <c r="BW131" s="367"/>
      <c r="BX131" s="367"/>
      <c r="BY131" s="367"/>
      <c r="BZ131" s="367"/>
      <c r="CA131" s="369"/>
      <c r="CB131" s="369"/>
      <c r="CC131" s="369"/>
      <c r="CD131" s="137" t="s">
        <v>255</v>
      </c>
      <c r="CE131" s="32" t="s">
        <v>255</v>
      </c>
      <c r="CF131" s="33" t="s">
        <v>255</v>
      </c>
      <c r="CG131" s="34" t="s">
        <v>255</v>
      </c>
      <c r="CH131" s="35" t="s">
        <v>255</v>
      </c>
      <c r="CI131" s="36" t="s">
        <v>255</v>
      </c>
      <c r="CJ131" s="37" t="s">
        <v>255</v>
      </c>
      <c r="CK131" s="258"/>
      <c r="CL131" s="224"/>
      <c r="CM131" s="224"/>
      <c r="CN131" s="38">
        <f t="shared" si="93"/>
        <v>0</v>
      </c>
      <c r="CO131" s="83" t="str">
        <f t="shared" si="94"/>
        <v/>
      </c>
      <c r="CP131" s="84" t="str">
        <f t="shared" si="95"/>
        <v/>
      </c>
      <c r="CQ131" s="85" t="str">
        <f t="shared" si="96"/>
        <v/>
      </c>
      <c r="CR131" s="86" t="str">
        <f t="shared" si="97"/>
        <v/>
      </c>
      <c r="CS131" s="87" t="str">
        <f t="shared" si="98"/>
        <v/>
      </c>
      <c r="CT131" s="84" t="str">
        <f t="shared" si="99"/>
        <v/>
      </c>
      <c r="CU131" s="85" t="str">
        <f t="shared" si="74"/>
        <v/>
      </c>
      <c r="CV131" s="86"/>
      <c r="CW131" s="87" t="str">
        <f t="shared" si="75"/>
        <v/>
      </c>
      <c r="CX131" s="88" t="str">
        <f t="shared" si="76"/>
        <v/>
      </c>
      <c r="CY131" s="85" t="str">
        <f t="shared" si="77"/>
        <v/>
      </c>
      <c r="CZ131" s="86"/>
      <c r="DA131" s="87" t="str">
        <f t="shared" si="78"/>
        <v/>
      </c>
      <c r="DB131" s="84" t="str">
        <f t="shared" si="79"/>
        <v/>
      </c>
      <c r="DC131" s="85" t="str">
        <f t="shared" si="80"/>
        <v/>
      </c>
      <c r="DD131" s="89" t="str">
        <f t="shared" si="81"/>
        <v/>
      </c>
      <c r="DE131" s="87" t="str">
        <f t="shared" si="82"/>
        <v/>
      </c>
      <c r="DF131" s="84" t="str">
        <f t="shared" si="83"/>
        <v/>
      </c>
      <c r="DG131" s="85" t="str">
        <f t="shared" si="84"/>
        <v/>
      </c>
      <c r="DH131" s="86" t="str">
        <f t="shared" si="85"/>
        <v/>
      </c>
      <c r="DI131" s="87" t="str">
        <f t="shared" si="73"/>
        <v/>
      </c>
      <c r="DJ131" s="247"/>
    </row>
    <row r="132" spans="1:114" ht="15" thickBot="1">
      <c r="A132" s="57" t="s">
        <v>144</v>
      </c>
      <c r="B132" s="68" t="s">
        <v>41</v>
      </c>
      <c r="C132" s="378"/>
      <c r="D132" s="372"/>
      <c r="E132" s="372"/>
      <c r="F132" s="372"/>
      <c r="G132" s="372"/>
      <c r="H132" s="372"/>
      <c r="I132" s="372"/>
      <c r="J132" s="373"/>
      <c r="K132" s="373"/>
      <c r="L132" s="373"/>
      <c r="M132" s="373"/>
      <c r="N132" s="373"/>
      <c r="O132" s="373"/>
      <c r="P132" s="373"/>
      <c r="Q132" s="373"/>
      <c r="R132" s="373"/>
      <c r="S132" s="373"/>
      <c r="T132" s="373"/>
      <c r="U132" s="363"/>
      <c r="V132" s="363"/>
      <c r="W132" s="363"/>
      <c r="X132" s="363"/>
      <c r="Y132" s="363"/>
      <c r="Z132" s="363"/>
      <c r="AA132" s="363"/>
      <c r="AB132" s="363"/>
      <c r="AC132" s="363"/>
      <c r="AD132" s="379"/>
      <c r="AE132" s="379"/>
      <c r="AF132" s="379"/>
      <c r="AG132" s="379"/>
      <c r="AH132" s="379"/>
      <c r="AI132" s="379"/>
      <c r="AJ132" s="375"/>
      <c r="AK132" s="375"/>
      <c r="AL132" s="375"/>
      <c r="AM132" s="375"/>
      <c r="AN132" s="375"/>
      <c r="AO132" s="367"/>
      <c r="AP132" s="367"/>
      <c r="AQ132" s="367"/>
      <c r="AR132" s="372"/>
      <c r="AS132" s="372"/>
      <c r="AT132" s="372"/>
      <c r="AU132" s="367"/>
      <c r="AV132" s="367"/>
      <c r="AW132" s="367"/>
      <c r="AX132" s="367"/>
      <c r="AY132" s="367"/>
      <c r="AZ132" s="363"/>
      <c r="BA132" s="363"/>
      <c r="BB132" s="363"/>
      <c r="BC132" s="363"/>
      <c r="BD132" s="363"/>
      <c r="BE132" s="363"/>
      <c r="BF132" s="367"/>
      <c r="BG132" s="367"/>
      <c r="BH132" s="367"/>
      <c r="BI132" s="367"/>
      <c r="BJ132" s="367"/>
      <c r="BK132" s="367"/>
      <c r="BL132" s="367"/>
      <c r="BM132" s="367"/>
      <c r="BN132" s="367"/>
      <c r="BO132" s="367"/>
      <c r="BP132" s="367"/>
      <c r="BQ132" s="367"/>
      <c r="BR132" s="367"/>
      <c r="BS132" s="367"/>
      <c r="BT132" s="367"/>
      <c r="BU132" s="367"/>
      <c r="BV132" s="367"/>
      <c r="BW132" s="367"/>
      <c r="BX132" s="367"/>
      <c r="BY132" s="367"/>
      <c r="BZ132" s="367"/>
      <c r="CA132" s="369"/>
      <c r="CB132" s="369"/>
      <c r="CC132" s="369"/>
      <c r="CD132" s="137" t="s">
        <v>255</v>
      </c>
      <c r="CE132" s="32" t="s">
        <v>255</v>
      </c>
      <c r="CF132" s="33" t="s">
        <v>255</v>
      </c>
      <c r="CG132" s="34" t="s">
        <v>255</v>
      </c>
      <c r="CH132" s="35" t="s">
        <v>255</v>
      </c>
      <c r="CI132" s="36" t="s">
        <v>255</v>
      </c>
      <c r="CJ132" s="37" t="s">
        <v>255</v>
      </c>
      <c r="CK132" s="258"/>
      <c r="CL132" s="224"/>
      <c r="CM132" s="224"/>
      <c r="CN132" s="38">
        <f t="shared" si="93"/>
        <v>0</v>
      </c>
      <c r="CO132" s="83" t="str">
        <f t="shared" si="94"/>
        <v/>
      </c>
      <c r="CP132" s="84" t="str">
        <f t="shared" si="95"/>
        <v/>
      </c>
      <c r="CQ132" s="85" t="str">
        <f t="shared" si="96"/>
        <v/>
      </c>
      <c r="CR132" s="86" t="str">
        <f t="shared" si="97"/>
        <v/>
      </c>
      <c r="CS132" s="87" t="str">
        <f t="shared" si="98"/>
        <v/>
      </c>
      <c r="CT132" s="84" t="str">
        <f t="shared" si="99"/>
        <v/>
      </c>
      <c r="CU132" s="85" t="str">
        <f t="shared" si="74"/>
        <v/>
      </c>
      <c r="CV132" s="86"/>
      <c r="CW132" s="87" t="str">
        <f t="shared" si="75"/>
        <v/>
      </c>
      <c r="CX132" s="88" t="str">
        <f t="shared" si="76"/>
        <v/>
      </c>
      <c r="CY132" s="85" t="str">
        <f t="shared" si="77"/>
        <v/>
      </c>
      <c r="CZ132" s="86"/>
      <c r="DA132" s="87" t="str">
        <f t="shared" si="78"/>
        <v/>
      </c>
      <c r="DB132" s="84" t="str">
        <f t="shared" si="79"/>
        <v/>
      </c>
      <c r="DC132" s="85" t="str">
        <f t="shared" si="80"/>
        <v/>
      </c>
      <c r="DD132" s="89" t="str">
        <f t="shared" si="81"/>
        <v/>
      </c>
      <c r="DE132" s="87" t="str">
        <f t="shared" si="82"/>
        <v/>
      </c>
      <c r="DF132" s="84" t="str">
        <f t="shared" si="83"/>
        <v/>
      </c>
      <c r="DG132" s="85" t="str">
        <f t="shared" si="84"/>
        <v/>
      </c>
      <c r="DH132" s="86" t="str">
        <f t="shared" si="85"/>
        <v/>
      </c>
      <c r="DI132" s="87" t="str">
        <f t="shared" si="73"/>
        <v/>
      </c>
      <c r="DJ132" s="247"/>
    </row>
    <row r="133" spans="1:114" ht="15" thickBot="1">
      <c r="A133" s="57" t="s">
        <v>144</v>
      </c>
      <c r="B133" s="68" t="s">
        <v>58</v>
      </c>
      <c r="C133" s="378"/>
      <c r="D133" s="372"/>
      <c r="E133" s="372"/>
      <c r="F133" s="372"/>
      <c r="G133" s="372"/>
      <c r="H133" s="372"/>
      <c r="I133" s="372"/>
      <c r="J133" s="373"/>
      <c r="K133" s="373"/>
      <c r="L133" s="373"/>
      <c r="M133" s="373"/>
      <c r="N133" s="373"/>
      <c r="O133" s="373"/>
      <c r="P133" s="373"/>
      <c r="Q133" s="373"/>
      <c r="R133" s="373"/>
      <c r="S133" s="373"/>
      <c r="T133" s="373"/>
      <c r="U133" s="363"/>
      <c r="V133" s="363"/>
      <c r="W133" s="363"/>
      <c r="X133" s="363"/>
      <c r="Y133" s="363"/>
      <c r="Z133" s="363"/>
      <c r="AA133" s="363"/>
      <c r="AB133" s="363"/>
      <c r="AC133" s="363"/>
      <c r="AD133" s="379"/>
      <c r="AE133" s="379"/>
      <c r="AF133" s="379"/>
      <c r="AG133" s="379"/>
      <c r="AH133" s="379"/>
      <c r="AI133" s="379"/>
      <c r="AJ133" s="375"/>
      <c r="AK133" s="375"/>
      <c r="AL133" s="375"/>
      <c r="AM133" s="375"/>
      <c r="AN133" s="375"/>
      <c r="AO133" s="367"/>
      <c r="AP133" s="367"/>
      <c r="AQ133" s="367"/>
      <c r="AR133" s="372"/>
      <c r="AS133" s="372"/>
      <c r="AT133" s="372"/>
      <c r="AU133" s="367"/>
      <c r="AV133" s="367"/>
      <c r="AW133" s="367"/>
      <c r="AX133" s="367"/>
      <c r="AY133" s="367"/>
      <c r="AZ133" s="363"/>
      <c r="BA133" s="363"/>
      <c r="BB133" s="363"/>
      <c r="BC133" s="363"/>
      <c r="BD133" s="363"/>
      <c r="BE133" s="363"/>
      <c r="BF133" s="367"/>
      <c r="BG133" s="367"/>
      <c r="BH133" s="367"/>
      <c r="BI133" s="367"/>
      <c r="BJ133" s="367"/>
      <c r="BK133" s="367"/>
      <c r="BL133" s="367"/>
      <c r="BM133" s="367"/>
      <c r="BN133" s="367"/>
      <c r="BO133" s="367"/>
      <c r="BP133" s="367"/>
      <c r="BQ133" s="367"/>
      <c r="BR133" s="367"/>
      <c r="BS133" s="367"/>
      <c r="BT133" s="367"/>
      <c r="BU133" s="367"/>
      <c r="BV133" s="367"/>
      <c r="BW133" s="367"/>
      <c r="BX133" s="367"/>
      <c r="BY133" s="367"/>
      <c r="BZ133" s="367"/>
      <c r="CA133" s="369"/>
      <c r="CB133" s="369"/>
      <c r="CC133" s="369"/>
      <c r="CD133" s="137" t="s">
        <v>255</v>
      </c>
      <c r="CE133" s="32" t="s">
        <v>255</v>
      </c>
      <c r="CF133" s="33" t="s">
        <v>255</v>
      </c>
      <c r="CG133" s="34" t="s">
        <v>255</v>
      </c>
      <c r="CH133" s="35" t="s">
        <v>255</v>
      </c>
      <c r="CI133" s="36" t="s">
        <v>255</v>
      </c>
      <c r="CJ133" s="37" t="s">
        <v>255</v>
      </c>
      <c r="CK133" s="258"/>
      <c r="CL133" s="224"/>
      <c r="CM133" s="224"/>
      <c r="CN133" s="38">
        <f t="shared" si="93"/>
        <v>0</v>
      </c>
      <c r="CO133" s="83" t="str">
        <f t="shared" si="94"/>
        <v/>
      </c>
      <c r="CP133" s="84" t="str">
        <f t="shared" si="95"/>
        <v/>
      </c>
      <c r="CQ133" s="85" t="str">
        <f t="shared" si="96"/>
        <v/>
      </c>
      <c r="CR133" s="86" t="str">
        <f t="shared" si="97"/>
        <v/>
      </c>
      <c r="CS133" s="87" t="str">
        <f t="shared" si="98"/>
        <v/>
      </c>
      <c r="CT133" s="84" t="str">
        <f t="shared" si="99"/>
        <v/>
      </c>
      <c r="CU133" s="85" t="str">
        <f t="shared" si="74"/>
        <v/>
      </c>
      <c r="CV133" s="86"/>
      <c r="CW133" s="87" t="str">
        <f t="shared" si="75"/>
        <v/>
      </c>
      <c r="CX133" s="88" t="str">
        <f t="shared" si="76"/>
        <v/>
      </c>
      <c r="CY133" s="85" t="str">
        <f t="shared" si="77"/>
        <v/>
      </c>
      <c r="CZ133" s="86"/>
      <c r="DA133" s="87" t="str">
        <f t="shared" si="78"/>
        <v/>
      </c>
      <c r="DB133" s="84" t="str">
        <f t="shared" si="79"/>
        <v/>
      </c>
      <c r="DC133" s="85" t="str">
        <f t="shared" si="80"/>
        <v/>
      </c>
      <c r="DD133" s="89" t="str">
        <f t="shared" si="81"/>
        <v/>
      </c>
      <c r="DE133" s="87" t="str">
        <f t="shared" si="82"/>
        <v/>
      </c>
      <c r="DF133" s="84" t="str">
        <f t="shared" si="83"/>
        <v/>
      </c>
      <c r="DG133" s="85" t="str">
        <f t="shared" si="84"/>
        <v/>
      </c>
      <c r="DH133" s="86" t="str">
        <f t="shared" si="85"/>
        <v/>
      </c>
      <c r="DI133" s="87" t="str">
        <f t="shared" si="73"/>
        <v/>
      </c>
      <c r="DJ133" s="247"/>
    </row>
    <row r="134" spans="1:114" ht="15" thickBot="1">
      <c r="A134" s="57" t="s">
        <v>145</v>
      </c>
      <c r="B134" s="68" t="s">
        <v>41</v>
      </c>
      <c r="C134" s="378"/>
      <c r="D134" s="372"/>
      <c r="E134" s="372"/>
      <c r="F134" s="372"/>
      <c r="G134" s="372"/>
      <c r="H134" s="372"/>
      <c r="I134" s="372"/>
      <c r="J134" s="373"/>
      <c r="K134" s="373"/>
      <c r="L134" s="373"/>
      <c r="M134" s="373"/>
      <c r="N134" s="373"/>
      <c r="O134" s="373"/>
      <c r="P134" s="373"/>
      <c r="Q134" s="373"/>
      <c r="R134" s="373"/>
      <c r="S134" s="373"/>
      <c r="T134" s="373"/>
      <c r="U134" s="363"/>
      <c r="V134" s="363"/>
      <c r="W134" s="363"/>
      <c r="X134" s="363"/>
      <c r="Y134" s="363"/>
      <c r="Z134" s="363"/>
      <c r="AA134" s="363"/>
      <c r="AB134" s="363"/>
      <c r="AC134" s="363"/>
      <c r="AD134" s="379"/>
      <c r="AE134" s="379"/>
      <c r="AF134" s="379"/>
      <c r="AG134" s="379"/>
      <c r="AH134" s="379"/>
      <c r="AI134" s="379"/>
      <c r="AJ134" s="375"/>
      <c r="AK134" s="375"/>
      <c r="AL134" s="375"/>
      <c r="AM134" s="375"/>
      <c r="AN134" s="375"/>
      <c r="AO134" s="367"/>
      <c r="AP134" s="367"/>
      <c r="AQ134" s="367"/>
      <c r="AR134" s="372"/>
      <c r="AS134" s="372"/>
      <c r="AT134" s="372"/>
      <c r="AU134" s="367"/>
      <c r="AV134" s="367"/>
      <c r="AW134" s="367"/>
      <c r="AX134" s="367"/>
      <c r="AY134" s="367"/>
      <c r="AZ134" s="363"/>
      <c r="BA134" s="363"/>
      <c r="BB134" s="363"/>
      <c r="BC134" s="363"/>
      <c r="BD134" s="363"/>
      <c r="BE134" s="363"/>
      <c r="BF134" s="367"/>
      <c r="BG134" s="367"/>
      <c r="BH134" s="367"/>
      <c r="BI134" s="367"/>
      <c r="BJ134" s="367"/>
      <c r="BK134" s="367"/>
      <c r="BL134" s="367"/>
      <c r="BM134" s="367"/>
      <c r="BN134" s="367"/>
      <c r="BO134" s="367"/>
      <c r="BP134" s="367"/>
      <c r="BQ134" s="367"/>
      <c r="BR134" s="367"/>
      <c r="BS134" s="367"/>
      <c r="BT134" s="367"/>
      <c r="BU134" s="367"/>
      <c r="BV134" s="367"/>
      <c r="BW134" s="367"/>
      <c r="BX134" s="367"/>
      <c r="BY134" s="367"/>
      <c r="BZ134" s="367"/>
      <c r="CA134" s="369"/>
      <c r="CB134" s="369"/>
      <c r="CC134" s="369"/>
      <c r="CD134" s="137" t="s">
        <v>255</v>
      </c>
      <c r="CE134" s="32" t="s">
        <v>255</v>
      </c>
      <c r="CF134" s="33" t="s">
        <v>255</v>
      </c>
      <c r="CG134" s="34" t="s">
        <v>255</v>
      </c>
      <c r="CH134" s="35" t="s">
        <v>255</v>
      </c>
      <c r="CI134" s="36" t="s">
        <v>255</v>
      </c>
      <c r="CJ134" s="37" t="s">
        <v>255</v>
      </c>
      <c r="CK134" s="258"/>
      <c r="CL134" s="224"/>
      <c r="CM134" s="224"/>
      <c r="CN134" s="38">
        <f t="shared" si="93"/>
        <v>0</v>
      </c>
      <c r="CO134" s="83" t="str">
        <f t="shared" si="94"/>
        <v/>
      </c>
      <c r="CP134" s="84" t="str">
        <f t="shared" si="95"/>
        <v/>
      </c>
      <c r="CQ134" s="85" t="str">
        <f t="shared" si="96"/>
        <v/>
      </c>
      <c r="CR134" s="86" t="str">
        <f t="shared" si="97"/>
        <v/>
      </c>
      <c r="CS134" s="87" t="str">
        <f t="shared" si="98"/>
        <v/>
      </c>
      <c r="CT134" s="84" t="str">
        <f t="shared" si="99"/>
        <v/>
      </c>
      <c r="CU134" s="85" t="str">
        <f t="shared" si="74"/>
        <v/>
      </c>
      <c r="CV134" s="86"/>
      <c r="CW134" s="87" t="str">
        <f t="shared" si="75"/>
        <v/>
      </c>
      <c r="CX134" s="88" t="str">
        <f t="shared" si="76"/>
        <v/>
      </c>
      <c r="CY134" s="85" t="str">
        <f t="shared" si="77"/>
        <v/>
      </c>
      <c r="CZ134" s="86"/>
      <c r="DA134" s="87" t="str">
        <f t="shared" si="78"/>
        <v/>
      </c>
      <c r="DB134" s="84" t="str">
        <f t="shared" si="79"/>
        <v/>
      </c>
      <c r="DC134" s="85" t="str">
        <f t="shared" si="80"/>
        <v/>
      </c>
      <c r="DD134" s="89" t="str">
        <f t="shared" si="81"/>
        <v/>
      </c>
      <c r="DE134" s="87" t="str">
        <f t="shared" si="82"/>
        <v/>
      </c>
      <c r="DF134" s="84" t="str">
        <f t="shared" si="83"/>
        <v/>
      </c>
      <c r="DG134" s="85" t="str">
        <f t="shared" si="84"/>
        <v/>
      </c>
      <c r="DH134" s="86" t="str">
        <f t="shared" si="85"/>
        <v/>
      </c>
      <c r="DI134" s="87" t="str">
        <f t="shared" si="73"/>
        <v/>
      </c>
      <c r="DJ134" s="247"/>
    </row>
    <row r="135" spans="1:114" ht="15" thickBot="1">
      <c r="A135" s="57" t="s">
        <v>146</v>
      </c>
      <c r="B135" s="68" t="s">
        <v>58</v>
      </c>
      <c r="C135" s="378"/>
      <c r="D135" s="372"/>
      <c r="E135" s="372"/>
      <c r="F135" s="372"/>
      <c r="G135" s="372"/>
      <c r="H135" s="372"/>
      <c r="I135" s="372"/>
      <c r="J135" s="373"/>
      <c r="K135" s="373"/>
      <c r="L135" s="373"/>
      <c r="M135" s="373"/>
      <c r="N135" s="373"/>
      <c r="O135" s="373"/>
      <c r="P135" s="373"/>
      <c r="Q135" s="373"/>
      <c r="R135" s="373"/>
      <c r="S135" s="373"/>
      <c r="T135" s="373"/>
      <c r="U135" s="363"/>
      <c r="V135" s="363"/>
      <c r="W135" s="363"/>
      <c r="X135" s="363"/>
      <c r="Y135" s="363"/>
      <c r="Z135" s="363"/>
      <c r="AA135" s="363"/>
      <c r="AB135" s="363"/>
      <c r="AC135" s="363"/>
      <c r="AD135" s="379"/>
      <c r="AE135" s="379"/>
      <c r="AF135" s="379"/>
      <c r="AG135" s="379"/>
      <c r="AH135" s="379"/>
      <c r="AI135" s="379"/>
      <c r="AJ135" s="375"/>
      <c r="AK135" s="375"/>
      <c r="AL135" s="375"/>
      <c r="AM135" s="375"/>
      <c r="AN135" s="375"/>
      <c r="AO135" s="367"/>
      <c r="AP135" s="367"/>
      <c r="AQ135" s="367"/>
      <c r="AR135" s="372"/>
      <c r="AS135" s="372"/>
      <c r="AT135" s="372"/>
      <c r="AU135" s="367"/>
      <c r="AV135" s="367"/>
      <c r="AW135" s="367"/>
      <c r="AX135" s="367"/>
      <c r="AY135" s="367"/>
      <c r="AZ135" s="363"/>
      <c r="BA135" s="363"/>
      <c r="BB135" s="363"/>
      <c r="BC135" s="363"/>
      <c r="BD135" s="363"/>
      <c r="BE135" s="363"/>
      <c r="BF135" s="367"/>
      <c r="BG135" s="367"/>
      <c r="BH135" s="367"/>
      <c r="BI135" s="367"/>
      <c r="BJ135" s="367"/>
      <c r="BK135" s="367"/>
      <c r="BL135" s="367"/>
      <c r="BM135" s="367"/>
      <c r="BN135" s="367"/>
      <c r="BO135" s="367"/>
      <c r="BP135" s="367"/>
      <c r="BQ135" s="367"/>
      <c r="BR135" s="367"/>
      <c r="BS135" s="367"/>
      <c r="BT135" s="367"/>
      <c r="BU135" s="367"/>
      <c r="BV135" s="367"/>
      <c r="BW135" s="367"/>
      <c r="BX135" s="367"/>
      <c r="BY135" s="367"/>
      <c r="BZ135" s="367"/>
      <c r="CA135" s="369"/>
      <c r="CB135" s="369"/>
      <c r="CC135" s="369"/>
      <c r="CD135" s="137" t="s">
        <v>255</v>
      </c>
      <c r="CE135" s="32" t="s">
        <v>255</v>
      </c>
      <c r="CF135" s="33" t="s">
        <v>255</v>
      </c>
      <c r="CG135" s="34" t="s">
        <v>255</v>
      </c>
      <c r="CH135" s="35" t="s">
        <v>255</v>
      </c>
      <c r="CI135" s="36" t="s">
        <v>255</v>
      </c>
      <c r="CJ135" s="37" t="s">
        <v>255</v>
      </c>
      <c r="CK135" s="258"/>
      <c r="CL135" s="224"/>
      <c r="CM135" s="224">
        <v>3.6</v>
      </c>
      <c r="CN135" s="38">
        <f t="shared" si="93"/>
        <v>0</v>
      </c>
      <c r="CO135" s="83" t="str">
        <f t="shared" si="94"/>
        <v/>
      </c>
      <c r="CP135" s="84" t="str">
        <f t="shared" si="95"/>
        <v/>
      </c>
      <c r="CQ135" s="85" t="str">
        <f t="shared" si="96"/>
        <v/>
      </c>
      <c r="CR135" s="86" t="str">
        <f t="shared" si="97"/>
        <v/>
      </c>
      <c r="CS135" s="87" t="str">
        <f t="shared" si="98"/>
        <v/>
      </c>
      <c r="CT135" s="84" t="str">
        <f t="shared" si="99"/>
        <v/>
      </c>
      <c r="CU135" s="85" t="str">
        <f t="shared" si="74"/>
        <v/>
      </c>
      <c r="CV135" s="86"/>
      <c r="CW135" s="87" t="str">
        <f t="shared" si="75"/>
        <v/>
      </c>
      <c r="CX135" s="88" t="str">
        <f t="shared" si="76"/>
        <v/>
      </c>
      <c r="CY135" s="85" t="str">
        <f t="shared" si="77"/>
        <v/>
      </c>
      <c r="CZ135" s="86"/>
      <c r="DA135" s="87" t="str">
        <f t="shared" si="78"/>
        <v/>
      </c>
      <c r="DB135" s="84" t="str">
        <f t="shared" si="79"/>
        <v/>
      </c>
      <c r="DC135" s="85" t="str">
        <f t="shared" si="80"/>
        <v/>
      </c>
      <c r="DD135" s="89" t="str">
        <f t="shared" si="81"/>
        <v/>
      </c>
      <c r="DE135" s="87" t="str">
        <f t="shared" si="82"/>
        <v/>
      </c>
      <c r="DF135" s="84" t="str">
        <f t="shared" si="83"/>
        <v/>
      </c>
      <c r="DG135" s="85" t="str">
        <f t="shared" si="84"/>
        <v/>
      </c>
      <c r="DH135" s="86" t="str">
        <f t="shared" si="85"/>
        <v/>
      </c>
      <c r="DI135" s="87" t="str">
        <f t="shared" ref="DI135:DI181" si="100">IFERROR(AVERAGE(CA135:CC135), "")</f>
        <v/>
      </c>
      <c r="DJ135" s="247"/>
    </row>
    <row r="136" spans="1:114" ht="15" thickBot="1">
      <c r="A136" s="57" t="s">
        <v>265</v>
      </c>
      <c r="B136" s="68" t="s">
        <v>148</v>
      </c>
      <c r="C136" s="378"/>
      <c r="D136" s="372"/>
      <c r="E136" s="372"/>
      <c r="F136" s="372"/>
      <c r="G136" s="372"/>
      <c r="H136" s="372"/>
      <c r="I136" s="372"/>
      <c r="J136" s="373"/>
      <c r="K136" s="373"/>
      <c r="L136" s="373"/>
      <c r="M136" s="373"/>
      <c r="N136" s="373"/>
      <c r="O136" s="373"/>
      <c r="P136" s="373"/>
      <c r="Q136" s="373"/>
      <c r="R136" s="373"/>
      <c r="S136" s="373"/>
      <c r="T136" s="373"/>
      <c r="U136" s="363"/>
      <c r="V136" s="363"/>
      <c r="W136" s="363"/>
      <c r="X136" s="363"/>
      <c r="Y136" s="363"/>
      <c r="Z136" s="363"/>
      <c r="AA136" s="363"/>
      <c r="AB136" s="363"/>
      <c r="AC136" s="363"/>
      <c r="AD136" s="379"/>
      <c r="AE136" s="379"/>
      <c r="AF136" s="379"/>
      <c r="AG136" s="379"/>
      <c r="AH136" s="379"/>
      <c r="AI136" s="379"/>
      <c r="AJ136" s="375"/>
      <c r="AK136" s="375"/>
      <c r="AL136" s="375"/>
      <c r="AM136" s="375"/>
      <c r="AN136" s="375"/>
      <c r="AO136" s="367"/>
      <c r="AP136" s="367"/>
      <c r="AQ136" s="367"/>
      <c r="AR136" s="372"/>
      <c r="AS136" s="372"/>
      <c r="AT136" s="372"/>
      <c r="AU136" s="367"/>
      <c r="AV136" s="367"/>
      <c r="AW136" s="367"/>
      <c r="AX136" s="367"/>
      <c r="AY136" s="367"/>
      <c r="AZ136" s="363"/>
      <c r="BA136" s="363"/>
      <c r="BB136" s="363"/>
      <c r="BC136" s="363"/>
      <c r="BD136" s="363"/>
      <c r="BE136" s="363"/>
      <c r="BF136" s="367"/>
      <c r="BG136" s="367"/>
      <c r="BH136" s="367"/>
      <c r="BI136" s="367"/>
      <c r="BJ136" s="367"/>
      <c r="BK136" s="367"/>
      <c r="BL136" s="367"/>
      <c r="BM136" s="367"/>
      <c r="BN136" s="367"/>
      <c r="BO136" s="367"/>
      <c r="BP136" s="367"/>
      <c r="BQ136" s="367"/>
      <c r="BR136" s="367"/>
      <c r="BS136" s="367"/>
      <c r="BT136" s="367"/>
      <c r="BU136" s="367"/>
      <c r="BV136" s="367"/>
      <c r="BW136" s="367"/>
      <c r="BX136" s="367"/>
      <c r="BY136" s="367"/>
      <c r="BZ136" s="367"/>
      <c r="CA136" s="369"/>
      <c r="CB136" s="369"/>
      <c r="CC136" s="369"/>
      <c r="CD136" s="137" t="s">
        <v>255</v>
      </c>
      <c r="CE136" s="32" t="s">
        <v>255</v>
      </c>
      <c r="CF136" s="33" t="s">
        <v>255</v>
      </c>
      <c r="CG136" s="34" t="s">
        <v>255</v>
      </c>
      <c r="CH136" s="35" t="s">
        <v>255</v>
      </c>
      <c r="CI136" s="36" t="s">
        <v>255</v>
      </c>
      <c r="CJ136" s="37" t="s">
        <v>255</v>
      </c>
      <c r="CK136" s="258"/>
      <c r="CL136" s="224"/>
      <c r="CM136" s="224"/>
      <c r="CN136" s="38">
        <f t="shared" si="93"/>
        <v>0</v>
      </c>
      <c r="CO136" s="83" t="str">
        <f t="shared" si="94"/>
        <v/>
      </c>
      <c r="CP136" s="84" t="str">
        <f t="shared" si="95"/>
        <v/>
      </c>
      <c r="CQ136" s="85" t="str">
        <f t="shared" si="96"/>
        <v/>
      </c>
      <c r="CR136" s="86" t="str">
        <f t="shared" si="97"/>
        <v/>
      </c>
      <c r="CS136" s="87" t="str">
        <f t="shared" si="98"/>
        <v/>
      </c>
      <c r="CT136" s="84" t="str">
        <f t="shared" si="99"/>
        <v/>
      </c>
      <c r="CU136" s="85" t="str">
        <f t="shared" si="74"/>
        <v/>
      </c>
      <c r="CV136" s="86"/>
      <c r="CW136" s="87" t="str">
        <f t="shared" si="75"/>
        <v/>
      </c>
      <c r="CX136" s="88" t="str">
        <f t="shared" si="76"/>
        <v/>
      </c>
      <c r="CY136" s="85" t="str">
        <f t="shared" si="77"/>
        <v/>
      </c>
      <c r="CZ136" s="86"/>
      <c r="DA136" s="87" t="str">
        <f t="shared" si="78"/>
        <v/>
      </c>
      <c r="DB136" s="84" t="str">
        <f t="shared" si="79"/>
        <v/>
      </c>
      <c r="DC136" s="85" t="str">
        <f t="shared" si="80"/>
        <v/>
      </c>
      <c r="DD136" s="89" t="str">
        <f t="shared" si="81"/>
        <v/>
      </c>
      <c r="DE136" s="87" t="str">
        <f t="shared" si="82"/>
        <v/>
      </c>
      <c r="DF136" s="84" t="str">
        <f t="shared" si="83"/>
        <v/>
      </c>
      <c r="DG136" s="85" t="str">
        <f t="shared" si="84"/>
        <v/>
      </c>
      <c r="DH136" s="86" t="str">
        <f t="shared" si="85"/>
        <v/>
      </c>
      <c r="DI136" s="87" t="str">
        <f t="shared" si="100"/>
        <v/>
      </c>
      <c r="DJ136" s="247"/>
    </row>
    <row r="137" spans="1:114" ht="15" thickBot="1">
      <c r="A137" s="57" t="s">
        <v>147</v>
      </c>
      <c r="B137" s="68" t="s">
        <v>148</v>
      </c>
      <c r="C137" s="378"/>
      <c r="D137" s="371">
        <v>0.9</v>
      </c>
      <c r="E137" s="372"/>
      <c r="F137" s="372"/>
      <c r="G137" s="372"/>
      <c r="H137" s="372"/>
      <c r="I137" s="372"/>
      <c r="J137" s="382">
        <v>1</v>
      </c>
      <c r="K137" s="373"/>
      <c r="L137" s="373"/>
      <c r="M137" s="373"/>
      <c r="N137" s="373"/>
      <c r="O137" s="373"/>
      <c r="P137" s="382">
        <v>1</v>
      </c>
      <c r="Q137" s="382">
        <v>1</v>
      </c>
      <c r="R137" s="373"/>
      <c r="S137" s="373"/>
      <c r="T137" s="373"/>
      <c r="U137" s="380">
        <v>1</v>
      </c>
      <c r="V137" s="380">
        <v>0.85</v>
      </c>
      <c r="W137" s="363"/>
      <c r="X137" s="363"/>
      <c r="Y137" s="363"/>
      <c r="Z137" s="363"/>
      <c r="AA137" s="363"/>
      <c r="AB137" s="363"/>
      <c r="AC137" s="363"/>
      <c r="AD137" s="379"/>
      <c r="AE137" s="379"/>
      <c r="AF137" s="379"/>
      <c r="AG137" s="379"/>
      <c r="AH137" s="379"/>
      <c r="AI137" s="379"/>
      <c r="AJ137" s="375"/>
      <c r="AK137" s="375"/>
      <c r="AL137" s="375"/>
      <c r="AM137" s="375"/>
      <c r="AN137" s="376">
        <v>1.3</v>
      </c>
      <c r="AO137" s="367"/>
      <c r="AP137" s="367"/>
      <c r="AQ137" s="367"/>
      <c r="AR137" s="372"/>
      <c r="AS137" s="372"/>
      <c r="AT137" s="372"/>
      <c r="AU137" s="367"/>
      <c r="AV137" s="367"/>
      <c r="AW137" s="367"/>
      <c r="AX137" s="367"/>
      <c r="AY137" s="367"/>
      <c r="AZ137" s="363"/>
      <c r="BA137" s="363"/>
      <c r="BB137" s="363"/>
      <c r="BC137" s="363"/>
      <c r="BD137" s="363"/>
      <c r="BE137" s="363"/>
      <c r="BF137" s="367"/>
      <c r="BG137" s="367"/>
      <c r="BH137" s="367"/>
      <c r="BI137" s="367"/>
      <c r="BJ137" s="367"/>
      <c r="BK137" s="367"/>
      <c r="BL137" s="385">
        <v>1</v>
      </c>
      <c r="BM137" s="367"/>
      <c r="BN137" s="367"/>
      <c r="BO137" s="367"/>
      <c r="BP137" s="367"/>
      <c r="BQ137" s="367"/>
      <c r="BR137" s="367"/>
      <c r="BS137" s="367"/>
      <c r="BT137" s="377"/>
      <c r="BU137" s="377">
        <v>1.2</v>
      </c>
      <c r="BV137" s="367"/>
      <c r="BW137" s="367"/>
      <c r="BX137" s="367"/>
      <c r="BY137" s="377">
        <v>1.5</v>
      </c>
      <c r="BZ137" s="377">
        <v>2</v>
      </c>
      <c r="CA137" s="369"/>
      <c r="CB137" s="369"/>
      <c r="CC137" s="369"/>
      <c r="CD137" s="137">
        <v>1.19</v>
      </c>
      <c r="CE137" s="32">
        <v>0.9</v>
      </c>
      <c r="CF137" s="33">
        <v>2</v>
      </c>
      <c r="CG137" s="34">
        <v>0.92500000000000004</v>
      </c>
      <c r="CH137" s="35"/>
      <c r="CI137" s="36">
        <v>0.85</v>
      </c>
      <c r="CJ137" s="37" t="s">
        <v>255</v>
      </c>
      <c r="CK137" s="258"/>
      <c r="CL137" s="224"/>
      <c r="CM137" s="224"/>
      <c r="CN137" s="38">
        <f t="shared" si="93"/>
        <v>12.75</v>
      </c>
      <c r="CO137" s="83">
        <f t="shared" si="94"/>
        <v>0.9</v>
      </c>
      <c r="CP137" s="84" t="str">
        <f t="shared" si="95"/>
        <v/>
      </c>
      <c r="CQ137" s="85">
        <f t="shared" si="96"/>
        <v>1</v>
      </c>
      <c r="CR137" s="86">
        <f t="shared" si="97"/>
        <v>1</v>
      </c>
      <c r="CS137" s="87">
        <f t="shared" si="98"/>
        <v>0.85</v>
      </c>
      <c r="CT137" s="84" t="str">
        <f t="shared" si="99"/>
        <v/>
      </c>
      <c r="CU137" s="85">
        <f t="shared" ref="CU137:CU181" si="101">IFERROR(AVERAGE(AJ137,AK137,AN137,AL137,AM137), "")</f>
        <v>1.3</v>
      </c>
      <c r="CV137" s="86"/>
      <c r="CW137" s="87" t="str">
        <f t="shared" ref="CW137:CW181" si="102">IFERROR(AVERAGE(AP137,AQ137), "")</f>
        <v/>
      </c>
      <c r="CX137" s="88" t="str">
        <f t="shared" ref="CX137:CX181" si="103">IFERROR(AVERAGE(AO137), "")</f>
        <v/>
      </c>
      <c r="CY137" s="85" t="str">
        <f t="shared" ref="CY137:CY181" si="104">IFERROR(AVERAGE(AR137,AS137,AT137), "")</f>
        <v/>
      </c>
      <c r="CZ137" s="86"/>
      <c r="DA137" s="87" t="str">
        <f t="shared" ref="DA137:DA181" si="105">IFERROR(AVERAGE(AZ137,BB137,BD137), "")</f>
        <v/>
      </c>
      <c r="DB137" s="84" t="str">
        <f t="shared" ref="DB137:DB181" si="106">IFERROR(AVERAGE(BA137,BC137), "")</f>
        <v/>
      </c>
      <c r="DC137" s="85">
        <f t="shared" ref="DC137:DC181" si="107">IFERROR(AVERAGE(BF137,BH137,BI137,BJ137,BL137,BP137,BR137,BS137,BV137,BZ137,BT137),"")</f>
        <v>1.5</v>
      </c>
      <c r="DD137" s="89" t="str">
        <f t="shared" ref="DD137:DD181" si="108">IFERROR(AVERAGE(BG137,BK137,BM137,BN137,BQ137), "")</f>
        <v/>
      </c>
      <c r="DE137" s="87" t="str">
        <f t="shared" ref="DE137:DE181" si="109">IFERROR(AVERAGE(AD137,AH137,AI137), "")</f>
        <v/>
      </c>
      <c r="DF137" s="84" t="str">
        <f t="shared" ref="DF137:DF181" si="110">IFERROR(AVERAGE(AF137,AG137), "")</f>
        <v/>
      </c>
      <c r="DG137" s="85" t="str">
        <f t="shared" ref="DG137:DG181" si="111">IFERROR(AVERAGE(AU137,AV137,AW137), "")</f>
        <v/>
      </c>
      <c r="DH137" s="86" t="str">
        <f t="shared" ref="DH137:DH181" si="112">IFERROR(AVERAGE(AY137), "")</f>
        <v/>
      </c>
      <c r="DI137" s="87" t="str">
        <f t="shared" si="100"/>
        <v/>
      </c>
      <c r="DJ137" s="247"/>
    </row>
    <row r="138" spans="1:114" ht="15" thickBot="1">
      <c r="A138" s="57" t="s">
        <v>213</v>
      </c>
      <c r="B138" s="68" t="s">
        <v>41</v>
      </c>
      <c r="C138" s="378"/>
      <c r="D138" s="372"/>
      <c r="E138" s="372"/>
      <c r="F138" s="372"/>
      <c r="G138" s="372"/>
      <c r="H138" s="372"/>
      <c r="I138" s="372"/>
      <c r="J138" s="373"/>
      <c r="K138" s="373"/>
      <c r="L138" s="373"/>
      <c r="M138" s="373"/>
      <c r="N138" s="373"/>
      <c r="O138" s="373"/>
      <c r="P138" s="373"/>
      <c r="Q138" s="373"/>
      <c r="R138" s="373"/>
      <c r="S138" s="373"/>
      <c r="T138" s="373"/>
      <c r="U138" s="363"/>
      <c r="V138" s="363"/>
      <c r="W138" s="363"/>
      <c r="X138" s="363"/>
      <c r="Y138" s="363"/>
      <c r="Z138" s="363"/>
      <c r="AA138" s="363"/>
      <c r="AB138" s="363"/>
      <c r="AC138" s="363"/>
      <c r="AD138" s="379"/>
      <c r="AE138" s="379"/>
      <c r="AF138" s="379"/>
      <c r="AG138" s="379"/>
      <c r="AH138" s="379"/>
      <c r="AI138" s="379"/>
      <c r="AJ138" s="375"/>
      <c r="AK138" s="375"/>
      <c r="AL138" s="375"/>
      <c r="AM138" s="375"/>
      <c r="AN138" s="375"/>
      <c r="AO138" s="367"/>
      <c r="AP138" s="367"/>
      <c r="AQ138" s="367"/>
      <c r="AR138" s="372"/>
      <c r="AS138" s="372"/>
      <c r="AT138" s="372"/>
      <c r="AU138" s="367"/>
      <c r="AV138" s="367"/>
      <c r="AW138" s="367"/>
      <c r="AX138" s="367"/>
      <c r="AY138" s="367"/>
      <c r="AZ138" s="363"/>
      <c r="BA138" s="363"/>
      <c r="BB138" s="363"/>
      <c r="BC138" s="363"/>
      <c r="BD138" s="363"/>
      <c r="BE138" s="363"/>
      <c r="BF138" s="367"/>
      <c r="BG138" s="367"/>
      <c r="BH138" s="367"/>
      <c r="BI138" s="367"/>
      <c r="BJ138" s="367"/>
      <c r="BK138" s="367"/>
      <c r="BL138" s="367"/>
      <c r="BM138" s="367"/>
      <c r="BN138" s="367"/>
      <c r="BO138" s="367"/>
      <c r="BP138" s="367"/>
      <c r="BQ138" s="367"/>
      <c r="BR138" s="367"/>
      <c r="BS138" s="367"/>
      <c r="BT138" s="367"/>
      <c r="BU138" s="367"/>
      <c r="BV138" s="367"/>
      <c r="BW138" s="367"/>
      <c r="BX138" s="367"/>
      <c r="BY138" s="367"/>
      <c r="BZ138" s="367"/>
      <c r="CA138" s="369"/>
      <c r="CB138" s="369"/>
      <c r="CC138" s="369"/>
      <c r="CD138" s="137" t="s">
        <v>255</v>
      </c>
      <c r="CE138" s="32" t="s">
        <v>255</v>
      </c>
      <c r="CF138" s="33" t="s">
        <v>255</v>
      </c>
      <c r="CG138" s="34" t="s">
        <v>255</v>
      </c>
      <c r="CH138" s="35" t="s">
        <v>255</v>
      </c>
      <c r="CI138" s="36" t="s">
        <v>255</v>
      </c>
      <c r="CJ138" s="37" t="s">
        <v>255</v>
      </c>
      <c r="CK138" s="258"/>
      <c r="CL138" s="224"/>
      <c r="CM138" s="224"/>
      <c r="CN138" s="38">
        <f t="shared" si="93"/>
        <v>0</v>
      </c>
      <c r="CO138" s="83" t="str">
        <f t="shared" si="94"/>
        <v/>
      </c>
      <c r="CP138" s="84" t="str">
        <f t="shared" si="95"/>
        <v/>
      </c>
      <c r="CQ138" s="85" t="str">
        <f t="shared" si="96"/>
        <v/>
      </c>
      <c r="CR138" s="86" t="str">
        <f t="shared" si="97"/>
        <v/>
      </c>
      <c r="CS138" s="87" t="str">
        <f t="shared" si="98"/>
        <v/>
      </c>
      <c r="CT138" s="84" t="str">
        <f t="shared" si="99"/>
        <v/>
      </c>
      <c r="CU138" s="85" t="str">
        <f t="shared" si="101"/>
        <v/>
      </c>
      <c r="CV138" s="86"/>
      <c r="CW138" s="87" t="str">
        <f t="shared" si="102"/>
        <v/>
      </c>
      <c r="CX138" s="88" t="str">
        <f t="shared" si="103"/>
        <v/>
      </c>
      <c r="CY138" s="85" t="str">
        <f t="shared" si="104"/>
        <v/>
      </c>
      <c r="CZ138" s="86"/>
      <c r="DA138" s="87" t="str">
        <f t="shared" si="105"/>
        <v/>
      </c>
      <c r="DB138" s="84" t="str">
        <f t="shared" si="106"/>
        <v/>
      </c>
      <c r="DC138" s="85" t="str">
        <f t="shared" si="107"/>
        <v/>
      </c>
      <c r="DD138" s="89" t="str">
        <f t="shared" si="108"/>
        <v/>
      </c>
      <c r="DE138" s="87" t="str">
        <f t="shared" si="109"/>
        <v/>
      </c>
      <c r="DF138" s="84" t="str">
        <f t="shared" si="110"/>
        <v/>
      </c>
      <c r="DG138" s="85" t="str">
        <f t="shared" si="111"/>
        <v/>
      </c>
      <c r="DH138" s="86" t="str">
        <f t="shared" si="112"/>
        <v/>
      </c>
      <c r="DI138" s="87" t="str">
        <f t="shared" si="100"/>
        <v/>
      </c>
      <c r="DJ138" s="247"/>
    </row>
    <row r="139" spans="1:114" ht="28.8" thickBot="1">
      <c r="A139" s="57" t="s">
        <v>149</v>
      </c>
      <c r="B139" s="68" t="s">
        <v>58</v>
      </c>
      <c r="C139" s="378"/>
      <c r="D139" s="372"/>
      <c r="E139" s="372"/>
      <c r="F139" s="372"/>
      <c r="G139" s="372"/>
      <c r="H139" s="372"/>
      <c r="I139" s="372"/>
      <c r="J139" s="373"/>
      <c r="K139" s="373"/>
      <c r="L139" s="373"/>
      <c r="M139" s="373"/>
      <c r="N139" s="373"/>
      <c r="O139" s="373"/>
      <c r="P139" s="373"/>
      <c r="Q139" s="373"/>
      <c r="R139" s="373"/>
      <c r="S139" s="373"/>
      <c r="T139" s="373"/>
      <c r="U139" s="363"/>
      <c r="V139" s="363"/>
      <c r="W139" s="363"/>
      <c r="X139" s="363"/>
      <c r="Y139" s="363"/>
      <c r="Z139" s="363"/>
      <c r="AA139" s="363"/>
      <c r="AB139" s="363"/>
      <c r="AC139" s="363"/>
      <c r="AD139" s="379"/>
      <c r="AE139" s="379"/>
      <c r="AF139" s="379"/>
      <c r="AG139" s="379"/>
      <c r="AH139" s="379"/>
      <c r="AI139" s="379"/>
      <c r="AJ139" s="375"/>
      <c r="AK139" s="375"/>
      <c r="AL139" s="375"/>
      <c r="AM139" s="375"/>
      <c r="AN139" s="375"/>
      <c r="AO139" s="367"/>
      <c r="AP139" s="367"/>
      <c r="AQ139" s="367"/>
      <c r="AR139" s="372"/>
      <c r="AS139" s="372"/>
      <c r="AT139" s="372"/>
      <c r="AU139" s="367"/>
      <c r="AV139" s="367"/>
      <c r="AW139" s="367"/>
      <c r="AX139" s="367"/>
      <c r="AY139" s="367"/>
      <c r="AZ139" s="363"/>
      <c r="BA139" s="363"/>
      <c r="BB139" s="363"/>
      <c r="BC139" s="363"/>
      <c r="BD139" s="363"/>
      <c r="BE139" s="363"/>
      <c r="BF139" s="367"/>
      <c r="BG139" s="367"/>
      <c r="BH139" s="367"/>
      <c r="BI139" s="367"/>
      <c r="BJ139" s="367"/>
      <c r="BK139" s="367"/>
      <c r="BL139" s="367"/>
      <c r="BM139" s="367"/>
      <c r="BN139" s="367"/>
      <c r="BO139" s="367"/>
      <c r="BP139" s="367"/>
      <c r="BQ139" s="367"/>
      <c r="BR139" s="367"/>
      <c r="BS139" s="367"/>
      <c r="BT139" s="367"/>
      <c r="BU139" s="367"/>
      <c r="BV139" s="367"/>
      <c r="BW139" s="367"/>
      <c r="BX139" s="367"/>
      <c r="BY139" s="367"/>
      <c r="BZ139" s="367"/>
      <c r="CA139" s="369"/>
      <c r="CB139" s="369"/>
      <c r="CC139" s="369"/>
      <c r="CD139" s="137" t="s">
        <v>255</v>
      </c>
      <c r="CE139" s="32" t="s">
        <v>255</v>
      </c>
      <c r="CF139" s="33" t="s">
        <v>255</v>
      </c>
      <c r="CG139" s="34" t="s">
        <v>255</v>
      </c>
      <c r="CH139" s="35" t="s">
        <v>255</v>
      </c>
      <c r="CI139" s="36" t="s">
        <v>255</v>
      </c>
      <c r="CJ139" s="37" t="s">
        <v>255</v>
      </c>
      <c r="CK139" s="258"/>
      <c r="CL139" s="224"/>
      <c r="CM139" s="224"/>
      <c r="CN139" s="38">
        <f t="shared" si="93"/>
        <v>0</v>
      </c>
      <c r="CO139" s="83" t="str">
        <f t="shared" si="94"/>
        <v/>
      </c>
      <c r="CP139" s="84" t="str">
        <f t="shared" si="95"/>
        <v/>
      </c>
      <c r="CQ139" s="85" t="str">
        <f t="shared" si="96"/>
        <v/>
      </c>
      <c r="CR139" s="86" t="str">
        <f t="shared" si="97"/>
        <v/>
      </c>
      <c r="CS139" s="87" t="str">
        <f t="shared" si="98"/>
        <v/>
      </c>
      <c r="CT139" s="84" t="str">
        <f t="shared" si="99"/>
        <v/>
      </c>
      <c r="CU139" s="85" t="str">
        <f t="shared" si="101"/>
        <v/>
      </c>
      <c r="CV139" s="86"/>
      <c r="CW139" s="87" t="str">
        <f t="shared" si="102"/>
        <v/>
      </c>
      <c r="CX139" s="88" t="str">
        <f t="shared" si="103"/>
        <v/>
      </c>
      <c r="CY139" s="85" t="str">
        <f t="shared" si="104"/>
        <v/>
      </c>
      <c r="CZ139" s="86"/>
      <c r="DA139" s="87" t="str">
        <f t="shared" si="105"/>
        <v/>
      </c>
      <c r="DB139" s="84" t="str">
        <f t="shared" si="106"/>
        <v/>
      </c>
      <c r="DC139" s="85" t="str">
        <f t="shared" si="107"/>
        <v/>
      </c>
      <c r="DD139" s="89" t="str">
        <f t="shared" si="108"/>
        <v/>
      </c>
      <c r="DE139" s="87" t="str">
        <f t="shared" si="109"/>
        <v/>
      </c>
      <c r="DF139" s="84" t="str">
        <f t="shared" si="110"/>
        <v/>
      </c>
      <c r="DG139" s="85" t="str">
        <f t="shared" si="111"/>
        <v/>
      </c>
      <c r="DH139" s="86" t="str">
        <f t="shared" si="112"/>
        <v/>
      </c>
      <c r="DI139" s="87" t="str">
        <f t="shared" si="100"/>
        <v/>
      </c>
      <c r="DJ139" s="247"/>
    </row>
    <row r="140" spans="1:114" ht="36.6" thickBot="1">
      <c r="A140" s="60" t="s">
        <v>214</v>
      </c>
      <c r="B140" s="68" t="s">
        <v>41</v>
      </c>
      <c r="C140" s="394"/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4"/>
      <c r="O140" s="54"/>
      <c r="P140" s="54"/>
      <c r="Q140" s="54"/>
      <c r="R140" s="54"/>
      <c r="S140" s="54"/>
      <c r="T140" s="54"/>
      <c r="U140" s="363"/>
      <c r="V140" s="363"/>
      <c r="W140" s="363"/>
      <c r="X140" s="363"/>
      <c r="Y140" s="363"/>
      <c r="Z140" s="363"/>
      <c r="AA140" s="363"/>
      <c r="AB140" s="363"/>
      <c r="AC140" s="363"/>
      <c r="AD140" s="379"/>
      <c r="AE140" s="379"/>
      <c r="AF140" s="379"/>
      <c r="AG140" s="379"/>
      <c r="AH140" s="379"/>
      <c r="AI140" s="379"/>
      <c r="AJ140" s="54"/>
      <c r="AK140" s="54"/>
      <c r="AL140" s="54"/>
      <c r="AM140" s="54"/>
      <c r="AN140" s="54"/>
      <c r="AO140" s="54"/>
      <c r="AP140" s="54"/>
      <c r="AQ140" s="54"/>
      <c r="AR140" s="54"/>
      <c r="AS140" s="54"/>
      <c r="AT140" s="54"/>
      <c r="AU140" s="54"/>
      <c r="AV140" s="54"/>
      <c r="AW140" s="54"/>
      <c r="AX140" s="395"/>
      <c r="AY140" s="395"/>
      <c r="AZ140" s="54"/>
      <c r="BA140" s="54"/>
      <c r="BB140" s="54"/>
      <c r="BC140" s="54"/>
      <c r="BD140" s="54"/>
      <c r="BE140" s="54"/>
      <c r="BF140" s="367"/>
      <c r="BG140" s="367"/>
      <c r="BH140" s="367"/>
      <c r="BI140" s="367"/>
      <c r="BJ140" s="367"/>
      <c r="BK140" s="367"/>
      <c r="BL140" s="367"/>
      <c r="BM140" s="367"/>
      <c r="BN140" s="367"/>
      <c r="BO140" s="367"/>
      <c r="BP140" s="367"/>
      <c r="BQ140" s="367"/>
      <c r="BR140" s="367"/>
      <c r="BS140" s="367"/>
      <c r="BT140" s="367"/>
      <c r="BU140" s="367"/>
      <c r="BV140" s="367"/>
      <c r="BW140" s="367"/>
      <c r="BX140" s="367"/>
      <c r="BY140" s="367"/>
      <c r="BZ140" s="367"/>
      <c r="CA140" s="369"/>
      <c r="CB140" s="369"/>
      <c r="CC140" s="369"/>
      <c r="CD140" s="137" t="s">
        <v>255</v>
      </c>
      <c r="CE140" s="32" t="s">
        <v>255</v>
      </c>
      <c r="CF140" s="33" t="s">
        <v>255</v>
      </c>
      <c r="CG140" s="34" t="s">
        <v>255</v>
      </c>
      <c r="CH140" s="35" t="s">
        <v>255</v>
      </c>
      <c r="CI140" s="36" t="s">
        <v>255</v>
      </c>
      <c r="CJ140" s="37" t="s">
        <v>255</v>
      </c>
      <c r="CK140" s="258"/>
      <c r="CL140" s="224"/>
      <c r="CM140" s="224"/>
      <c r="CN140" s="38">
        <f t="shared" si="93"/>
        <v>0</v>
      </c>
      <c r="CO140" s="83" t="str">
        <f t="shared" si="94"/>
        <v/>
      </c>
      <c r="CP140" s="84" t="str">
        <f t="shared" si="95"/>
        <v/>
      </c>
      <c r="CQ140" s="85" t="str">
        <f t="shared" si="96"/>
        <v/>
      </c>
      <c r="CR140" s="86" t="str">
        <f t="shared" si="97"/>
        <v/>
      </c>
      <c r="CS140" s="87" t="str">
        <f t="shared" si="98"/>
        <v/>
      </c>
      <c r="CT140" s="84" t="str">
        <f t="shared" si="99"/>
        <v/>
      </c>
      <c r="CU140" s="85" t="str">
        <f t="shared" si="101"/>
        <v/>
      </c>
      <c r="CV140" s="86"/>
      <c r="CW140" s="87" t="str">
        <f t="shared" si="102"/>
        <v/>
      </c>
      <c r="CX140" s="88" t="str">
        <f t="shared" si="103"/>
        <v/>
      </c>
      <c r="CY140" s="85" t="str">
        <f t="shared" si="104"/>
        <v/>
      </c>
      <c r="CZ140" s="86"/>
      <c r="DA140" s="87" t="str">
        <f t="shared" si="105"/>
        <v/>
      </c>
      <c r="DB140" s="84" t="str">
        <f t="shared" si="106"/>
        <v/>
      </c>
      <c r="DC140" s="85" t="str">
        <f t="shared" si="107"/>
        <v/>
      </c>
      <c r="DD140" s="89" t="str">
        <f t="shared" si="108"/>
        <v/>
      </c>
      <c r="DE140" s="87" t="str">
        <f t="shared" si="109"/>
        <v/>
      </c>
      <c r="DF140" s="84" t="str">
        <f t="shared" si="110"/>
        <v/>
      </c>
      <c r="DG140" s="85" t="str">
        <f t="shared" si="111"/>
        <v/>
      </c>
      <c r="DH140" s="86" t="str">
        <f t="shared" si="112"/>
        <v/>
      </c>
      <c r="DI140" s="87" t="str">
        <f t="shared" si="100"/>
        <v/>
      </c>
      <c r="DJ140" s="247"/>
    </row>
    <row r="141" spans="1:114" ht="18.600000000000001" thickBot="1">
      <c r="A141" s="61" t="s">
        <v>272</v>
      </c>
      <c r="B141" s="68" t="s">
        <v>44</v>
      </c>
      <c r="C141" s="394"/>
      <c r="D141" s="54"/>
      <c r="E141" s="54"/>
      <c r="F141" s="54"/>
      <c r="G141" s="54"/>
      <c r="H141" s="54"/>
      <c r="I141" s="54"/>
      <c r="J141" s="54"/>
      <c r="K141" s="54"/>
      <c r="L141" s="54"/>
      <c r="M141" s="54"/>
      <c r="N141" s="54"/>
      <c r="O141" s="54"/>
      <c r="P141" s="54"/>
      <c r="Q141" s="54"/>
      <c r="R141" s="54"/>
      <c r="S141" s="54"/>
      <c r="T141" s="54"/>
      <c r="U141" s="363"/>
      <c r="V141" s="363"/>
      <c r="W141" s="363"/>
      <c r="X141" s="363"/>
      <c r="Y141" s="363"/>
      <c r="Z141" s="363"/>
      <c r="AA141" s="363"/>
      <c r="AB141" s="363"/>
      <c r="AC141" s="363"/>
      <c r="AD141" s="379"/>
      <c r="AE141" s="379"/>
      <c r="AF141" s="379"/>
      <c r="AG141" s="379"/>
      <c r="AH141" s="379"/>
      <c r="AI141" s="379"/>
      <c r="AJ141" s="54"/>
      <c r="AK141" s="54"/>
      <c r="AL141" s="54"/>
      <c r="AM141" s="54"/>
      <c r="AN141" s="54"/>
      <c r="AO141" s="54"/>
      <c r="AP141" s="54"/>
      <c r="AQ141" s="54"/>
      <c r="AR141" s="54"/>
      <c r="AS141" s="54"/>
      <c r="AT141" s="54"/>
      <c r="AU141" s="54"/>
      <c r="AV141" s="54"/>
      <c r="AW141" s="54"/>
      <c r="AX141" s="395"/>
      <c r="AY141" s="395"/>
      <c r="AZ141" s="54"/>
      <c r="BA141" s="54"/>
      <c r="BB141" s="54"/>
      <c r="BC141" s="54"/>
      <c r="BD141" s="54"/>
      <c r="BE141" s="54"/>
      <c r="BF141" s="367"/>
      <c r="BG141" s="367"/>
      <c r="BH141" s="367"/>
      <c r="BI141" s="367"/>
      <c r="BJ141" s="367"/>
      <c r="BK141" s="367"/>
      <c r="BL141" s="367"/>
      <c r="BM141" s="367"/>
      <c r="BN141" s="367"/>
      <c r="BO141" s="367"/>
      <c r="BP141" s="367"/>
      <c r="BQ141" s="367"/>
      <c r="BR141" s="367"/>
      <c r="BS141" s="367"/>
      <c r="BT141" s="367"/>
      <c r="BU141" s="367"/>
      <c r="BV141" s="367"/>
      <c r="BW141" s="367"/>
      <c r="BX141" s="367"/>
      <c r="BY141" s="367"/>
      <c r="BZ141" s="367"/>
      <c r="CA141" s="369"/>
      <c r="CB141" s="369"/>
      <c r="CC141" s="369"/>
      <c r="CD141" s="137" t="s">
        <v>255</v>
      </c>
      <c r="CE141" s="32" t="s">
        <v>255</v>
      </c>
      <c r="CF141" s="33" t="s">
        <v>255</v>
      </c>
      <c r="CG141" s="34" t="s">
        <v>255</v>
      </c>
      <c r="CH141" s="35" t="s">
        <v>255</v>
      </c>
      <c r="CI141" s="36" t="s">
        <v>255</v>
      </c>
      <c r="CJ141" s="37" t="s">
        <v>255</v>
      </c>
      <c r="CK141" s="258"/>
      <c r="CL141" s="224"/>
      <c r="CM141" s="224">
        <v>2.46</v>
      </c>
      <c r="CN141" s="38">
        <f t="shared" si="93"/>
        <v>0</v>
      </c>
      <c r="CO141" s="83" t="str">
        <f t="shared" si="94"/>
        <v/>
      </c>
      <c r="CP141" s="84" t="str">
        <f t="shared" si="95"/>
        <v/>
      </c>
      <c r="CQ141" s="85" t="str">
        <f t="shared" si="96"/>
        <v/>
      </c>
      <c r="CR141" s="86" t="str">
        <f t="shared" si="97"/>
        <v/>
      </c>
      <c r="CS141" s="87" t="str">
        <f t="shared" si="98"/>
        <v/>
      </c>
      <c r="CT141" s="84" t="str">
        <f t="shared" si="99"/>
        <v/>
      </c>
      <c r="CU141" s="85" t="str">
        <f t="shared" si="101"/>
        <v/>
      </c>
      <c r="CV141" s="86"/>
      <c r="CW141" s="87" t="str">
        <f t="shared" si="102"/>
        <v/>
      </c>
      <c r="CX141" s="88" t="str">
        <f t="shared" si="103"/>
        <v/>
      </c>
      <c r="CY141" s="85" t="str">
        <f t="shared" si="104"/>
        <v/>
      </c>
      <c r="CZ141" s="86"/>
      <c r="DA141" s="87" t="str">
        <f t="shared" si="105"/>
        <v/>
      </c>
      <c r="DB141" s="84" t="str">
        <f t="shared" si="106"/>
        <v/>
      </c>
      <c r="DC141" s="85" t="str">
        <f t="shared" si="107"/>
        <v/>
      </c>
      <c r="DD141" s="89" t="str">
        <f t="shared" si="108"/>
        <v/>
      </c>
      <c r="DE141" s="87" t="str">
        <f t="shared" si="109"/>
        <v/>
      </c>
      <c r="DF141" s="84" t="str">
        <f t="shared" si="110"/>
        <v/>
      </c>
      <c r="DG141" s="85" t="str">
        <f t="shared" si="111"/>
        <v/>
      </c>
      <c r="DH141" s="86" t="str">
        <f t="shared" si="112"/>
        <v/>
      </c>
      <c r="DI141" s="87" t="str">
        <f t="shared" si="100"/>
        <v/>
      </c>
      <c r="DJ141" s="247"/>
    </row>
    <row r="142" spans="1:114" ht="18.600000000000001" thickBot="1">
      <c r="A142" s="62" t="s">
        <v>184</v>
      </c>
      <c r="B142" s="68" t="s">
        <v>41</v>
      </c>
      <c r="C142" s="394"/>
      <c r="D142" s="54"/>
      <c r="E142" s="54"/>
      <c r="F142" s="54"/>
      <c r="G142" s="54"/>
      <c r="H142" s="54"/>
      <c r="I142" s="54"/>
      <c r="J142" s="54"/>
      <c r="K142" s="54"/>
      <c r="L142" s="54"/>
      <c r="M142" s="54"/>
      <c r="N142" s="54"/>
      <c r="O142" s="54"/>
      <c r="P142" s="54"/>
      <c r="Q142" s="54"/>
      <c r="R142" s="54"/>
      <c r="S142" s="54"/>
      <c r="T142" s="54"/>
      <c r="U142" s="363"/>
      <c r="V142" s="363"/>
      <c r="W142" s="363"/>
      <c r="X142" s="363"/>
      <c r="Y142" s="363"/>
      <c r="Z142" s="363"/>
      <c r="AA142" s="363"/>
      <c r="AB142" s="363"/>
      <c r="AC142" s="363"/>
      <c r="AD142" s="379"/>
      <c r="AE142" s="379"/>
      <c r="AF142" s="379"/>
      <c r="AG142" s="379"/>
      <c r="AH142" s="379"/>
      <c r="AI142" s="379"/>
      <c r="AJ142" s="54"/>
      <c r="AK142" s="54"/>
      <c r="AL142" s="54"/>
      <c r="AM142" s="54"/>
      <c r="AN142" s="54"/>
      <c r="AO142" s="54"/>
      <c r="AP142" s="54"/>
      <c r="AQ142" s="54"/>
      <c r="AR142" s="54"/>
      <c r="AS142" s="54"/>
      <c r="AT142" s="54"/>
      <c r="AU142" s="54"/>
      <c r="AV142" s="54"/>
      <c r="AW142" s="54"/>
      <c r="AX142" s="395"/>
      <c r="AY142" s="395"/>
      <c r="AZ142" s="54"/>
      <c r="BA142" s="54"/>
      <c r="BB142" s="54"/>
      <c r="BC142" s="54"/>
      <c r="BD142" s="54"/>
      <c r="BE142" s="54"/>
      <c r="BF142" s="367"/>
      <c r="BG142" s="367"/>
      <c r="BH142" s="367"/>
      <c r="BI142" s="367"/>
      <c r="BJ142" s="367"/>
      <c r="BK142" s="367"/>
      <c r="BL142" s="367"/>
      <c r="BM142" s="367"/>
      <c r="BN142" s="367"/>
      <c r="BO142" s="367"/>
      <c r="BP142" s="367"/>
      <c r="BQ142" s="367"/>
      <c r="BR142" s="367"/>
      <c r="BS142" s="367"/>
      <c r="BT142" s="367"/>
      <c r="BU142" s="367"/>
      <c r="BV142" s="367"/>
      <c r="BW142" s="367"/>
      <c r="BX142" s="367"/>
      <c r="BY142" s="367"/>
      <c r="BZ142" s="367"/>
      <c r="CA142" s="369"/>
      <c r="CB142" s="369"/>
      <c r="CC142" s="369"/>
      <c r="CD142" s="137" t="s">
        <v>255</v>
      </c>
      <c r="CE142" s="32" t="s">
        <v>255</v>
      </c>
      <c r="CF142" s="33" t="s">
        <v>255</v>
      </c>
      <c r="CG142" s="34" t="s">
        <v>255</v>
      </c>
      <c r="CH142" s="35" t="s">
        <v>255</v>
      </c>
      <c r="CI142" s="36" t="s">
        <v>255</v>
      </c>
      <c r="CJ142" s="37" t="s">
        <v>255</v>
      </c>
      <c r="CK142" s="260"/>
      <c r="CL142" s="226"/>
      <c r="CM142" s="226">
        <v>10.35</v>
      </c>
      <c r="CN142" s="38">
        <f t="shared" si="93"/>
        <v>0</v>
      </c>
      <c r="CO142" s="83" t="str">
        <f t="shared" si="94"/>
        <v/>
      </c>
      <c r="CP142" s="84" t="str">
        <f t="shared" si="95"/>
        <v/>
      </c>
      <c r="CQ142" s="85" t="str">
        <f t="shared" si="96"/>
        <v/>
      </c>
      <c r="CR142" s="86" t="str">
        <f t="shared" si="97"/>
        <v/>
      </c>
      <c r="CS142" s="87" t="str">
        <f t="shared" si="98"/>
        <v/>
      </c>
      <c r="CT142" s="84" t="str">
        <f t="shared" si="99"/>
        <v/>
      </c>
      <c r="CU142" s="85" t="str">
        <f t="shared" si="101"/>
        <v/>
      </c>
      <c r="CV142" s="86"/>
      <c r="CW142" s="87" t="str">
        <f t="shared" si="102"/>
        <v/>
      </c>
      <c r="CX142" s="88" t="str">
        <f t="shared" si="103"/>
        <v/>
      </c>
      <c r="CY142" s="85" t="str">
        <f t="shared" si="104"/>
        <v/>
      </c>
      <c r="CZ142" s="86"/>
      <c r="DA142" s="87" t="str">
        <f t="shared" si="105"/>
        <v/>
      </c>
      <c r="DB142" s="84" t="str">
        <f t="shared" si="106"/>
        <v/>
      </c>
      <c r="DC142" s="85" t="str">
        <f t="shared" si="107"/>
        <v/>
      </c>
      <c r="DD142" s="89" t="str">
        <f t="shared" si="108"/>
        <v/>
      </c>
      <c r="DE142" s="87" t="str">
        <f t="shared" si="109"/>
        <v/>
      </c>
      <c r="DF142" s="84" t="str">
        <f t="shared" si="110"/>
        <v/>
      </c>
      <c r="DG142" s="85" t="str">
        <f t="shared" si="111"/>
        <v/>
      </c>
      <c r="DH142" s="86" t="str">
        <f t="shared" si="112"/>
        <v/>
      </c>
      <c r="DI142" s="87" t="str">
        <f t="shared" si="100"/>
        <v/>
      </c>
      <c r="DJ142" s="247"/>
    </row>
    <row r="143" spans="1:114" ht="18.600000000000001" thickBot="1">
      <c r="A143" s="163" t="s">
        <v>150</v>
      </c>
      <c r="B143" s="142"/>
      <c r="C143" s="394"/>
      <c r="D143" s="54"/>
      <c r="E143" s="54"/>
      <c r="F143" s="54"/>
      <c r="G143" s="54"/>
      <c r="H143" s="54"/>
      <c r="I143" s="5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  <c r="V143" s="54"/>
      <c r="W143" s="54"/>
      <c r="X143" s="54"/>
      <c r="Y143" s="397"/>
      <c r="Z143" s="397"/>
      <c r="AA143" s="397"/>
      <c r="AB143" s="397"/>
      <c r="AC143" s="397"/>
      <c r="AD143" s="397"/>
      <c r="AE143" s="397"/>
      <c r="AF143" s="397"/>
      <c r="AG143" s="397"/>
      <c r="AH143" s="397"/>
      <c r="AI143" s="397"/>
      <c r="AJ143" s="54"/>
      <c r="AK143" s="54"/>
      <c r="AL143" s="54"/>
      <c r="AM143" s="54"/>
      <c r="AN143" s="54"/>
      <c r="AO143" s="54"/>
      <c r="AP143" s="54"/>
      <c r="AQ143" s="54"/>
      <c r="AR143" s="54"/>
      <c r="AS143" s="54"/>
      <c r="AT143" s="54"/>
      <c r="AU143" s="54"/>
      <c r="AV143" s="54"/>
      <c r="AW143" s="54"/>
      <c r="AX143" s="54"/>
      <c r="AY143" s="54"/>
      <c r="AZ143" s="54"/>
      <c r="BA143" s="54"/>
      <c r="BB143" s="54"/>
      <c r="BC143" s="54"/>
      <c r="BD143" s="54"/>
      <c r="BE143" s="395"/>
      <c r="BF143" s="395"/>
      <c r="BG143" s="395"/>
      <c r="BH143" s="395"/>
      <c r="BI143" s="54"/>
      <c r="BJ143" s="398"/>
      <c r="BK143" s="395"/>
      <c r="BL143" s="395"/>
      <c r="BM143" s="395"/>
      <c r="BN143" s="395"/>
      <c r="BO143" s="395"/>
      <c r="BP143" s="395"/>
      <c r="BQ143" s="395"/>
      <c r="BR143" s="395"/>
      <c r="BS143" s="395"/>
      <c r="BT143" s="395"/>
      <c r="BU143" s="395"/>
      <c r="BV143" s="395"/>
      <c r="BW143" s="44"/>
      <c r="BX143" s="44"/>
      <c r="BY143" s="44"/>
      <c r="BZ143" s="44"/>
      <c r="CA143" s="44"/>
      <c r="CB143" s="44"/>
      <c r="CC143" s="44"/>
      <c r="CD143" s="143" t="s">
        <v>255</v>
      </c>
      <c r="CE143" s="143" t="s">
        <v>255</v>
      </c>
      <c r="CF143" s="143" t="s">
        <v>255</v>
      </c>
      <c r="CG143" s="143" t="s">
        <v>255</v>
      </c>
      <c r="CH143" s="143" t="s">
        <v>255</v>
      </c>
      <c r="CI143" s="143" t="s">
        <v>255</v>
      </c>
      <c r="CJ143" s="143" t="s">
        <v>255</v>
      </c>
      <c r="CK143" s="229"/>
      <c r="CL143" s="229"/>
      <c r="CM143" s="229"/>
      <c r="CN143" s="143"/>
      <c r="CO143" s="143" t="str">
        <f t="shared" si="94"/>
        <v/>
      </c>
      <c r="CP143" s="143" t="str">
        <f t="shared" si="95"/>
        <v/>
      </c>
      <c r="CQ143" s="143" t="str">
        <f t="shared" si="96"/>
        <v/>
      </c>
      <c r="CR143" s="143" t="str">
        <f t="shared" si="97"/>
        <v/>
      </c>
      <c r="CS143" s="143" t="str">
        <f t="shared" si="98"/>
        <v/>
      </c>
      <c r="CT143" s="143" t="str">
        <f t="shared" si="99"/>
        <v/>
      </c>
      <c r="CU143" s="143" t="str">
        <f t="shared" si="101"/>
        <v/>
      </c>
      <c r="CV143" s="143"/>
      <c r="CW143" s="143" t="str">
        <f t="shared" si="102"/>
        <v/>
      </c>
      <c r="CX143" s="143" t="str">
        <f t="shared" si="103"/>
        <v/>
      </c>
      <c r="CY143" s="143" t="str">
        <f t="shared" si="104"/>
        <v/>
      </c>
      <c r="CZ143" s="143"/>
      <c r="DA143" s="143" t="str">
        <f t="shared" si="105"/>
        <v/>
      </c>
      <c r="DB143" s="143" t="str">
        <f t="shared" si="106"/>
        <v/>
      </c>
      <c r="DC143" s="143" t="str">
        <f t="shared" si="107"/>
        <v/>
      </c>
      <c r="DD143" s="143" t="str">
        <f t="shared" si="108"/>
        <v/>
      </c>
      <c r="DE143" s="143" t="str">
        <f t="shared" si="109"/>
        <v/>
      </c>
      <c r="DF143" s="143" t="str">
        <f t="shared" si="110"/>
        <v/>
      </c>
      <c r="DG143" s="143" t="str">
        <f t="shared" si="111"/>
        <v/>
      </c>
      <c r="DH143" s="144" t="str">
        <f t="shared" si="112"/>
        <v/>
      </c>
      <c r="DI143" s="143" t="str">
        <f t="shared" si="100"/>
        <v/>
      </c>
      <c r="DJ143" s="144"/>
    </row>
    <row r="144" spans="1:114" ht="15" thickBot="1">
      <c r="A144" s="138" t="s">
        <v>151</v>
      </c>
      <c r="B144" s="139" t="s">
        <v>41</v>
      </c>
      <c r="C144" s="378"/>
      <c r="D144" s="372"/>
      <c r="E144" s="372"/>
      <c r="F144" s="372"/>
      <c r="G144" s="372"/>
      <c r="H144" s="372"/>
      <c r="I144" s="372"/>
      <c r="J144" s="373"/>
      <c r="K144" s="373"/>
      <c r="L144" s="373"/>
      <c r="M144" s="373"/>
      <c r="N144" s="373"/>
      <c r="O144" s="373"/>
      <c r="P144" s="373"/>
      <c r="Q144" s="373"/>
      <c r="R144" s="373"/>
      <c r="S144" s="373"/>
      <c r="T144" s="373"/>
      <c r="U144" s="363"/>
      <c r="V144" s="363"/>
      <c r="W144" s="363"/>
      <c r="X144" s="363"/>
      <c r="Y144" s="363"/>
      <c r="Z144" s="363"/>
      <c r="AA144" s="363"/>
      <c r="AB144" s="363"/>
      <c r="AC144" s="363"/>
      <c r="AD144" s="379"/>
      <c r="AE144" s="379"/>
      <c r="AF144" s="379"/>
      <c r="AG144" s="379"/>
      <c r="AH144" s="379"/>
      <c r="AI144" s="384">
        <v>6.35</v>
      </c>
      <c r="AJ144" s="375"/>
      <c r="AK144" s="375"/>
      <c r="AL144" s="375"/>
      <c r="AM144" s="375"/>
      <c r="AN144" s="375"/>
      <c r="AO144" s="367"/>
      <c r="AP144" s="367"/>
      <c r="AQ144" s="367"/>
      <c r="AR144" s="372"/>
      <c r="AS144" s="372"/>
      <c r="AT144" s="372"/>
      <c r="AU144" s="367"/>
      <c r="AV144" s="367"/>
      <c r="AW144" s="367"/>
      <c r="AX144" s="367"/>
      <c r="AY144" s="367"/>
      <c r="AZ144" s="363"/>
      <c r="BA144" s="363"/>
      <c r="BB144" s="363"/>
      <c r="BC144" s="363"/>
      <c r="BD144" s="363"/>
      <c r="BE144" s="363"/>
      <c r="BF144" s="367"/>
      <c r="BG144" s="367"/>
      <c r="BH144" s="367"/>
      <c r="BI144" s="367"/>
      <c r="BJ144" s="367"/>
      <c r="BK144" s="367"/>
      <c r="BL144" s="367"/>
      <c r="BM144" s="367"/>
      <c r="BN144" s="367"/>
      <c r="BO144" s="367"/>
      <c r="BP144" s="367"/>
      <c r="BQ144" s="367"/>
      <c r="BR144" s="367"/>
      <c r="BS144" s="367"/>
      <c r="BT144" s="367"/>
      <c r="BU144" s="367"/>
      <c r="BV144" s="367"/>
      <c r="BW144" s="367"/>
      <c r="BX144" s="367"/>
      <c r="BY144" s="367"/>
      <c r="BZ144" s="367"/>
      <c r="CA144" s="369"/>
      <c r="CB144" s="369"/>
      <c r="CC144" s="369"/>
      <c r="CD144" s="140">
        <v>6.35</v>
      </c>
      <c r="CE144" s="78"/>
      <c r="CF144" s="79"/>
      <c r="CG144" s="80" t="s">
        <v>255</v>
      </c>
      <c r="CH144" s="81"/>
      <c r="CI144" s="82"/>
      <c r="CJ144" s="40" t="s">
        <v>255</v>
      </c>
      <c r="CK144" s="262"/>
      <c r="CL144" s="230"/>
      <c r="CM144" s="230">
        <v>4.3</v>
      </c>
      <c r="CN144" s="38">
        <f t="shared" ref="CN144:CN171" si="113">SUM(C144:BZ144)</f>
        <v>6.35</v>
      </c>
      <c r="CO144" s="97" t="str">
        <f t="shared" si="94"/>
        <v/>
      </c>
      <c r="CP144" s="98" t="str">
        <f t="shared" si="95"/>
        <v/>
      </c>
      <c r="CQ144" s="99" t="str">
        <f t="shared" si="96"/>
        <v/>
      </c>
      <c r="CR144" s="100" t="str">
        <f t="shared" si="97"/>
        <v/>
      </c>
      <c r="CS144" s="101" t="str">
        <f t="shared" si="98"/>
        <v/>
      </c>
      <c r="CT144" s="98" t="str">
        <f t="shared" si="99"/>
        <v/>
      </c>
      <c r="CU144" s="99" t="str">
        <f t="shared" si="101"/>
        <v/>
      </c>
      <c r="CV144" s="100"/>
      <c r="CW144" s="101" t="str">
        <f t="shared" si="102"/>
        <v/>
      </c>
      <c r="CX144" s="102" t="str">
        <f t="shared" si="103"/>
        <v/>
      </c>
      <c r="CY144" s="99" t="str">
        <f t="shared" si="104"/>
        <v/>
      </c>
      <c r="CZ144" s="100"/>
      <c r="DA144" s="101" t="str">
        <f t="shared" si="105"/>
        <v/>
      </c>
      <c r="DB144" s="98" t="str">
        <f t="shared" si="106"/>
        <v/>
      </c>
      <c r="DC144" s="99" t="str">
        <f t="shared" si="107"/>
        <v/>
      </c>
      <c r="DD144" s="103" t="str">
        <f t="shared" si="108"/>
        <v/>
      </c>
      <c r="DE144" s="101">
        <f t="shared" si="109"/>
        <v>6.35</v>
      </c>
      <c r="DF144" s="98" t="str">
        <f t="shared" si="110"/>
        <v/>
      </c>
      <c r="DG144" s="99" t="str">
        <f t="shared" si="111"/>
        <v/>
      </c>
      <c r="DH144" s="100" t="str">
        <f t="shared" si="112"/>
        <v/>
      </c>
      <c r="DI144" s="101" t="str">
        <f t="shared" si="100"/>
        <v/>
      </c>
      <c r="DJ144" s="251"/>
    </row>
    <row r="145" spans="1:114" ht="15" thickBot="1">
      <c r="A145" s="57" t="s">
        <v>152</v>
      </c>
      <c r="B145" s="68" t="s">
        <v>41</v>
      </c>
      <c r="C145" s="378"/>
      <c r="D145" s="372"/>
      <c r="E145" s="372"/>
      <c r="F145" s="372"/>
      <c r="G145" s="372"/>
      <c r="H145" s="372"/>
      <c r="I145" s="372"/>
      <c r="J145" s="373"/>
      <c r="K145" s="373"/>
      <c r="L145" s="373"/>
      <c r="M145" s="373"/>
      <c r="N145" s="373"/>
      <c r="O145" s="373"/>
      <c r="P145" s="373"/>
      <c r="Q145" s="373"/>
      <c r="R145" s="373"/>
      <c r="S145" s="373"/>
      <c r="T145" s="373"/>
      <c r="U145" s="363"/>
      <c r="V145" s="363"/>
      <c r="W145" s="363"/>
      <c r="X145" s="363"/>
      <c r="Y145" s="363"/>
      <c r="Z145" s="363"/>
      <c r="AA145" s="363"/>
      <c r="AB145" s="363"/>
      <c r="AC145" s="363"/>
      <c r="AD145" s="379"/>
      <c r="AE145" s="379"/>
      <c r="AF145" s="379"/>
      <c r="AG145" s="379"/>
      <c r="AH145" s="379"/>
      <c r="AI145" s="379"/>
      <c r="AJ145" s="375"/>
      <c r="AK145" s="375"/>
      <c r="AL145" s="375"/>
      <c r="AM145" s="375"/>
      <c r="AN145" s="375"/>
      <c r="AO145" s="367"/>
      <c r="AP145" s="367"/>
      <c r="AQ145" s="367"/>
      <c r="AR145" s="372"/>
      <c r="AS145" s="372"/>
      <c r="AT145" s="372"/>
      <c r="AU145" s="367"/>
      <c r="AV145" s="367"/>
      <c r="AW145" s="367"/>
      <c r="AX145" s="367"/>
      <c r="AY145" s="367"/>
      <c r="AZ145" s="363"/>
      <c r="BA145" s="363"/>
      <c r="BB145" s="363"/>
      <c r="BC145" s="363"/>
      <c r="BD145" s="363"/>
      <c r="BE145" s="363"/>
      <c r="BF145" s="367"/>
      <c r="BG145" s="367"/>
      <c r="BH145" s="367"/>
      <c r="BI145" s="367"/>
      <c r="BJ145" s="367"/>
      <c r="BK145" s="367"/>
      <c r="BL145" s="367"/>
      <c r="BM145" s="367"/>
      <c r="BN145" s="367"/>
      <c r="BO145" s="367"/>
      <c r="BP145" s="367"/>
      <c r="BQ145" s="367"/>
      <c r="BR145" s="367"/>
      <c r="BS145" s="367"/>
      <c r="BT145" s="367"/>
      <c r="BU145" s="367"/>
      <c r="BV145" s="367"/>
      <c r="BW145" s="367"/>
      <c r="BX145" s="367"/>
      <c r="BY145" s="367"/>
      <c r="BZ145" s="367"/>
      <c r="CA145" s="369"/>
      <c r="CB145" s="369"/>
      <c r="CC145" s="369"/>
      <c r="CD145" s="137" t="s">
        <v>255</v>
      </c>
      <c r="CE145" s="32" t="s">
        <v>255</v>
      </c>
      <c r="CF145" s="33" t="s">
        <v>255</v>
      </c>
      <c r="CG145" s="34" t="s">
        <v>255</v>
      </c>
      <c r="CH145" s="35" t="s">
        <v>255</v>
      </c>
      <c r="CI145" s="36" t="s">
        <v>255</v>
      </c>
      <c r="CJ145" s="37" t="s">
        <v>255</v>
      </c>
      <c r="CK145" s="258"/>
      <c r="CL145" s="224"/>
      <c r="CM145" s="224"/>
      <c r="CN145" s="38">
        <f t="shared" si="113"/>
        <v>0</v>
      </c>
      <c r="CO145" s="83" t="str">
        <f t="shared" si="94"/>
        <v/>
      </c>
      <c r="CP145" s="84" t="str">
        <f t="shared" si="95"/>
        <v/>
      </c>
      <c r="CQ145" s="85" t="str">
        <f t="shared" si="96"/>
        <v/>
      </c>
      <c r="CR145" s="86" t="str">
        <f t="shared" si="97"/>
        <v/>
      </c>
      <c r="CS145" s="87" t="str">
        <f t="shared" si="98"/>
        <v/>
      </c>
      <c r="CT145" s="84" t="str">
        <f t="shared" si="99"/>
        <v/>
      </c>
      <c r="CU145" s="85" t="str">
        <f t="shared" si="101"/>
        <v/>
      </c>
      <c r="CV145" s="86"/>
      <c r="CW145" s="87" t="str">
        <f t="shared" si="102"/>
        <v/>
      </c>
      <c r="CX145" s="88" t="str">
        <f t="shared" si="103"/>
        <v/>
      </c>
      <c r="CY145" s="85" t="str">
        <f t="shared" si="104"/>
        <v/>
      </c>
      <c r="CZ145" s="86"/>
      <c r="DA145" s="87" t="str">
        <f t="shared" si="105"/>
        <v/>
      </c>
      <c r="DB145" s="84" t="str">
        <f t="shared" si="106"/>
        <v/>
      </c>
      <c r="DC145" s="85" t="str">
        <f t="shared" si="107"/>
        <v/>
      </c>
      <c r="DD145" s="89" t="str">
        <f t="shared" si="108"/>
        <v/>
      </c>
      <c r="DE145" s="87" t="str">
        <f t="shared" si="109"/>
        <v/>
      </c>
      <c r="DF145" s="84" t="str">
        <f t="shared" si="110"/>
        <v/>
      </c>
      <c r="DG145" s="85" t="str">
        <f t="shared" si="111"/>
        <v/>
      </c>
      <c r="DH145" s="86" t="str">
        <f t="shared" si="112"/>
        <v/>
      </c>
      <c r="DI145" s="87" t="str">
        <f t="shared" si="100"/>
        <v/>
      </c>
      <c r="DJ145" s="247"/>
    </row>
    <row r="146" spans="1:114" ht="15" thickBot="1">
      <c r="A146" s="57" t="s">
        <v>153</v>
      </c>
      <c r="B146" s="68" t="s">
        <v>41</v>
      </c>
      <c r="C146" s="378"/>
      <c r="D146" s="372"/>
      <c r="E146" s="372"/>
      <c r="F146" s="372"/>
      <c r="G146" s="372"/>
      <c r="H146" s="372"/>
      <c r="I146" s="372"/>
      <c r="J146" s="373"/>
      <c r="K146" s="373"/>
      <c r="L146" s="373"/>
      <c r="M146" s="373"/>
      <c r="N146" s="373"/>
      <c r="O146" s="373"/>
      <c r="P146" s="373"/>
      <c r="Q146" s="373"/>
      <c r="R146" s="373"/>
      <c r="S146" s="373"/>
      <c r="T146" s="373"/>
      <c r="U146" s="363"/>
      <c r="V146" s="363"/>
      <c r="W146" s="363"/>
      <c r="X146" s="363"/>
      <c r="Y146" s="363"/>
      <c r="Z146" s="363"/>
      <c r="AA146" s="363"/>
      <c r="AB146" s="363"/>
      <c r="AC146" s="363"/>
      <c r="AD146" s="379"/>
      <c r="AE146" s="379"/>
      <c r="AF146" s="379"/>
      <c r="AG146" s="379"/>
      <c r="AH146" s="379"/>
      <c r="AI146" s="379"/>
      <c r="AJ146" s="375"/>
      <c r="AK146" s="375"/>
      <c r="AL146" s="375"/>
      <c r="AM146" s="375"/>
      <c r="AN146" s="375"/>
      <c r="AO146" s="367"/>
      <c r="AP146" s="367"/>
      <c r="AQ146" s="367"/>
      <c r="AR146" s="372"/>
      <c r="AS146" s="372"/>
      <c r="AT146" s="372"/>
      <c r="AU146" s="367"/>
      <c r="AV146" s="367"/>
      <c r="AW146" s="367"/>
      <c r="AX146" s="367"/>
      <c r="AY146" s="367"/>
      <c r="AZ146" s="363"/>
      <c r="BA146" s="363"/>
      <c r="BB146" s="363"/>
      <c r="BC146" s="363"/>
      <c r="BD146" s="363"/>
      <c r="BE146" s="363"/>
      <c r="BF146" s="367"/>
      <c r="BG146" s="367"/>
      <c r="BH146" s="367"/>
      <c r="BI146" s="367"/>
      <c r="BJ146" s="367"/>
      <c r="BK146" s="367"/>
      <c r="BL146" s="367"/>
      <c r="BM146" s="367"/>
      <c r="BN146" s="367"/>
      <c r="BO146" s="367"/>
      <c r="BP146" s="367"/>
      <c r="BQ146" s="367"/>
      <c r="BR146" s="367"/>
      <c r="BS146" s="367"/>
      <c r="BT146" s="367"/>
      <c r="BU146" s="367"/>
      <c r="BV146" s="367"/>
      <c r="BW146" s="367"/>
      <c r="BX146" s="367"/>
      <c r="BY146" s="367"/>
      <c r="BZ146" s="367"/>
      <c r="CA146" s="369"/>
      <c r="CB146" s="369"/>
      <c r="CC146" s="369"/>
      <c r="CD146" s="137" t="s">
        <v>255</v>
      </c>
      <c r="CE146" s="32" t="s">
        <v>255</v>
      </c>
      <c r="CF146" s="33" t="s">
        <v>255</v>
      </c>
      <c r="CG146" s="34" t="s">
        <v>255</v>
      </c>
      <c r="CH146" s="35" t="s">
        <v>255</v>
      </c>
      <c r="CI146" s="36" t="s">
        <v>255</v>
      </c>
      <c r="CJ146" s="37" t="s">
        <v>255</v>
      </c>
      <c r="CK146" s="258"/>
      <c r="CL146" s="224"/>
      <c r="CM146" s="224"/>
      <c r="CN146" s="38">
        <f t="shared" si="113"/>
        <v>0</v>
      </c>
      <c r="CO146" s="83" t="str">
        <f t="shared" si="94"/>
        <v/>
      </c>
      <c r="CP146" s="84" t="str">
        <f t="shared" si="95"/>
        <v/>
      </c>
      <c r="CQ146" s="85" t="str">
        <f t="shared" si="96"/>
        <v/>
      </c>
      <c r="CR146" s="86" t="str">
        <f t="shared" si="97"/>
        <v/>
      </c>
      <c r="CS146" s="87" t="str">
        <f t="shared" si="98"/>
        <v/>
      </c>
      <c r="CT146" s="84" t="str">
        <f t="shared" si="99"/>
        <v/>
      </c>
      <c r="CU146" s="85" t="str">
        <f t="shared" si="101"/>
        <v/>
      </c>
      <c r="CV146" s="86"/>
      <c r="CW146" s="87" t="str">
        <f t="shared" si="102"/>
        <v/>
      </c>
      <c r="CX146" s="88" t="str">
        <f t="shared" si="103"/>
        <v/>
      </c>
      <c r="CY146" s="85" t="str">
        <f t="shared" si="104"/>
        <v/>
      </c>
      <c r="CZ146" s="86"/>
      <c r="DA146" s="87" t="str">
        <f t="shared" si="105"/>
        <v/>
      </c>
      <c r="DB146" s="84" t="str">
        <f t="shared" si="106"/>
        <v/>
      </c>
      <c r="DC146" s="85" t="str">
        <f t="shared" si="107"/>
        <v/>
      </c>
      <c r="DD146" s="89" t="str">
        <f t="shared" si="108"/>
        <v/>
      </c>
      <c r="DE146" s="87" t="str">
        <f t="shared" si="109"/>
        <v/>
      </c>
      <c r="DF146" s="84" t="str">
        <f t="shared" si="110"/>
        <v/>
      </c>
      <c r="DG146" s="85" t="str">
        <f t="shared" si="111"/>
        <v/>
      </c>
      <c r="DH146" s="86" t="str">
        <f t="shared" si="112"/>
        <v/>
      </c>
      <c r="DI146" s="87" t="str">
        <f t="shared" si="100"/>
        <v/>
      </c>
      <c r="DJ146" s="247"/>
    </row>
    <row r="147" spans="1:114" ht="28.8" thickBot="1">
      <c r="A147" s="57" t="s">
        <v>154</v>
      </c>
      <c r="B147" s="68" t="s">
        <v>41</v>
      </c>
      <c r="C147" s="378"/>
      <c r="D147" s="372"/>
      <c r="E147" s="372"/>
      <c r="F147" s="372"/>
      <c r="G147" s="372"/>
      <c r="H147" s="372"/>
      <c r="I147" s="372"/>
      <c r="J147" s="373"/>
      <c r="K147" s="373"/>
      <c r="L147" s="373"/>
      <c r="M147" s="373"/>
      <c r="N147" s="373"/>
      <c r="O147" s="373"/>
      <c r="P147" s="373"/>
      <c r="Q147" s="373"/>
      <c r="R147" s="373"/>
      <c r="S147" s="373"/>
      <c r="T147" s="373"/>
      <c r="U147" s="363"/>
      <c r="V147" s="363"/>
      <c r="W147" s="363"/>
      <c r="X147" s="363"/>
      <c r="Y147" s="363"/>
      <c r="Z147" s="363"/>
      <c r="AA147" s="363"/>
      <c r="AB147" s="363"/>
      <c r="AC147" s="363"/>
      <c r="AD147" s="379"/>
      <c r="AE147" s="379"/>
      <c r="AF147" s="379"/>
      <c r="AG147" s="379"/>
      <c r="AH147" s="379"/>
      <c r="AI147" s="379"/>
      <c r="AJ147" s="375"/>
      <c r="AK147" s="375"/>
      <c r="AL147" s="375"/>
      <c r="AM147" s="375"/>
      <c r="AN147" s="375"/>
      <c r="AO147" s="367"/>
      <c r="AP147" s="367"/>
      <c r="AQ147" s="367"/>
      <c r="AR147" s="372"/>
      <c r="AS147" s="372"/>
      <c r="AT147" s="372"/>
      <c r="AU147" s="367"/>
      <c r="AV147" s="367"/>
      <c r="AW147" s="367"/>
      <c r="AX147" s="367"/>
      <c r="AY147" s="367"/>
      <c r="AZ147" s="363"/>
      <c r="BA147" s="363"/>
      <c r="BB147" s="363"/>
      <c r="BC147" s="363"/>
      <c r="BD147" s="363"/>
      <c r="BE147" s="363"/>
      <c r="BF147" s="367"/>
      <c r="BG147" s="367"/>
      <c r="BH147" s="367"/>
      <c r="BI147" s="367"/>
      <c r="BJ147" s="367"/>
      <c r="BK147" s="367"/>
      <c r="BL147" s="367"/>
      <c r="BM147" s="367"/>
      <c r="BN147" s="367"/>
      <c r="BO147" s="367"/>
      <c r="BP147" s="367"/>
      <c r="BQ147" s="367"/>
      <c r="BR147" s="367"/>
      <c r="BS147" s="367"/>
      <c r="BT147" s="367"/>
      <c r="BU147" s="367"/>
      <c r="BV147" s="367"/>
      <c r="BW147" s="367"/>
      <c r="BX147" s="367"/>
      <c r="BY147" s="367"/>
      <c r="BZ147" s="367"/>
      <c r="CA147" s="369"/>
      <c r="CB147" s="369"/>
      <c r="CC147" s="369"/>
      <c r="CD147" s="137" t="s">
        <v>255</v>
      </c>
      <c r="CE147" s="32" t="s">
        <v>255</v>
      </c>
      <c r="CF147" s="33" t="s">
        <v>255</v>
      </c>
      <c r="CG147" s="34" t="s">
        <v>255</v>
      </c>
      <c r="CH147" s="35" t="s">
        <v>255</v>
      </c>
      <c r="CI147" s="36" t="s">
        <v>255</v>
      </c>
      <c r="CJ147" s="37" t="s">
        <v>255</v>
      </c>
      <c r="CK147" s="258"/>
      <c r="CL147" s="224"/>
      <c r="CM147" s="224">
        <v>9.41</v>
      </c>
      <c r="CN147" s="38">
        <f t="shared" si="113"/>
        <v>0</v>
      </c>
      <c r="CO147" s="83" t="str">
        <f t="shared" si="94"/>
        <v/>
      </c>
      <c r="CP147" s="84" t="str">
        <f t="shared" si="95"/>
        <v/>
      </c>
      <c r="CQ147" s="85" t="str">
        <f t="shared" si="96"/>
        <v/>
      </c>
      <c r="CR147" s="86" t="str">
        <f t="shared" si="97"/>
        <v/>
      </c>
      <c r="CS147" s="87" t="str">
        <f t="shared" si="98"/>
        <v/>
      </c>
      <c r="CT147" s="84" t="str">
        <f t="shared" si="99"/>
        <v/>
      </c>
      <c r="CU147" s="85" t="str">
        <f t="shared" si="101"/>
        <v/>
      </c>
      <c r="CV147" s="86"/>
      <c r="CW147" s="87" t="str">
        <f t="shared" si="102"/>
        <v/>
      </c>
      <c r="CX147" s="88" t="str">
        <f t="shared" si="103"/>
        <v/>
      </c>
      <c r="CY147" s="85" t="str">
        <f t="shared" si="104"/>
        <v/>
      </c>
      <c r="CZ147" s="86"/>
      <c r="DA147" s="87" t="str">
        <f t="shared" si="105"/>
        <v/>
      </c>
      <c r="DB147" s="84" t="str">
        <f t="shared" si="106"/>
        <v/>
      </c>
      <c r="DC147" s="85" t="str">
        <f t="shared" si="107"/>
        <v/>
      </c>
      <c r="DD147" s="89" t="str">
        <f t="shared" si="108"/>
        <v/>
      </c>
      <c r="DE147" s="87" t="str">
        <f t="shared" si="109"/>
        <v/>
      </c>
      <c r="DF147" s="84" t="str">
        <f t="shared" si="110"/>
        <v/>
      </c>
      <c r="DG147" s="85" t="str">
        <f t="shared" si="111"/>
        <v/>
      </c>
      <c r="DH147" s="86" t="str">
        <f t="shared" si="112"/>
        <v/>
      </c>
      <c r="DI147" s="87" t="str">
        <f t="shared" si="100"/>
        <v/>
      </c>
      <c r="DJ147" s="247"/>
    </row>
    <row r="148" spans="1:114" ht="15" thickBot="1">
      <c r="A148" s="57" t="s">
        <v>259</v>
      </c>
      <c r="B148" s="68" t="s">
        <v>80</v>
      </c>
      <c r="C148" s="378"/>
      <c r="D148" s="372"/>
      <c r="E148" s="372"/>
      <c r="F148" s="372"/>
      <c r="G148" s="372"/>
      <c r="H148" s="372"/>
      <c r="I148" s="372"/>
      <c r="J148" s="373"/>
      <c r="K148" s="373"/>
      <c r="L148" s="373"/>
      <c r="M148" s="373"/>
      <c r="N148" s="373"/>
      <c r="O148" s="373"/>
      <c r="P148" s="373"/>
      <c r="Q148" s="373"/>
      <c r="R148" s="373"/>
      <c r="S148" s="373"/>
      <c r="T148" s="373"/>
      <c r="U148" s="363"/>
      <c r="V148" s="363"/>
      <c r="W148" s="363"/>
      <c r="X148" s="363"/>
      <c r="Y148" s="363"/>
      <c r="Z148" s="363"/>
      <c r="AA148" s="363"/>
      <c r="AB148" s="363"/>
      <c r="AC148" s="363"/>
      <c r="AD148" s="379"/>
      <c r="AE148" s="379"/>
      <c r="AF148" s="379"/>
      <c r="AG148" s="379"/>
      <c r="AH148" s="379"/>
      <c r="AI148" s="379"/>
      <c r="AJ148" s="375"/>
      <c r="AK148" s="375"/>
      <c r="AL148" s="375"/>
      <c r="AM148" s="375"/>
      <c r="AN148" s="375"/>
      <c r="AO148" s="367"/>
      <c r="AP148" s="367"/>
      <c r="AQ148" s="367"/>
      <c r="AR148" s="372"/>
      <c r="AS148" s="372"/>
      <c r="AT148" s="372"/>
      <c r="AU148" s="367"/>
      <c r="AV148" s="367"/>
      <c r="AW148" s="367"/>
      <c r="AX148" s="367"/>
      <c r="AY148" s="367"/>
      <c r="AZ148" s="363"/>
      <c r="BA148" s="363"/>
      <c r="BB148" s="363"/>
      <c r="BC148" s="363"/>
      <c r="BD148" s="363"/>
      <c r="BE148" s="363"/>
      <c r="BF148" s="367"/>
      <c r="BG148" s="367"/>
      <c r="BH148" s="367"/>
      <c r="BI148" s="367"/>
      <c r="BJ148" s="367"/>
      <c r="BK148" s="367"/>
      <c r="BL148" s="367"/>
      <c r="BM148" s="367"/>
      <c r="BN148" s="367"/>
      <c r="BO148" s="367"/>
      <c r="BP148" s="367"/>
      <c r="BQ148" s="367"/>
      <c r="BR148" s="367"/>
      <c r="BS148" s="367"/>
      <c r="BT148" s="367"/>
      <c r="BU148" s="367"/>
      <c r="BV148" s="367"/>
      <c r="BW148" s="367"/>
      <c r="BX148" s="367"/>
      <c r="BY148" s="367"/>
      <c r="BZ148" s="367"/>
      <c r="CA148" s="369"/>
      <c r="CB148" s="369"/>
      <c r="CC148" s="369"/>
      <c r="CD148" s="137" t="s">
        <v>255</v>
      </c>
      <c r="CE148" s="32" t="s">
        <v>255</v>
      </c>
      <c r="CF148" s="33" t="s">
        <v>255</v>
      </c>
      <c r="CG148" s="34" t="s">
        <v>255</v>
      </c>
      <c r="CH148" s="35" t="s">
        <v>255</v>
      </c>
      <c r="CI148" s="36" t="s">
        <v>255</v>
      </c>
      <c r="CJ148" s="37" t="s">
        <v>255</v>
      </c>
      <c r="CK148" s="258"/>
      <c r="CL148" s="224"/>
      <c r="CM148" s="224">
        <f>14.98/4</f>
        <v>3.7450000000000001</v>
      </c>
      <c r="CN148" s="38">
        <f t="shared" si="113"/>
        <v>0</v>
      </c>
      <c r="CO148" s="83" t="str">
        <f t="shared" si="94"/>
        <v/>
      </c>
      <c r="CP148" s="84" t="str">
        <f t="shared" si="95"/>
        <v/>
      </c>
      <c r="CQ148" s="85" t="str">
        <f t="shared" si="96"/>
        <v/>
      </c>
      <c r="CR148" s="86" t="str">
        <f t="shared" si="97"/>
        <v/>
      </c>
      <c r="CS148" s="87" t="str">
        <f t="shared" si="98"/>
        <v/>
      </c>
      <c r="CT148" s="84" t="str">
        <f t="shared" si="99"/>
        <v/>
      </c>
      <c r="CU148" s="85" t="str">
        <f t="shared" si="101"/>
        <v/>
      </c>
      <c r="CV148" s="86"/>
      <c r="CW148" s="87" t="str">
        <f t="shared" si="102"/>
        <v/>
      </c>
      <c r="CX148" s="88" t="str">
        <f t="shared" si="103"/>
        <v/>
      </c>
      <c r="CY148" s="85" t="str">
        <f t="shared" si="104"/>
        <v/>
      </c>
      <c r="CZ148" s="86"/>
      <c r="DA148" s="87" t="str">
        <f t="shared" si="105"/>
        <v/>
      </c>
      <c r="DB148" s="84" t="str">
        <f t="shared" si="106"/>
        <v/>
      </c>
      <c r="DC148" s="85" t="str">
        <f t="shared" si="107"/>
        <v/>
      </c>
      <c r="DD148" s="89" t="str">
        <f t="shared" si="108"/>
        <v/>
      </c>
      <c r="DE148" s="87" t="str">
        <f t="shared" si="109"/>
        <v/>
      </c>
      <c r="DF148" s="84" t="str">
        <f t="shared" si="110"/>
        <v/>
      </c>
      <c r="DG148" s="85" t="str">
        <f t="shared" si="111"/>
        <v/>
      </c>
      <c r="DH148" s="86" t="str">
        <f t="shared" si="112"/>
        <v/>
      </c>
      <c r="DI148" s="87" t="str">
        <f t="shared" si="100"/>
        <v/>
      </c>
      <c r="DJ148" s="247"/>
    </row>
    <row r="149" spans="1:114" ht="15" thickBot="1">
      <c r="A149" s="57" t="s">
        <v>215</v>
      </c>
      <c r="B149" s="68" t="s">
        <v>183</v>
      </c>
      <c r="C149" s="378"/>
      <c r="D149" s="372"/>
      <c r="E149" s="372"/>
      <c r="F149" s="372"/>
      <c r="G149" s="372"/>
      <c r="H149" s="372"/>
      <c r="I149" s="372"/>
      <c r="J149" s="373"/>
      <c r="K149" s="373"/>
      <c r="L149" s="373"/>
      <c r="M149" s="373"/>
      <c r="N149" s="373"/>
      <c r="O149" s="373"/>
      <c r="P149" s="373"/>
      <c r="Q149" s="373"/>
      <c r="R149" s="373"/>
      <c r="S149" s="373"/>
      <c r="T149" s="373"/>
      <c r="U149" s="363"/>
      <c r="V149" s="363"/>
      <c r="W149" s="363"/>
      <c r="X149" s="363"/>
      <c r="Y149" s="363"/>
      <c r="Z149" s="363"/>
      <c r="AA149" s="363"/>
      <c r="AB149" s="363"/>
      <c r="AC149" s="363"/>
      <c r="AD149" s="379"/>
      <c r="AE149" s="379"/>
      <c r="AF149" s="379"/>
      <c r="AG149" s="379"/>
      <c r="AH149" s="379"/>
      <c r="AI149" s="379"/>
      <c r="AJ149" s="375"/>
      <c r="AK149" s="375"/>
      <c r="AL149" s="375"/>
      <c r="AM149" s="375"/>
      <c r="AN149" s="375"/>
      <c r="AO149" s="367"/>
      <c r="AP149" s="367"/>
      <c r="AQ149" s="367"/>
      <c r="AR149" s="372"/>
      <c r="AS149" s="372"/>
      <c r="AT149" s="372"/>
      <c r="AU149" s="367"/>
      <c r="AV149" s="367"/>
      <c r="AW149" s="367"/>
      <c r="AX149" s="367"/>
      <c r="AY149" s="367"/>
      <c r="AZ149" s="363"/>
      <c r="BA149" s="363"/>
      <c r="BB149" s="363"/>
      <c r="BC149" s="363"/>
      <c r="BD149" s="363"/>
      <c r="BE149" s="363"/>
      <c r="BF149" s="367"/>
      <c r="BG149" s="367"/>
      <c r="BH149" s="367"/>
      <c r="BI149" s="367"/>
      <c r="BJ149" s="367"/>
      <c r="BK149" s="367"/>
      <c r="BL149" s="367"/>
      <c r="BM149" s="367"/>
      <c r="BN149" s="367"/>
      <c r="BO149" s="367"/>
      <c r="BP149" s="367"/>
      <c r="BQ149" s="367"/>
      <c r="BR149" s="367"/>
      <c r="BS149" s="367"/>
      <c r="BT149" s="367"/>
      <c r="BU149" s="367"/>
      <c r="BV149" s="367"/>
      <c r="BW149" s="367"/>
      <c r="BX149" s="367"/>
      <c r="BY149" s="367"/>
      <c r="BZ149" s="367"/>
      <c r="CA149" s="369"/>
      <c r="CB149" s="369"/>
      <c r="CC149" s="369"/>
      <c r="CD149" s="137" t="s">
        <v>255</v>
      </c>
      <c r="CE149" s="32" t="s">
        <v>255</v>
      </c>
      <c r="CF149" s="33" t="s">
        <v>255</v>
      </c>
      <c r="CG149" s="34" t="s">
        <v>255</v>
      </c>
      <c r="CH149" s="35" t="s">
        <v>255</v>
      </c>
      <c r="CI149" s="36" t="s">
        <v>255</v>
      </c>
      <c r="CJ149" s="37" t="s">
        <v>255</v>
      </c>
      <c r="CK149" s="258"/>
      <c r="CL149" s="224"/>
      <c r="CM149" s="224"/>
      <c r="CN149" s="38">
        <f t="shared" si="113"/>
        <v>0</v>
      </c>
      <c r="CO149" s="83" t="str">
        <f t="shared" ref="CO149:CO181" si="114">IFERROR(AVERAGE(C149,E149,D149,F149,H149),"")</f>
        <v/>
      </c>
      <c r="CP149" s="84" t="str">
        <f t="shared" ref="CP149:CP181" si="115">IFERROR(AVERAGE(I149), "")</f>
        <v/>
      </c>
      <c r="CQ149" s="85" t="str">
        <f t="shared" ref="CQ149:CQ181" si="116">IFERROR(AVERAGE(N149,P149,R149,J149,S149,L149), "")</f>
        <v/>
      </c>
      <c r="CR149" s="86" t="str">
        <f t="shared" ref="CR149:CR181" si="117">IFERROR(AVERAGE(O149,Q149,K149,T149,U149,M149), "")</f>
        <v/>
      </c>
      <c r="CS149" s="87" t="str">
        <f t="shared" ref="CS149:CS181" si="118">IFERROR(AVERAGE(AA149,AC149,V149,X149), "")</f>
        <v/>
      </c>
      <c r="CT149" s="84" t="str">
        <f t="shared" ref="CT149:CT181" si="119">IFERROR(AVERAGE(W149,AB149), "")</f>
        <v/>
      </c>
      <c r="CU149" s="85" t="str">
        <f t="shared" si="101"/>
        <v/>
      </c>
      <c r="CV149" s="86"/>
      <c r="CW149" s="87" t="str">
        <f t="shared" si="102"/>
        <v/>
      </c>
      <c r="CX149" s="88" t="str">
        <f t="shared" si="103"/>
        <v/>
      </c>
      <c r="CY149" s="85" t="str">
        <f t="shared" si="104"/>
        <v/>
      </c>
      <c r="CZ149" s="86"/>
      <c r="DA149" s="87" t="str">
        <f t="shared" si="105"/>
        <v/>
      </c>
      <c r="DB149" s="84" t="str">
        <f t="shared" si="106"/>
        <v/>
      </c>
      <c r="DC149" s="85" t="str">
        <f t="shared" si="107"/>
        <v/>
      </c>
      <c r="DD149" s="89" t="str">
        <f t="shared" si="108"/>
        <v/>
      </c>
      <c r="DE149" s="87" t="str">
        <f t="shared" si="109"/>
        <v/>
      </c>
      <c r="DF149" s="84" t="str">
        <f t="shared" si="110"/>
        <v/>
      </c>
      <c r="DG149" s="85" t="str">
        <f t="shared" si="111"/>
        <v/>
      </c>
      <c r="DH149" s="86" t="str">
        <f t="shared" si="112"/>
        <v/>
      </c>
      <c r="DI149" s="87" t="str">
        <f t="shared" si="100"/>
        <v/>
      </c>
      <c r="DJ149" s="247"/>
    </row>
    <row r="150" spans="1:114" ht="28.8" thickBot="1">
      <c r="A150" s="57" t="s">
        <v>155</v>
      </c>
      <c r="B150" s="68" t="s">
        <v>41</v>
      </c>
      <c r="C150" s="378"/>
      <c r="D150" s="372"/>
      <c r="E150" s="372"/>
      <c r="F150" s="372"/>
      <c r="G150" s="372"/>
      <c r="H150" s="372"/>
      <c r="I150" s="372"/>
      <c r="J150" s="373"/>
      <c r="K150" s="373"/>
      <c r="L150" s="373"/>
      <c r="M150" s="373"/>
      <c r="N150" s="373"/>
      <c r="O150" s="373"/>
      <c r="P150" s="373"/>
      <c r="Q150" s="373"/>
      <c r="R150" s="373"/>
      <c r="S150" s="373"/>
      <c r="T150" s="373"/>
      <c r="U150" s="363"/>
      <c r="V150" s="363"/>
      <c r="W150" s="363"/>
      <c r="X150" s="363"/>
      <c r="Y150" s="363"/>
      <c r="Z150" s="363"/>
      <c r="AA150" s="363"/>
      <c r="AB150" s="363"/>
      <c r="AC150" s="363"/>
      <c r="AD150" s="379"/>
      <c r="AE150" s="379"/>
      <c r="AF150" s="379"/>
      <c r="AG150" s="379"/>
      <c r="AH150" s="379"/>
      <c r="AI150" s="379"/>
      <c r="AJ150" s="375"/>
      <c r="AK150" s="375"/>
      <c r="AL150" s="375"/>
      <c r="AM150" s="375"/>
      <c r="AN150" s="375"/>
      <c r="AO150" s="367"/>
      <c r="AP150" s="367"/>
      <c r="AQ150" s="367"/>
      <c r="AR150" s="372"/>
      <c r="AS150" s="372"/>
      <c r="AT150" s="372"/>
      <c r="AU150" s="367"/>
      <c r="AV150" s="367"/>
      <c r="AW150" s="367"/>
      <c r="AX150" s="367"/>
      <c r="AY150" s="367"/>
      <c r="AZ150" s="363"/>
      <c r="BA150" s="363"/>
      <c r="BB150" s="363"/>
      <c r="BC150" s="363"/>
      <c r="BD150" s="363"/>
      <c r="BE150" s="363"/>
      <c r="BF150" s="367"/>
      <c r="BG150" s="367"/>
      <c r="BH150" s="367"/>
      <c r="BI150" s="367"/>
      <c r="BJ150" s="367"/>
      <c r="BK150" s="367"/>
      <c r="BL150" s="367"/>
      <c r="BM150" s="367"/>
      <c r="BN150" s="367"/>
      <c r="BO150" s="367"/>
      <c r="BP150" s="367"/>
      <c r="BQ150" s="367"/>
      <c r="BR150" s="367"/>
      <c r="BS150" s="367"/>
      <c r="BT150" s="367"/>
      <c r="BU150" s="367"/>
      <c r="BV150" s="367"/>
      <c r="BW150" s="367"/>
      <c r="BX150" s="367"/>
      <c r="BY150" s="367"/>
      <c r="BZ150" s="367"/>
      <c r="CA150" s="369"/>
      <c r="CB150" s="369"/>
      <c r="CC150" s="369"/>
      <c r="CD150" s="137" t="s">
        <v>255</v>
      </c>
      <c r="CE150" s="32" t="s">
        <v>255</v>
      </c>
      <c r="CF150" s="33" t="s">
        <v>255</v>
      </c>
      <c r="CG150" s="34" t="s">
        <v>255</v>
      </c>
      <c r="CH150" s="35" t="s">
        <v>255</v>
      </c>
      <c r="CI150" s="36" t="s">
        <v>255</v>
      </c>
      <c r="CJ150" s="37" t="s">
        <v>255</v>
      </c>
      <c r="CK150" s="258"/>
      <c r="CL150" s="224"/>
      <c r="CM150" s="224">
        <v>4.5999999999999996</v>
      </c>
      <c r="CN150" s="38">
        <f t="shared" si="113"/>
        <v>0</v>
      </c>
      <c r="CO150" s="83" t="str">
        <f t="shared" si="114"/>
        <v/>
      </c>
      <c r="CP150" s="84" t="str">
        <f t="shared" si="115"/>
        <v/>
      </c>
      <c r="CQ150" s="85" t="str">
        <f t="shared" si="116"/>
        <v/>
      </c>
      <c r="CR150" s="86" t="str">
        <f t="shared" si="117"/>
        <v/>
      </c>
      <c r="CS150" s="87" t="str">
        <f t="shared" si="118"/>
        <v/>
      </c>
      <c r="CT150" s="84" t="str">
        <f t="shared" si="119"/>
        <v/>
      </c>
      <c r="CU150" s="85" t="str">
        <f t="shared" si="101"/>
        <v/>
      </c>
      <c r="CV150" s="86"/>
      <c r="CW150" s="87" t="str">
        <f t="shared" si="102"/>
        <v/>
      </c>
      <c r="CX150" s="88" t="str">
        <f t="shared" si="103"/>
        <v/>
      </c>
      <c r="CY150" s="85" t="str">
        <f t="shared" si="104"/>
        <v/>
      </c>
      <c r="CZ150" s="86"/>
      <c r="DA150" s="87" t="str">
        <f t="shared" si="105"/>
        <v/>
      </c>
      <c r="DB150" s="84" t="str">
        <f t="shared" si="106"/>
        <v/>
      </c>
      <c r="DC150" s="85" t="str">
        <f t="shared" si="107"/>
        <v/>
      </c>
      <c r="DD150" s="89" t="str">
        <f t="shared" si="108"/>
        <v/>
      </c>
      <c r="DE150" s="87" t="str">
        <f t="shared" si="109"/>
        <v/>
      </c>
      <c r="DF150" s="84" t="str">
        <f t="shared" si="110"/>
        <v/>
      </c>
      <c r="DG150" s="85" t="str">
        <f t="shared" si="111"/>
        <v/>
      </c>
      <c r="DH150" s="86" t="str">
        <f t="shared" si="112"/>
        <v/>
      </c>
      <c r="DI150" s="87" t="str">
        <f t="shared" si="100"/>
        <v/>
      </c>
      <c r="DJ150" s="247"/>
    </row>
    <row r="151" spans="1:114" ht="28.8" thickBot="1">
      <c r="A151" s="57" t="s">
        <v>156</v>
      </c>
      <c r="B151" s="68" t="s">
        <v>41</v>
      </c>
      <c r="C151" s="378"/>
      <c r="D151" s="372"/>
      <c r="E151" s="372"/>
      <c r="F151" s="372"/>
      <c r="G151" s="372"/>
      <c r="H151" s="372"/>
      <c r="I151" s="372"/>
      <c r="J151" s="373"/>
      <c r="K151" s="373"/>
      <c r="L151" s="373"/>
      <c r="M151" s="373"/>
      <c r="N151" s="373"/>
      <c r="O151" s="373"/>
      <c r="P151" s="373"/>
      <c r="Q151" s="373"/>
      <c r="R151" s="373"/>
      <c r="S151" s="373"/>
      <c r="T151" s="373"/>
      <c r="U151" s="363"/>
      <c r="V151" s="363"/>
      <c r="W151" s="363"/>
      <c r="X151" s="363"/>
      <c r="Y151" s="363"/>
      <c r="Z151" s="363"/>
      <c r="AA151" s="363"/>
      <c r="AB151" s="363"/>
      <c r="AC151" s="363"/>
      <c r="AD151" s="379"/>
      <c r="AE151" s="379"/>
      <c r="AF151" s="379"/>
      <c r="AG151" s="379"/>
      <c r="AH151" s="379"/>
      <c r="AI151" s="379"/>
      <c r="AJ151" s="375"/>
      <c r="AK151" s="375"/>
      <c r="AL151" s="375"/>
      <c r="AM151" s="375"/>
      <c r="AN151" s="375"/>
      <c r="AO151" s="367"/>
      <c r="AP151" s="367"/>
      <c r="AQ151" s="367"/>
      <c r="AR151" s="372"/>
      <c r="AS151" s="372"/>
      <c r="AT151" s="372"/>
      <c r="AU151" s="367"/>
      <c r="AV151" s="367"/>
      <c r="AW151" s="367"/>
      <c r="AX151" s="367"/>
      <c r="AY151" s="367"/>
      <c r="AZ151" s="363"/>
      <c r="BA151" s="363"/>
      <c r="BB151" s="363"/>
      <c r="BC151" s="363"/>
      <c r="BD151" s="363"/>
      <c r="BE151" s="363"/>
      <c r="BF151" s="367"/>
      <c r="BG151" s="367"/>
      <c r="BH151" s="367"/>
      <c r="BI151" s="367"/>
      <c r="BJ151" s="367"/>
      <c r="BK151" s="367"/>
      <c r="BL151" s="367"/>
      <c r="BM151" s="367"/>
      <c r="BN151" s="367"/>
      <c r="BO151" s="367"/>
      <c r="BP151" s="367"/>
      <c r="BQ151" s="367"/>
      <c r="BR151" s="367"/>
      <c r="BS151" s="367"/>
      <c r="BT151" s="367"/>
      <c r="BU151" s="367"/>
      <c r="BV151" s="367"/>
      <c r="BW151" s="367"/>
      <c r="BX151" s="367"/>
      <c r="BY151" s="367"/>
      <c r="BZ151" s="367"/>
      <c r="CA151" s="369"/>
      <c r="CB151" s="369"/>
      <c r="CC151" s="369"/>
      <c r="CD151" s="137" t="s">
        <v>255</v>
      </c>
      <c r="CE151" s="32" t="s">
        <v>255</v>
      </c>
      <c r="CF151" s="33" t="s">
        <v>255</v>
      </c>
      <c r="CG151" s="34" t="s">
        <v>255</v>
      </c>
      <c r="CH151" s="35" t="s">
        <v>255</v>
      </c>
      <c r="CI151" s="36" t="s">
        <v>255</v>
      </c>
      <c r="CJ151" s="37" t="s">
        <v>255</v>
      </c>
      <c r="CK151" s="258"/>
      <c r="CL151" s="224"/>
      <c r="CM151" s="224"/>
      <c r="CN151" s="38">
        <f t="shared" si="113"/>
        <v>0</v>
      </c>
      <c r="CO151" s="83" t="str">
        <f t="shared" si="114"/>
        <v/>
      </c>
      <c r="CP151" s="84" t="str">
        <f t="shared" si="115"/>
        <v/>
      </c>
      <c r="CQ151" s="85" t="str">
        <f t="shared" si="116"/>
        <v/>
      </c>
      <c r="CR151" s="86" t="str">
        <f t="shared" si="117"/>
        <v/>
      </c>
      <c r="CS151" s="87" t="str">
        <f t="shared" si="118"/>
        <v/>
      </c>
      <c r="CT151" s="84" t="str">
        <f t="shared" si="119"/>
        <v/>
      </c>
      <c r="CU151" s="85" t="str">
        <f t="shared" si="101"/>
        <v/>
      </c>
      <c r="CV151" s="86"/>
      <c r="CW151" s="87" t="str">
        <f t="shared" si="102"/>
        <v/>
      </c>
      <c r="CX151" s="88" t="str">
        <f t="shared" si="103"/>
        <v/>
      </c>
      <c r="CY151" s="85" t="str">
        <f t="shared" si="104"/>
        <v/>
      </c>
      <c r="CZ151" s="86"/>
      <c r="DA151" s="87" t="str">
        <f t="shared" si="105"/>
        <v/>
      </c>
      <c r="DB151" s="84" t="str">
        <f t="shared" si="106"/>
        <v/>
      </c>
      <c r="DC151" s="85" t="str">
        <f t="shared" si="107"/>
        <v/>
      </c>
      <c r="DD151" s="89" t="str">
        <f t="shared" si="108"/>
        <v/>
      </c>
      <c r="DE151" s="87" t="str">
        <f t="shared" si="109"/>
        <v/>
      </c>
      <c r="DF151" s="84" t="str">
        <f t="shared" si="110"/>
        <v/>
      </c>
      <c r="DG151" s="85" t="str">
        <f t="shared" si="111"/>
        <v/>
      </c>
      <c r="DH151" s="86" t="str">
        <f t="shared" si="112"/>
        <v/>
      </c>
      <c r="DI151" s="87" t="str">
        <f t="shared" si="100"/>
        <v/>
      </c>
      <c r="DJ151" s="247"/>
    </row>
    <row r="152" spans="1:114" ht="15" thickBot="1">
      <c r="A152" s="222" t="s">
        <v>157</v>
      </c>
      <c r="B152" s="68" t="s">
        <v>41</v>
      </c>
      <c r="C152" s="378"/>
      <c r="D152" s="372"/>
      <c r="E152" s="372"/>
      <c r="F152" s="372"/>
      <c r="G152" s="372"/>
      <c r="H152" s="372"/>
      <c r="I152" s="372"/>
      <c r="J152" s="373"/>
      <c r="K152" s="373"/>
      <c r="L152" s="373"/>
      <c r="M152" s="373"/>
      <c r="N152" s="373"/>
      <c r="O152" s="373"/>
      <c r="P152" s="373"/>
      <c r="Q152" s="373"/>
      <c r="R152" s="373"/>
      <c r="S152" s="373"/>
      <c r="T152" s="373"/>
      <c r="U152" s="363"/>
      <c r="V152" s="363"/>
      <c r="W152" s="363"/>
      <c r="X152" s="363"/>
      <c r="Y152" s="363"/>
      <c r="Z152" s="363"/>
      <c r="AA152" s="363"/>
      <c r="AB152" s="363"/>
      <c r="AC152" s="363"/>
      <c r="AD152" s="379"/>
      <c r="AE152" s="379"/>
      <c r="AF152" s="379"/>
      <c r="AG152" s="379"/>
      <c r="AH152" s="379"/>
      <c r="AI152" s="379"/>
      <c r="AJ152" s="375"/>
      <c r="AK152" s="375"/>
      <c r="AL152" s="375"/>
      <c r="AM152" s="375"/>
      <c r="AN152" s="375"/>
      <c r="AO152" s="367"/>
      <c r="AP152" s="367"/>
      <c r="AQ152" s="367"/>
      <c r="AR152" s="372"/>
      <c r="AS152" s="372"/>
      <c r="AT152" s="372"/>
      <c r="AU152" s="367"/>
      <c r="AV152" s="367"/>
      <c r="AW152" s="367"/>
      <c r="AX152" s="367"/>
      <c r="AY152" s="367"/>
      <c r="AZ152" s="363"/>
      <c r="BA152" s="363"/>
      <c r="BB152" s="363"/>
      <c r="BC152" s="363"/>
      <c r="BD152" s="363"/>
      <c r="BE152" s="363"/>
      <c r="BF152" s="367"/>
      <c r="BG152" s="367"/>
      <c r="BH152" s="367"/>
      <c r="BI152" s="367"/>
      <c r="BJ152" s="367"/>
      <c r="BK152" s="367"/>
      <c r="BL152" s="367"/>
      <c r="BM152" s="367"/>
      <c r="BN152" s="367"/>
      <c r="BO152" s="367"/>
      <c r="BP152" s="367"/>
      <c r="BQ152" s="367"/>
      <c r="BR152" s="367"/>
      <c r="BS152" s="367"/>
      <c r="BT152" s="367"/>
      <c r="BU152" s="367"/>
      <c r="BV152" s="367"/>
      <c r="BW152" s="367"/>
      <c r="BX152" s="367"/>
      <c r="BY152" s="367"/>
      <c r="BZ152" s="367"/>
      <c r="CA152" s="369"/>
      <c r="CB152" s="369"/>
      <c r="CC152" s="369"/>
      <c r="CD152" s="137" t="s">
        <v>255</v>
      </c>
      <c r="CE152" s="32" t="s">
        <v>255</v>
      </c>
      <c r="CF152" s="33" t="s">
        <v>255</v>
      </c>
      <c r="CG152" s="34" t="s">
        <v>255</v>
      </c>
      <c r="CH152" s="35" t="s">
        <v>255</v>
      </c>
      <c r="CI152" s="36" t="s">
        <v>255</v>
      </c>
      <c r="CJ152" s="37" t="s">
        <v>255</v>
      </c>
      <c r="CK152" s="258"/>
      <c r="CL152" s="224"/>
      <c r="CM152" s="224">
        <v>4.5999999999999996</v>
      </c>
      <c r="CN152" s="38">
        <f t="shared" si="113"/>
        <v>0</v>
      </c>
      <c r="CO152" s="83" t="str">
        <f t="shared" si="114"/>
        <v/>
      </c>
      <c r="CP152" s="84" t="str">
        <f t="shared" si="115"/>
        <v/>
      </c>
      <c r="CQ152" s="85" t="str">
        <f t="shared" si="116"/>
        <v/>
      </c>
      <c r="CR152" s="86" t="str">
        <f t="shared" si="117"/>
        <v/>
      </c>
      <c r="CS152" s="87" t="str">
        <f t="shared" si="118"/>
        <v/>
      </c>
      <c r="CT152" s="84" t="str">
        <f t="shared" si="119"/>
        <v/>
      </c>
      <c r="CU152" s="85" t="str">
        <f t="shared" si="101"/>
        <v/>
      </c>
      <c r="CV152" s="86"/>
      <c r="CW152" s="87" t="str">
        <f t="shared" si="102"/>
        <v/>
      </c>
      <c r="CX152" s="88" t="str">
        <f t="shared" si="103"/>
        <v/>
      </c>
      <c r="CY152" s="85" t="str">
        <f t="shared" si="104"/>
        <v/>
      </c>
      <c r="CZ152" s="86"/>
      <c r="DA152" s="87" t="str">
        <f t="shared" si="105"/>
        <v/>
      </c>
      <c r="DB152" s="84" t="str">
        <f t="shared" si="106"/>
        <v/>
      </c>
      <c r="DC152" s="85" t="str">
        <f t="shared" si="107"/>
        <v/>
      </c>
      <c r="DD152" s="89" t="str">
        <f t="shared" si="108"/>
        <v/>
      </c>
      <c r="DE152" s="87" t="str">
        <f t="shared" si="109"/>
        <v/>
      </c>
      <c r="DF152" s="84" t="str">
        <f t="shared" si="110"/>
        <v/>
      </c>
      <c r="DG152" s="85" t="str">
        <f t="shared" si="111"/>
        <v/>
      </c>
      <c r="DH152" s="86" t="str">
        <f t="shared" si="112"/>
        <v/>
      </c>
      <c r="DI152" s="87" t="str">
        <f t="shared" si="100"/>
        <v/>
      </c>
      <c r="DJ152" s="247"/>
    </row>
    <row r="153" spans="1:114" ht="15" thickBot="1">
      <c r="A153" s="222" t="s">
        <v>158</v>
      </c>
      <c r="B153" s="68" t="s">
        <v>41</v>
      </c>
      <c r="C153" s="378"/>
      <c r="D153" s="372"/>
      <c r="E153" s="372"/>
      <c r="F153" s="372"/>
      <c r="G153" s="372"/>
      <c r="H153" s="372"/>
      <c r="I153" s="372"/>
      <c r="J153" s="373"/>
      <c r="K153" s="373"/>
      <c r="L153" s="373"/>
      <c r="M153" s="373"/>
      <c r="N153" s="373"/>
      <c r="O153" s="373"/>
      <c r="P153" s="373"/>
      <c r="Q153" s="373"/>
      <c r="R153" s="373"/>
      <c r="S153" s="373"/>
      <c r="T153" s="373"/>
      <c r="U153" s="363"/>
      <c r="V153" s="363"/>
      <c r="W153" s="363"/>
      <c r="X153" s="363"/>
      <c r="Y153" s="363"/>
      <c r="Z153" s="363"/>
      <c r="AA153" s="363"/>
      <c r="AB153" s="363"/>
      <c r="AC153" s="363"/>
      <c r="AD153" s="379"/>
      <c r="AE153" s="379"/>
      <c r="AF153" s="379"/>
      <c r="AG153" s="379"/>
      <c r="AH153" s="379"/>
      <c r="AI153" s="379"/>
      <c r="AJ153" s="375"/>
      <c r="AK153" s="375"/>
      <c r="AL153" s="375"/>
      <c r="AM153" s="375"/>
      <c r="AN153" s="375"/>
      <c r="AO153" s="367"/>
      <c r="AP153" s="367"/>
      <c r="AQ153" s="367"/>
      <c r="AR153" s="372"/>
      <c r="AS153" s="372"/>
      <c r="AT153" s="372"/>
      <c r="AU153" s="367"/>
      <c r="AV153" s="367"/>
      <c r="AW153" s="367"/>
      <c r="AX153" s="367"/>
      <c r="AY153" s="367"/>
      <c r="AZ153" s="363"/>
      <c r="BA153" s="363"/>
      <c r="BB153" s="363"/>
      <c r="BC153" s="363"/>
      <c r="BD153" s="363"/>
      <c r="BE153" s="363"/>
      <c r="BF153" s="367"/>
      <c r="BG153" s="367"/>
      <c r="BH153" s="367"/>
      <c r="BI153" s="367"/>
      <c r="BJ153" s="367"/>
      <c r="BK153" s="367"/>
      <c r="BL153" s="367"/>
      <c r="BM153" s="367"/>
      <c r="BN153" s="367"/>
      <c r="BO153" s="367"/>
      <c r="BP153" s="367"/>
      <c r="BQ153" s="367"/>
      <c r="BR153" s="367"/>
      <c r="BS153" s="367"/>
      <c r="BT153" s="367"/>
      <c r="BU153" s="367"/>
      <c r="BV153" s="367"/>
      <c r="BW153" s="367"/>
      <c r="BX153" s="367"/>
      <c r="BY153" s="367"/>
      <c r="BZ153" s="367"/>
      <c r="CA153" s="369"/>
      <c r="CB153" s="369"/>
      <c r="CC153" s="369"/>
      <c r="CD153" s="137" t="s">
        <v>255</v>
      </c>
      <c r="CE153" s="32" t="s">
        <v>255</v>
      </c>
      <c r="CF153" s="33" t="s">
        <v>255</v>
      </c>
      <c r="CG153" s="34" t="s">
        <v>255</v>
      </c>
      <c r="CH153" s="35" t="s">
        <v>255</v>
      </c>
      <c r="CI153" s="36" t="s">
        <v>255</v>
      </c>
      <c r="CJ153" s="37" t="s">
        <v>255</v>
      </c>
      <c r="CK153" s="258"/>
      <c r="CL153" s="224"/>
      <c r="CM153" s="224"/>
      <c r="CN153" s="38">
        <f t="shared" si="113"/>
        <v>0</v>
      </c>
      <c r="CO153" s="83" t="str">
        <f t="shared" si="114"/>
        <v/>
      </c>
      <c r="CP153" s="84" t="str">
        <f t="shared" si="115"/>
        <v/>
      </c>
      <c r="CQ153" s="85" t="str">
        <f t="shared" si="116"/>
        <v/>
      </c>
      <c r="CR153" s="86" t="str">
        <f t="shared" si="117"/>
        <v/>
      </c>
      <c r="CS153" s="87" t="str">
        <f t="shared" si="118"/>
        <v/>
      </c>
      <c r="CT153" s="84" t="str">
        <f t="shared" si="119"/>
        <v/>
      </c>
      <c r="CU153" s="85" t="str">
        <f t="shared" si="101"/>
        <v/>
      </c>
      <c r="CV153" s="86"/>
      <c r="CW153" s="87" t="str">
        <f t="shared" si="102"/>
        <v/>
      </c>
      <c r="CX153" s="88" t="str">
        <f t="shared" si="103"/>
        <v/>
      </c>
      <c r="CY153" s="85" t="str">
        <f t="shared" si="104"/>
        <v/>
      </c>
      <c r="CZ153" s="86"/>
      <c r="DA153" s="87" t="str">
        <f t="shared" si="105"/>
        <v/>
      </c>
      <c r="DB153" s="84" t="str">
        <f t="shared" si="106"/>
        <v/>
      </c>
      <c r="DC153" s="85" t="str">
        <f t="shared" si="107"/>
        <v/>
      </c>
      <c r="DD153" s="89" t="str">
        <f t="shared" si="108"/>
        <v/>
      </c>
      <c r="DE153" s="87" t="str">
        <f t="shared" si="109"/>
        <v/>
      </c>
      <c r="DF153" s="84" t="str">
        <f t="shared" si="110"/>
        <v/>
      </c>
      <c r="DG153" s="85" t="str">
        <f t="shared" si="111"/>
        <v/>
      </c>
      <c r="DH153" s="86" t="str">
        <f t="shared" si="112"/>
        <v/>
      </c>
      <c r="DI153" s="87" t="str">
        <f t="shared" si="100"/>
        <v/>
      </c>
      <c r="DJ153" s="247"/>
    </row>
    <row r="154" spans="1:114" ht="15" thickBot="1">
      <c r="A154" s="57" t="s">
        <v>159</v>
      </c>
      <c r="B154" s="68" t="s">
        <v>41</v>
      </c>
      <c r="C154" s="378"/>
      <c r="D154" s="372"/>
      <c r="E154" s="372"/>
      <c r="F154" s="372"/>
      <c r="G154" s="372"/>
      <c r="H154" s="372"/>
      <c r="I154" s="372"/>
      <c r="J154" s="373"/>
      <c r="K154" s="373"/>
      <c r="L154" s="373"/>
      <c r="M154" s="373"/>
      <c r="N154" s="373"/>
      <c r="O154" s="373"/>
      <c r="P154" s="373"/>
      <c r="Q154" s="373"/>
      <c r="R154" s="373"/>
      <c r="S154" s="373"/>
      <c r="T154" s="373"/>
      <c r="U154" s="363"/>
      <c r="V154" s="363"/>
      <c r="W154" s="363"/>
      <c r="X154" s="363"/>
      <c r="Y154" s="363"/>
      <c r="Z154" s="363"/>
      <c r="AA154" s="363"/>
      <c r="AB154" s="363"/>
      <c r="AC154" s="363"/>
      <c r="AD154" s="379"/>
      <c r="AE154" s="379"/>
      <c r="AF154" s="379"/>
      <c r="AG154" s="379"/>
      <c r="AH154" s="379"/>
      <c r="AI154" s="379"/>
      <c r="AJ154" s="375"/>
      <c r="AK154" s="375"/>
      <c r="AL154" s="375"/>
      <c r="AM154" s="375"/>
      <c r="AN154" s="375"/>
      <c r="AO154" s="367"/>
      <c r="AP154" s="367"/>
      <c r="AQ154" s="367"/>
      <c r="AR154" s="372"/>
      <c r="AS154" s="372"/>
      <c r="AT154" s="372"/>
      <c r="AU154" s="367"/>
      <c r="AV154" s="367"/>
      <c r="AW154" s="367"/>
      <c r="AX154" s="367"/>
      <c r="AY154" s="367"/>
      <c r="AZ154" s="363"/>
      <c r="BA154" s="363"/>
      <c r="BB154" s="363"/>
      <c r="BC154" s="363"/>
      <c r="BD154" s="363"/>
      <c r="BE154" s="363"/>
      <c r="BF154" s="367"/>
      <c r="BG154" s="367"/>
      <c r="BH154" s="367"/>
      <c r="BI154" s="367"/>
      <c r="BJ154" s="367"/>
      <c r="BK154" s="367"/>
      <c r="BL154" s="367"/>
      <c r="BM154" s="367"/>
      <c r="BN154" s="367"/>
      <c r="BO154" s="367"/>
      <c r="BP154" s="367"/>
      <c r="BQ154" s="367"/>
      <c r="BR154" s="367"/>
      <c r="BS154" s="367"/>
      <c r="BT154" s="367"/>
      <c r="BU154" s="367"/>
      <c r="BV154" s="367"/>
      <c r="BW154" s="367"/>
      <c r="BX154" s="367"/>
      <c r="BY154" s="367"/>
      <c r="BZ154" s="367"/>
      <c r="CA154" s="369"/>
      <c r="CB154" s="369"/>
      <c r="CC154" s="369"/>
      <c r="CD154" s="137" t="s">
        <v>255</v>
      </c>
      <c r="CE154" s="32" t="s">
        <v>255</v>
      </c>
      <c r="CF154" s="33" t="s">
        <v>255</v>
      </c>
      <c r="CG154" s="34" t="s">
        <v>255</v>
      </c>
      <c r="CH154" s="35" t="s">
        <v>255</v>
      </c>
      <c r="CI154" s="36" t="s">
        <v>255</v>
      </c>
      <c r="CJ154" s="37" t="s">
        <v>255</v>
      </c>
      <c r="CK154" s="258"/>
      <c r="CL154" s="224"/>
      <c r="CM154" s="224">
        <v>4.18</v>
      </c>
      <c r="CN154" s="38">
        <f t="shared" si="113"/>
        <v>0</v>
      </c>
      <c r="CO154" s="83" t="str">
        <f t="shared" si="114"/>
        <v/>
      </c>
      <c r="CP154" s="84" t="str">
        <f t="shared" si="115"/>
        <v/>
      </c>
      <c r="CQ154" s="85" t="str">
        <f t="shared" si="116"/>
        <v/>
      </c>
      <c r="CR154" s="86" t="str">
        <f t="shared" si="117"/>
        <v/>
      </c>
      <c r="CS154" s="87" t="str">
        <f t="shared" si="118"/>
        <v/>
      </c>
      <c r="CT154" s="84" t="str">
        <f t="shared" si="119"/>
        <v/>
      </c>
      <c r="CU154" s="85" t="str">
        <f t="shared" si="101"/>
        <v/>
      </c>
      <c r="CV154" s="86"/>
      <c r="CW154" s="87" t="str">
        <f t="shared" si="102"/>
        <v/>
      </c>
      <c r="CX154" s="88" t="str">
        <f t="shared" si="103"/>
        <v/>
      </c>
      <c r="CY154" s="85" t="str">
        <f t="shared" si="104"/>
        <v/>
      </c>
      <c r="CZ154" s="86"/>
      <c r="DA154" s="87" t="str">
        <f t="shared" si="105"/>
        <v/>
      </c>
      <c r="DB154" s="84" t="str">
        <f t="shared" si="106"/>
        <v/>
      </c>
      <c r="DC154" s="85" t="str">
        <f t="shared" si="107"/>
        <v/>
      </c>
      <c r="DD154" s="89" t="str">
        <f t="shared" si="108"/>
        <v/>
      </c>
      <c r="DE154" s="87" t="str">
        <f t="shared" si="109"/>
        <v/>
      </c>
      <c r="DF154" s="84" t="str">
        <f t="shared" si="110"/>
        <v/>
      </c>
      <c r="DG154" s="85" t="str">
        <f t="shared" si="111"/>
        <v/>
      </c>
      <c r="DH154" s="86" t="str">
        <f t="shared" si="112"/>
        <v/>
      </c>
      <c r="DI154" s="87" t="str">
        <f t="shared" si="100"/>
        <v/>
      </c>
      <c r="DJ154" s="247"/>
    </row>
    <row r="155" spans="1:114" ht="15" thickBot="1">
      <c r="A155" s="57" t="s">
        <v>160</v>
      </c>
      <c r="B155" s="68" t="s">
        <v>41</v>
      </c>
      <c r="C155" s="378"/>
      <c r="D155" s="372"/>
      <c r="E155" s="372"/>
      <c r="F155" s="372"/>
      <c r="G155" s="372"/>
      <c r="H155" s="372"/>
      <c r="I155" s="372"/>
      <c r="J155" s="373"/>
      <c r="K155" s="373"/>
      <c r="L155" s="373"/>
      <c r="M155" s="373"/>
      <c r="N155" s="373"/>
      <c r="O155" s="373"/>
      <c r="P155" s="373"/>
      <c r="Q155" s="373"/>
      <c r="R155" s="373"/>
      <c r="S155" s="373"/>
      <c r="T155" s="373"/>
      <c r="U155" s="363"/>
      <c r="V155" s="363"/>
      <c r="W155" s="363"/>
      <c r="X155" s="363"/>
      <c r="Y155" s="363"/>
      <c r="Z155" s="363"/>
      <c r="AA155" s="363"/>
      <c r="AB155" s="363"/>
      <c r="AC155" s="363"/>
      <c r="AD155" s="379"/>
      <c r="AE155" s="379"/>
      <c r="AF155" s="379"/>
      <c r="AG155" s="379"/>
      <c r="AH155" s="379"/>
      <c r="AI155" s="379"/>
      <c r="AJ155" s="375"/>
      <c r="AK155" s="375"/>
      <c r="AL155" s="375"/>
      <c r="AM155" s="375"/>
      <c r="AN155" s="375"/>
      <c r="AO155" s="367"/>
      <c r="AP155" s="367"/>
      <c r="AQ155" s="367"/>
      <c r="AR155" s="372"/>
      <c r="AS155" s="372"/>
      <c r="AT155" s="372"/>
      <c r="AU155" s="367"/>
      <c r="AV155" s="367"/>
      <c r="AW155" s="367"/>
      <c r="AX155" s="367"/>
      <c r="AY155" s="367"/>
      <c r="AZ155" s="363"/>
      <c r="BA155" s="363"/>
      <c r="BB155" s="363"/>
      <c r="BC155" s="363"/>
      <c r="BD155" s="363"/>
      <c r="BE155" s="363"/>
      <c r="BF155" s="367"/>
      <c r="BG155" s="367"/>
      <c r="BH155" s="367"/>
      <c r="BI155" s="367"/>
      <c r="BJ155" s="367"/>
      <c r="BK155" s="367"/>
      <c r="BL155" s="367"/>
      <c r="BM155" s="367"/>
      <c r="BN155" s="367"/>
      <c r="BO155" s="367"/>
      <c r="BP155" s="367"/>
      <c r="BQ155" s="367"/>
      <c r="BR155" s="367"/>
      <c r="BS155" s="367"/>
      <c r="BT155" s="367"/>
      <c r="BU155" s="367"/>
      <c r="BV155" s="367"/>
      <c r="BW155" s="367"/>
      <c r="BX155" s="367"/>
      <c r="BY155" s="367"/>
      <c r="BZ155" s="367"/>
      <c r="CA155" s="369"/>
      <c r="CB155" s="369"/>
      <c r="CC155" s="369"/>
      <c r="CD155" s="137" t="s">
        <v>255</v>
      </c>
      <c r="CE155" s="32" t="s">
        <v>255</v>
      </c>
      <c r="CF155" s="33" t="s">
        <v>255</v>
      </c>
      <c r="CG155" s="34" t="s">
        <v>255</v>
      </c>
      <c r="CH155" s="35" t="s">
        <v>255</v>
      </c>
      <c r="CI155" s="36" t="s">
        <v>255</v>
      </c>
      <c r="CJ155" s="37" t="s">
        <v>255</v>
      </c>
      <c r="CK155" s="258"/>
      <c r="CL155" s="224"/>
      <c r="CM155" s="224"/>
      <c r="CN155" s="38">
        <f t="shared" si="113"/>
        <v>0</v>
      </c>
      <c r="CO155" s="83" t="str">
        <f t="shared" si="114"/>
        <v/>
      </c>
      <c r="CP155" s="84" t="str">
        <f t="shared" si="115"/>
        <v/>
      </c>
      <c r="CQ155" s="85" t="str">
        <f t="shared" si="116"/>
        <v/>
      </c>
      <c r="CR155" s="86" t="str">
        <f t="shared" si="117"/>
        <v/>
      </c>
      <c r="CS155" s="87" t="str">
        <f t="shared" si="118"/>
        <v/>
      </c>
      <c r="CT155" s="84" t="str">
        <f t="shared" si="119"/>
        <v/>
      </c>
      <c r="CU155" s="85" t="str">
        <f t="shared" si="101"/>
        <v/>
      </c>
      <c r="CV155" s="86"/>
      <c r="CW155" s="87" t="str">
        <f t="shared" si="102"/>
        <v/>
      </c>
      <c r="CX155" s="88" t="str">
        <f t="shared" si="103"/>
        <v/>
      </c>
      <c r="CY155" s="85" t="str">
        <f t="shared" si="104"/>
        <v/>
      </c>
      <c r="CZ155" s="86"/>
      <c r="DA155" s="87" t="str">
        <f t="shared" si="105"/>
        <v/>
      </c>
      <c r="DB155" s="84" t="str">
        <f t="shared" si="106"/>
        <v/>
      </c>
      <c r="DC155" s="85" t="str">
        <f t="shared" si="107"/>
        <v/>
      </c>
      <c r="DD155" s="89" t="str">
        <f t="shared" si="108"/>
        <v/>
      </c>
      <c r="DE155" s="87" t="str">
        <f t="shared" si="109"/>
        <v/>
      </c>
      <c r="DF155" s="84" t="str">
        <f t="shared" si="110"/>
        <v/>
      </c>
      <c r="DG155" s="85" t="str">
        <f t="shared" si="111"/>
        <v/>
      </c>
      <c r="DH155" s="86" t="str">
        <f t="shared" si="112"/>
        <v/>
      </c>
      <c r="DI155" s="87" t="str">
        <f t="shared" si="100"/>
        <v/>
      </c>
      <c r="DJ155" s="247"/>
    </row>
    <row r="156" spans="1:114" ht="15" thickBot="1">
      <c r="A156" s="57" t="s">
        <v>161</v>
      </c>
      <c r="B156" s="68" t="s">
        <v>41</v>
      </c>
      <c r="C156" s="378"/>
      <c r="D156" s="372"/>
      <c r="E156" s="372"/>
      <c r="F156" s="372"/>
      <c r="G156" s="372"/>
      <c r="H156" s="372"/>
      <c r="I156" s="372"/>
      <c r="J156" s="373"/>
      <c r="K156" s="373"/>
      <c r="L156" s="373"/>
      <c r="M156" s="373"/>
      <c r="N156" s="373"/>
      <c r="O156" s="373"/>
      <c r="P156" s="373"/>
      <c r="Q156" s="373"/>
      <c r="R156" s="373"/>
      <c r="S156" s="373"/>
      <c r="T156" s="373"/>
      <c r="U156" s="363"/>
      <c r="V156" s="363"/>
      <c r="W156" s="363"/>
      <c r="X156" s="363"/>
      <c r="Y156" s="363"/>
      <c r="Z156" s="363"/>
      <c r="AA156" s="363"/>
      <c r="AB156" s="363"/>
      <c r="AC156" s="363"/>
      <c r="AD156" s="379"/>
      <c r="AE156" s="379"/>
      <c r="AF156" s="379"/>
      <c r="AG156" s="379"/>
      <c r="AH156" s="379"/>
      <c r="AI156" s="379"/>
      <c r="AJ156" s="375"/>
      <c r="AK156" s="375"/>
      <c r="AL156" s="375"/>
      <c r="AM156" s="375"/>
      <c r="AN156" s="375"/>
      <c r="AO156" s="367"/>
      <c r="AP156" s="367"/>
      <c r="AQ156" s="367"/>
      <c r="AR156" s="372"/>
      <c r="AS156" s="372"/>
      <c r="AT156" s="372"/>
      <c r="AU156" s="367"/>
      <c r="AV156" s="367"/>
      <c r="AW156" s="367"/>
      <c r="AX156" s="367"/>
      <c r="AY156" s="367"/>
      <c r="AZ156" s="363"/>
      <c r="BA156" s="363"/>
      <c r="BB156" s="363"/>
      <c r="BC156" s="363"/>
      <c r="BD156" s="363"/>
      <c r="BE156" s="363"/>
      <c r="BF156" s="367"/>
      <c r="BG156" s="367"/>
      <c r="BH156" s="367"/>
      <c r="BI156" s="367"/>
      <c r="BJ156" s="367"/>
      <c r="BK156" s="367"/>
      <c r="BL156" s="367"/>
      <c r="BM156" s="367"/>
      <c r="BN156" s="367"/>
      <c r="BO156" s="367"/>
      <c r="BP156" s="367"/>
      <c r="BQ156" s="367"/>
      <c r="BR156" s="367"/>
      <c r="BS156" s="367"/>
      <c r="BT156" s="367"/>
      <c r="BU156" s="367"/>
      <c r="BV156" s="367"/>
      <c r="BW156" s="367"/>
      <c r="BX156" s="367"/>
      <c r="BY156" s="367"/>
      <c r="BZ156" s="367"/>
      <c r="CA156" s="369"/>
      <c r="CB156" s="369"/>
      <c r="CC156" s="369"/>
      <c r="CD156" s="137" t="s">
        <v>255</v>
      </c>
      <c r="CE156" s="32" t="s">
        <v>255</v>
      </c>
      <c r="CF156" s="33" t="s">
        <v>255</v>
      </c>
      <c r="CG156" s="34" t="s">
        <v>255</v>
      </c>
      <c r="CH156" s="35" t="s">
        <v>255</v>
      </c>
      <c r="CI156" s="36" t="s">
        <v>255</v>
      </c>
      <c r="CJ156" s="37" t="s">
        <v>255</v>
      </c>
      <c r="CK156" s="258"/>
      <c r="CL156" s="224"/>
      <c r="CM156" s="224">
        <v>4.1399999999999997</v>
      </c>
      <c r="CN156" s="38">
        <f t="shared" si="113"/>
        <v>0</v>
      </c>
      <c r="CO156" s="83" t="str">
        <f t="shared" si="114"/>
        <v/>
      </c>
      <c r="CP156" s="84" t="str">
        <f t="shared" si="115"/>
        <v/>
      </c>
      <c r="CQ156" s="85" t="str">
        <f t="shared" si="116"/>
        <v/>
      </c>
      <c r="CR156" s="86" t="str">
        <f t="shared" si="117"/>
        <v/>
      </c>
      <c r="CS156" s="87" t="str">
        <f t="shared" si="118"/>
        <v/>
      </c>
      <c r="CT156" s="84" t="str">
        <f t="shared" si="119"/>
        <v/>
      </c>
      <c r="CU156" s="85" t="str">
        <f t="shared" si="101"/>
        <v/>
      </c>
      <c r="CV156" s="86"/>
      <c r="CW156" s="87" t="str">
        <f t="shared" si="102"/>
        <v/>
      </c>
      <c r="CX156" s="88" t="str">
        <f t="shared" si="103"/>
        <v/>
      </c>
      <c r="CY156" s="85" t="str">
        <f t="shared" si="104"/>
        <v/>
      </c>
      <c r="CZ156" s="86"/>
      <c r="DA156" s="87" t="str">
        <f t="shared" si="105"/>
        <v/>
      </c>
      <c r="DB156" s="84" t="str">
        <f t="shared" si="106"/>
        <v/>
      </c>
      <c r="DC156" s="85" t="str">
        <f t="shared" si="107"/>
        <v/>
      </c>
      <c r="DD156" s="89" t="str">
        <f t="shared" si="108"/>
        <v/>
      </c>
      <c r="DE156" s="87" t="str">
        <f t="shared" si="109"/>
        <v/>
      </c>
      <c r="DF156" s="84" t="str">
        <f t="shared" si="110"/>
        <v/>
      </c>
      <c r="DG156" s="85" t="str">
        <f t="shared" si="111"/>
        <v/>
      </c>
      <c r="DH156" s="86" t="str">
        <f t="shared" si="112"/>
        <v/>
      </c>
      <c r="DI156" s="87" t="str">
        <f t="shared" si="100"/>
        <v/>
      </c>
      <c r="DJ156" s="247"/>
    </row>
    <row r="157" spans="1:114" ht="15" thickBot="1">
      <c r="A157" s="57" t="s">
        <v>162</v>
      </c>
      <c r="B157" s="68" t="s">
        <v>41</v>
      </c>
      <c r="C157" s="378"/>
      <c r="D157" s="372"/>
      <c r="E157" s="372"/>
      <c r="F157" s="372"/>
      <c r="G157" s="372"/>
      <c r="H157" s="372"/>
      <c r="I157" s="372"/>
      <c r="J157" s="373"/>
      <c r="K157" s="373"/>
      <c r="L157" s="373"/>
      <c r="M157" s="373"/>
      <c r="N157" s="373"/>
      <c r="O157" s="373"/>
      <c r="P157" s="373"/>
      <c r="Q157" s="373"/>
      <c r="R157" s="373"/>
      <c r="S157" s="373"/>
      <c r="T157" s="373"/>
      <c r="U157" s="363"/>
      <c r="V157" s="363"/>
      <c r="W157" s="363"/>
      <c r="X157" s="363"/>
      <c r="Y157" s="363"/>
      <c r="Z157" s="363"/>
      <c r="AA157" s="363"/>
      <c r="AB157" s="363"/>
      <c r="AC157" s="363"/>
      <c r="AD157" s="379"/>
      <c r="AE157" s="379"/>
      <c r="AF157" s="379"/>
      <c r="AG157" s="379"/>
      <c r="AH157" s="379"/>
      <c r="AI157" s="379"/>
      <c r="AJ157" s="375"/>
      <c r="AK157" s="375"/>
      <c r="AL157" s="375"/>
      <c r="AM157" s="375"/>
      <c r="AN157" s="375"/>
      <c r="AO157" s="367"/>
      <c r="AP157" s="367"/>
      <c r="AQ157" s="367"/>
      <c r="AR157" s="372"/>
      <c r="AS157" s="372"/>
      <c r="AT157" s="372"/>
      <c r="AU157" s="367"/>
      <c r="AV157" s="367"/>
      <c r="AW157" s="367"/>
      <c r="AX157" s="367"/>
      <c r="AY157" s="367"/>
      <c r="AZ157" s="363"/>
      <c r="BA157" s="363"/>
      <c r="BB157" s="363"/>
      <c r="BC157" s="363"/>
      <c r="BD157" s="363"/>
      <c r="BE157" s="363"/>
      <c r="BF157" s="367"/>
      <c r="BG157" s="367"/>
      <c r="BH157" s="367"/>
      <c r="BI157" s="367"/>
      <c r="BJ157" s="367"/>
      <c r="BK157" s="367"/>
      <c r="BL157" s="367"/>
      <c r="BM157" s="367"/>
      <c r="BN157" s="367"/>
      <c r="BO157" s="367"/>
      <c r="BP157" s="367"/>
      <c r="BQ157" s="367"/>
      <c r="BR157" s="367"/>
      <c r="BS157" s="367"/>
      <c r="BT157" s="367"/>
      <c r="BU157" s="367"/>
      <c r="BV157" s="367"/>
      <c r="BW157" s="367"/>
      <c r="BX157" s="367"/>
      <c r="BY157" s="367"/>
      <c r="BZ157" s="367"/>
      <c r="CA157" s="369"/>
      <c r="CB157" s="369"/>
      <c r="CC157" s="369"/>
      <c r="CD157" s="137" t="s">
        <v>255</v>
      </c>
      <c r="CE157" s="32" t="s">
        <v>255</v>
      </c>
      <c r="CF157" s="33" t="s">
        <v>255</v>
      </c>
      <c r="CG157" s="34" t="s">
        <v>255</v>
      </c>
      <c r="CH157" s="35" t="s">
        <v>255</v>
      </c>
      <c r="CI157" s="36" t="s">
        <v>255</v>
      </c>
      <c r="CJ157" s="37" t="s">
        <v>255</v>
      </c>
      <c r="CK157" s="258"/>
      <c r="CL157" s="224"/>
      <c r="CM157" s="224"/>
      <c r="CN157" s="38">
        <f t="shared" si="113"/>
        <v>0</v>
      </c>
      <c r="CO157" s="83" t="str">
        <f t="shared" si="114"/>
        <v/>
      </c>
      <c r="CP157" s="84" t="str">
        <f t="shared" si="115"/>
        <v/>
      </c>
      <c r="CQ157" s="85" t="str">
        <f t="shared" si="116"/>
        <v/>
      </c>
      <c r="CR157" s="86" t="str">
        <f t="shared" si="117"/>
        <v/>
      </c>
      <c r="CS157" s="87" t="str">
        <f t="shared" si="118"/>
        <v/>
      </c>
      <c r="CT157" s="84" t="str">
        <f t="shared" si="119"/>
        <v/>
      </c>
      <c r="CU157" s="85" t="str">
        <f t="shared" si="101"/>
        <v/>
      </c>
      <c r="CV157" s="86"/>
      <c r="CW157" s="87" t="str">
        <f t="shared" si="102"/>
        <v/>
      </c>
      <c r="CX157" s="88" t="str">
        <f t="shared" si="103"/>
        <v/>
      </c>
      <c r="CY157" s="85" t="str">
        <f t="shared" si="104"/>
        <v/>
      </c>
      <c r="CZ157" s="86"/>
      <c r="DA157" s="87" t="str">
        <f t="shared" si="105"/>
        <v/>
      </c>
      <c r="DB157" s="84" t="str">
        <f t="shared" si="106"/>
        <v/>
      </c>
      <c r="DC157" s="85" t="str">
        <f t="shared" si="107"/>
        <v/>
      </c>
      <c r="DD157" s="89" t="str">
        <f t="shared" si="108"/>
        <v/>
      </c>
      <c r="DE157" s="87" t="str">
        <f t="shared" si="109"/>
        <v/>
      </c>
      <c r="DF157" s="84" t="str">
        <f t="shared" si="110"/>
        <v/>
      </c>
      <c r="DG157" s="85" t="str">
        <f t="shared" si="111"/>
        <v/>
      </c>
      <c r="DH157" s="86" t="str">
        <f t="shared" si="112"/>
        <v/>
      </c>
      <c r="DI157" s="87" t="str">
        <f t="shared" si="100"/>
        <v/>
      </c>
      <c r="DJ157" s="247"/>
    </row>
    <row r="158" spans="1:114" ht="15" thickBot="1">
      <c r="A158" s="57" t="s">
        <v>163</v>
      </c>
      <c r="B158" s="68" t="s">
        <v>41</v>
      </c>
      <c r="C158" s="378"/>
      <c r="D158" s="372"/>
      <c r="E158" s="372"/>
      <c r="F158" s="372"/>
      <c r="G158" s="372"/>
      <c r="H158" s="372"/>
      <c r="I158" s="372"/>
      <c r="J158" s="373"/>
      <c r="K158" s="373"/>
      <c r="L158" s="373"/>
      <c r="M158" s="373"/>
      <c r="N158" s="373"/>
      <c r="O158" s="373"/>
      <c r="P158" s="373"/>
      <c r="Q158" s="373"/>
      <c r="R158" s="373"/>
      <c r="S158" s="373"/>
      <c r="T158" s="373"/>
      <c r="U158" s="363"/>
      <c r="V158" s="363"/>
      <c r="W158" s="363"/>
      <c r="X158" s="363"/>
      <c r="Y158" s="363"/>
      <c r="Z158" s="363"/>
      <c r="AA158" s="363"/>
      <c r="AB158" s="363"/>
      <c r="AC158" s="363"/>
      <c r="AD158" s="379"/>
      <c r="AE158" s="379"/>
      <c r="AF158" s="379"/>
      <c r="AG158" s="379"/>
      <c r="AH158" s="379"/>
      <c r="AI158" s="379"/>
      <c r="AJ158" s="375"/>
      <c r="AK158" s="375"/>
      <c r="AL158" s="375"/>
      <c r="AM158" s="375"/>
      <c r="AN158" s="375"/>
      <c r="AO158" s="367"/>
      <c r="AP158" s="367"/>
      <c r="AQ158" s="367"/>
      <c r="AR158" s="372"/>
      <c r="AS158" s="372"/>
      <c r="AT158" s="372"/>
      <c r="AU158" s="367"/>
      <c r="AV158" s="367"/>
      <c r="AW158" s="367"/>
      <c r="AX158" s="367"/>
      <c r="AY158" s="367"/>
      <c r="AZ158" s="363"/>
      <c r="BA158" s="363"/>
      <c r="BB158" s="363"/>
      <c r="BC158" s="363"/>
      <c r="BD158" s="363"/>
      <c r="BE158" s="363"/>
      <c r="BF158" s="367"/>
      <c r="BG158" s="367"/>
      <c r="BH158" s="367"/>
      <c r="BI158" s="367"/>
      <c r="BJ158" s="367"/>
      <c r="BK158" s="367"/>
      <c r="BL158" s="367"/>
      <c r="BM158" s="367"/>
      <c r="BN158" s="367"/>
      <c r="BO158" s="367"/>
      <c r="BP158" s="367"/>
      <c r="BQ158" s="367"/>
      <c r="BR158" s="367"/>
      <c r="BS158" s="367"/>
      <c r="BT158" s="367"/>
      <c r="BU158" s="367"/>
      <c r="BV158" s="367"/>
      <c r="BW158" s="367"/>
      <c r="BX158" s="367"/>
      <c r="BY158" s="367"/>
      <c r="BZ158" s="367"/>
      <c r="CA158" s="369"/>
      <c r="CB158" s="369"/>
      <c r="CC158" s="369"/>
      <c r="CD158" s="137" t="s">
        <v>255</v>
      </c>
      <c r="CE158" s="32" t="s">
        <v>255</v>
      </c>
      <c r="CF158" s="33" t="s">
        <v>255</v>
      </c>
      <c r="CG158" s="34" t="s">
        <v>255</v>
      </c>
      <c r="CH158" s="35" t="s">
        <v>255</v>
      </c>
      <c r="CI158" s="36" t="s">
        <v>255</v>
      </c>
      <c r="CJ158" s="37" t="s">
        <v>255</v>
      </c>
      <c r="CK158" s="258"/>
      <c r="CL158" s="224"/>
      <c r="CM158" s="224"/>
      <c r="CN158" s="38">
        <f t="shared" si="113"/>
        <v>0</v>
      </c>
      <c r="CO158" s="83" t="str">
        <f t="shared" si="114"/>
        <v/>
      </c>
      <c r="CP158" s="84" t="str">
        <f t="shared" si="115"/>
        <v/>
      </c>
      <c r="CQ158" s="85" t="str">
        <f t="shared" si="116"/>
        <v/>
      </c>
      <c r="CR158" s="86" t="str">
        <f t="shared" si="117"/>
        <v/>
      </c>
      <c r="CS158" s="87" t="str">
        <f t="shared" si="118"/>
        <v/>
      </c>
      <c r="CT158" s="84" t="str">
        <f t="shared" si="119"/>
        <v/>
      </c>
      <c r="CU158" s="85" t="str">
        <f t="shared" si="101"/>
        <v/>
      </c>
      <c r="CV158" s="86"/>
      <c r="CW158" s="87" t="str">
        <f t="shared" si="102"/>
        <v/>
      </c>
      <c r="CX158" s="88" t="str">
        <f t="shared" si="103"/>
        <v/>
      </c>
      <c r="CY158" s="85" t="str">
        <f t="shared" si="104"/>
        <v/>
      </c>
      <c r="CZ158" s="86"/>
      <c r="DA158" s="87" t="str">
        <f t="shared" si="105"/>
        <v/>
      </c>
      <c r="DB158" s="84" t="str">
        <f t="shared" si="106"/>
        <v/>
      </c>
      <c r="DC158" s="85" t="str">
        <f t="shared" si="107"/>
        <v/>
      </c>
      <c r="DD158" s="89" t="str">
        <f t="shared" si="108"/>
        <v/>
      </c>
      <c r="DE158" s="87" t="str">
        <f t="shared" si="109"/>
        <v/>
      </c>
      <c r="DF158" s="84" t="str">
        <f t="shared" si="110"/>
        <v/>
      </c>
      <c r="DG158" s="85" t="str">
        <f t="shared" si="111"/>
        <v/>
      </c>
      <c r="DH158" s="86" t="str">
        <f t="shared" si="112"/>
        <v/>
      </c>
      <c r="DI158" s="87" t="str">
        <f t="shared" si="100"/>
        <v/>
      </c>
      <c r="DJ158" s="247"/>
    </row>
    <row r="159" spans="1:114" ht="15" thickBot="1">
      <c r="A159" s="57" t="s">
        <v>164</v>
      </c>
      <c r="B159" s="68" t="s">
        <v>41</v>
      </c>
      <c r="C159" s="378"/>
      <c r="D159" s="372"/>
      <c r="E159" s="372"/>
      <c r="F159" s="372"/>
      <c r="G159" s="372"/>
      <c r="H159" s="372"/>
      <c r="I159" s="372"/>
      <c r="J159" s="373"/>
      <c r="K159" s="373"/>
      <c r="L159" s="373"/>
      <c r="M159" s="373"/>
      <c r="N159" s="373"/>
      <c r="O159" s="373"/>
      <c r="P159" s="373"/>
      <c r="Q159" s="373"/>
      <c r="R159" s="373"/>
      <c r="S159" s="373"/>
      <c r="T159" s="373"/>
      <c r="U159" s="363"/>
      <c r="V159" s="363"/>
      <c r="W159" s="363"/>
      <c r="X159" s="363"/>
      <c r="Y159" s="363"/>
      <c r="Z159" s="363"/>
      <c r="AA159" s="363"/>
      <c r="AB159" s="363"/>
      <c r="AC159" s="363"/>
      <c r="AD159" s="379"/>
      <c r="AE159" s="379"/>
      <c r="AF159" s="379"/>
      <c r="AG159" s="379"/>
      <c r="AH159" s="379"/>
      <c r="AI159" s="379"/>
      <c r="AJ159" s="375"/>
      <c r="AK159" s="375"/>
      <c r="AL159" s="375"/>
      <c r="AM159" s="375"/>
      <c r="AN159" s="375"/>
      <c r="AO159" s="367"/>
      <c r="AP159" s="367"/>
      <c r="AQ159" s="367"/>
      <c r="AR159" s="372"/>
      <c r="AS159" s="372"/>
      <c r="AT159" s="372"/>
      <c r="AU159" s="367"/>
      <c r="AV159" s="367"/>
      <c r="AW159" s="367"/>
      <c r="AX159" s="367"/>
      <c r="AY159" s="367"/>
      <c r="AZ159" s="363"/>
      <c r="BA159" s="363"/>
      <c r="BB159" s="363"/>
      <c r="BC159" s="363"/>
      <c r="BD159" s="363"/>
      <c r="BE159" s="363"/>
      <c r="BF159" s="367"/>
      <c r="BG159" s="367"/>
      <c r="BH159" s="367"/>
      <c r="BI159" s="367"/>
      <c r="BJ159" s="367"/>
      <c r="BK159" s="367"/>
      <c r="BL159" s="399"/>
      <c r="BM159" s="367"/>
      <c r="BN159" s="367"/>
      <c r="BO159" s="367"/>
      <c r="BP159" s="367"/>
      <c r="BQ159" s="367"/>
      <c r="BR159" s="367"/>
      <c r="BS159" s="367"/>
      <c r="BT159" s="367"/>
      <c r="BU159" s="367"/>
      <c r="BV159" s="367"/>
      <c r="BW159" s="367"/>
      <c r="BX159" s="367"/>
      <c r="BY159" s="367"/>
      <c r="BZ159" s="367"/>
      <c r="CA159" s="369"/>
      <c r="CB159" s="369"/>
      <c r="CC159" s="369"/>
      <c r="CD159" s="137" t="s">
        <v>255</v>
      </c>
      <c r="CE159" s="32" t="s">
        <v>255</v>
      </c>
      <c r="CF159" s="33" t="s">
        <v>255</v>
      </c>
      <c r="CG159" s="34" t="s">
        <v>255</v>
      </c>
      <c r="CH159" s="35" t="s">
        <v>255</v>
      </c>
      <c r="CI159" s="36" t="s">
        <v>255</v>
      </c>
      <c r="CJ159" s="37" t="str">
        <f t="shared" ref="CJ134:CJ181" si="120">IFERROR(AVERAGE(AA159,G159,AX159,BC159,BE159),"")</f>
        <v/>
      </c>
      <c r="CK159" s="258"/>
      <c r="CL159" s="224"/>
      <c r="CM159" s="224"/>
      <c r="CN159" s="38">
        <f t="shared" si="113"/>
        <v>0</v>
      </c>
      <c r="CO159" s="83" t="str">
        <f t="shared" si="114"/>
        <v/>
      </c>
      <c r="CP159" s="84" t="str">
        <f t="shared" si="115"/>
        <v/>
      </c>
      <c r="CQ159" s="85" t="str">
        <f t="shared" si="116"/>
        <v/>
      </c>
      <c r="CR159" s="86" t="str">
        <f t="shared" si="117"/>
        <v/>
      </c>
      <c r="CS159" s="87" t="str">
        <f t="shared" si="118"/>
        <v/>
      </c>
      <c r="CT159" s="84" t="str">
        <f t="shared" si="119"/>
        <v/>
      </c>
      <c r="CU159" s="85" t="str">
        <f t="shared" si="101"/>
        <v/>
      </c>
      <c r="CV159" s="86"/>
      <c r="CW159" s="87" t="str">
        <f t="shared" si="102"/>
        <v/>
      </c>
      <c r="CX159" s="88" t="str">
        <f t="shared" si="103"/>
        <v/>
      </c>
      <c r="CY159" s="85" t="str">
        <f t="shared" si="104"/>
        <v/>
      </c>
      <c r="CZ159" s="86"/>
      <c r="DA159" s="87" t="str">
        <f t="shared" si="105"/>
        <v/>
      </c>
      <c r="DB159" s="84" t="str">
        <f t="shared" si="106"/>
        <v/>
      </c>
      <c r="DC159" s="85" t="str">
        <f t="shared" si="107"/>
        <v/>
      </c>
      <c r="DD159" s="89" t="str">
        <f t="shared" si="108"/>
        <v/>
      </c>
      <c r="DE159" s="87" t="str">
        <f t="shared" si="109"/>
        <v/>
      </c>
      <c r="DF159" s="84" t="str">
        <f t="shared" si="110"/>
        <v/>
      </c>
      <c r="DG159" s="85" t="str">
        <f t="shared" si="111"/>
        <v/>
      </c>
      <c r="DH159" s="86" t="str">
        <f t="shared" si="112"/>
        <v/>
      </c>
      <c r="DI159" s="87" t="str">
        <f t="shared" si="100"/>
        <v/>
      </c>
      <c r="DJ159" s="247"/>
    </row>
    <row r="160" spans="1:114" ht="28.8" thickBot="1">
      <c r="A160" s="57" t="s">
        <v>165</v>
      </c>
      <c r="B160" s="68" t="s">
        <v>41</v>
      </c>
      <c r="C160" s="378"/>
      <c r="D160" s="372"/>
      <c r="E160" s="372"/>
      <c r="F160" s="372"/>
      <c r="G160" s="372"/>
      <c r="H160" s="372"/>
      <c r="I160" s="372"/>
      <c r="J160" s="373"/>
      <c r="K160" s="373"/>
      <c r="L160" s="373"/>
      <c r="M160" s="373"/>
      <c r="N160" s="373"/>
      <c r="O160" s="373"/>
      <c r="P160" s="373"/>
      <c r="Q160" s="373"/>
      <c r="R160" s="373"/>
      <c r="S160" s="373"/>
      <c r="T160" s="373"/>
      <c r="U160" s="363"/>
      <c r="V160" s="363"/>
      <c r="W160" s="363"/>
      <c r="X160" s="363"/>
      <c r="Y160" s="363"/>
      <c r="Z160" s="363"/>
      <c r="AA160" s="363"/>
      <c r="AB160" s="363"/>
      <c r="AC160" s="363"/>
      <c r="AD160" s="379"/>
      <c r="AE160" s="379"/>
      <c r="AF160" s="379"/>
      <c r="AG160" s="379"/>
      <c r="AH160" s="379"/>
      <c r="AI160" s="379"/>
      <c r="AJ160" s="375"/>
      <c r="AK160" s="375"/>
      <c r="AL160" s="375"/>
      <c r="AM160" s="375"/>
      <c r="AN160" s="375"/>
      <c r="AO160" s="367"/>
      <c r="AP160" s="367"/>
      <c r="AQ160" s="367"/>
      <c r="AR160" s="372"/>
      <c r="AS160" s="372"/>
      <c r="AT160" s="372"/>
      <c r="AU160" s="367"/>
      <c r="AV160" s="367"/>
      <c r="AW160" s="367"/>
      <c r="AX160" s="367"/>
      <c r="AY160" s="367"/>
      <c r="AZ160" s="363"/>
      <c r="BA160" s="363"/>
      <c r="BB160" s="363"/>
      <c r="BC160" s="363"/>
      <c r="BD160" s="363"/>
      <c r="BE160" s="363"/>
      <c r="BF160" s="367"/>
      <c r="BG160" s="367"/>
      <c r="BH160" s="367"/>
      <c r="BI160" s="367"/>
      <c r="BJ160" s="367"/>
      <c r="BK160" s="367"/>
      <c r="BL160" s="367"/>
      <c r="BM160" s="367"/>
      <c r="BN160" s="367"/>
      <c r="BO160" s="367"/>
      <c r="BP160" s="367"/>
      <c r="BQ160" s="367"/>
      <c r="BR160" s="367"/>
      <c r="BS160" s="367"/>
      <c r="BT160" s="367"/>
      <c r="BU160" s="367"/>
      <c r="BV160" s="367"/>
      <c r="BW160" s="367"/>
      <c r="BX160" s="367"/>
      <c r="BY160" s="367"/>
      <c r="BZ160" s="367"/>
      <c r="CA160" s="369"/>
      <c r="CB160" s="369"/>
      <c r="CC160" s="369"/>
      <c r="CD160" s="137" t="s">
        <v>255</v>
      </c>
      <c r="CE160" s="32" t="s">
        <v>255</v>
      </c>
      <c r="CF160" s="33" t="s">
        <v>255</v>
      </c>
      <c r="CG160" s="34" t="s">
        <v>255</v>
      </c>
      <c r="CH160" s="35" t="s">
        <v>255</v>
      </c>
      <c r="CI160" s="36" t="s">
        <v>255</v>
      </c>
      <c r="CJ160" s="37" t="str">
        <f t="shared" si="120"/>
        <v/>
      </c>
      <c r="CK160" s="258"/>
      <c r="CL160" s="224"/>
      <c r="CM160" s="224">
        <v>2.38</v>
      </c>
      <c r="CN160" s="38">
        <f t="shared" si="113"/>
        <v>0</v>
      </c>
      <c r="CO160" s="83" t="str">
        <f t="shared" si="114"/>
        <v/>
      </c>
      <c r="CP160" s="84" t="str">
        <f t="shared" si="115"/>
        <v/>
      </c>
      <c r="CQ160" s="85" t="str">
        <f t="shared" si="116"/>
        <v/>
      </c>
      <c r="CR160" s="86" t="str">
        <f t="shared" si="117"/>
        <v/>
      </c>
      <c r="CS160" s="87" t="str">
        <f t="shared" si="118"/>
        <v/>
      </c>
      <c r="CT160" s="84" t="str">
        <f t="shared" si="119"/>
        <v/>
      </c>
      <c r="CU160" s="85" t="str">
        <f t="shared" si="101"/>
        <v/>
      </c>
      <c r="CV160" s="86"/>
      <c r="CW160" s="87" t="str">
        <f t="shared" si="102"/>
        <v/>
      </c>
      <c r="CX160" s="88" t="str">
        <f t="shared" si="103"/>
        <v/>
      </c>
      <c r="CY160" s="85" t="str">
        <f t="shared" si="104"/>
        <v/>
      </c>
      <c r="CZ160" s="86"/>
      <c r="DA160" s="87" t="str">
        <f t="shared" si="105"/>
        <v/>
      </c>
      <c r="DB160" s="84" t="str">
        <f t="shared" si="106"/>
        <v/>
      </c>
      <c r="DC160" s="85" t="str">
        <f t="shared" si="107"/>
        <v/>
      </c>
      <c r="DD160" s="89" t="str">
        <f t="shared" si="108"/>
        <v/>
      </c>
      <c r="DE160" s="87" t="str">
        <f t="shared" si="109"/>
        <v/>
      </c>
      <c r="DF160" s="84" t="str">
        <f t="shared" si="110"/>
        <v/>
      </c>
      <c r="DG160" s="85" t="str">
        <f t="shared" si="111"/>
        <v/>
      </c>
      <c r="DH160" s="86" t="str">
        <f t="shared" si="112"/>
        <v/>
      </c>
      <c r="DI160" s="87" t="str">
        <f t="shared" si="100"/>
        <v/>
      </c>
      <c r="DJ160" s="247"/>
    </row>
    <row r="161" spans="1:114" ht="28.8" thickBot="1">
      <c r="A161" s="57" t="s">
        <v>230</v>
      </c>
      <c r="B161" s="68" t="s">
        <v>41</v>
      </c>
      <c r="C161" s="378"/>
      <c r="D161" s="372"/>
      <c r="E161" s="372"/>
      <c r="F161" s="372"/>
      <c r="G161" s="372"/>
      <c r="H161" s="372"/>
      <c r="I161" s="372"/>
      <c r="J161" s="373"/>
      <c r="K161" s="373"/>
      <c r="L161" s="373"/>
      <c r="M161" s="373"/>
      <c r="N161" s="373"/>
      <c r="O161" s="373"/>
      <c r="P161" s="373"/>
      <c r="Q161" s="373"/>
      <c r="R161" s="373"/>
      <c r="S161" s="373"/>
      <c r="T161" s="373"/>
      <c r="U161" s="363"/>
      <c r="V161" s="363"/>
      <c r="W161" s="363"/>
      <c r="X161" s="363"/>
      <c r="Y161" s="363"/>
      <c r="Z161" s="363"/>
      <c r="AA161" s="363"/>
      <c r="AB161" s="363"/>
      <c r="AC161" s="363"/>
      <c r="AD161" s="379"/>
      <c r="AE161" s="379"/>
      <c r="AF161" s="379"/>
      <c r="AG161" s="379"/>
      <c r="AH161" s="379"/>
      <c r="AI161" s="379"/>
      <c r="AJ161" s="375"/>
      <c r="AK161" s="375"/>
      <c r="AL161" s="375"/>
      <c r="AM161" s="375"/>
      <c r="AN161" s="375"/>
      <c r="AO161" s="367"/>
      <c r="AP161" s="367"/>
      <c r="AQ161" s="367"/>
      <c r="AR161" s="372"/>
      <c r="AS161" s="372"/>
      <c r="AT161" s="372"/>
      <c r="AU161" s="367"/>
      <c r="AV161" s="367"/>
      <c r="AW161" s="367"/>
      <c r="AX161" s="367"/>
      <c r="AY161" s="367"/>
      <c r="AZ161" s="363"/>
      <c r="BA161" s="363"/>
      <c r="BB161" s="363"/>
      <c r="BC161" s="363"/>
      <c r="BD161" s="363"/>
      <c r="BE161" s="363"/>
      <c r="BF161" s="367"/>
      <c r="BG161" s="367"/>
      <c r="BH161" s="367"/>
      <c r="BI161" s="367"/>
      <c r="BJ161" s="367"/>
      <c r="BK161" s="367"/>
      <c r="BL161" s="367"/>
      <c r="BM161" s="367"/>
      <c r="BN161" s="367"/>
      <c r="BO161" s="367"/>
      <c r="BP161" s="367"/>
      <c r="BQ161" s="367"/>
      <c r="BR161" s="367"/>
      <c r="BS161" s="367"/>
      <c r="BT161" s="367"/>
      <c r="BU161" s="367"/>
      <c r="BV161" s="367"/>
      <c r="BW161" s="367"/>
      <c r="BX161" s="367"/>
      <c r="BY161" s="367"/>
      <c r="BZ161" s="367"/>
      <c r="CA161" s="369"/>
      <c r="CB161" s="369"/>
      <c r="CC161" s="369"/>
      <c r="CD161" s="137" t="s">
        <v>255</v>
      </c>
      <c r="CE161" s="32" t="s">
        <v>255</v>
      </c>
      <c r="CF161" s="33" t="s">
        <v>255</v>
      </c>
      <c r="CG161" s="34" t="s">
        <v>255</v>
      </c>
      <c r="CH161" s="35" t="s">
        <v>255</v>
      </c>
      <c r="CI161" s="36" t="s">
        <v>255</v>
      </c>
      <c r="CJ161" s="37" t="str">
        <f t="shared" si="120"/>
        <v/>
      </c>
      <c r="CK161" s="258"/>
      <c r="CL161" s="224"/>
      <c r="CM161" s="224">
        <v>2.42</v>
      </c>
      <c r="CN161" s="38">
        <f t="shared" si="113"/>
        <v>0</v>
      </c>
      <c r="CO161" s="83" t="str">
        <f t="shared" si="114"/>
        <v/>
      </c>
      <c r="CP161" s="84" t="str">
        <f t="shared" si="115"/>
        <v/>
      </c>
      <c r="CQ161" s="85" t="str">
        <f t="shared" si="116"/>
        <v/>
      </c>
      <c r="CR161" s="86" t="str">
        <f t="shared" si="117"/>
        <v/>
      </c>
      <c r="CS161" s="87" t="str">
        <f t="shared" si="118"/>
        <v/>
      </c>
      <c r="CT161" s="84" t="str">
        <f t="shared" si="119"/>
        <v/>
      </c>
      <c r="CU161" s="85" t="str">
        <f t="shared" si="101"/>
        <v/>
      </c>
      <c r="CV161" s="86"/>
      <c r="CW161" s="87" t="str">
        <f t="shared" si="102"/>
        <v/>
      </c>
      <c r="CX161" s="88" t="str">
        <f t="shared" si="103"/>
        <v/>
      </c>
      <c r="CY161" s="85" t="str">
        <f t="shared" si="104"/>
        <v/>
      </c>
      <c r="CZ161" s="86"/>
      <c r="DA161" s="87" t="str">
        <f t="shared" si="105"/>
        <v/>
      </c>
      <c r="DB161" s="84" t="str">
        <f t="shared" si="106"/>
        <v/>
      </c>
      <c r="DC161" s="85" t="str">
        <f t="shared" si="107"/>
        <v/>
      </c>
      <c r="DD161" s="89" t="str">
        <f t="shared" si="108"/>
        <v/>
      </c>
      <c r="DE161" s="87" t="str">
        <f t="shared" si="109"/>
        <v/>
      </c>
      <c r="DF161" s="84" t="str">
        <f t="shared" si="110"/>
        <v/>
      </c>
      <c r="DG161" s="85" t="str">
        <f t="shared" si="111"/>
        <v/>
      </c>
      <c r="DH161" s="86" t="str">
        <f t="shared" si="112"/>
        <v/>
      </c>
      <c r="DI161" s="87" t="str">
        <f t="shared" si="100"/>
        <v/>
      </c>
      <c r="DJ161" s="247"/>
    </row>
    <row r="162" spans="1:114" ht="15" thickBot="1">
      <c r="A162" s="57" t="s">
        <v>166</v>
      </c>
      <c r="B162" s="68" t="s">
        <v>41</v>
      </c>
      <c r="C162" s="378"/>
      <c r="D162" s="372"/>
      <c r="E162" s="372"/>
      <c r="F162" s="372"/>
      <c r="G162" s="372"/>
      <c r="H162" s="372"/>
      <c r="I162" s="372"/>
      <c r="J162" s="373"/>
      <c r="K162" s="373"/>
      <c r="L162" s="373"/>
      <c r="M162" s="373"/>
      <c r="N162" s="373"/>
      <c r="O162" s="373"/>
      <c r="P162" s="373"/>
      <c r="Q162" s="373"/>
      <c r="R162" s="373"/>
      <c r="S162" s="373"/>
      <c r="T162" s="373"/>
      <c r="U162" s="363"/>
      <c r="V162" s="363"/>
      <c r="W162" s="363"/>
      <c r="X162" s="363"/>
      <c r="Y162" s="363"/>
      <c r="Z162" s="363"/>
      <c r="AA162" s="363"/>
      <c r="AB162" s="363"/>
      <c r="AC162" s="363"/>
      <c r="AD162" s="379"/>
      <c r="AE162" s="379"/>
      <c r="AF162" s="379"/>
      <c r="AG162" s="379"/>
      <c r="AH162" s="379"/>
      <c r="AI162" s="379"/>
      <c r="AJ162" s="375"/>
      <c r="AK162" s="375"/>
      <c r="AL162" s="375"/>
      <c r="AM162" s="375"/>
      <c r="AN162" s="375"/>
      <c r="AO162" s="367"/>
      <c r="AP162" s="367"/>
      <c r="AQ162" s="367"/>
      <c r="AR162" s="372"/>
      <c r="AS162" s="372"/>
      <c r="AT162" s="372"/>
      <c r="AU162" s="367"/>
      <c r="AV162" s="367"/>
      <c r="AW162" s="367"/>
      <c r="AX162" s="367"/>
      <c r="AY162" s="367"/>
      <c r="AZ162" s="363"/>
      <c r="BA162" s="363"/>
      <c r="BB162" s="363"/>
      <c r="BC162" s="363"/>
      <c r="BD162" s="363"/>
      <c r="BE162" s="363"/>
      <c r="BF162" s="367"/>
      <c r="BG162" s="367"/>
      <c r="BH162" s="367"/>
      <c r="BI162" s="367"/>
      <c r="BJ162" s="367"/>
      <c r="BK162" s="367"/>
      <c r="BL162" s="367"/>
      <c r="BM162" s="367"/>
      <c r="BN162" s="367"/>
      <c r="BO162" s="367"/>
      <c r="BP162" s="367"/>
      <c r="BQ162" s="367"/>
      <c r="BR162" s="367"/>
      <c r="BS162" s="367"/>
      <c r="BT162" s="367"/>
      <c r="BU162" s="367"/>
      <c r="BV162" s="367"/>
      <c r="BW162" s="367"/>
      <c r="BX162" s="367"/>
      <c r="BY162" s="367"/>
      <c r="BZ162" s="367"/>
      <c r="CA162" s="369"/>
      <c r="CB162" s="369"/>
      <c r="CC162" s="369"/>
      <c r="CD162" s="137" t="s">
        <v>255</v>
      </c>
      <c r="CE162" s="32" t="s">
        <v>255</v>
      </c>
      <c r="CF162" s="33" t="s">
        <v>255</v>
      </c>
      <c r="CG162" s="34" t="s">
        <v>255</v>
      </c>
      <c r="CH162" s="35" t="s">
        <v>255</v>
      </c>
      <c r="CI162" s="36" t="s">
        <v>255</v>
      </c>
      <c r="CJ162" s="37" t="str">
        <f t="shared" si="120"/>
        <v/>
      </c>
      <c r="CK162" s="258"/>
      <c r="CL162" s="224"/>
      <c r="CM162" s="224">
        <v>2.14</v>
      </c>
      <c r="CN162" s="38">
        <f t="shared" si="113"/>
        <v>0</v>
      </c>
      <c r="CO162" s="83" t="str">
        <f t="shared" si="114"/>
        <v/>
      </c>
      <c r="CP162" s="84" t="str">
        <f t="shared" si="115"/>
        <v/>
      </c>
      <c r="CQ162" s="85" t="str">
        <f t="shared" si="116"/>
        <v/>
      </c>
      <c r="CR162" s="86" t="str">
        <f t="shared" si="117"/>
        <v/>
      </c>
      <c r="CS162" s="87" t="str">
        <f t="shared" si="118"/>
        <v/>
      </c>
      <c r="CT162" s="84" t="str">
        <f t="shared" si="119"/>
        <v/>
      </c>
      <c r="CU162" s="85" t="str">
        <f t="shared" si="101"/>
        <v/>
      </c>
      <c r="CV162" s="86"/>
      <c r="CW162" s="87" t="str">
        <f t="shared" si="102"/>
        <v/>
      </c>
      <c r="CX162" s="88" t="str">
        <f t="shared" si="103"/>
        <v/>
      </c>
      <c r="CY162" s="85" t="str">
        <f t="shared" si="104"/>
        <v/>
      </c>
      <c r="CZ162" s="86"/>
      <c r="DA162" s="87" t="str">
        <f t="shared" si="105"/>
        <v/>
      </c>
      <c r="DB162" s="84" t="str">
        <f t="shared" si="106"/>
        <v/>
      </c>
      <c r="DC162" s="85" t="str">
        <f t="shared" si="107"/>
        <v/>
      </c>
      <c r="DD162" s="89" t="str">
        <f t="shared" si="108"/>
        <v/>
      </c>
      <c r="DE162" s="87" t="str">
        <f t="shared" si="109"/>
        <v/>
      </c>
      <c r="DF162" s="84" t="str">
        <f t="shared" si="110"/>
        <v/>
      </c>
      <c r="DG162" s="85" t="str">
        <f t="shared" si="111"/>
        <v/>
      </c>
      <c r="DH162" s="86" t="str">
        <f t="shared" si="112"/>
        <v/>
      </c>
      <c r="DI162" s="87" t="str">
        <f t="shared" si="100"/>
        <v/>
      </c>
      <c r="DJ162" s="247"/>
    </row>
    <row r="163" spans="1:114" ht="28.8" thickBot="1">
      <c r="A163" s="57" t="s">
        <v>167</v>
      </c>
      <c r="B163" s="68" t="s">
        <v>41</v>
      </c>
      <c r="C163" s="378"/>
      <c r="D163" s="372"/>
      <c r="E163" s="372"/>
      <c r="F163" s="372"/>
      <c r="G163" s="372"/>
      <c r="H163" s="372"/>
      <c r="I163" s="372"/>
      <c r="J163" s="373"/>
      <c r="K163" s="373"/>
      <c r="L163" s="373"/>
      <c r="M163" s="373"/>
      <c r="N163" s="373"/>
      <c r="O163" s="373"/>
      <c r="P163" s="373"/>
      <c r="Q163" s="373"/>
      <c r="R163" s="373"/>
      <c r="S163" s="373"/>
      <c r="T163" s="373"/>
      <c r="U163" s="363"/>
      <c r="V163" s="363"/>
      <c r="W163" s="363"/>
      <c r="X163" s="363"/>
      <c r="Y163" s="363"/>
      <c r="Z163" s="363"/>
      <c r="AA163" s="363"/>
      <c r="AB163" s="363"/>
      <c r="AC163" s="363"/>
      <c r="AD163" s="379"/>
      <c r="AE163" s="379"/>
      <c r="AF163" s="379"/>
      <c r="AG163" s="379"/>
      <c r="AH163" s="379"/>
      <c r="AI163" s="379"/>
      <c r="AJ163" s="375"/>
      <c r="AK163" s="375"/>
      <c r="AL163" s="375"/>
      <c r="AM163" s="375"/>
      <c r="AN163" s="375"/>
      <c r="AO163" s="367"/>
      <c r="AP163" s="367"/>
      <c r="AQ163" s="367"/>
      <c r="AR163" s="372"/>
      <c r="AS163" s="372"/>
      <c r="AT163" s="372"/>
      <c r="AU163" s="367"/>
      <c r="AV163" s="367"/>
      <c r="AW163" s="367"/>
      <c r="AX163" s="367"/>
      <c r="AY163" s="367"/>
      <c r="AZ163" s="363"/>
      <c r="BA163" s="363"/>
      <c r="BB163" s="363"/>
      <c r="BC163" s="363"/>
      <c r="BD163" s="363"/>
      <c r="BE163" s="363"/>
      <c r="BF163" s="367"/>
      <c r="BG163" s="367"/>
      <c r="BH163" s="367"/>
      <c r="BI163" s="367"/>
      <c r="BJ163" s="367"/>
      <c r="BK163" s="367"/>
      <c r="BL163" s="367"/>
      <c r="BM163" s="367"/>
      <c r="BN163" s="367"/>
      <c r="BO163" s="367"/>
      <c r="BP163" s="367"/>
      <c r="BQ163" s="367"/>
      <c r="BR163" s="367"/>
      <c r="BS163" s="367"/>
      <c r="BT163" s="367"/>
      <c r="BU163" s="367"/>
      <c r="BV163" s="367"/>
      <c r="BW163" s="367"/>
      <c r="BX163" s="367"/>
      <c r="BY163" s="367"/>
      <c r="BZ163" s="367"/>
      <c r="CA163" s="369"/>
      <c r="CB163" s="369"/>
      <c r="CC163" s="369"/>
      <c r="CD163" s="137" t="s">
        <v>255</v>
      </c>
      <c r="CE163" s="32" t="s">
        <v>255</v>
      </c>
      <c r="CF163" s="33" t="s">
        <v>255</v>
      </c>
      <c r="CG163" s="34" t="s">
        <v>255</v>
      </c>
      <c r="CH163" s="35" t="s">
        <v>255</v>
      </c>
      <c r="CI163" s="36" t="s">
        <v>255</v>
      </c>
      <c r="CJ163" s="37" t="str">
        <f t="shared" si="120"/>
        <v/>
      </c>
      <c r="CK163" s="258"/>
      <c r="CL163" s="224"/>
      <c r="CM163" s="224"/>
      <c r="CN163" s="38">
        <f t="shared" si="113"/>
        <v>0</v>
      </c>
      <c r="CO163" s="83" t="str">
        <f t="shared" si="114"/>
        <v/>
      </c>
      <c r="CP163" s="84" t="str">
        <f t="shared" si="115"/>
        <v/>
      </c>
      <c r="CQ163" s="85" t="str">
        <f t="shared" si="116"/>
        <v/>
      </c>
      <c r="CR163" s="86" t="str">
        <f t="shared" si="117"/>
        <v/>
      </c>
      <c r="CS163" s="87" t="str">
        <f t="shared" si="118"/>
        <v/>
      </c>
      <c r="CT163" s="84" t="str">
        <f t="shared" si="119"/>
        <v/>
      </c>
      <c r="CU163" s="85" t="str">
        <f t="shared" si="101"/>
        <v/>
      </c>
      <c r="CV163" s="86"/>
      <c r="CW163" s="87" t="str">
        <f t="shared" si="102"/>
        <v/>
      </c>
      <c r="CX163" s="88" t="str">
        <f t="shared" si="103"/>
        <v/>
      </c>
      <c r="CY163" s="85" t="str">
        <f t="shared" si="104"/>
        <v/>
      </c>
      <c r="CZ163" s="86"/>
      <c r="DA163" s="87" t="str">
        <f t="shared" si="105"/>
        <v/>
      </c>
      <c r="DB163" s="84" t="str">
        <f t="shared" si="106"/>
        <v/>
      </c>
      <c r="DC163" s="85" t="str">
        <f t="shared" si="107"/>
        <v/>
      </c>
      <c r="DD163" s="89" t="str">
        <f t="shared" si="108"/>
        <v/>
      </c>
      <c r="DE163" s="87" t="str">
        <f t="shared" si="109"/>
        <v/>
      </c>
      <c r="DF163" s="84" t="str">
        <f t="shared" si="110"/>
        <v/>
      </c>
      <c r="DG163" s="85" t="str">
        <f t="shared" si="111"/>
        <v/>
      </c>
      <c r="DH163" s="86" t="str">
        <f t="shared" si="112"/>
        <v/>
      </c>
      <c r="DI163" s="87" t="str">
        <f t="shared" si="100"/>
        <v/>
      </c>
      <c r="DJ163" s="247"/>
    </row>
    <row r="164" spans="1:114" ht="15" thickBot="1">
      <c r="A164" s="57" t="s">
        <v>229</v>
      </c>
      <c r="B164" s="68" t="s">
        <v>41</v>
      </c>
      <c r="C164" s="378"/>
      <c r="D164" s="372"/>
      <c r="E164" s="372"/>
      <c r="F164" s="372"/>
      <c r="G164" s="372"/>
      <c r="H164" s="372"/>
      <c r="I164" s="372"/>
      <c r="J164" s="373"/>
      <c r="K164" s="373"/>
      <c r="L164" s="373"/>
      <c r="M164" s="373"/>
      <c r="N164" s="373"/>
      <c r="O164" s="373"/>
      <c r="P164" s="373"/>
      <c r="Q164" s="373"/>
      <c r="R164" s="373"/>
      <c r="S164" s="373"/>
      <c r="T164" s="373"/>
      <c r="U164" s="363"/>
      <c r="V164" s="363"/>
      <c r="W164" s="363"/>
      <c r="X164" s="363"/>
      <c r="Y164" s="363"/>
      <c r="Z164" s="363"/>
      <c r="AA164" s="363"/>
      <c r="AB164" s="363"/>
      <c r="AC164" s="363"/>
      <c r="AD164" s="379"/>
      <c r="AE164" s="379"/>
      <c r="AF164" s="379"/>
      <c r="AG164" s="379"/>
      <c r="AH164" s="379"/>
      <c r="AI164" s="379"/>
      <c r="AJ164" s="375"/>
      <c r="AK164" s="375"/>
      <c r="AL164" s="375"/>
      <c r="AM164" s="375"/>
      <c r="AN164" s="375"/>
      <c r="AO164" s="367"/>
      <c r="AP164" s="367"/>
      <c r="AQ164" s="367"/>
      <c r="AR164" s="372"/>
      <c r="AS164" s="372"/>
      <c r="AT164" s="372"/>
      <c r="AU164" s="367"/>
      <c r="AV164" s="367"/>
      <c r="AW164" s="367"/>
      <c r="AX164" s="367"/>
      <c r="AY164" s="367"/>
      <c r="AZ164" s="363"/>
      <c r="BA164" s="363"/>
      <c r="BB164" s="363"/>
      <c r="BC164" s="363"/>
      <c r="BD164" s="363"/>
      <c r="BE164" s="363"/>
      <c r="BF164" s="367"/>
      <c r="BG164" s="367"/>
      <c r="BH164" s="367"/>
      <c r="BI164" s="367"/>
      <c r="BJ164" s="367"/>
      <c r="BK164" s="367"/>
      <c r="BL164" s="367"/>
      <c r="BM164" s="367"/>
      <c r="BN164" s="367"/>
      <c r="BO164" s="367"/>
      <c r="BP164" s="367"/>
      <c r="BQ164" s="367"/>
      <c r="BR164" s="367"/>
      <c r="BS164" s="367"/>
      <c r="BT164" s="367"/>
      <c r="BU164" s="367"/>
      <c r="BV164" s="367"/>
      <c r="BW164" s="367"/>
      <c r="BX164" s="367"/>
      <c r="BY164" s="367"/>
      <c r="BZ164" s="367"/>
      <c r="CA164" s="369"/>
      <c r="CB164" s="369"/>
      <c r="CC164" s="369"/>
      <c r="CD164" s="137" t="s">
        <v>255</v>
      </c>
      <c r="CE164" s="32" t="s">
        <v>255</v>
      </c>
      <c r="CF164" s="33" t="s">
        <v>255</v>
      </c>
      <c r="CG164" s="34" t="s">
        <v>255</v>
      </c>
      <c r="CH164" s="35" t="s">
        <v>255</v>
      </c>
      <c r="CI164" s="36" t="s">
        <v>255</v>
      </c>
      <c r="CJ164" s="37" t="str">
        <f t="shared" si="120"/>
        <v/>
      </c>
      <c r="CK164" s="258"/>
      <c r="CL164" s="224"/>
      <c r="CM164" s="224"/>
      <c r="CN164" s="38">
        <f t="shared" si="113"/>
        <v>0</v>
      </c>
      <c r="CO164" s="83" t="str">
        <f t="shared" si="114"/>
        <v/>
      </c>
      <c r="CP164" s="84" t="str">
        <f t="shared" si="115"/>
        <v/>
      </c>
      <c r="CQ164" s="85" t="str">
        <f t="shared" si="116"/>
        <v/>
      </c>
      <c r="CR164" s="86" t="str">
        <f t="shared" si="117"/>
        <v/>
      </c>
      <c r="CS164" s="87" t="str">
        <f t="shared" si="118"/>
        <v/>
      </c>
      <c r="CT164" s="84" t="str">
        <f t="shared" si="119"/>
        <v/>
      </c>
      <c r="CU164" s="85" t="str">
        <f t="shared" si="101"/>
        <v/>
      </c>
      <c r="CV164" s="86"/>
      <c r="CW164" s="87" t="str">
        <f t="shared" si="102"/>
        <v/>
      </c>
      <c r="CX164" s="88" t="str">
        <f t="shared" si="103"/>
        <v/>
      </c>
      <c r="CY164" s="85" t="str">
        <f t="shared" si="104"/>
        <v/>
      </c>
      <c r="CZ164" s="86"/>
      <c r="DA164" s="87" t="str">
        <f t="shared" si="105"/>
        <v/>
      </c>
      <c r="DB164" s="84" t="str">
        <f t="shared" si="106"/>
        <v/>
      </c>
      <c r="DC164" s="85" t="str">
        <f t="shared" si="107"/>
        <v/>
      </c>
      <c r="DD164" s="89" t="str">
        <f t="shared" si="108"/>
        <v/>
      </c>
      <c r="DE164" s="87" t="str">
        <f t="shared" si="109"/>
        <v/>
      </c>
      <c r="DF164" s="84" t="str">
        <f t="shared" si="110"/>
        <v/>
      </c>
      <c r="DG164" s="85" t="str">
        <f t="shared" si="111"/>
        <v/>
      </c>
      <c r="DH164" s="86" t="str">
        <f t="shared" si="112"/>
        <v/>
      </c>
      <c r="DI164" s="87" t="str">
        <f t="shared" si="100"/>
        <v/>
      </c>
      <c r="DJ164" s="247"/>
    </row>
    <row r="165" spans="1:114" ht="28.8" thickBot="1">
      <c r="A165" s="57" t="s">
        <v>168</v>
      </c>
      <c r="B165" s="68" t="s">
        <v>41</v>
      </c>
      <c r="C165" s="378"/>
      <c r="D165" s="372"/>
      <c r="E165" s="372"/>
      <c r="F165" s="372"/>
      <c r="G165" s="372"/>
      <c r="H165" s="372"/>
      <c r="I165" s="372"/>
      <c r="J165" s="373"/>
      <c r="K165" s="373"/>
      <c r="L165" s="373"/>
      <c r="M165" s="373"/>
      <c r="N165" s="373"/>
      <c r="O165" s="373"/>
      <c r="P165" s="373"/>
      <c r="Q165" s="373"/>
      <c r="R165" s="373"/>
      <c r="S165" s="373"/>
      <c r="T165" s="373"/>
      <c r="U165" s="363"/>
      <c r="V165" s="363"/>
      <c r="W165" s="363"/>
      <c r="X165" s="363"/>
      <c r="Y165" s="363"/>
      <c r="Z165" s="363"/>
      <c r="AA165" s="363"/>
      <c r="AB165" s="363"/>
      <c r="AC165" s="363"/>
      <c r="AD165" s="379"/>
      <c r="AE165" s="379"/>
      <c r="AF165" s="379"/>
      <c r="AG165" s="379"/>
      <c r="AH165" s="379"/>
      <c r="AI165" s="379"/>
      <c r="AJ165" s="375"/>
      <c r="AK165" s="375"/>
      <c r="AL165" s="375"/>
      <c r="AM165" s="375"/>
      <c r="AN165" s="375"/>
      <c r="AO165" s="367"/>
      <c r="AP165" s="367"/>
      <c r="AQ165" s="367"/>
      <c r="AR165" s="372"/>
      <c r="AS165" s="372"/>
      <c r="AT165" s="372"/>
      <c r="AU165" s="367"/>
      <c r="AV165" s="367"/>
      <c r="AW165" s="367"/>
      <c r="AX165" s="367"/>
      <c r="AY165" s="367"/>
      <c r="AZ165" s="363"/>
      <c r="BA165" s="363"/>
      <c r="BB165" s="363"/>
      <c r="BC165" s="363"/>
      <c r="BD165" s="363"/>
      <c r="BE165" s="363"/>
      <c r="BF165" s="367"/>
      <c r="BG165" s="367"/>
      <c r="BH165" s="367"/>
      <c r="BI165" s="367"/>
      <c r="BJ165" s="367"/>
      <c r="BK165" s="367"/>
      <c r="BL165" s="367"/>
      <c r="BM165" s="367"/>
      <c r="BN165" s="367"/>
      <c r="BO165" s="367"/>
      <c r="BP165" s="367"/>
      <c r="BQ165" s="367"/>
      <c r="BR165" s="367"/>
      <c r="BS165" s="367"/>
      <c r="BT165" s="367"/>
      <c r="BU165" s="367"/>
      <c r="BV165" s="367"/>
      <c r="BW165" s="367"/>
      <c r="BX165" s="367"/>
      <c r="BY165" s="367"/>
      <c r="BZ165" s="367"/>
      <c r="CA165" s="369"/>
      <c r="CB165" s="369"/>
      <c r="CC165" s="369"/>
      <c r="CD165" s="137" t="s">
        <v>255</v>
      </c>
      <c r="CE165" s="32" t="s">
        <v>255</v>
      </c>
      <c r="CF165" s="33" t="s">
        <v>255</v>
      </c>
      <c r="CG165" s="34" t="s">
        <v>255</v>
      </c>
      <c r="CH165" s="35" t="s">
        <v>255</v>
      </c>
      <c r="CI165" s="36" t="s">
        <v>255</v>
      </c>
      <c r="CJ165" s="37" t="str">
        <f t="shared" si="120"/>
        <v/>
      </c>
      <c r="CK165" s="258"/>
      <c r="CL165" s="224"/>
      <c r="CM165" s="224"/>
      <c r="CN165" s="38">
        <f t="shared" si="113"/>
        <v>0</v>
      </c>
      <c r="CO165" s="83" t="str">
        <f t="shared" si="114"/>
        <v/>
      </c>
      <c r="CP165" s="84" t="str">
        <f t="shared" si="115"/>
        <v/>
      </c>
      <c r="CQ165" s="85" t="str">
        <f t="shared" si="116"/>
        <v/>
      </c>
      <c r="CR165" s="86" t="str">
        <f t="shared" si="117"/>
        <v/>
      </c>
      <c r="CS165" s="87" t="str">
        <f t="shared" si="118"/>
        <v/>
      </c>
      <c r="CT165" s="84" t="str">
        <f t="shared" si="119"/>
        <v/>
      </c>
      <c r="CU165" s="85" t="str">
        <f t="shared" si="101"/>
        <v/>
      </c>
      <c r="CV165" s="86"/>
      <c r="CW165" s="87" t="str">
        <f t="shared" si="102"/>
        <v/>
      </c>
      <c r="CX165" s="88" t="str">
        <f t="shared" si="103"/>
        <v/>
      </c>
      <c r="CY165" s="85" t="str">
        <f t="shared" si="104"/>
        <v/>
      </c>
      <c r="CZ165" s="86"/>
      <c r="DA165" s="87" t="str">
        <f t="shared" si="105"/>
        <v/>
      </c>
      <c r="DB165" s="84" t="str">
        <f t="shared" si="106"/>
        <v/>
      </c>
      <c r="DC165" s="85" t="str">
        <f t="shared" si="107"/>
        <v/>
      </c>
      <c r="DD165" s="89" t="str">
        <f t="shared" si="108"/>
        <v/>
      </c>
      <c r="DE165" s="87" t="str">
        <f t="shared" si="109"/>
        <v/>
      </c>
      <c r="DF165" s="84" t="str">
        <f t="shared" si="110"/>
        <v/>
      </c>
      <c r="DG165" s="85" t="str">
        <f t="shared" si="111"/>
        <v/>
      </c>
      <c r="DH165" s="86" t="str">
        <f t="shared" si="112"/>
        <v/>
      </c>
      <c r="DI165" s="87" t="str">
        <f t="shared" si="100"/>
        <v/>
      </c>
      <c r="DJ165" s="247"/>
    </row>
    <row r="166" spans="1:114" ht="28.8" thickBot="1">
      <c r="A166" s="57" t="s">
        <v>169</v>
      </c>
      <c r="B166" s="68" t="s">
        <v>41</v>
      </c>
      <c r="C166" s="378"/>
      <c r="D166" s="372"/>
      <c r="E166" s="372"/>
      <c r="F166" s="372"/>
      <c r="G166" s="372"/>
      <c r="H166" s="372"/>
      <c r="I166" s="372"/>
      <c r="J166" s="373"/>
      <c r="K166" s="373"/>
      <c r="L166" s="373"/>
      <c r="M166" s="373"/>
      <c r="N166" s="373"/>
      <c r="O166" s="373"/>
      <c r="P166" s="373"/>
      <c r="Q166" s="373"/>
      <c r="R166" s="373"/>
      <c r="S166" s="373"/>
      <c r="T166" s="373"/>
      <c r="U166" s="363"/>
      <c r="V166" s="363"/>
      <c r="W166" s="363"/>
      <c r="X166" s="363"/>
      <c r="Y166" s="363"/>
      <c r="Z166" s="363"/>
      <c r="AA166" s="363"/>
      <c r="AB166" s="363"/>
      <c r="AC166" s="363"/>
      <c r="AD166" s="379"/>
      <c r="AE166" s="379"/>
      <c r="AF166" s="379"/>
      <c r="AG166" s="379"/>
      <c r="AH166" s="379"/>
      <c r="AI166" s="379"/>
      <c r="AJ166" s="375"/>
      <c r="AK166" s="375"/>
      <c r="AL166" s="375"/>
      <c r="AM166" s="375"/>
      <c r="AN166" s="375"/>
      <c r="AO166" s="367"/>
      <c r="AP166" s="367"/>
      <c r="AQ166" s="367"/>
      <c r="AR166" s="372"/>
      <c r="AS166" s="372"/>
      <c r="AT166" s="372"/>
      <c r="AU166" s="367"/>
      <c r="AV166" s="367"/>
      <c r="AW166" s="367"/>
      <c r="AX166" s="367"/>
      <c r="AY166" s="367"/>
      <c r="AZ166" s="363"/>
      <c r="BA166" s="363"/>
      <c r="BB166" s="363"/>
      <c r="BC166" s="363"/>
      <c r="BD166" s="363"/>
      <c r="BE166" s="363"/>
      <c r="BF166" s="367"/>
      <c r="BG166" s="367"/>
      <c r="BH166" s="367"/>
      <c r="BI166" s="367"/>
      <c r="BJ166" s="367"/>
      <c r="BK166" s="367"/>
      <c r="BL166" s="367"/>
      <c r="BM166" s="367"/>
      <c r="BN166" s="367"/>
      <c r="BO166" s="367"/>
      <c r="BP166" s="367"/>
      <c r="BQ166" s="367"/>
      <c r="BR166" s="367"/>
      <c r="BS166" s="367"/>
      <c r="BT166" s="367"/>
      <c r="BU166" s="367"/>
      <c r="BV166" s="367"/>
      <c r="BW166" s="367"/>
      <c r="BX166" s="367"/>
      <c r="BY166" s="367"/>
      <c r="BZ166" s="367"/>
      <c r="CA166" s="369"/>
      <c r="CB166" s="369"/>
      <c r="CC166" s="369"/>
      <c r="CD166" s="137" t="s">
        <v>255</v>
      </c>
      <c r="CE166" s="32" t="s">
        <v>255</v>
      </c>
      <c r="CF166" s="33" t="s">
        <v>255</v>
      </c>
      <c r="CG166" s="34" t="s">
        <v>255</v>
      </c>
      <c r="CH166" s="35" t="s">
        <v>255</v>
      </c>
      <c r="CI166" s="36" t="s">
        <v>255</v>
      </c>
      <c r="CJ166" s="37" t="str">
        <f t="shared" si="120"/>
        <v/>
      </c>
      <c r="CK166" s="258"/>
      <c r="CL166" s="224"/>
      <c r="CM166" s="224"/>
      <c r="CN166" s="38">
        <f t="shared" si="113"/>
        <v>0</v>
      </c>
      <c r="CO166" s="83" t="str">
        <f t="shared" si="114"/>
        <v/>
      </c>
      <c r="CP166" s="84" t="str">
        <f t="shared" si="115"/>
        <v/>
      </c>
      <c r="CQ166" s="85" t="str">
        <f t="shared" si="116"/>
        <v/>
      </c>
      <c r="CR166" s="86" t="str">
        <f t="shared" si="117"/>
        <v/>
      </c>
      <c r="CS166" s="87" t="str">
        <f t="shared" si="118"/>
        <v/>
      </c>
      <c r="CT166" s="84" t="str">
        <f t="shared" si="119"/>
        <v/>
      </c>
      <c r="CU166" s="85" t="str">
        <f t="shared" si="101"/>
        <v/>
      </c>
      <c r="CV166" s="86"/>
      <c r="CW166" s="87" t="str">
        <f t="shared" si="102"/>
        <v/>
      </c>
      <c r="CX166" s="88" t="str">
        <f t="shared" si="103"/>
        <v/>
      </c>
      <c r="CY166" s="85" t="str">
        <f t="shared" si="104"/>
        <v/>
      </c>
      <c r="CZ166" s="86"/>
      <c r="DA166" s="87" t="str">
        <f t="shared" si="105"/>
        <v/>
      </c>
      <c r="DB166" s="84" t="str">
        <f t="shared" si="106"/>
        <v/>
      </c>
      <c r="DC166" s="85" t="str">
        <f t="shared" si="107"/>
        <v/>
      </c>
      <c r="DD166" s="89" t="str">
        <f t="shared" si="108"/>
        <v/>
      </c>
      <c r="DE166" s="87" t="str">
        <f t="shared" si="109"/>
        <v/>
      </c>
      <c r="DF166" s="84" t="str">
        <f t="shared" si="110"/>
        <v/>
      </c>
      <c r="DG166" s="85" t="str">
        <f t="shared" si="111"/>
        <v/>
      </c>
      <c r="DH166" s="86" t="str">
        <f t="shared" si="112"/>
        <v/>
      </c>
      <c r="DI166" s="87" t="str">
        <f t="shared" si="100"/>
        <v/>
      </c>
      <c r="DJ166" s="247"/>
    </row>
    <row r="167" spans="1:114" ht="15" thickBot="1">
      <c r="A167" s="57" t="s">
        <v>170</v>
      </c>
      <c r="B167" s="68" t="s">
        <v>41</v>
      </c>
      <c r="C167" s="378"/>
      <c r="D167" s="372"/>
      <c r="E167" s="372"/>
      <c r="F167" s="372"/>
      <c r="G167" s="372"/>
      <c r="H167" s="372"/>
      <c r="I167" s="372"/>
      <c r="J167" s="373"/>
      <c r="K167" s="373"/>
      <c r="L167" s="373"/>
      <c r="M167" s="373"/>
      <c r="N167" s="373"/>
      <c r="O167" s="373"/>
      <c r="P167" s="373"/>
      <c r="Q167" s="373"/>
      <c r="R167" s="373"/>
      <c r="S167" s="373"/>
      <c r="T167" s="373"/>
      <c r="U167" s="363"/>
      <c r="V167" s="363"/>
      <c r="W167" s="363"/>
      <c r="X167" s="363"/>
      <c r="Y167" s="363"/>
      <c r="Z167" s="363"/>
      <c r="AA167" s="363"/>
      <c r="AB167" s="363"/>
      <c r="AC167" s="363"/>
      <c r="AD167" s="379"/>
      <c r="AE167" s="379"/>
      <c r="AF167" s="379"/>
      <c r="AG167" s="379"/>
      <c r="AH167" s="379"/>
      <c r="AI167" s="379"/>
      <c r="AJ167" s="375"/>
      <c r="AK167" s="375"/>
      <c r="AL167" s="375"/>
      <c r="AM167" s="375"/>
      <c r="AN167" s="375"/>
      <c r="AO167" s="367"/>
      <c r="AP167" s="367"/>
      <c r="AQ167" s="367"/>
      <c r="AR167" s="372"/>
      <c r="AS167" s="372"/>
      <c r="AT167" s="372"/>
      <c r="AU167" s="367"/>
      <c r="AV167" s="367"/>
      <c r="AW167" s="367"/>
      <c r="AX167" s="367"/>
      <c r="AY167" s="367"/>
      <c r="AZ167" s="363"/>
      <c r="BA167" s="363"/>
      <c r="BB167" s="363"/>
      <c r="BC167" s="363"/>
      <c r="BD167" s="363"/>
      <c r="BE167" s="363"/>
      <c r="BF167" s="367"/>
      <c r="BG167" s="367"/>
      <c r="BH167" s="367"/>
      <c r="BI167" s="367"/>
      <c r="BJ167" s="367"/>
      <c r="BK167" s="367"/>
      <c r="BL167" s="367"/>
      <c r="BM167" s="367"/>
      <c r="BN167" s="367"/>
      <c r="BO167" s="367"/>
      <c r="BP167" s="367"/>
      <c r="BQ167" s="367"/>
      <c r="BR167" s="367"/>
      <c r="BS167" s="367"/>
      <c r="BT167" s="367"/>
      <c r="BU167" s="367"/>
      <c r="BV167" s="367"/>
      <c r="BW167" s="367"/>
      <c r="BX167" s="367"/>
      <c r="BY167" s="367"/>
      <c r="BZ167" s="367"/>
      <c r="CA167" s="369"/>
      <c r="CB167" s="369"/>
      <c r="CC167" s="369"/>
      <c r="CD167" s="137" t="s">
        <v>255</v>
      </c>
      <c r="CE167" s="32" t="s">
        <v>255</v>
      </c>
      <c r="CF167" s="33" t="s">
        <v>255</v>
      </c>
      <c r="CG167" s="34" t="s">
        <v>255</v>
      </c>
      <c r="CH167" s="35" t="s">
        <v>255</v>
      </c>
      <c r="CI167" s="36" t="s">
        <v>255</v>
      </c>
      <c r="CJ167" s="37" t="str">
        <f t="shared" si="120"/>
        <v/>
      </c>
      <c r="CK167" s="258"/>
      <c r="CL167" s="224"/>
      <c r="CM167" s="224"/>
      <c r="CN167" s="38">
        <f t="shared" si="113"/>
        <v>0</v>
      </c>
      <c r="CO167" s="83" t="str">
        <f t="shared" si="114"/>
        <v/>
      </c>
      <c r="CP167" s="84" t="str">
        <f t="shared" si="115"/>
        <v/>
      </c>
      <c r="CQ167" s="85" t="str">
        <f t="shared" si="116"/>
        <v/>
      </c>
      <c r="CR167" s="86" t="str">
        <f t="shared" si="117"/>
        <v/>
      </c>
      <c r="CS167" s="87" t="str">
        <f t="shared" si="118"/>
        <v/>
      </c>
      <c r="CT167" s="84" t="str">
        <f t="shared" si="119"/>
        <v/>
      </c>
      <c r="CU167" s="85" t="str">
        <f t="shared" si="101"/>
        <v/>
      </c>
      <c r="CV167" s="86"/>
      <c r="CW167" s="87" t="str">
        <f t="shared" si="102"/>
        <v/>
      </c>
      <c r="CX167" s="88" t="str">
        <f t="shared" si="103"/>
        <v/>
      </c>
      <c r="CY167" s="85" t="str">
        <f t="shared" si="104"/>
        <v/>
      </c>
      <c r="CZ167" s="86"/>
      <c r="DA167" s="87" t="str">
        <f t="shared" si="105"/>
        <v/>
      </c>
      <c r="DB167" s="84" t="str">
        <f t="shared" si="106"/>
        <v/>
      </c>
      <c r="DC167" s="85" t="str">
        <f t="shared" si="107"/>
        <v/>
      </c>
      <c r="DD167" s="89" t="str">
        <f t="shared" si="108"/>
        <v/>
      </c>
      <c r="DE167" s="87" t="str">
        <f t="shared" si="109"/>
        <v/>
      </c>
      <c r="DF167" s="84" t="str">
        <f t="shared" si="110"/>
        <v/>
      </c>
      <c r="DG167" s="85" t="str">
        <f t="shared" si="111"/>
        <v/>
      </c>
      <c r="DH167" s="86" t="str">
        <f t="shared" si="112"/>
        <v/>
      </c>
      <c r="DI167" s="87" t="str">
        <f t="shared" si="100"/>
        <v/>
      </c>
      <c r="DJ167" s="247"/>
    </row>
    <row r="168" spans="1:114" ht="28.8" thickBot="1">
      <c r="A168" s="57" t="s">
        <v>171</v>
      </c>
      <c r="B168" s="68" t="s">
        <v>41</v>
      </c>
      <c r="C168" s="378"/>
      <c r="D168" s="372"/>
      <c r="E168" s="372"/>
      <c r="F168" s="372"/>
      <c r="G168" s="372"/>
      <c r="H168" s="372"/>
      <c r="I168" s="372"/>
      <c r="J168" s="373"/>
      <c r="K168" s="373"/>
      <c r="L168" s="373"/>
      <c r="M168" s="373"/>
      <c r="N168" s="373"/>
      <c r="O168" s="373"/>
      <c r="P168" s="382">
        <v>4.5</v>
      </c>
      <c r="Q168" s="373"/>
      <c r="R168" s="373"/>
      <c r="S168" s="373"/>
      <c r="T168" s="373"/>
      <c r="U168" s="363"/>
      <c r="V168" s="363"/>
      <c r="W168" s="363"/>
      <c r="X168" s="363"/>
      <c r="Y168" s="363"/>
      <c r="Z168" s="363"/>
      <c r="AA168" s="363"/>
      <c r="AB168" s="363"/>
      <c r="AC168" s="363"/>
      <c r="AD168" s="379"/>
      <c r="AE168" s="379"/>
      <c r="AF168" s="379"/>
      <c r="AG168" s="379"/>
      <c r="AH168" s="379"/>
      <c r="AI168" s="379"/>
      <c r="AJ168" s="375"/>
      <c r="AK168" s="375"/>
      <c r="AL168" s="375"/>
      <c r="AM168" s="375"/>
      <c r="AN168" s="375"/>
      <c r="AO168" s="367"/>
      <c r="AP168" s="367"/>
      <c r="AQ168" s="367"/>
      <c r="AR168" s="372"/>
      <c r="AS168" s="372"/>
      <c r="AT168" s="372"/>
      <c r="AU168" s="367"/>
      <c r="AV168" s="367"/>
      <c r="AW168" s="367"/>
      <c r="AX168" s="367"/>
      <c r="AY168" s="367"/>
      <c r="AZ168" s="363"/>
      <c r="BA168" s="363"/>
      <c r="BB168" s="363"/>
      <c r="BC168" s="363"/>
      <c r="BD168" s="363"/>
      <c r="BE168" s="363"/>
      <c r="BF168" s="367"/>
      <c r="BG168" s="367"/>
      <c r="BH168" s="367"/>
      <c r="BI168" s="367"/>
      <c r="BJ168" s="367"/>
      <c r="BK168" s="367"/>
      <c r="BL168" s="367"/>
      <c r="BM168" s="367"/>
      <c r="BN168" s="367"/>
      <c r="BO168" s="367"/>
      <c r="BP168" s="367"/>
      <c r="BQ168" s="367"/>
      <c r="BR168" s="367"/>
      <c r="BS168" s="367"/>
      <c r="BT168" s="367"/>
      <c r="BU168" s="367"/>
      <c r="BV168" s="367"/>
      <c r="BW168" s="367"/>
      <c r="BX168" s="367"/>
      <c r="BY168" s="367"/>
      <c r="BZ168" s="367"/>
      <c r="CA168" s="369"/>
      <c r="CB168" s="369"/>
      <c r="CC168" s="369"/>
      <c r="CD168" s="137">
        <v>4.5</v>
      </c>
      <c r="CE168" s="32"/>
      <c r="CF168" s="33"/>
      <c r="CG168" s="34" t="s">
        <v>255</v>
      </c>
      <c r="CH168" s="35"/>
      <c r="CI168" s="36"/>
      <c r="CJ168" s="37" t="str">
        <f t="shared" si="120"/>
        <v/>
      </c>
      <c r="CK168" s="263"/>
      <c r="CL168" s="224"/>
      <c r="CM168" s="224"/>
      <c r="CN168" s="38">
        <f t="shared" si="113"/>
        <v>4.5</v>
      </c>
      <c r="CO168" s="83" t="str">
        <f t="shared" si="114"/>
        <v/>
      </c>
      <c r="CP168" s="84" t="str">
        <f t="shared" si="115"/>
        <v/>
      </c>
      <c r="CQ168" s="85">
        <f t="shared" si="116"/>
        <v>4.5</v>
      </c>
      <c r="CR168" s="86" t="str">
        <f t="shared" si="117"/>
        <v/>
      </c>
      <c r="CS168" s="87" t="str">
        <f t="shared" si="118"/>
        <v/>
      </c>
      <c r="CT168" s="84" t="str">
        <f t="shared" si="119"/>
        <v/>
      </c>
      <c r="CU168" s="85" t="str">
        <f t="shared" si="101"/>
        <v/>
      </c>
      <c r="CV168" s="86"/>
      <c r="CW168" s="87" t="str">
        <f t="shared" si="102"/>
        <v/>
      </c>
      <c r="CX168" s="88" t="str">
        <f t="shared" si="103"/>
        <v/>
      </c>
      <c r="CY168" s="85" t="str">
        <f t="shared" si="104"/>
        <v/>
      </c>
      <c r="CZ168" s="86"/>
      <c r="DA168" s="87" t="str">
        <f t="shared" si="105"/>
        <v/>
      </c>
      <c r="DB168" s="84" t="str">
        <f t="shared" si="106"/>
        <v/>
      </c>
      <c r="DC168" s="85" t="str">
        <f t="shared" si="107"/>
        <v/>
      </c>
      <c r="DD168" s="89" t="str">
        <f t="shared" si="108"/>
        <v/>
      </c>
      <c r="DE168" s="87" t="str">
        <f t="shared" si="109"/>
        <v/>
      </c>
      <c r="DF168" s="84" t="str">
        <f t="shared" si="110"/>
        <v/>
      </c>
      <c r="DG168" s="85" t="str">
        <f t="shared" si="111"/>
        <v/>
      </c>
      <c r="DH168" s="86" t="str">
        <f t="shared" si="112"/>
        <v/>
      </c>
      <c r="DI168" s="87" t="str">
        <f t="shared" si="100"/>
        <v/>
      </c>
      <c r="DJ168" s="247"/>
    </row>
    <row r="169" spans="1:114" ht="28.8" thickBot="1">
      <c r="A169" s="57" t="s">
        <v>172</v>
      </c>
      <c r="B169" s="68" t="s">
        <v>41</v>
      </c>
      <c r="C169" s="378"/>
      <c r="D169" s="372"/>
      <c r="E169" s="372"/>
      <c r="F169" s="372"/>
      <c r="G169" s="372"/>
      <c r="H169" s="372"/>
      <c r="I169" s="372"/>
      <c r="J169" s="373"/>
      <c r="K169" s="373"/>
      <c r="L169" s="373"/>
      <c r="M169" s="373"/>
      <c r="N169" s="373"/>
      <c r="O169" s="373"/>
      <c r="P169" s="373"/>
      <c r="Q169" s="373"/>
      <c r="R169" s="373"/>
      <c r="S169" s="373"/>
      <c r="T169" s="373"/>
      <c r="U169" s="363"/>
      <c r="V169" s="363"/>
      <c r="W169" s="363"/>
      <c r="X169" s="363"/>
      <c r="Y169" s="363"/>
      <c r="Z169" s="363"/>
      <c r="AA169" s="363"/>
      <c r="AB169" s="363"/>
      <c r="AC169" s="363"/>
      <c r="AD169" s="379"/>
      <c r="AE169" s="379"/>
      <c r="AF169" s="379"/>
      <c r="AG169" s="379"/>
      <c r="AH169" s="379"/>
      <c r="AI169" s="379"/>
      <c r="AJ169" s="375"/>
      <c r="AK169" s="375"/>
      <c r="AL169" s="375"/>
      <c r="AM169" s="375"/>
      <c r="AN169" s="375"/>
      <c r="AO169" s="367"/>
      <c r="AP169" s="367"/>
      <c r="AQ169" s="367"/>
      <c r="AR169" s="372"/>
      <c r="AS169" s="372"/>
      <c r="AT169" s="372"/>
      <c r="AU169" s="367"/>
      <c r="AV169" s="367"/>
      <c r="AW169" s="367"/>
      <c r="AX169" s="367"/>
      <c r="AY169" s="367"/>
      <c r="AZ169" s="363"/>
      <c r="BA169" s="363"/>
      <c r="BB169" s="363"/>
      <c r="BC169" s="363"/>
      <c r="BD169" s="363"/>
      <c r="BE169" s="363"/>
      <c r="BF169" s="367"/>
      <c r="BG169" s="367"/>
      <c r="BH169" s="367"/>
      <c r="BI169" s="367"/>
      <c r="BJ169" s="367"/>
      <c r="BK169" s="367"/>
      <c r="BL169" s="367"/>
      <c r="BM169" s="367"/>
      <c r="BN169" s="367"/>
      <c r="BO169" s="367"/>
      <c r="BP169" s="367"/>
      <c r="BQ169" s="367"/>
      <c r="BR169" s="367"/>
      <c r="BS169" s="367"/>
      <c r="BT169" s="367"/>
      <c r="BU169" s="367"/>
      <c r="BV169" s="367"/>
      <c r="BW169" s="367"/>
      <c r="BX169" s="367"/>
      <c r="BY169" s="367"/>
      <c r="BZ169" s="367"/>
      <c r="CA169" s="369"/>
      <c r="CB169" s="369"/>
      <c r="CC169" s="369"/>
      <c r="CD169" s="137" t="s">
        <v>255</v>
      </c>
      <c r="CE169" s="32" t="s">
        <v>255</v>
      </c>
      <c r="CF169" s="33" t="s">
        <v>255</v>
      </c>
      <c r="CG169" s="34" t="s">
        <v>255</v>
      </c>
      <c r="CH169" s="35" t="s">
        <v>255</v>
      </c>
      <c r="CI169" s="36" t="s">
        <v>255</v>
      </c>
      <c r="CJ169" s="39" t="str">
        <f t="shared" si="120"/>
        <v/>
      </c>
      <c r="CK169" s="264"/>
      <c r="CL169" s="224"/>
      <c r="CM169" s="224">
        <v>4</v>
      </c>
      <c r="CN169" s="38">
        <f t="shared" si="113"/>
        <v>0</v>
      </c>
      <c r="CO169" s="83" t="str">
        <f t="shared" si="114"/>
        <v/>
      </c>
      <c r="CP169" s="84" t="str">
        <f t="shared" si="115"/>
        <v/>
      </c>
      <c r="CQ169" s="85" t="str">
        <f t="shared" si="116"/>
        <v/>
      </c>
      <c r="CR169" s="86" t="str">
        <f t="shared" si="117"/>
        <v/>
      </c>
      <c r="CS169" s="87" t="str">
        <f t="shared" si="118"/>
        <v/>
      </c>
      <c r="CT169" s="84" t="str">
        <f t="shared" si="119"/>
        <v/>
      </c>
      <c r="CU169" s="85" t="str">
        <f t="shared" si="101"/>
        <v/>
      </c>
      <c r="CV169" s="86"/>
      <c r="CW169" s="87" t="str">
        <f t="shared" si="102"/>
        <v/>
      </c>
      <c r="CX169" s="88" t="str">
        <f t="shared" si="103"/>
        <v/>
      </c>
      <c r="CY169" s="85" t="str">
        <f t="shared" si="104"/>
        <v/>
      </c>
      <c r="CZ169" s="86"/>
      <c r="DA169" s="87" t="str">
        <f t="shared" si="105"/>
        <v/>
      </c>
      <c r="DB169" s="84" t="str">
        <f t="shared" si="106"/>
        <v/>
      </c>
      <c r="DC169" s="85" t="str">
        <f t="shared" si="107"/>
        <v/>
      </c>
      <c r="DD169" s="89" t="str">
        <f t="shared" si="108"/>
        <v/>
      </c>
      <c r="DE169" s="87" t="str">
        <f t="shared" si="109"/>
        <v/>
      </c>
      <c r="DF169" s="84" t="str">
        <f t="shared" si="110"/>
        <v/>
      </c>
      <c r="DG169" s="85" t="str">
        <f t="shared" si="111"/>
        <v/>
      </c>
      <c r="DH169" s="86" t="str">
        <f t="shared" si="112"/>
        <v/>
      </c>
      <c r="DI169" s="87" t="str">
        <f t="shared" si="100"/>
        <v/>
      </c>
      <c r="DJ169" s="247"/>
    </row>
    <row r="170" spans="1:114" ht="15" thickBot="1">
      <c r="A170" s="57" t="s">
        <v>173</v>
      </c>
      <c r="B170" s="68" t="s">
        <v>41</v>
      </c>
      <c r="C170" s="378"/>
      <c r="D170" s="372"/>
      <c r="E170" s="372"/>
      <c r="F170" s="372"/>
      <c r="G170" s="372"/>
      <c r="H170" s="372"/>
      <c r="I170" s="372"/>
      <c r="J170" s="373"/>
      <c r="K170" s="373"/>
      <c r="L170" s="373"/>
      <c r="M170" s="373"/>
      <c r="N170" s="373"/>
      <c r="O170" s="373"/>
      <c r="P170" s="373"/>
      <c r="Q170" s="373"/>
      <c r="R170" s="373"/>
      <c r="S170" s="373"/>
      <c r="T170" s="373"/>
      <c r="U170" s="363"/>
      <c r="V170" s="363"/>
      <c r="W170" s="363"/>
      <c r="X170" s="363"/>
      <c r="Y170" s="363"/>
      <c r="Z170" s="363"/>
      <c r="AA170" s="363"/>
      <c r="AB170" s="363"/>
      <c r="AC170" s="363"/>
      <c r="AD170" s="379"/>
      <c r="AE170" s="379"/>
      <c r="AF170" s="379"/>
      <c r="AG170" s="379"/>
      <c r="AH170" s="379"/>
      <c r="AI170" s="379"/>
      <c r="AJ170" s="375"/>
      <c r="AK170" s="375"/>
      <c r="AL170" s="375"/>
      <c r="AM170" s="375"/>
      <c r="AN170" s="375"/>
      <c r="AO170" s="367"/>
      <c r="AP170" s="367"/>
      <c r="AQ170" s="367"/>
      <c r="AR170" s="372"/>
      <c r="AS170" s="372"/>
      <c r="AT170" s="372"/>
      <c r="AU170" s="367"/>
      <c r="AV170" s="367"/>
      <c r="AW170" s="367"/>
      <c r="AX170" s="367"/>
      <c r="AY170" s="367"/>
      <c r="AZ170" s="363"/>
      <c r="BA170" s="363"/>
      <c r="BB170" s="363"/>
      <c r="BC170" s="363"/>
      <c r="BD170" s="363"/>
      <c r="BE170" s="363"/>
      <c r="BF170" s="367"/>
      <c r="BG170" s="367"/>
      <c r="BH170" s="367"/>
      <c r="BI170" s="367"/>
      <c r="BJ170" s="367"/>
      <c r="BK170" s="367"/>
      <c r="BL170" s="367"/>
      <c r="BM170" s="367"/>
      <c r="BN170" s="367"/>
      <c r="BO170" s="367"/>
      <c r="BP170" s="367"/>
      <c r="BQ170" s="367"/>
      <c r="BR170" s="367"/>
      <c r="BS170" s="367"/>
      <c r="BT170" s="367"/>
      <c r="BU170" s="367"/>
      <c r="BV170" s="367"/>
      <c r="BW170" s="367"/>
      <c r="BX170" s="367"/>
      <c r="BY170" s="367"/>
      <c r="BZ170" s="367"/>
      <c r="CA170" s="369"/>
      <c r="CB170" s="369"/>
      <c r="CC170" s="369"/>
      <c r="CD170" s="137" t="s">
        <v>255</v>
      </c>
      <c r="CE170" s="32" t="s">
        <v>255</v>
      </c>
      <c r="CF170" s="33" t="s">
        <v>255</v>
      </c>
      <c r="CG170" s="34" t="s">
        <v>255</v>
      </c>
      <c r="CH170" s="35" t="s">
        <v>255</v>
      </c>
      <c r="CI170" s="36" t="s">
        <v>255</v>
      </c>
      <c r="CJ170" s="39" t="str">
        <f t="shared" si="120"/>
        <v/>
      </c>
      <c r="CK170" s="264"/>
      <c r="CL170" s="224"/>
      <c r="CM170" s="224">
        <v>3.83</v>
      </c>
      <c r="CN170" s="38">
        <f t="shared" si="113"/>
        <v>0</v>
      </c>
      <c r="CO170" s="83" t="str">
        <f t="shared" si="114"/>
        <v/>
      </c>
      <c r="CP170" s="84" t="str">
        <f t="shared" si="115"/>
        <v/>
      </c>
      <c r="CQ170" s="85" t="str">
        <f t="shared" si="116"/>
        <v/>
      </c>
      <c r="CR170" s="86" t="str">
        <f t="shared" si="117"/>
        <v/>
      </c>
      <c r="CS170" s="87" t="str">
        <f t="shared" si="118"/>
        <v/>
      </c>
      <c r="CT170" s="84" t="str">
        <f t="shared" si="119"/>
        <v/>
      </c>
      <c r="CU170" s="85" t="str">
        <f t="shared" si="101"/>
        <v/>
      </c>
      <c r="CV170" s="86"/>
      <c r="CW170" s="87" t="str">
        <f t="shared" si="102"/>
        <v/>
      </c>
      <c r="CX170" s="88" t="str">
        <f t="shared" si="103"/>
        <v/>
      </c>
      <c r="CY170" s="85" t="str">
        <f t="shared" si="104"/>
        <v/>
      </c>
      <c r="CZ170" s="86"/>
      <c r="DA170" s="87" t="str">
        <f t="shared" si="105"/>
        <v/>
      </c>
      <c r="DB170" s="84" t="str">
        <f t="shared" si="106"/>
        <v/>
      </c>
      <c r="DC170" s="85" t="str">
        <f t="shared" si="107"/>
        <v/>
      </c>
      <c r="DD170" s="89" t="str">
        <f t="shared" si="108"/>
        <v/>
      </c>
      <c r="DE170" s="87" t="str">
        <f t="shared" si="109"/>
        <v/>
      </c>
      <c r="DF170" s="84" t="str">
        <f t="shared" si="110"/>
        <v/>
      </c>
      <c r="DG170" s="85" t="str">
        <f t="shared" si="111"/>
        <v/>
      </c>
      <c r="DH170" s="86" t="str">
        <f t="shared" si="112"/>
        <v/>
      </c>
      <c r="DI170" s="87" t="str">
        <f t="shared" si="100"/>
        <v/>
      </c>
      <c r="DJ170" s="247"/>
    </row>
    <row r="171" spans="1:114" ht="15" thickBot="1">
      <c r="A171" s="58" t="s">
        <v>174</v>
      </c>
      <c r="B171" s="68" t="s">
        <v>41</v>
      </c>
      <c r="C171" s="378"/>
      <c r="D171" s="372"/>
      <c r="E171" s="372"/>
      <c r="F171" s="372"/>
      <c r="G171" s="372"/>
      <c r="H171" s="372"/>
      <c r="I171" s="372"/>
      <c r="J171" s="373"/>
      <c r="K171" s="373"/>
      <c r="L171" s="373"/>
      <c r="M171" s="373"/>
      <c r="N171" s="373"/>
      <c r="O171" s="373"/>
      <c r="P171" s="373"/>
      <c r="Q171" s="373"/>
      <c r="R171" s="373"/>
      <c r="S171" s="373"/>
      <c r="T171" s="373"/>
      <c r="U171" s="363"/>
      <c r="V171" s="363"/>
      <c r="W171" s="363"/>
      <c r="X171" s="363"/>
      <c r="Y171" s="363"/>
      <c r="Z171" s="363"/>
      <c r="AA171" s="363"/>
      <c r="AB171" s="363"/>
      <c r="AC171" s="363"/>
      <c r="AD171" s="379"/>
      <c r="AE171" s="379"/>
      <c r="AF171" s="379"/>
      <c r="AG171" s="379"/>
      <c r="AH171" s="379"/>
      <c r="AI171" s="379"/>
      <c r="AJ171" s="375"/>
      <c r="AK171" s="375"/>
      <c r="AL171" s="375"/>
      <c r="AM171" s="375"/>
      <c r="AN171" s="375"/>
      <c r="AO171" s="367"/>
      <c r="AP171" s="367"/>
      <c r="AQ171" s="400"/>
      <c r="AR171" s="372"/>
      <c r="AS171" s="372"/>
      <c r="AT171" s="372"/>
      <c r="AU171" s="367"/>
      <c r="AV171" s="367"/>
      <c r="AW171" s="367"/>
      <c r="AX171" s="367"/>
      <c r="AY171" s="367"/>
      <c r="AZ171" s="363"/>
      <c r="BA171" s="363"/>
      <c r="BB171" s="363"/>
      <c r="BC171" s="363"/>
      <c r="BD171" s="363"/>
      <c r="BE171" s="363"/>
      <c r="BF171" s="367"/>
      <c r="BG171" s="367"/>
      <c r="BH171" s="367"/>
      <c r="BI171" s="367"/>
      <c r="BJ171" s="399"/>
      <c r="BK171" s="367"/>
      <c r="BL171" s="367"/>
      <c r="BM171" s="367"/>
      <c r="BN171" s="367"/>
      <c r="BO171" s="367"/>
      <c r="BP171" s="367"/>
      <c r="BQ171" s="367"/>
      <c r="BR171" s="367"/>
      <c r="BS171" s="367"/>
      <c r="BT171" s="367"/>
      <c r="BU171" s="367"/>
      <c r="BV171" s="367"/>
      <c r="BW171" s="367"/>
      <c r="BX171" s="367"/>
      <c r="BY171" s="367"/>
      <c r="BZ171" s="367"/>
      <c r="CA171" s="369"/>
      <c r="CB171" s="369"/>
      <c r="CC171" s="369"/>
      <c r="CD171" s="137" t="s">
        <v>255</v>
      </c>
      <c r="CE171" s="32" t="s">
        <v>255</v>
      </c>
      <c r="CF171" s="33" t="s">
        <v>255</v>
      </c>
      <c r="CG171" s="34" t="s">
        <v>255</v>
      </c>
      <c r="CH171" s="35" t="s">
        <v>255</v>
      </c>
      <c r="CI171" s="36" t="s">
        <v>255</v>
      </c>
      <c r="CJ171" s="39" t="str">
        <f t="shared" si="120"/>
        <v/>
      </c>
      <c r="CK171" s="264"/>
      <c r="CL171" s="224"/>
      <c r="CM171" s="224"/>
      <c r="CN171" s="38">
        <f t="shared" si="113"/>
        <v>0</v>
      </c>
      <c r="CO171" s="83" t="str">
        <f t="shared" si="114"/>
        <v/>
      </c>
      <c r="CP171" s="84" t="str">
        <f t="shared" si="115"/>
        <v/>
      </c>
      <c r="CQ171" s="85" t="str">
        <f t="shared" si="116"/>
        <v/>
      </c>
      <c r="CR171" s="86" t="str">
        <f t="shared" si="117"/>
        <v/>
      </c>
      <c r="CS171" s="87" t="str">
        <f t="shared" si="118"/>
        <v/>
      </c>
      <c r="CT171" s="84" t="str">
        <f t="shared" si="119"/>
        <v/>
      </c>
      <c r="CU171" s="85" t="str">
        <f t="shared" si="101"/>
        <v/>
      </c>
      <c r="CV171" s="86"/>
      <c r="CW171" s="87" t="str">
        <f t="shared" si="102"/>
        <v/>
      </c>
      <c r="CX171" s="88" t="str">
        <f t="shared" si="103"/>
        <v/>
      </c>
      <c r="CY171" s="85" t="str">
        <f t="shared" si="104"/>
        <v/>
      </c>
      <c r="CZ171" s="86"/>
      <c r="DA171" s="87" t="str">
        <f t="shared" si="105"/>
        <v/>
      </c>
      <c r="DB171" s="84" t="str">
        <f t="shared" si="106"/>
        <v/>
      </c>
      <c r="DC171" s="85" t="str">
        <f t="shared" si="107"/>
        <v/>
      </c>
      <c r="DD171" s="89" t="str">
        <f t="shared" si="108"/>
        <v/>
      </c>
      <c r="DE171" s="87" t="str">
        <f t="shared" si="109"/>
        <v/>
      </c>
      <c r="DF171" s="84" t="str">
        <f t="shared" si="110"/>
        <v/>
      </c>
      <c r="DG171" s="85" t="str">
        <f t="shared" si="111"/>
        <v/>
      </c>
      <c r="DH171" s="86" t="str">
        <f t="shared" si="112"/>
        <v/>
      </c>
      <c r="DI171" s="87" t="str">
        <f t="shared" si="100"/>
        <v/>
      </c>
      <c r="DJ171" s="247"/>
    </row>
    <row r="172" spans="1:114" ht="36.6" thickBot="1">
      <c r="A172" s="59" t="s">
        <v>175</v>
      </c>
      <c r="B172" s="54"/>
      <c r="C172" s="394"/>
      <c r="D172" s="54"/>
      <c r="E172" s="54"/>
      <c r="F172" s="54"/>
      <c r="G172" s="54"/>
      <c r="H172" s="54"/>
      <c r="I172" s="54"/>
      <c r="J172" s="54"/>
      <c r="K172" s="54"/>
      <c r="L172" s="54"/>
      <c r="M172" s="54"/>
      <c r="N172" s="54"/>
      <c r="O172" s="54"/>
      <c r="P172" s="395"/>
      <c r="Q172" s="395"/>
      <c r="R172" s="395"/>
      <c r="S172" s="395"/>
      <c r="T172" s="395"/>
      <c r="U172" s="396"/>
      <c r="V172" s="396"/>
      <c r="W172" s="396"/>
      <c r="X172" s="396"/>
      <c r="Y172" s="121"/>
      <c r="Z172" s="396"/>
      <c r="AA172" s="396"/>
      <c r="AB172" s="44"/>
      <c r="AC172" s="44"/>
      <c r="AD172" s="396"/>
      <c r="AE172" s="396"/>
      <c r="AF172" s="396"/>
      <c r="AG172" s="396"/>
      <c r="AH172" s="396"/>
      <c r="AI172" s="396"/>
      <c r="AJ172" s="396"/>
      <c r="AK172" s="396"/>
      <c r="AL172" s="396"/>
      <c r="AM172" s="396"/>
      <c r="AN172" s="396"/>
      <c r="AO172" s="396"/>
      <c r="AP172" s="396"/>
      <c r="AQ172" s="396"/>
      <c r="AR172" s="395"/>
      <c r="AS172" s="395"/>
      <c r="AT172" s="395"/>
      <c r="AU172" s="396"/>
      <c r="AV172" s="396"/>
      <c r="AW172" s="396"/>
      <c r="AX172" s="396"/>
      <c r="AY172" s="396"/>
      <c r="AZ172" s="395"/>
      <c r="BA172" s="395"/>
      <c r="BB172" s="395"/>
      <c r="BC172" s="395"/>
      <c r="BD172" s="395"/>
      <c r="BE172" s="395"/>
      <c r="BF172" s="395"/>
      <c r="BG172" s="395"/>
      <c r="BH172" s="395"/>
      <c r="BI172" s="395"/>
      <c r="BJ172" s="395"/>
      <c r="BK172" s="395"/>
      <c r="BL172" s="395"/>
      <c r="BM172" s="395"/>
      <c r="BN172" s="395"/>
      <c r="BO172" s="395"/>
      <c r="BP172" s="395"/>
      <c r="BQ172" s="395"/>
      <c r="BR172" s="395"/>
      <c r="BS172" s="395"/>
      <c r="BT172" s="395"/>
      <c r="BU172" s="395"/>
      <c r="BV172" s="395"/>
      <c r="BW172" s="44"/>
      <c r="BX172" s="44"/>
      <c r="BY172" s="44"/>
      <c r="BZ172" s="44"/>
      <c r="CA172" s="44"/>
      <c r="CB172" s="44"/>
      <c r="CC172" s="44"/>
      <c r="CD172" s="104" t="s">
        <v>255</v>
      </c>
      <c r="CE172" s="104" t="s">
        <v>255</v>
      </c>
      <c r="CF172" s="104" t="s">
        <v>255</v>
      </c>
      <c r="CG172" s="104" t="s">
        <v>255</v>
      </c>
      <c r="CH172" s="104" t="s">
        <v>255</v>
      </c>
      <c r="CI172" s="104" t="s">
        <v>255</v>
      </c>
      <c r="CJ172" s="104" t="str">
        <f t="shared" si="120"/>
        <v/>
      </c>
      <c r="CK172" s="231"/>
      <c r="CL172" s="231"/>
      <c r="CM172" s="231"/>
      <c r="CN172" s="104"/>
      <c r="CO172" s="104" t="str">
        <f t="shared" si="114"/>
        <v/>
      </c>
      <c r="CP172" s="104" t="str">
        <f t="shared" si="115"/>
        <v/>
      </c>
      <c r="CQ172" s="104" t="str">
        <f t="shared" si="116"/>
        <v/>
      </c>
      <c r="CR172" s="104" t="str">
        <f t="shared" si="117"/>
        <v/>
      </c>
      <c r="CS172" s="104" t="str">
        <f t="shared" si="118"/>
        <v/>
      </c>
      <c r="CT172" s="104" t="str">
        <f t="shared" si="119"/>
        <v/>
      </c>
      <c r="CU172" s="104" t="str">
        <f t="shared" si="101"/>
        <v/>
      </c>
      <c r="CV172" s="104"/>
      <c r="CW172" s="104" t="str">
        <f t="shared" si="102"/>
        <v/>
      </c>
      <c r="CX172" s="104" t="str">
        <f t="shared" si="103"/>
        <v/>
      </c>
      <c r="CY172" s="104" t="str">
        <f t="shared" si="104"/>
        <v/>
      </c>
      <c r="CZ172" s="104"/>
      <c r="DA172" s="104" t="str">
        <f t="shared" si="105"/>
        <v/>
      </c>
      <c r="DB172" s="104" t="str">
        <f t="shared" si="106"/>
        <v/>
      </c>
      <c r="DC172" s="104" t="str">
        <f t="shared" si="107"/>
        <v/>
      </c>
      <c r="DD172" s="104" t="str">
        <f t="shared" si="108"/>
        <v/>
      </c>
      <c r="DE172" s="104" t="str">
        <f t="shared" si="109"/>
        <v/>
      </c>
      <c r="DF172" s="104" t="str">
        <f t="shared" si="110"/>
        <v/>
      </c>
      <c r="DG172" s="104" t="str">
        <f t="shared" si="111"/>
        <v/>
      </c>
      <c r="DH172" s="104" t="str">
        <f t="shared" si="112"/>
        <v/>
      </c>
      <c r="DI172" s="104" t="str">
        <f t="shared" si="100"/>
        <v/>
      </c>
      <c r="DJ172" s="252"/>
    </row>
    <row r="173" spans="1:114" ht="15" thickBot="1">
      <c r="A173" s="127" t="s">
        <v>231</v>
      </c>
      <c r="B173" s="68" t="s">
        <v>80</v>
      </c>
      <c r="C173" s="378"/>
      <c r="D173" s="372"/>
      <c r="E173" s="372"/>
      <c r="F173" s="372"/>
      <c r="G173" s="372"/>
      <c r="H173" s="372"/>
      <c r="I173" s="372"/>
      <c r="J173" s="373"/>
      <c r="K173" s="373"/>
      <c r="L173" s="373"/>
      <c r="M173" s="373"/>
      <c r="N173" s="373"/>
      <c r="O173" s="373"/>
      <c r="P173" s="373"/>
      <c r="Q173" s="373"/>
      <c r="R173" s="373"/>
      <c r="S173" s="373"/>
      <c r="T173" s="373"/>
      <c r="U173" s="363"/>
      <c r="V173" s="363"/>
      <c r="W173" s="363"/>
      <c r="X173" s="363"/>
      <c r="Y173" s="363"/>
      <c r="Z173" s="363"/>
      <c r="AA173" s="363"/>
      <c r="AB173" s="363"/>
      <c r="AC173" s="363"/>
      <c r="AD173" s="379"/>
      <c r="AE173" s="379"/>
      <c r="AF173" s="379"/>
      <c r="AG173" s="379"/>
      <c r="AH173" s="379"/>
      <c r="AI173" s="379"/>
      <c r="AJ173" s="375"/>
      <c r="AK173" s="375"/>
      <c r="AL173" s="375"/>
      <c r="AM173" s="375"/>
      <c r="AN173" s="376">
        <v>5</v>
      </c>
      <c r="AO173" s="367"/>
      <c r="AP173" s="367"/>
      <c r="AQ173" s="367"/>
      <c r="AR173" s="372"/>
      <c r="AS173" s="372"/>
      <c r="AT173" s="401"/>
      <c r="AU173" s="367"/>
      <c r="AV173" s="367"/>
      <c r="AW173" s="367"/>
      <c r="AX173" s="367"/>
      <c r="AY173" s="367"/>
      <c r="AZ173" s="363"/>
      <c r="BA173" s="363"/>
      <c r="BB173" s="363"/>
      <c r="BC173" s="363"/>
      <c r="BD173" s="363"/>
      <c r="BE173" s="363"/>
      <c r="BF173" s="367"/>
      <c r="BG173" s="367"/>
      <c r="BH173" s="367"/>
      <c r="BI173" s="367"/>
      <c r="BJ173" s="367"/>
      <c r="BK173" s="367"/>
      <c r="BL173" s="367"/>
      <c r="BM173" s="367"/>
      <c r="BN173" s="367"/>
      <c r="BO173" s="367"/>
      <c r="BP173" s="367"/>
      <c r="BQ173" s="367"/>
      <c r="BR173" s="367"/>
      <c r="BS173" s="367"/>
      <c r="BT173" s="367"/>
      <c r="BU173" s="367"/>
      <c r="BV173" s="367"/>
      <c r="BW173" s="367"/>
      <c r="BX173" s="367"/>
      <c r="BY173" s="367"/>
      <c r="BZ173" s="367"/>
      <c r="CA173" s="369"/>
      <c r="CB173" s="369"/>
      <c r="CC173" s="369"/>
      <c r="CD173" s="137">
        <v>5</v>
      </c>
      <c r="CE173" s="32"/>
      <c r="CF173" s="33"/>
      <c r="CG173" s="34" t="s">
        <v>255</v>
      </c>
      <c r="CH173" s="35"/>
      <c r="CI173" s="36"/>
      <c r="CJ173" s="37" t="str">
        <f t="shared" si="120"/>
        <v/>
      </c>
      <c r="CK173" s="265"/>
      <c r="CL173" s="232"/>
      <c r="CM173" s="232">
        <f>22.2/10</f>
        <v>2.2199999999999998</v>
      </c>
      <c r="CN173" s="38">
        <f t="shared" ref="CN173:CN179" si="121">SUM(C173:BZ173)</f>
        <v>5</v>
      </c>
      <c r="CO173" s="90" t="str">
        <f t="shared" si="114"/>
        <v/>
      </c>
      <c r="CP173" s="91" t="str">
        <f t="shared" si="115"/>
        <v/>
      </c>
      <c r="CQ173" s="92" t="str">
        <f t="shared" si="116"/>
        <v/>
      </c>
      <c r="CR173" s="93" t="str">
        <f t="shared" si="117"/>
        <v/>
      </c>
      <c r="CS173" s="94" t="str">
        <f t="shared" si="118"/>
        <v/>
      </c>
      <c r="CT173" s="91" t="str">
        <f t="shared" si="119"/>
        <v/>
      </c>
      <c r="CU173" s="92">
        <f t="shared" ref="CU173:CU180" si="122">IFERROR(AVERAGE(AJ173,AK173,AN173,AL173,AM173), "")</f>
        <v>5</v>
      </c>
      <c r="CV173" s="145"/>
      <c r="CW173" s="146" t="str">
        <f t="shared" ref="CW173:CW180" si="123">IFERROR(AVERAGE(AP173,AQ173), "")</f>
        <v/>
      </c>
      <c r="CX173" s="147" t="str">
        <f t="shared" ref="CX173:CX180" si="124">IFERROR(AVERAGE(AO173), "")</f>
        <v/>
      </c>
      <c r="CY173" s="92" t="str">
        <f t="shared" ref="CY173:CY180" si="125">IFERROR(AVERAGE(AR173,AS173,AT173), "")</f>
        <v/>
      </c>
      <c r="CZ173" s="145"/>
      <c r="DA173" s="146" t="str">
        <f t="shared" ref="DA173:DA180" si="126">IFERROR(AVERAGE(AZ173,BB173,BD173), "")</f>
        <v/>
      </c>
      <c r="DB173" s="147" t="str">
        <f t="shared" ref="DB173:DB180" si="127">IFERROR(AVERAGE(BA173,BC173), "")</f>
        <v/>
      </c>
      <c r="DC173" s="148" t="str">
        <f t="shared" ref="DC173:DC180" si="128">IFERROR(AVERAGE(BF173,BH173,BI173,BJ173,BL173,BP173,BR173,BS173,BV173,BZ173,BT173),"")</f>
        <v/>
      </c>
      <c r="DD173" s="145" t="str">
        <f t="shared" ref="DD173:DD180" si="129">IFERROR(AVERAGE(BG173,BK173,BM173,BN173,BQ173), "")</f>
        <v/>
      </c>
      <c r="DE173" s="146" t="str">
        <f t="shared" ref="DE173:DE180" si="130">IFERROR(AVERAGE(AD173,AH173,AI173), "")</f>
        <v/>
      </c>
      <c r="DF173" s="147" t="str">
        <f t="shared" ref="DF173:DF180" si="131">IFERROR(AVERAGE(AF173,AG173), "")</f>
        <v/>
      </c>
      <c r="DG173" s="92" t="str">
        <f t="shared" ref="DG173:DG180" si="132">IFERROR(AVERAGE(AU173,AV173,AW173), "")</f>
        <v/>
      </c>
      <c r="DH173" s="93" t="str">
        <f t="shared" ref="DH173:DH180" si="133">IFERROR(AVERAGE(AY173), "")</f>
        <v/>
      </c>
      <c r="DI173" s="146" t="str">
        <f t="shared" si="100"/>
        <v/>
      </c>
      <c r="DJ173" s="253"/>
    </row>
    <row r="174" spans="1:114" ht="15" thickBot="1">
      <c r="A174" s="57" t="s">
        <v>179</v>
      </c>
      <c r="B174" s="68" t="s">
        <v>41</v>
      </c>
      <c r="C174" s="378"/>
      <c r="D174" s="372"/>
      <c r="E174" s="372"/>
      <c r="F174" s="372"/>
      <c r="G174" s="372"/>
      <c r="H174" s="372"/>
      <c r="I174" s="372"/>
      <c r="J174" s="373"/>
      <c r="K174" s="373"/>
      <c r="L174" s="373"/>
      <c r="M174" s="373"/>
      <c r="N174" s="373"/>
      <c r="O174" s="373"/>
      <c r="P174" s="373"/>
      <c r="Q174" s="373"/>
      <c r="R174" s="373"/>
      <c r="S174" s="373"/>
      <c r="T174" s="373"/>
      <c r="U174" s="363"/>
      <c r="V174" s="363"/>
      <c r="W174" s="363"/>
      <c r="X174" s="363"/>
      <c r="Y174" s="363"/>
      <c r="Z174" s="363"/>
      <c r="AA174" s="363"/>
      <c r="AB174" s="363"/>
      <c r="AC174" s="363"/>
      <c r="AD174" s="379"/>
      <c r="AE174" s="379"/>
      <c r="AF174" s="379"/>
      <c r="AG174" s="379"/>
      <c r="AH174" s="379"/>
      <c r="AI174" s="379"/>
      <c r="AJ174" s="375"/>
      <c r="AK174" s="375"/>
      <c r="AL174" s="375"/>
      <c r="AM174" s="375"/>
      <c r="AN174" s="375"/>
      <c r="AO174" s="367"/>
      <c r="AP174" s="367"/>
      <c r="AQ174" s="367"/>
      <c r="AR174" s="372"/>
      <c r="AS174" s="372"/>
      <c r="AT174" s="401"/>
      <c r="AU174" s="367"/>
      <c r="AV174" s="367"/>
      <c r="AW174" s="367"/>
      <c r="AX174" s="367"/>
      <c r="AY174" s="367"/>
      <c r="AZ174" s="363"/>
      <c r="BA174" s="363"/>
      <c r="BB174" s="363"/>
      <c r="BC174" s="363"/>
      <c r="BD174" s="363"/>
      <c r="BE174" s="363"/>
      <c r="BF174" s="367"/>
      <c r="BG174" s="367"/>
      <c r="BH174" s="367"/>
      <c r="BI174" s="367"/>
      <c r="BJ174" s="367"/>
      <c r="BK174" s="367"/>
      <c r="BL174" s="367"/>
      <c r="BM174" s="367"/>
      <c r="BN174" s="367"/>
      <c r="BO174" s="367"/>
      <c r="BP174" s="367"/>
      <c r="BQ174" s="367"/>
      <c r="BR174" s="367"/>
      <c r="BS174" s="367"/>
      <c r="BT174" s="367"/>
      <c r="BU174" s="367"/>
      <c r="BV174" s="367"/>
      <c r="BW174" s="367"/>
      <c r="BX174" s="367"/>
      <c r="BY174" s="367"/>
      <c r="BZ174" s="377">
        <v>18</v>
      </c>
      <c r="CA174" s="369"/>
      <c r="CB174" s="369"/>
      <c r="CC174" s="369"/>
      <c r="CD174" s="137">
        <v>18</v>
      </c>
      <c r="CE174" s="32"/>
      <c r="CF174" s="33"/>
      <c r="CG174" s="34" t="s">
        <v>255</v>
      </c>
      <c r="CH174" s="35"/>
      <c r="CI174" s="36"/>
      <c r="CJ174" s="37" t="str">
        <f t="shared" si="120"/>
        <v/>
      </c>
      <c r="CK174" s="263"/>
      <c r="CL174" s="233"/>
      <c r="CM174" s="233"/>
      <c r="CN174" s="38">
        <f t="shared" si="121"/>
        <v>18</v>
      </c>
      <c r="CO174" s="83" t="str">
        <f t="shared" si="114"/>
        <v/>
      </c>
      <c r="CP174" s="84" t="str">
        <f t="shared" si="115"/>
        <v/>
      </c>
      <c r="CQ174" s="85" t="str">
        <f t="shared" si="116"/>
        <v/>
      </c>
      <c r="CR174" s="86" t="str">
        <f t="shared" si="117"/>
        <v/>
      </c>
      <c r="CS174" s="87" t="str">
        <f t="shared" si="118"/>
        <v/>
      </c>
      <c r="CT174" s="84" t="str">
        <f t="shared" si="119"/>
        <v/>
      </c>
      <c r="CU174" s="85" t="str">
        <f t="shared" si="122"/>
        <v/>
      </c>
      <c r="CV174" s="105"/>
      <c r="CW174" s="87" t="str">
        <f t="shared" si="123"/>
        <v/>
      </c>
      <c r="CX174" s="106" t="str">
        <f t="shared" si="124"/>
        <v/>
      </c>
      <c r="CY174" s="85" t="str">
        <f t="shared" si="125"/>
        <v/>
      </c>
      <c r="CZ174" s="105"/>
      <c r="DA174" s="87" t="str">
        <f t="shared" si="126"/>
        <v/>
      </c>
      <c r="DB174" s="84" t="str">
        <f t="shared" si="127"/>
        <v/>
      </c>
      <c r="DC174" s="85">
        <f t="shared" si="128"/>
        <v>18</v>
      </c>
      <c r="DD174" s="105" t="str">
        <f t="shared" si="129"/>
        <v/>
      </c>
      <c r="DE174" s="87" t="str">
        <f t="shared" si="130"/>
        <v/>
      </c>
      <c r="DF174" s="84" t="str">
        <f t="shared" si="131"/>
        <v/>
      </c>
      <c r="DG174" s="85" t="str">
        <f t="shared" si="132"/>
        <v/>
      </c>
      <c r="DH174" s="86" t="str">
        <f t="shared" si="133"/>
        <v/>
      </c>
      <c r="DI174" s="87" t="str">
        <f t="shared" si="100"/>
        <v/>
      </c>
      <c r="DJ174" s="247"/>
    </row>
    <row r="175" spans="1:114" ht="15" thickBot="1">
      <c r="A175" s="57" t="s">
        <v>180</v>
      </c>
      <c r="B175" s="68" t="s">
        <v>41</v>
      </c>
      <c r="C175" s="378"/>
      <c r="D175" s="372"/>
      <c r="E175" s="372"/>
      <c r="F175" s="372"/>
      <c r="G175" s="372"/>
      <c r="H175" s="372"/>
      <c r="I175" s="372"/>
      <c r="J175" s="373"/>
      <c r="K175" s="373"/>
      <c r="L175" s="373"/>
      <c r="M175" s="373"/>
      <c r="N175" s="373"/>
      <c r="O175" s="373"/>
      <c r="P175" s="373"/>
      <c r="Q175" s="373"/>
      <c r="R175" s="373"/>
      <c r="S175" s="373"/>
      <c r="T175" s="373"/>
      <c r="U175" s="363"/>
      <c r="V175" s="363"/>
      <c r="W175" s="363"/>
      <c r="X175" s="363"/>
      <c r="Y175" s="363"/>
      <c r="Z175" s="363"/>
      <c r="AA175" s="363"/>
      <c r="AB175" s="363"/>
      <c r="AC175" s="363"/>
      <c r="AD175" s="379"/>
      <c r="AE175" s="379"/>
      <c r="AF175" s="379"/>
      <c r="AG175" s="379"/>
      <c r="AH175" s="379"/>
      <c r="AI175" s="379"/>
      <c r="AJ175" s="375"/>
      <c r="AK175" s="375"/>
      <c r="AL175" s="375"/>
      <c r="AM175" s="375"/>
      <c r="AN175" s="375"/>
      <c r="AO175" s="367"/>
      <c r="AP175" s="367"/>
      <c r="AQ175" s="367"/>
      <c r="AR175" s="372"/>
      <c r="AS175" s="372"/>
      <c r="AT175" s="401"/>
      <c r="AU175" s="367"/>
      <c r="AV175" s="367"/>
      <c r="AW175" s="367"/>
      <c r="AX175" s="367"/>
      <c r="AY175" s="367"/>
      <c r="AZ175" s="363"/>
      <c r="BA175" s="363"/>
      <c r="BB175" s="363"/>
      <c r="BC175" s="363"/>
      <c r="BD175" s="363"/>
      <c r="BE175" s="363"/>
      <c r="BF175" s="367"/>
      <c r="BG175" s="367"/>
      <c r="BH175" s="367"/>
      <c r="BI175" s="367"/>
      <c r="BJ175" s="367"/>
      <c r="BK175" s="367"/>
      <c r="BL175" s="367"/>
      <c r="BM175" s="367"/>
      <c r="BN175" s="367"/>
      <c r="BO175" s="367"/>
      <c r="BP175" s="367"/>
      <c r="BQ175" s="367"/>
      <c r="BR175" s="367"/>
      <c r="BS175" s="367"/>
      <c r="BT175" s="367"/>
      <c r="BU175" s="367"/>
      <c r="BV175" s="367"/>
      <c r="BW175" s="367"/>
      <c r="BX175" s="367"/>
      <c r="BY175" s="367"/>
      <c r="BZ175" s="367"/>
      <c r="CA175" s="369"/>
      <c r="CB175" s="369"/>
      <c r="CC175" s="369"/>
      <c r="CD175" s="137" t="s">
        <v>255</v>
      </c>
      <c r="CE175" s="32" t="s">
        <v>255</v>
      </c>
      <c r="CF175" s="33" t="s">
        <v>255</v>
      </c>
      <c r="CG175" s="34" t="s">
        <v>255</v>
      </c>
      <c r="CH175" s="35" t="s">
        <v>255</v>
      </c>
      <c r="CI175" s="36" t="s">
        <v>255</v>
      </c>
      <c r="CJ175" s="37" t="str">
        <f t="shared" si="120"/>
        <v/>
      </c>
      <c r="CK175" s="265"/>
      <c r="CL175" s="232"/>
      <c r="CM175" s="232"/>
      <c r="CN175" s="38">
        <f t="shared" si="121"/>
        <v>0</v>
      </c>
      <c r="CO175" s="83" t="str">
        <f t="shared" si="114"/>
        <v/>
      </c>
      <c r="CP175" s="84" t="str">
        <f t="shared" si="115"/>
        <v/>
      </c>
      <c r="CQ175" s="85" t="str">
        <f t="shared" si="116"/>
        <v/>
      </c>
      <c r="CR175" s="86" t="str">
        <f t="shared" si="117"/>
        <v/>
      </c>
      <c r="CS175" s="87" t="str">
        <f t="shared" si="118"/>
        <v/>
      </c>
      <c r="CT175" s="84" t="str">
        <f t="shared" si="119"/>
        <v/>
      </c>
      <c r="CU175" s="85" t="str">
        <f t="shared" si="122"/>
        <v/>
      </c>
      <c r="CV175" s="105"/>
      <c r="CW175" s="118" t="str">
        <f t="shared" si="123"/>
        <v/>
      </c>
      <c r="CX175" s="106" t="str">
        <f t="shared" si="124"/>
        <v/>
      </c>
      <c r="CY175" s="85" t="str">
        <f t="shared" si="125"/>
        <v/>
      </c>
      <c r="CZ175" s="105"/>
      <c r="DA175" s="118" t="str">
        <f t="shared" si="126"/>
        <v/>
      </c>
      <c r="DB175" s="106" t="str">
        <f t="shared" si="127"/>
        <v/>
      </c>
      <c r="DC175" s="119" t="str">
        <f t="shared" si="128"/>
        <v/>
      </c>
      <c r="DD175" s="105" t="str">
        <f t="shared" si="129"/>
        <v/>
      </c>
      <c r="DE175" s="118" t="str">
        <f t="shared" si="130"/>
        <v/>
      </c>
      <c r="DF175" s="106" t="str">
        <f t="shared" si="131"/>
        <v/>
      </c>
      <c r="DG175" s="85" t="str">
        <f t="shared" si="132"/>
        <v/>
      </c>
      <c r="DH175" s="86" t="str">
        <f t="shared" si="133"/>
        <v/>
      </c>
      <c r="DI175" s="118" t="str">
        <f t="shared" si="100"/>
        <v/>
      </c>
      <c r="DJ175" s="254"/>
    </row>
    <row r="176" spans="1:114" ht="15" thickBot="1">
      <c r="A176" s="128" t="s">
        <v>232</v>
      </c>
      <c r="B176" s="68" t="s">
        <v>41</v>
      </c>
      <c r="C176" s="378"/>
      <c r="D176" s="372"/>
      <c r="E176" s="372"/>
      <c r="F176" s="372"/>
      <c r="G176" s="372"/>
      <c r="H176" s="372"/>
      <c r="I176" s="372"/>
      <c r="J176" s="373"/>
      <c r="K176" s="373"/>
      <c r="L176" s="373"/>
      <c r="M176" s="373"/>
      <c r="N176" s="373"/>
      <c r="O176" s="373"/>
      <c r="P176" s="373"/>
      <c r="Q176" s="373"/>
      <c r="R176" s="373"/>
      <c r="S176" s="373"/>
      <c r="T176" s="373"/>
      <c r="U176" s="363"/>
      <c r="V176" s="363"/>
      <c r="W176" s="363"/>
      <c r="X176" s="363"/>
      <c r="Y176" s="363"/>
      <c r="Z176" s="363"/>
      <c r="AA176" s="363"/>
      <c r="AB176" s="363"/>
      <c r="AC176" s="363"/>
      <c r="AD176" s="379"/>
      <c r="AE176" s="379"/>
      <c r="AF176" s="379"/>
      <c r="AG176" s="379"/>
      <c r="AH176" s="379"/>
      <c r="AI176" s="379"/>
      <c r="AJ176" s="375"/>
      <c r="AK176" s="375"/>
      <c r="AL176" s="375"/>
      <c r="AM176" s="375"/>
      <c r="AN176" s="375"/>
      <c r="AO176" s="367"/>
      <c r="AP176" s="367"/>
      <c r="AQ176" s="367"/>
      <c r="AR176" s="372"/>
      <c r="AS176" s="372"/>
      <c r="AT176" s="401"/>
      <c r="AU176" s="367"/>
      <c r="AV176" s="367"/>
      <c r="AW176" s="367"/>
      <c r="AX176" s="367"/>
      <c r="AY176" s="367"/>
      <c r="AZ176" s="363"/>
      <c r="BA176" s="363"/>
      <c r="BB176" s="363"/>
      <c r="BC176" s="363"/>
      <c r="BD176" s="363"/>
      <c r="BE176" s="363"/>
      <c r="BF176" s="367"/>
      <c r="BG176" s="367"/>
      <c r="BH176" s="367"/>
      <c r="BI176" s="367"/>
      <c r="BJ176" s="367"/>
      <c r="BK176" s="367"/>
      <c r="BL176" s="367"/>
      <c r="BM176" s="367"/>
      <c r="BN176" s="367"/>
      <c r="BO176" s="367"/>
      <c r="BP176" s="367"/>
      <c r="BQ176" s="367"/>
      <c r="BR176" s="367"/>
      <c r="BS176" s="367"/>
      <c r="BT176" s="367"/>
      <c r="BU176" s="367"/>
      <c r="BV176" s="367"/>
      <c r="BW176" s="367"/>
      <c r="BX176" s="367"/>
      <c r="BY176" s="367"/>
      <c r="BZ176" s="367"/>
      <c r="CA176" s="369"/>
      <c r="CB176" s="369"/>
      <c r="CC176" s="369"/>
      <c r="CD176" s="137" t="s">
        <v>255</v>
      </c>
      <c r="CE176" s="32" t="s">
        <v>255</v>
      </c>
      <c r="CF176" s="33" t="s">
        <v>255</v>
      </c>
      <c r="CG176" s="34" t="s">
        <v>255</v>
      </c>
      <c r="CH176" s="35" t="s">
        <v>255</v>
      </c>
      <c r="CI176" s="36" t="s">
        <v>255</v>
      </c>
      <c r="CJ176" s="37" t="str">
        <f t="shared" si="120"/>
        <v/>
      </c>
      <c r="CK176" s="265"/>
      <c r="CL176" s="232"/>
      <c r="CM176" s="232">
        <v>5.0599999999999996</v>
      </c>
      <c r="CN176" s="38">
        <f>SUM(C176:BZ176)</f>
        <v>0</v>
      </c>
      <c r="CO176" s="111" t="str">
        <f t="shared" si="114"/>
        <v/>
      </c>
      <c r="CP176" s="112" t="str">
        <f t="shared" si="115"/>
        <v/>
      </c>
      <c r="CQ176" s="113" t="str">
        <f t="shared" si="116"/>
        <v/>
      </c>
      <c r="CR176" s="114" t="str">
        <f t="shared" si="117"/>
        <v/>
      </c>
      <c r="CS176" s="115" t="str">
        <f t="shared" si="118"/>
        <v/>
      </c>
      <c r="CT176" s="112" t="str">
        <f t="shared" si="119"/>
        <v/>
      </c>
      <c r="CU176" s="113" t="str">
        <f t="shared" si="122"/>
        <v/>
      </c>
      <c r="CV176" s="107"/>
      <c r="CW176" s="108" t="str">
        <f t="shared" si="123"/>
        <v/>
      </c>
      <c r="CX176" s="109" t="str">
        <f t="shared" si="124"/>
        <v/>
      </c>
      <c r="CY176" s="113" t="str">
        <f t="shared" si="125"/>
        <v/>
      </c>
      <c r="CZ176" s="107"/>
      <c r="DA176" s="108" t="str">
        <f t="shared" si="126"/>
        <v/>
      </c>
      <c r="DB176" s="109" t="str">
        <f t="shared" si="127"/>
        <v/>
      </c>
      <c r="DC176" s="110" t="str">
        <f t="shared" si="128"/>
        <v/>
      </c>
      <c r="DD176" s="107" t="str">
        <f t="shared" si="129"/>
        <v/>
      </c>
      <c r="DE176" s="108" t="str">
        <f t="shared" si="130"/>
        <v/>
      </c>
      <c r="DF176" s="109" t="str">
        <f t="shared" si="131"/>
        <v/>
      </c>
      <c r="DG176" s="113" t="str">
        <f t="shared" si="132"/>
        <v/>
      </c>
      <c r="DH176" s="114" t="str">
        <f t="shared" si="133"/>
        <v/>
      </c>
      <c r="DI176" s="108" t="str">
        <f t="shared" si="100"/>
        <v/>
      </c>
      <c r="DJ176" s="255"/>
    </row>
    <row r="177" spans="1:114" ht="15" thickBot="1">
      <c r="A177" s="57" t="s">
        <v>181</v>
      </c>
      <c r="B177" s="68" t="s">
        <v>41</v>
      </c>
      <c r="C177" s="378"/>
      <c r="D177" s="372"/>
      <c r="E177" s="372"/>
      <c r="F177" s="372"/>
      <c r="G177" s="372"/>
      <c r="H177" s="372"/>
      <c r="I177" s="372"/>
      <c r="J177" s="373"/>
      <c r="K177" s="373"/>
      <c r="L177" s="373"/>
      <c r="M177" s="373"/>
      <c r="N177" s="373"/>
      <c r="O177" s="373"/>
      <c r="P177" s="373"/>
      <c r="Q177" s="373"/>
      <c r="R177" s="373"/>
      <c r="S177" s="373"/>
      <c r="T177" s="373"/>
      <c r="U177" s="363"/>
      <c r="V177" s="363"/>
      <c r="W177" s="363"/>
      <c r="X177" s="363"/>
      <c r="Y177" s="363"/>
      <c r="Z177" s="363"/>
      <c r="AA177" s="363"/>
      <c r="AB177" s="363"/>
      <c r="AC177" s="363"/>
      <c r="AD177" s="379"/>
      <c r="AE177" s="379"/>
      <c r="AF177" s="379"/>
      <c r="AG177" s="379"/>
      <c r="AH177" s="379"/>
      <c r="AI177" s="379"/>
      <c r="AJ177" s="375"/>
      <c r="AK177" s="375"/>
      <c r="AL177" s="375"/>
      <c r="AM177" s="375"/>
      <c r="AN177" s="375"/>
      <c r="AO177" s="367"/>
      <c r="AP177" s="367"/>
      <c r="AQ177" s="367"/>
      <c r="AR177" s="372"/>
      <c r="AS177" s="372"/>
      <c r="AT177" s="401"/>
      <c r="AU177" s="367"/>
      <c r="AV177" s="367"/>
      <c r="AW177" s="367"/>
      <c r="AX177" s="367"/>
      <c r="AY177" s="367"/>
      <c r="AZ177" s="363"/>
      <c r="BA177" s="363"/>
      <c r="BB177" s="363"/>
      <c r="BC177" s="363"/>
      <c r="BD177" s="363"/>
      <c r="BE177" s="363"/>
      <c r="BF177" s="367"/>
      <c r="BG177" s="367"/>
      <c r="BH177" s="367"/>
      <c r="BI177" s="367"/>
      <c r="BJ177" s="367"/>
      <c r="BK177" s="367"/>
      <c r="BL177" s="367"/>
      <c r="BM177" s="367"/>
      <c r="BN177" s="367"/>
      <c r="BO177" s="367"/>
      <c r="BP177" s="367"/>
      <c r="BQ177" s="367"/>
      <c r="BR177" s="367"/>
      <c r="BS177" s="367"/>
      <c r="BT177" s="367"/>
      <c r="BU177" s="367"/>
      <c r="BV177" s="367"/>
      <c r="BW177" s="367"/>
      <c r="BX177" s="367"/>
      <c r="BY177" s="367"/>
      <c r="BZ177" s="367"/>
      <c r="CA177" s="369"/>
      <c r="CB177" s="369"/>
      <c r="CC177" s="369"/>
      <c r="CD177" s="137" t="s">
        <v>255</v>
      </c>
      <c r="CE177" s="32" t="s">
        <v>255</v>
      </c>
      <c r="CF177" s="33" t="s">
        <v>255</v>
      </c>
      <c r="CG177" s="34" t="s">
        <v>255</v>
      </c>
      <c r="CH177" s="35" t="s">
        <v>255</v>
      </c>
      <c r="CI177" s="36" t="s">
        <v>255</v>
      </c>
      <c r="CJ177" s="37" t="str">
        <f t="shared" si="120"/>
        <v/>
      </c>
      <c r="CK177" s="265"/>
      <c r="CL177" s="232"/>
      <c r="CM177" s="232"/>
      <c r="CN177" s="38">
        <f t="shared" si="121"/>
        <v>0</v>
      </c>
      <c r="CO177" s="83" t="str">
        <f t="shared" si="114"/>
        <v/>
      </c>
      <c r="CP177" s="84" t="str">
        <f t="shared" si="115"/>
        <v/>
      </c>
      <c r="CQ177" s="85" t="str">
        <f t="shared" si="116"/>
        <v/>
      </c>
      <c r="CR177" s="86" t="str">
        <f t="shared" si="117"/>
        <v/>
      </c>
      <c r="CS177" s="87" t="str">
        <f t="shared" si="118"/>
        <v/>
      </c>
      <c r="CT177" s="84" t="str">
        <f t="shared" si="119"/>
        <v/>
      </c>
      <c r="CU177" s="85" t="str">
        <f t="shared" si="122"/>
        <v/>
      </c>
      <c r="CV177" s="105"/>
      <c r="CW177" s="118" t="str">
        <f t="shared" si="123"/>
        <v/>
      </c>
      <c r="CX177" s="106" t="str">
        <f t="shared" si="124"/>
        <v/>
      </c>
      <c r="CY177" s="85" t="str">
        <f t="shared" si="125"/>
        <v/>
      </c>
      <c r="CZ177" s="105"/>
      <c r="DA177" s="118" t="str">
        <f t="shared" si="126"/>
        <v/>
      </c>
      <c r="DB177" s="106" t="str">
        <f t="shared" si="127"/>
        <v/>
      </c>
      <c r="DC177" s="119" t="str">
        <f t="shared" si="128"/>
        <v/>
      </c>
      <c r="DD177" s="105" t="str">
        <f t="shared" si="129"/>
        <v/>
      </c>
      <c r="DE177" s="118" t="str">
        <f t="shared" si="130"/>
        <v/>
      </c>
      <c r="DF177" s="106" t="str">
        <f t="shared" si="131"/>
        <v/>
      </c>
      <c r="DG177" s="85" t="str">
        <f t="shared" si="132"/>
        <v/>
      </c>
      <c r="DH177" s="86" t="str">
        <f t="shared" si="133"/>
        <v/>
      </c>
      <c r="DI177" s="118" t="str">
        <f t="shared" si="100"/>
        <v/>
      </c>
      <c r="DJ177" s="254"/>
    </row>
    <row r="178" spans="1:114" ht="15" thickBot="1">
      <c r="A178" s="57" t="s">
        <v>266</v>
      </c>
      <c r="B178" s="68" t="s">
        <v>41</v>
      </c>
      <c r="C178" s="378"/>
      <c r="D178" s="372"/>
      <c r="E178" s="372"/>
      <c r="F178" s="372"/>
      <c r="G178" s="372"/>
      <c r="H178" s="372"/>
      <c r="I178" s="372"/>
      <c r="J178" s="373"/>
      <c r="K178" s="373"/>
      <c r="L178" s="373"/>
      <c r="M178" s="373"/>
      <c r="N178" s="373"/>
      <c r="O178" s="373"/>
      <c r="P178" s="373"/>
      <c r="Q178" s="373"/>
      <c r="R178" s="373"/>
      <c r="S178" s="373"/>
      <c r="T178" s="373"/>
      <c r="U178" s="363"/>
      <c r="V178" s="363"/>
      <c r="W178" s="363"/>
      <c r="X178" s="363"/>
      <c r="Y178" s="363"/>
      <c r="Z178" s="363"/>
      <c r="AA178" s="363"/>
      <c r="AB178" s="363"/>
      <c r="AC178" s="363"/>
      <c r="AD178" s="379"/>
      <c r="AE178" s="402"/>
      <c r="AF178" s="402"/>
      <c r="AG178" s="402"/>
      <c r="AH178" s="402"/>
      <c r="AI178" s="402"/>
      <c r="AJ178" s="375"/>
      <c r="AK178" s="375"/>
      <c r="AL178" s="375"/>
      <c r="AM178" s="375"/>
      <c r="AN178" s="375"/>
      <c r="AO178" s="367"/>
      <c r="AP178" s="367"/>
      <c r="AQ178" s="367"/>
      <c r="AR178" s="372"/>
      <c r="AS178" s="372"/>
      <c r="AT178" s="401"/>
      <c r="AU178" s="367"/>
      <c r="AV178" s="367"/>
      <c r="AW178" s="367"/>
      <c r="AX178" s="367"/>
      <c r="AY178" s="367"/>
      <c r="AZ178" s="363"/>
      <c r="BA178" s="363"/>
      <c r="BB178" s="363"/>
      <c r="BC178" s="363"/>
      <c r="BD178" s="363"/>
      <c r="BE178" s="363"/>
      <c r="BF178" s="367"/>
      <c r="BG178" s="367"/>
      <c r="BH178" s="367"/>
      <c r="BI178" s="367"/>
      <c r="BJ178" s="367"/>
      <c r="BK178" s="367"/>
      <c r="BL178" s="367"/>
      <c r="BM178" s="367"/>
      <c r="BN178" s="367"/>
      <c r="BO178" s="367"/>
      <c r="BP178" s="367"/>
      <c r="BQ178" s="367"/>
      <c r="BR178" s="367"/>
      <c r="BS178" s="367"/>
      <c r="BT178" s="367"/>
      <c r="BU178" s="367"/>
      <c r="BV178" s="367"/>
      <c r="BW178" s="367"/>
      <c r="BX178" s="367"/>
      <c r="BY178" s="367"/>
      <c r="BZ178" s="367"/>
      <c r="CA178" s="369"/>
      <c r="CB178" s="369"/>
      <c r="CC178" s="369"/>
      <c r="CD178" s="137" t="s">
        <v>255</v>
      </c>
      <c r="CE178" s="32" t="s">
        <v>255</v>
      </c>
      <c r="CF178" s="33" t="s">
        <v>255</v>
      </c>
      <c r="CG178" s="34" t="s">
        <v>255</v>
      </c>
      <c r="CH178" s="35" t="s">
        <v>255</v>
      </c>
      <c r="CI178" s="36" t="s">
        <v>255</v>
      </c>
      <c r="CJ178" s="37" t="str">
        <f t="shared" si="120"/>
        <v/>
      </c>
      <c r="CK178" s="265"/>
      <c r="CL178" s="232"/>
      <c r="CM178" s="232">
        <v>8.68</v>
      </c>
      <c r="CN178" s="38">
        <f t="shared" si="121"/>
        <v>0</v>
      </c>
      <c r="CO178" s="83" t="str">
        <f t="shared" si="114"/>
        <v/>
      </c>
      <c r="CP178" s="84" t="str">
        <f t="shared" si="115"/>
        <v/>
      </c>
      <c r="CQ178" s="85" t="str">
        <f t="shared" si="116"/>
        <v/>
      </c>
      <c r="CR178" s="86" t="str">
        <f t="shared" si="117"/>
        <v/>
      </c>
      <c r="CS178" s="87" t="str">
        <f t="shared" si="118"/>
        <v/>
      </c>
      <c r="CT178" s="84" t="str">
        <f t="shared" si="119"/>
        <v/>
      </c>
      <c r="CU178" s="85" t="str">
        <f t="shared" si="122"/>
        <v/>
      </c>
      <c r="CV178" s="105"/>
      <c r="CW178" s="118" t="str">
        <f t="shared" si="123"/>
        <v/>
      </c>
      <c r="CX178" s="106" t="str">
        <f t="shared" si="124"/>
        <v/>
      </c>
      <c r="CY178" s="85" t="str">
        <f t="shared" si="125"/>
        <v/>
      </c>
      <c r="CZ178" s="105"/>
      <c r="DA178" s="118" t="str">
        <f t="shared" si="126"/>
        <v/>
      </c>
      <c r="DB178" s="106" t="str">
        <f t="shared" si="127"/>
        <v/>
      </c>
      <c r="DC178" s="119" t="str">
        <f t="shared" si="128"/>
        <v/>
      </c>
      <c r="DD178" s="105" t="str">
        <f t="shared" si="129"/>
        <v/>
      </c>
      <c r="DE178" s="118" t="str">
        <f t="shared" si="130"/>
        <v/>
      </c>
      <c r="DF178" s="106" t="str">
        <f t="shared" si="131"/>
        <v/>
      </c>
      <c r="DG178" s="85" t="str">
        <f t="shared" si="132"/>
        <v/>
      </c>
      <c r="DH178" s="86" t="str">
        <f t="shared" si="133"/>
        <v/>
      </c>
      <c r="DI178" s="118" t="str">
        <f t="shared" si="100"/>
        <v/>
      </c>
      <c r="DJ178" s="254"/>
    </row>
    <row r="179" spans="1:114" ht="15" thickBot="1">
      <c r="A179" s="57" t="s">
        <v>178</v>
      </c>
      <c r="B179" s="68" t="s">
        <v>41</v>
      </c>
      <c r="C179" s="378"/>
      <c r="D179" s="372"/>
      <c r="E179" s="372"/>
      <c r="F179" s="372"/>
      <c r="G179" s="372"/>
      <c r="H179" s="372"/>
      <c r="I179" s="372"/>
      <c r="J179" s="373"/>
      <c r="K179" s="373"/>
      <c r="L179" s="373"/>
      <c r="M179" s="373"/>
      <c r="N179" s="373"/>
      <c r="O179" s="373"/>
      <c r="P179" s="373"/>
      <c r="Q179" s="373"/>
      <c r="R179" s="373"/>
      <c r="S179" s="373"/>
      <c r="T179" s="373"/>
      <c r="U179" s="363"/>
      <c r="V179" s="363"/>
      <c r="W179" s="363"/>
      <c r="X179" s="363"/>
      <c r="Y179" s="363"/>
      <c r="Z179" s="363"/>
      <c r="AA179" s="363"/>
      <c r="AB179" s="363"/>
      <c r="AC179" s="363"/>
      <c r="AD179" s="379"/>
      <c r="AE179" s="402"/>
      <c r="AF179" s="402"/>
      <c r="AG179" s="402"/>
      <c r="AH179" s="402"/>
      <c r="AI179" s="402"/>
      <c r="AJ179" s="375"/>
      <c r="AK179" s="375"/>
      <c r="AL179" s="375"/>
      <c r="AM179" s="375"/>
      <c r="AN179" s="375"/>
      <c r="AO179" s="367"/>
      <c r="AP179" s="367"/>
      <c r="AQ179" s="367"/>
      <c r="AR179" s="372"/>
      <c r="AS179" s="372"/>
      <c r="AT179" s="372"/>
      <c r="AU179" s="367"/>
      <c r="AV179" s="367"/>
      <c r="AW179" s="367"/>
      <c r="AX179" s="367"/>
      <c r="AY179" s="367"/>
      <c r="AZ179" s="363"/>
      <c r="BA179" s="363"/>
      <c r="BB179" s="363"/>
      <c r="BC179" s="363"/>
      <c r="BD179" s="363"/>
      <c r="BE179" s="363"/>
      <c r="BF179" s="367"/>
      <c r="BG179" s="367"/>
      <c r="BH179" s="367"/>
      <c r="BI179" s="367"/>
      <c r="BJ179" s="367"/>
      <c r="BK179" s="367"/>
      <c r="BL179" s="367"/>
      <c r="BM179" s="367"/>
      <c r="BN179" s="367"/>
      <c r="BO179" s="367"/>
      <c r="BP179" s="367"/>
      <c r="BQ179" s="367"/>
      <c r="BR179" s="367"/>
      <c r="BS179" s="367"/>
      <c r="BT179" s="367"/>
      <c r="BU179" s="367"/>
      <c r="BV179" s="367"/>
      <c r="BW179" s="367"/>
      <c r="BX179" s="367"/>
      <c r="BY179" s="367"/>
      <c r="BZ179" s="367"/>
      <c r="CA179" s="369"/>
      <c r="CB179" s="369"/>
      <c r="CC179" s="369"/>
      <c r="CD179" s="137" t="s">
        <v>255</v>
      </c>
      <c r="CE179" s="32" t="s">
        <v>255</v>
      </c>
      <c r="CF179" s="33" t="s">
        <v>255</v>
      </c>
      <c r="CG179" s="34" t="s">
        <v>255</v>
      </c>
      <c r="CH179" s="35" t="s">
        <v>255</v>
      </c>
      <c r="CI179" s="36" t="s">
        <v>255</v>
      </c>
      <c r="CJ179" s="37" t="str">
        <f t="shared" si="120"/>
        <v/>
      </c>
      <c r="CK179" s="263"/>
      <c r="CL179" s="234"/>
      <c r="CM179" s="234"/>
      <c r="CN179" s="38">
        <f t="shared" si="121"/>
        <v>0</v>
      </c>
      <c r="CO179" s="83" t="str">
        <f t="shared" si="114"/>
        <v/>
      </c>
      <c r="CP179" s="84" t="str">
        <f t="shared" si="115"/>
        <v/>
      </c>
      <c r="CQ179" s="85" t="str">
        <f t="shared" si="116"/>
        <v/>
      </c>
      <c r="CR179" s="86" t="str">
        <f t="shared" si="117"/>
        <v/>
      </c>
      <c r="CS179" s="87" t="str">
        <f t="shared" si="118"/>
        <v/>
      </c>
      <c r="CT179" s="84" t="str">
        <f t="shared" si="119"/>
        <v/>
      </c>
      <c r="CU179" s="85" t="str">
        <f t="shared" si="122"/>
        <v/>
      </c>
      <c r="CV179" s="86"/>
      <c r="CW179" s="87" t="str">
        <f t="shared" si="123"/>
        <v/>
      </c>
      <c r="CX179" s="88" t="str">
        <f t="shared" si="124"/>
        <v/>
      </c>
      <c r="CY179" s="85" t="str">
        <f t="shared" si="125"/>
        <v/>
      </c>
      <c r="CZ179" s="86"/>
      <c r="DA179" s="87" t="str">
        <f t="shared" si="126"/>
        <v/>
      </c>
      <c r="DB179" s="84" t="str">
        <f t="shared" si="127"/>
        <v/>
      </c>
      <c r="DC179" s="85" t="str">
        <f t="shared" si="128"/>
        <v/>
      </c>
      <c r="DD179" s="89" t="str">
        <f t="shared" si="129"/>
        <v/>
      </c>
      <c r="DE179" s="87" t="str">
        <f t="shared" si="130"/>
        <v/>
      </c>
      <c r="DF179" s="84" t="str">
        <f t="shared" si="131"/>
        <v/>
      </c>
      <c r="DG179" s="85" t="str">
        <f t="shared" si="132"/>
        <v/>
      </c>
      <c r="DH179" s="86" t="str">
        <f t="shared" si="133"/>
        <v/>
      </c>
      <c r="DI179" s="87" t="str">
        <f t="shared" si="100"/>
        <v/>
      </c>
      <c r="DJ179" s="247"/>
    </row>
    <row r="180" spans="1:114" ht="15" thickBot="1">
      <c r="A180" s="57" t="s">
        <v>273</v>
      </c>
      <c r="B180" s="68" t="s">
        <v>41</v>
      </c>
      <c r="C180" s="378"/>
      <c r="D180" s="372"/>
      <c r="E180" s="372"/>
      <c r="F180" s="372"/>
      <c r="G180" s="372"/>
      <c r="H180" s="372"/>
      <c r="I180" s="372"/>
      <c r="J180" s="373"/>
      <c r="K180" s="373"/>
      <c r="L180" s="373"/>
      <c r="M180" s="373"/>
      <c r="N180" s="373"/>
      <c r="O180" s="373"/>
      <c r="P180" s="373"/>
      <c r="Q180" s="373"/>
      <c r="R180" s="373"/>
      <c r="S180" s="373"/>
      <c r="T180" s="373"/>
      <c r="U180" s="363"/>
      <c r="V180" s="363"/>
      <c r="W180" s="363"/>
      <c r="X180" s="363"/>
      <c r="Y180" s="363"/>
      <c r="Z180" s="363"/>
      <c r="AA180" s="363"/>
      <c r="AB180" s="363"/>
      <c r="AC180" s="363"/>
      <c r="AD180" s="379"/>
      <c r="AE180" s="379"/>
      <c r="AF180" s="379"/>
      <c r="AG180" s="379"/>
      <c r="AH180" s="379"/>
      <c r="AI180" s="379"/>
      <c r="AJ180" s="375"/>
      <c r="AK180" s="375"/>
      <c r="AL180" s="375"/>
      <c r="AM180" s="375"/>
      <c r="AN180" s="375"/>
      <c r="AO180" s="367"/>
      <c r="AP180" s="367"/>
      <c r="AQ180" s="367"/>
      <c r="AR180" s="372"/>
      <c r="AS180" s="372"/>
      <c r="AT180" s="401"/>
      <c r="AU180" s="367"/>
      <c r="AV180" s="367"/>
      <c r="AW180" s="367"/>
      <c r="AX180" s="367"/>
      <c r="AY180" s="367"/>
      <c r="AZ180" s="363"/>
      <c r="BA180" s="363"/>
      <c r="BB180" s="363"/>
      <c r="BC180" s="363"/>
      <c r="BD180" s="363"/>
      <c r="BE180" s="363"/>
      <c r="BF180" s="399"/>
      <c r="BG180" s="399"/>
      <c r="BH180" s="367"/>
      <c r="BI180" s="367"/>
      <c r="BJ180" s="399"/>
      <c r="BK180" s="367"/>
      <c r="BL180" s="367"/>
      <c r="BM180" s="367"/>
      <c r="BN180" s="367"/>
      <c r="BO180" s="367"/>
      <c r="BP180" s="367"/>
      <c r="BQ180" s="367"/>
      <c r="BR180" s="367"/>
      <c r="BS180" s="367"/>
      <c r="BT180" s="367"/>
      <c r="BU180" s="367"/>
      <c r="BV180" s="367"/>
      <c r="BW180" s="367"/>
      <c r="BX180" s="367"/>
      <c r="BY180" s="367"/>
      <c r="BZ180" s="367"/>
      <c r="CA180" s="369"/>
      <c r="CB180" s="369"/>
      <c r="CC180" s="369"/>
      <c r="CD180" s="137" t="s">
        <v>255</v>
      </c>
      <c r="CE180" s="32" t="s">
        <v>255</v>
      </c>
      <c r="CF180" s="33" t="s">
        <v>255</v>
      </c>
      <c r="CG180" s="34" t="s">
        <v>255</v>
      </c>
      <c r="CH180" s="35" t="s">
        <v>255</v>
      </c>
      <c r="CI180" s="36" t="s">
        <v>255</v>
      </c>
      <c r="CJ180" s="37" t="str">
        <f t="shared" si="120"/>
        <v/>
      </c>
      <c r="CK180" s="265"/>
      <c r="CL180" s="232"/>
      <c r="CM180" s="232"/>
      <c r="CN180" s="38"/>
      <c r="CO180" s="83" t="str">
        <f t="shared" si="114"/>
        <v/>
      </c>
      <c r="CP180" s="84" t="str">
        <f t="shared" si="115"/>
        <v/>
      </c>
      <c r="CQ180" s="85" t="str">
        <f t="shared" si="116"/>
        <v/>
      </c>
      <c r="CR180" s="86" t="str">
        <f t="shared" si="117"/>
        <v/>
      </c>
      <c r="CS180" s="87" t="str">
        <f t="shared" si="118"/>
        <v/>
      </c>
      <c r="CT180" s="84" t="str">
        <f t="shared" si="119"/>
        <v/>
      </c>
      <c r="CU180" s="85" t="str">
        <f t="shared" si="122"/>
        <v/>
      </c>
      <c r="CV180" s="105"/>
      <c r="CW180" s="118" t="str">
        <f t="shared" si="123"/>
        <v/>
      </c>
      <c r="CX180" s="106" t="str">
        <f t="shared" si="124"/>
        <v/>
      </c>
      <c r="CY180" s="85" t="str">
        <f t="shared" si="125"/>
        <v/>
      </c>
      <c r="CZ180" s="105"/>
      <c r="DA180" s="118" t="str">
        <f t="shared" si="126"/>
        <v/>
      </c>
      <c r="DB180" s="106" t="str">
        <f t="shared" si="127"/>
        <v/>
      </c>
      <c r="DC180" s="119" t="str">
        <f t="shared" si="128"/>
        <v/>
      </c>
      <c r="DD180" s="105" t="str">
        <f t="shared" si="129"/>
        <v/>
      </c>
      <c r="DE180" s="118" t="str">
        <f t="shared" si="130"/>
        <v/>
      </c>
      <c r="DF180" s="106" t="str">
        <f t="shared" si="131"/>
        <v/>
      </c>
      <c r="DG180" s="85" t="str">
        <f t="shared" si="132"/>
        <v/>
      </c>
      <c r="DH180" s="86" t="str">
        <f t="shared" si="133"/>
        <v/>
      </c>
      <c r="DI180" s="118" t="str">
        <f t="shared" si="100"/>
        <v/>
      </c>
      <c r="DJ180" s="254"/>
    </row>
    <row r="181" spans="1:114" ht="15" thickBot="1">
      <c r="A181" s="57" t="s">
        <v>176</v>
      </c>
      <c r="B181" s="68" t="s">
        <v>177</v>
      </c>
      <c r="C181" s="378"/>
      <c r="D181" s="372"/>
      <c r="E181" s="372"/>
      <c r="F181" s="372"/>
      <c r="G181" s="372"/>
      <c r="H181" s="372"/>
      <c r="I181" s="372"/>
      <c r="J181" s="373"/>
      <c r="K181" s="373"/>
      <c r="L181" s="373"/>
      <c r="M181" s="373"/>
      <c r="N181" s="373"/>
      <c r="O181" s="373"/>
      <c r="P181" s="373"/>
      <c r="Q181" s="373"/>
      <c r="R181" s="373"/>
      <c r="S181" s="373"/>
      <c r="T181" s="373"/>
      <c r="U181" s="363"/>
      <c r="V181" s="363"/>
      <c r="W181" s="363"/>
      <c r="X181" s="363"/>
      <c r="Y181" s="363"/>
      <c r="Z181" s="363"/>
      <c r="AA181" s="363"/>
      <c r="AB181" s="363"/>
      <c r="AC181" s="363"/>
      <c r="AD181" s="379"/>
      <c r="AE181" s="402"/>
      <c r="AF181" s="402"/>
      <c r="AG181" s="402"/>
      <c r="AH181" s="402"/>
      <c r="AI181" s="402"/>
      <c r="AJ181" s="375"/>
      <c r="AK181" s="375"/>
      <c r="AL181" s="375"/>
      <c r="AM181" s="375"/>
      <c r="AN181" s="375"/>
      <c r="AO181" s="367"/>
      <c r="AP181" s="367"/>
      <c r="AQ181" s="367"/>
      <c r="AR181" s="372"/>
      <c r="AS181" s="372"/>
      <c r="AT181" s="372"/>
      <c r="AU181" s="367"/>
      <c r="AV181" s="367"/>
      <c r="AW181" s="367"/>
      <c r="AX181" s="367"/>
      <c r="AY181" s="367"/>
      <c r="AZ181" s="363"/>
      <c r="BA181" s="363"/>
      <c r="BB181" s="363"/>
      <c r="BC181" s="363"/>
      <c r="BD181" s="363"/>
      <c r="BE181" s="363"/>
      <c r="BF181" s="367"/>
      <c r="BG181" s="367"/>
      <c r="BH181" s="367"/>
      <c r="BI181" s="367"/>
      <c r="BJ181" s="367"/>
      <c r="BK181" s="367"/>
      <c r="BL181" s="367"/>
      <c r="BM181" s="367"/>
      <c r="BN181" s="367"/>
      <c r="BO181" s="367"/>
      <c r="BP181" s="367"/>
      <c r="BQ181" s="367"/>
      <c r="BR181" s="367"/>
      <c r="BS181" s="367"/>
      <c r="BT181" s="367"/>
      <c r="BU181" s="367"/>
      <c r="BV181" s="367"/>
      <c r="BW181" s="367"/>
      <c r="BX181" s="367"/>
      <c r="BY181" s="367"/>
      <c r="BZ181" s="367"/>
      <c r="CA181" s="369"/>
      <c r="CB181" s="369"/>
      <c r="CC181" s="369"/>
      <c r="CD181" s="137" t="s">
        <v>255</v>
      </c>
      <c r="CE181" s="32" t="s">
        <v>255</v>
      </c>
      <c r="CF181" s="33" t="s">
        <v>255</v>
      </c>
      <c r="CG181" s="34" t="s">
        <v>255</v>
      </c>
      <c r="CH181" s="35" t="s">
        <v>255</v>
      </c>
      <c r="CI181" s="36" t="s">
        <v>255</v>
      </c>
      <c r="CJ181" s="37" t="str">
        <f t="shared" si="120"/>
        <v/>
      </c>
      <c r="CK181" s="263"/>
      <c r="CL181" s="234"/>
      <c r="CM181" s="234"/>
      <c r="CN181" s="38">
        <f>SUM(C181:BZ181)</f>
        <v>0</v>
      </c>
      <c r="CO181" s="83" t="str">
        <f t="shared" si="114"/>
        <v/>
      </c>
      <c r="CP181" s="84" t="str">
        <f t="shared" si="115"/>
        <v/>
      </c>
      <c r="CQ181" s="85" t="str">
        <f t="shared" si="116"/>
        <v/>
      </c>
      <c r="CR181" s="86" t="str">
        <f t="shared" si="117"/>
        <v/>
      </c>
      <c r="CS181" s="87" t="str">
        <f t="shared" si="118"/>
        <v/>
      </c>
      <c r="CT181" s="84" t="str">
        <f t="shared" si="119"/>
        <v/>
      </c>
      <c r="CU181" s="85" t="str">
        <f t="shared" si="101"/>
        <v/>
      </c>
      <c r="CV181" s="86"/>
      <c r="CW181" s="87" t="str">
        <f t="shared" si="102"/>
        <v/>
      </c>
      <c r="CX181" s="88" t="str">
        <f t="shared" si="103"/>
        <v/>
      </c>
      <c r="CY181" s="85" t="str">
        <f t="shared" si="104"/>
        <v/>
      </c>
      <c r="CZ181" s="86"/>
      <c r="DA181" s="87" t="str">
        <f t="shared" si="105"/>
        <v/>
      </c>
      <c r="DB181" s="84" t="str">
        <f t="shared" si="106"/>
        <v/>
      </c>
      <c r="DC181" s="85" t="str">
        <f t="shared" si="107"/>
        <v/>
      </c>
      <c r="DD181" s="89" t="str">
        <f t="shared" si="108"/>
        <v/>
      </c>
      <c r="DE181" s="87" t="str">
        <f t="shared" si="109"/>
        <v/>
      </c>
      <c r="DF181" s="84" t="str">
        <f t="shared" si="110"/>
        <v/>
      </c>
      <c r="DG181" s="85" t="str">
        <f t="shared" si="111"/>
        <v/>
      </c>
      <c r="DH181" s="86" t="str">
        <f t="shared" si="112"/>
        <v/>
      </c>
      <c r="DI181" s="87" t="str">
        <f t="shared" si="100"/>
        <v/>
      </c>
      <c r="DJ181" s="247"/>
    </row>
    <row r="182" spans="1:114" ht="15" thickBot="1">
      <c r="A182" s="275"/>
      <c r="B182" s="5"/>
      <c r="C182" s="15"/>
      <c r="D182" s="16"/>
      <c r="E182" s="16"/>
      <c r="F182" s="16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4"/>
      <c r="W182" s="14"/>
      <c r="X182" s="14"/>
      <c r="Y182" s="14"/>
      <c r="Z182" s="14"/>
      <c r="AA182" s="14"/>
      <c r="AB182" s="14"/>
      <c r="AC182" s="14"/>
      <c r="AD182" s="44"/>
      <c r="AE182" s="44"/>
      <c r="AF182" s="44"/>
      <c r="AG182" s="44"/>
      <c r="AH182" s="44"/>
      <c r="AI182" s="44"/>
      <c r="AJ182" s="14"/>
      <c r="AK182" s="14"/>
      <c r="AL182" s="14"/>
      <c r="AM182" s="17"/>
      <c r="AN182" s="17"/>
      <c r="AO182" s="18"/>
      <c r="AP182" s="15"/>
      <c r="AQ182" s="15"/>
      <c r="AR182" s="15"/>
      <c r="AS182" s="15"/>
      <c r="AT182" s="15"/>
      <c r="AU182" s="44"/>
      <c r="AV182" s="44"/>
      <c r="AW182" s="44"/>
      <c r="AX182" s="44"/>
      <c r="AY182" s="44"/>
      <c r="AZ182" s="15"/>
      <c r="BA182" s="15"/>
      <c r="BB182" s="15"/>
      <c r="BC182" s="15"/>
      <c r="BD182" s="15"/>
      <c r="BE182" s="15"/>
      <c r="BF182" s="18"/>
      <c r="BG182" s="18"/>
      <c r="BH182" s="18"/>
      <c r="BI182" s="18"/>
      <c r="BJ182" s="18"/>
      <c r="BK182" s="18"/>
      <c r="BL182" s="18"/>
      <c r="BM182" s="18"/>
      <c r="BN182" s="18"/>
      <c r="BO182" s="18"/>
      <c r="BP182" s="18"/>
      <c r="BQ182" s="18"/>
      <c r="BR182" s="18"/>
      <c r="BS182" s="18"/>
      <c r="BT182" s="18"/>
      <c r="BU182" s="18"/>
      <c r="BV182" s="18"/>
      <c r="BW182" s="18"/>
      <c r="BX182" s="18"/>
      <c r="BY182" s="18"/>
      <c r="BZ182" s="18"/>
      <c r="CA182" s="244"/>
      <c r="CB182" s="244"/>
      <c r="CC182" s="244"/>
      <c r="CD182" s="20"/>
      <c r="CE182" s="42"/>
      <c r="CF182" s="42"/>
      <c r="CG182" s="20"/>
      <c r="CH182" s="15"/>
      <c r="CI182" s="15"/>
      <c r="CJ182" s="20"/>
      <c r="CK182" s="266"/>
      <c r="CL182" s="42"/>
      <c r="CM182" s="220"/>
      <c r="CN182" s="41"/>
      <c r="CO182" s="116"/>
      <c r="CP182" s="116"/>
      <c r="CQ182" s="116"/>
      <c r="CR182" s="116"/>
      <c r="CS182" s="116"/>
      <c r="CT182" s="116"/>
      <c r="CU182" s="116"/>
      <c r="CV182" s="116"/>
      <c r="CW182" s="116"/>
      <c r="CX182" s="116"/>
      <c r="CY182" s="116"/>
      <c r="CZ182" s="116"/>
      <c r="DA182" s="116"/>
      <c r="DB182" s="116"/>
      <c r="DC182" s="116"/>
      <c r="DD182" s="116"/>
      <c r="DE182" s="116"/>
      <c r="DF182" s="116"/>
      <c r="DG182" s="117"/>
      <c r="DH182" s="117"/>
      <c r="DI182" s="116"/>
      <c r="DJ182" s="116"/>
    </row>
    <row r="183" spans="1:114" ht="15" thickBot="1">
      <c r="A183" s="44"/>
      <c r="B183" s="5"/>
      <c r="C183" s="15"/>
      <c r="D183" s="16"/>
      <c r="E183" s="16"/>
      <c r="F183" s="16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4"/>
      <c r="W183" s="14"/>
      <c r="X183" s="14"/>
      <c r="Y183" s="14"/>
      <c r="Z183" s="14"/>
      <c r="AA183" s="14"/>
      <c r="AB183" s="14"/>
      <c r="AC183" s="14"/>
      <c r="AD183" s="44"/>
      <c r="AE183" s="44"/>
      <c r="AF183" s="44"/>
      <c r="AG183" s="44"/>
      <c r="AH183" s="44"/>
      <c r="AI183" s="44"/>
      <c r="AJ183" s="14"/>
      <c r="AK183" s="14"/>
      <c r="AL183" s="14"/>
      <c r="AM183" s="17"/>
      <c r="AN183" s="17"/>
      <c r="AO183" s="18"/>
      <c r="AP183" s="15"/>
      <c r="AQ183" s="15"/>
      <c r="AR183" s="15"/>
      <c r="AS183" s="15"/>
      <c r="AT183" s="15"/>
      <c r="AU183" s="44"/>
      <c r="AV183" s="44"/>
      <c r="AW183" s="44"/>
      <c r="AX183" s="44"/>
      <c r="AY183" s="44"/>
      <c r="AZ183" s="15"/>
      <c r="BA183" s="15"/>
      <c r="BB183" s="15"/>
      <c r="BC183" s="15"/>
      <c r="BD183" s="15"/>
      <c r="BE183" s="15"/>
      <c r="BF183" s="18"/>
      <c r="BG183" s="18"/>
      <c r="BH183" s="18"/>
      <c r="BI183" s="18"/>
      <c r="BJ183" s="18"/>
      <c r="BK183" s="18"/>
      <c r="BL183" s="18"/>
      <c r="BM183" s="18"/>
      <c r="BN183" s="18"/>
      <c r="BO183" s="18"/>
      <c r="BP183" s="18"/>
      <c r="BQ183" s="18"/>
      <c r="BR183" s="18"/>
      <c r="BS183" s="18"/>
      <c r="BT183" s="18"/>
      <c r="BU183" s="18"/>
      <c r="BV183" s="18"/>
      <c r="BW183" s="18"/>
      <c r="BX183" s="18"/>
      <c r="BY183" s="18"/>
      <c r="BZ183" s="18"/>
      <c r="CA183" s="44"/>
      <c r="CB183" s="44"/>
      <c r="CC183" s="44"/>
      <c r="CD183" s="20"/>
      <c r="CE183" s="42"/>
      <c r="CF183" s="42"/>
      <c r="CG183" s="20"/>
      <c r="CH183" s="15"/>
      <c r="CI183" s="15"/>
      <c r="CJ183" s="20"/>
      <c r="CK183" s="266"/>
      <c r="CL183" s="42"/>
      <c r="CM183" s="220"/>
      <c r="CO183" s="116"/>
      <c r="CP183" s="116"/>
      <c r="CQ183" s="116"/>
      <c r="CR183" s="116"/>
      <c r="CS183" s="116"/>
      <c r="CT183" s="116"/>
      <c r="CU183" s="116"/>
      <c r="CV183" s="116"/>
      <c r="CW183" s="116"/>
      <c r="CX183" s="116"/>
      <c r="CY183" s="116"/>
      <c r="CZ183" s="116"/>
      <c r="DA183" s="116"/>
      <c r="DB183" s="116"/>
      <c r="DC183" s="116"/>
      <c r="DD183" s="116"/>
      <c r="DE183" s="116"/>
      <c r="DF183" s="116"/>
      <c r="DG183" s="117"/>
      <c r="DH183" s="117"/>
      <c r="DI183" s="116"/>
      <c r="DJ183" s="116"/>
    </row>
    <row r="184" spans="1:114" ht="15" thickBot="1">
      <c r="A184" s="275"/>
      <c r="B184" s="5"/>
      <c r="C184" s="15"/>
      <c r="D184" s="16"/>
      <c r="E184" s="16"/>
      <c r="F184" s="16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4"/>
      <c r="W184" s="14"/>
      <c r="X184" s="14"/>
      <c r="Y184" s="14"/>
      <c r="Z184" s="14"/>
      <c r="AA184" s="14"/>
      <c r="AB184" s="14"/>
      <c r="AC184" s="14"/>
      <c r="AD184" s="44"/>
      <c r="AE184" s="44"/>
      <c r="AF184" s="44"/>
      <c r="AG184" s="44"/>
      <c r="AH184" s="44"/>
      <c r="AI184" s="44"/>
      <c r="AJ184" s="14"/>
      <c r="AK184" s="14"/>
      <c r="AL184" s="14"/>
      <c r="AM184" s="17"/>
      <c r="AN184" s="17"/>
      <c r="AO184" s="18"/>
      <c r="AP184" s="15"/>
      <c r="AQ184" s="15"/>
      <c r="AR184" s="15"/>
      <c r="AS184" s="15"/>
      <c r="AT184" s="15"/>
      <c r="AU184" s="44"/>
      <c r="AV184" s="44"/>
      <c r="AW184" s="44"/>
      <c r="AX184" s="44"/>
      <c r="AY184" s="44"/>
      <c r="AZ184" s="15"/>
      <c r="BA184" s="15"/>
      <c r="BB184" s="15"/>
      <c r="BC184" s="15"/>
      <c r="BD184" s="15"/>
      <c r="BE184" s="15"/>
      <c r="BF184" s="18"/>
      <c r="BG184" s="18"/>
      <c r="BH184" s="18"/>
      <c r="BI184" s="18"/>
      <c r="BJ184" s="18"/>
      <c r="BK184" s="18"/>
      <c r="BL184" s="18"/>
      <c r="BM184" s="18"/>
      <c r="BN184" s="18"/>
      <c r="BO184" s="18"/>
      <c r="BP184" s="18"/>
      <c r="BQ184" s="18"/>
      <c r="BR184" s="18"/>
      <c r="BS184" s="18"/>
      <c r="BT184" s="18"/>
      <c r="BU184" s="18"/>
      <c r="BV184" s="18"/>
      <c r="BW184" s="18"/>
      <c r="BX184" s="18"/>
      <c r="BY184" s="18"/>
      <c r="BZ184" s="18"/>
      <c r="CA184" s="44"/>
      <c r="CB184" s="44"/>
      <c r="CC184" s="44"/>
      <c r="CD184" s="20"/>
      <c r="CE184" s="42"/>
      <c r="CF184" s="42"/>
      <c r="CG184" s="20"/>
      <c r="CH184" s="15"/>
      <c r="CI184" s="15"/>
      <c r="CJ184" s="20"/>
      <c r="CK184" s="266"/>
      <c r="CL184" s="42"/>
      <c r="CM184" s="15"/>
      <c r="CO184" s="116"/>
      <c r="CP184" s="116"/>
      <c r="CQ184" s="116"/>
      <c r="CR184" s="116"/>
      <c r="CS184" s="116"/>
      <c r="CT184" s="116"/>
      <c r="CU184" s="116"/>
      <c r="CV184" s="116"/>
      <c r="CW184" s="116"/>
      <c r="CX184" s="116"/>
      <c r="CY184" s="116"/>
      <c r="CZ184" s="116"/>
      <c r="DA184" s="116"/>
      <c r="DB184" s="116"/>
      <c r="DC184" s="116"/>
      <c r="DD184" s="116"/>
      <c r="DE184" s="116"/>
      <c r="DF184" s="116"/>
      <c r="DG184" s="117"/>
      <c r="DH184" s="117"/>
      <c r="DI184" s="116"/>
      <c r="DJ184" s="116"/>
    </row>
    <row r="185" spans="1:114" ht="15" thickBot="1">
      <c r="A185" s="5"/>
      <c r="B185" s="5"/>
      <c r="C185" s="15"/>
      <c r="D185" s="16"/>
      <c r="E185" s="16"/>
      <c r="F185" s="16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4"/>
      <c r="W185" s="14"/>
      <c r="X185" s="14"/>
      <c r="Y185" s="14"/>
      <c r="Z185" s="14"/>
      <c r="AA185" s="14"/>
      <c r="AB185" s="14"/>
      <c r="AC185" s="14"/>
      <c r="AD185" s="44"/>
      <c r="AE185" s="44"/>
      <c r="AF185" s="44"/>
      <c r="AG185" s="44"/>
      <c r="AH185" s="44"/>
      <c r="AI185" s="44"/>
      <c r="AJ185" s="14"/>
      <c r="AK185" s="14"/>
      <c r="AL185" s="14"/>
      <c r="AM185" s="17"/>
      <c r="AN185" s="17"/>
      <c r="AO185" s="17"/>
      <c r="AP185" s="20"/>
      <c r="AQ185" s="20"/>
      <c r="AR185" s="15"/>
      <c r="AS185" s="15"/>
      <c r="AT185" s="15"/>
      <c r="AU185" s="44"/>
      <c r="AV185" s="44"/>
      <c r="AW185" s="44"/>
      <c r="AX185" s="44"/>
      <c r="AY185" s="44"/>
      <c r="AZ185" s="15"/>
      <c r="BA185" s="15"/>
      <c r="BB185" s="15"/>
      <c r="BC185" s="15"/>
      <c r="BD185" s="15"/>
      <c r="BE185" s="15"/>
      <c r="BF185" s="18"/>
      <c r="BG185" s="18"/>
      <c r="BH185" s="18"/>
      <c r="BI185" s="18"/>
      <c r="BJ185" s="18"/>
      <c r="BK185" s="18"/>
      <c r="BL185" s="18"/>
      <c r="BM185" s="18"/>
      <c r="BN185" s="18"/>
      <c r="BO185" s="18"/>
      <c r="BP185" s="18"/>
      <c r="BQ185" s="18"/>
      <c r="BR185" s="18"/>
      <c r="BS185" s="18"/>
      <c r="BT185" s="18"/>
      <c r="BU185" s="18"/>
      <c r="BV185" s="18"/>
      <c r="BW185" s="18"/>
      <c r="BX185" s="18"/>
      <c r="BY185" s="18"/>
      <c r="BZ185" s="18"/>
      <c r="CA185" s="44"/>
      <c r="CB185" s="44"/>
      <c r="CC185" s="44"/>
      <c r="CD185" s="20" t="s">
        <v>255</v>
      </c>
      <c r="CE185" s="42" t="s">
        <v>255</v>
      </c>
      <c r="CF185" s="42" t="s">
        <v>255</v>
      </c>
      <c r="CG185" s="20" t="s">
        <v>255</v>
      </c>
      <c r="CH185" s="15" t="s">
        <v>255</v>
      </c>
      <c r="CI185" s="15" t="s">
        <v>255</v>
      </c>
      <c r="CJ185" s="20" t="s">
        <v>255</v>
      </c>
      <c r="CK185" s="266"/>
      <c r="CL185" s="42"/>
      <c r="CM185" s="15"/>
      <c r="CO185" s="116"/>
      <c r="CP185" s="116"/>
      <c r="CQ185" s="116"/>
      <c r="CR185" s="116"/>
      <c r="CS185" s="116"/>
      <c r="CT185" s="116"/>
      <c r="CU185" s="116"/>
      <c r="CV185" s="116"/>
      <c r="CW185" s="116"/>
      <c r="CX185" s="116"/>
      <c r="CY185" s="116"/>
      <c r="CZ185" s="116"/>
      <c r="DA185" s="116"/>
      <c r="DB185" s="116"/>
      <c r="DC185" s="116"/>
      <c r="DD185" s="116"/>
      <c r="DE185" s="116"/>
      <c r="DF185" s="116"/>
      <c r="DG185" s="117"/>
      <c r="DH185" s="117"/>
      <c r="DI185" s="116"/>
      <c r="DJ185" s="116"/>
    </row>
    <row r="186" spans="1:114" ht="15" thickBot="1">
      <c r="A186" s="5"/>
      <c r="B186" s="5"/>
      <c r="C186" s="15"/>
      <c r="D186" s="16"/>
      <c r="E186" s="16"/>
      <c r="F186" s="16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4"/>
      <c r="W186" s="14"/>
      <c r="X186" s="14"/>
      <c r="Y186" s="14"/>
      <c r="Z186" s="14"/>
      <c r="AA186" s="14"/>
      <c r="AB186" s="14"/>
      <c r="AC186" s="14"/>
      <c r="AD186" s="44"/>
      <c r="AE186" s="44"/>
      <c r="AF186" s="44"/>
      <c r="AG186" s="44"/>
      <c r="AH186" s="44"/>
      <c r="AI186" s="44"/>
      <c r="AJ186" s="14"/>
      <c r="AK186" s="14"/>
      <c r="AL186" s="14"/>
      <c r="AM186" s="17"/>
      <c r="AN186" s="17"/>
      <c r="AO186" s="17"/>
      <c r="AP186" s="20"/>
      <c r="AQ186" s="20"/>
      <c r="AR186" s="15"/>
      <c r="AS186" s="15"/>
      <c r="AT186" s="15"/>
      <c r="AU186" s="44"/>
      <c r="AV186" s="44"/>
      <c r="AW186" s="44"/>
      <c r="AX186" s="44"/>
      <c r="AY186" s="44"/>
      <c r="AZ186" s="15"/>
      <c r="BA186" s="15"/>
      <c r="BB186" s="15"/>
      <c r="BC186" s="15"/>
      <c r="BD186" s="15"/>
      <c r="BE186" s="15"/>
      <c r="BF186" s="18"/>
      <c r="BG186" s="18"/>
      <c r="BH186" s="18"/>
      <c r="BI186" s="18"/>
      <c r="BJ186" s="18"/>
      <c r="BK186" s="18"/>
      <c r="BL186" s="18"/>
      <c r="BM186" s="18"/>
      <c r="BN186" s="18"/>
      <c r="BO186" s="18"/>
      <c r="BP186" s="18"/>
      <c r="BQ186" s="18"/>
      <c r="BR186" s="18"/>
      <c r="BS186" s="18"/>
      <c r="BT186" s="18"/>
      <c r="BU186" s="18"/>
      <c r="BV186" s="18"/>
      <c r="BW186" s="18"/>
      <c r="BX186" s="18"/>
      <c r="BY186" s="18"/>
      <c r="BZ186" s="18"/>
      <c r="CA186" s="44"/>
      <c r="CB186" s="44"/>
      <c r="CC186" s="44"/>
      <c r="CD186" s="20"/>
      <c r="CE186" s="42"/>
      <c r="CF186" s="42"/>
      <c r="CG186" s="20"/>
      <c r="CH186" s="15"/>
      <c r="CI186" s="15"/>
      <c r="CJ186" s="20"/>
      <c r="CK186" s="266"/>
      <c r="CL186" s="42"/>
      <c r="CM186" s="15"/>
      <c r="CO186" s="116"/>
      <c r="CP186" s="116"/>
      <c r="CQ186" s="116"/>
      <c r="CR186" s="116"/>
      <c r="CS186" s="116"/>
      <c r="CT186" s="116"/>
      <c r="CU186" s="116"/>
      <c r="CV186" s="116"/>
      <c r="CW186" s="116"/>
      <c r="CX186" s="116"/>
      <c r="CY186" s="116"/>
      <c r="CZ186" s="116"/>
      <c r="DA186" s="116"/>
      <c r="DB186" s="116"/>
      <c r="DC186" s="116"/>
      <c r="DD186" s="116"/>
      <c r="DE186" s="116"/>
      <c r="DF186" s="116"/>
      <c r="DG186" s="117"/>
      <c r="DH186" s="117"/>
      <c r="DI186" s="116"/>
      <c r="DJ186" s="116"/>
    </row>
    <row r="187" spans="1:114" ht="15" thickBot="1">
      <c r="A187" s="5"/>
      <c r="B187" s="5"/>
      <c r="C187" s="15"/>
      <c r="D187" s="16"/>
      <c r="E187" s="16"/>
      <c r="F187" s="16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4"/>
      <c r="W187" s="14"/>
      <c r="X187" s="14"/>
      <c r="Y187" s="14"/>
      <c r="Z187" s="14"/>
      <c r="AA187" s="14"/>
      <c r="AB187" s="14"/>
      <c r="AC187" s="14"/>
      <c r="AD187" s="44"/>
      <c r="AE187" s="44"/>
      <c r="AF187" s="44"/>
      <c r="AG187" s="44"/>
      <c r="AH187" s="44"/>
      <c r="AI187" s="44"/>
      <c r="AJ187" s="14"/>
      <c r="AK187" s="14"/>
      <c r="AL187" s="14"/>
      <c r="AM187" s="17"/>
      <c r="AN187" s="17"/>
      <c r="AO187" s="17"/>
      <c r="AP187" s="20"/>
      <c r="AQ187" s="20"/>
      <c r="AR187" s="15"/>
      <c r="AS187" s="15"/>
      <c r="AT187" s="15"/>
      <c r="AU187" s="44"/>
      <c r="AV187" s="44"/>
      <c r="AW187" s="44"/>
      <c r="AX187" s="44"/>
      <c r="AY187" s="44"/>
      <c r="AZ187" s="15"/>
      <c r="BA187" s="15"/>
      <c r="BB187" s="15"/>
      <c r="BC187" s="15"/>
      <c r="BD187" s="15"/>
      <c r="BE187" s="15"/>
      <c r="BF187" s="18"/>
      <c r="BG187" s="18"/>
      <c r="BH187" s="18"/>
      <c r="BI187" s="18"/>
      <c r="BJ187" s="18"/>
      <c r="BK187" s="18"/>
      <c r="BL187" s="18"/>
      <c r="BM187" s="18"/>
      <c r="BN187" s="18"/>
      <c r="BO187" s="18"/>
      <c r="BP187" s="18"/>
      <c r="BQ187" s="18"/>
      <c r="BR187" s="18"/>
      <c r="BS187" s="18"/>
      <c r="BT187" s="18"/>
      <c r="BU187" s="18"/>
      <c r="BV187" s="18"/>
      <c r="BW187" s="18"/>
      <c r="BX187" s="18"/>
      <c r="BY187" s="18"/>
      <c r="BZ187" s="18"/>
      <c r="CA187" s="44"/>
      <c r="CB187" s="44"/>
      <c r="CC187" s="44"/>
      <c r="CD187" s="20"/>
      <c r="CE187" s="42"/>
      <c r="CF187" s="42"/>
      <c r="CG187" s="20"/>
      <c r="CH187" s="15"/>
      <c r="CI187" s="15"/>
      <c r="CJ187" s="20"/>
      <c r="CK187" s="266"/>
      <c r="CL187" s="42"/>
      <c r="CM187" s="15"/>
      <c r="CO187" s="116"/>
      <c r="CP187" s="116"/>
      <c r="CQ187" s="116"/>
      <c r="CR187" s="116"/>
      <c r="CS187" s="116"/>
      <c r="CT187" s="116"/>
      <c r="CU187" s="116"/>
      <c r="CV187" s="116"/>
      <c r="CW187" s="116"/>
      <c r="CX187" s="116"/>
      <c r="CY187" s="116"/>
      <c r="CZ187" s="116"/>
      <c r="DA187" s="116"/>
      <c r="DB187" s="116"/>
      <c r="DC187" s="116"/>
      <c r="DD187" s="116"/>
      <c r="DE187" s="116"/>
      <c r="DF187" s="116"/>
      <c r="DG187" s="117"/>
      <c r="DH187" s="117"/>
      <c r="DI187" s="116"/>
      <c r="DJ187" s="116"/>
    </row>
    <row r="188" spans="1:114" ht="15" thickBot="1">
      <c r="A188" s="5"/>
      <c r="B188" s="5"/>
      <c r="C188" s="15"/>
      <c r="D188" s="16"/>
      <c r="E188" s="16"/>
      <c r="F188" s="16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4"/>
      <c r="W188" s="14"/>
      <c r="X188" s="14"/>
      <c r="Y188" s="14"/>
      <c r="Z188" s="14"/>
      <c r="AA188" s="14"/>
      <c r="AB188" s="14"/>
      <c r="AC188" s="14"/>
      <c r="AD188" s="44"/>
      <c r="AE188" s="44"/>
      <c r="AF188" s="44"/>
      <c r="AG188" s="44"/>
      <c r="AH188" s="44"/>
      <c r="AI188" s="44"/>
      <c r="AJ188" s="14"/>
      <c r="AK188" s="14"/>
      <c r="AL188" s="14"/>
      <c r="AM188" s="17"/>
      <c r="AN188" s="17"/>
      <c r="AO188" s="17"/>
      <c r="AP188" s="20"/>
      <c r="AQ188" s="20"/>
      <c r="AR188" s="15"/>
      <c r="AS188" s="15"/>
      <c r="AT188" s="21"/>
      <c r="AU188" s="44"/>
      <c r="AV188" s="44"/>
      <c r="AW188" s="44"/>
      <c r="AX188" s="44"/>
      <c r="AY188" s="44"/>
      <c r="AZ188" s="15"/>
      <c r="BA188" s="15"/>
      <c r="BB188" s="15"/>
      <c r="BC188" s="15"/>
      <c r="BD188" s="15"/>
      <c r="BE188" s="15"/>
      <c r="BF188" s="18"/>
      <c r="BG188" s="18"/>
      <c r="BH188" s="18"/>
      <c r="BI188" s="18"/>
      <c r="BJ188" s="18"/>
      <c r="BK188" s="18"/>
      <c r="BL188" s="18"/>
      <c r="BM188" s="18"/>
      <c r="BN188" s="18"/>
      <c r="BO188" s="18"/>
      <c r="BP188" s="18"/>
      <c r="BQ188" s="18"/>
      <c r="BR188" s="18"/>
      <c r="BS188" s="18"/>
      <c r="BT188" s="18"/>
      <c r="BU188" s="18"/>
      <c r="BV188" s="18"/>
      <c r="BW188" s="18"/>
      <c r="BX188" s="18"/>
      <c r="BY188" s="18"/>
      <c r="BZ188" s="18"/>
      <c r="CA188" s="44"/>
      <c r="CB188" s="44"/>
      <c r="CC188" s="44"/>
      <c r="CD188" s="20"/>
      <c r="CE188" s="42"/>
      <c r="CF188" s="42"/>
      <c r="CG188" s="20"/>
      <c r="CH188" s="15"/>
      <c r="CI188" s="15"/>
      <c r="CJ188" s="20"/>
      <c r="CK188" s="266"/>
      <c r="CL188" s="42"/>
      <c r="CM188" s="15"/>
      <c r="CO188" s="116"/>
      <c r="CP188" s="116"/>
      <c r="CQ188" s="116"/>
      <c r="CR188" s="116"/>
      <c r="CS188" s="116"/>
      <c r="CT188" s="116"/>
      <c r="CU188" s="116"/>
      <c r="CV188" s="116"/>
      <c r="CW188" s="116"/>
      <c r="CX188" s="116"/>
      <c r="CY188" s="116"/>
      <c r="CZ188" s="116"/>
      <c r="DA188" s="116"/>
      <c r="DB188" s="116"/>
      <c r="DC188" s="116"/>
      <c r="DD188" s="116"/>
      <c r="DE188" s="116"/>
      <c r="DF188" s="116"/>
      <c r="DG188" s="117"/>
      <c r="DH188" s="117"/>
      <c r="DI188" s="116"/>
      <c r="DJ188" s="116"/>
    </row>
    <row r="189" spans="1:114" ht="15" thickBot="1">
      <c r="A189" s="5"/>
      <c r="B189" s="5"/>
      <c r="C189" s="15"/>
      <c r="D189" s="16"/>
      <c r="E189" s="16"/>
      <c r="F189" s="16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4"/>
      <c r="W189" s="14"/>
      <c r="X189" s="14"/>
      <c r="Y189" s="14"/>
      <c r="Z189" s="14"/>
      <c r="AA189" s="14"/>
      <c r="AB189" s="14"/>
      <c r="AC189" s="14"/>
      <c r="AD189" s="44"/>
      <c r="AE189" s="44"/>
      <c r="AF189" s="44"/>
      <c r="AG189" s="44"/>
      <c r="AH189" s="44"/>
      <c r="AI189" s="44"/>
      <c r="AJ189" s="14"/>
      <c r="AK189" s="14"/>
      <c r="AL189" s="14"/>
      <c r="AM189" s="17"/>
      <c r="AN189" s="17"/>
      <c r="AO189" s="17"/>
      <c r="AP189" s="20"/>
      <c r="AQ189" s="20"/>
      <c r="AR189" s="15"/>
      <c r="AS189" s="15"/>
      <c r="AT189" s="15"/>
      <c r="AU189" s="44"/>
      <c r="AV189" s="44"/>
      <c r="AW189" s="44"/>
      <c r="AX189" s="44"/>
      <c r="AY189" s="44"/>
      <c r="AZ189" s="15"/>
      <c r="BA189" s="15"/>
      <c r="BB189" s="15"/>
      <c r="BC189" s="15"/>
      <c r="BD189" s="15"/>
      <c r="BE189" s="15"/>
      <c r="BF189" s="18"/>
      <c r="BG189" s="18"/>
      <c r="BH189" s="18"/>
      <c r="BI189" s="18"/>
      <c r="BJ189" s="18"/>
      <c r="BK189" s="18"/>
      <c r="BL189" s="18"/>
      <c r="BM189" s="18"/>
      <c r="BN189" s="18"/>
      <c r="BO189" s="18"/>
      <c r="BP189" s="18"/>
      <c r="BQ189" s="18"/>
      <c r="BR189" s="18"/>
      <c r="BS189" s="18"/>
      <c r="BT189" s="18"/>
      <c r="BU189" s="18"/>
      <c r="BV189" s="18"/>
      <c r="BW189" s="18"/>
      <c r="BX189" s="18"/>
      <c r="BY189" s="18"/>
      <c r="BZ189" s="18"/>
      <c r="CA189" s="44"/>
      <c r="CB189" s="44"/>
      <c r="CC189" s="44"/>
      <c r="CD189" s="20"/>
      <c r="CE189" s="42"/>
      <c r="CF189" s="42"/>
      <c r="CG189" s="20"/>
      <c r="CH189" s="15"/>
      <c r="CI189" s="15"/>
      <c r="CJ189" s="20"/>
      <c r="CK189" s="266"/>
      <c r="CL189" s="42"/>
      <c r="CM189" s="15"/>
      <c r="CO189" s="116"/>
      <c r="CP189" s="116"/>
      <c r="CQ189" s="116"/>
      <c r="CR189" s="116"/>
      <c r="CS189" s="116"/>
      <c r="CT189" s="116"/>
      <c r="CU189" s="116"/>
      <c r="CV189" s="116"/>
      <c r="CW189" s="116"/>
      <c r="CX189" s="116"/>
      <c r="CY189" s="116"/>
      <c r="CZ189" s="116"/>
      <c r="DA189" s="116"/>
      <c r="DB189" s="116"/>
      <c r="DC189" s="116"/>
      <c r="DD189" s="116"/>
      <c r="DE189" s="116"/>
      <c r="DF189" s="116"/>
      <c r="DG189" s="117"/>
      <c r="DH189" s="117"/>
      <c r="DI189" s="116"/>
      <c r="DJ189" s="116"/>
    </row>
    <row r="190" spans="1:114" ht="15" thickBot="1">
      <c r="A190" s="5"/>
      <c r="B190" s="5"/>
      <c r="C190" s="15"/>
      <c r="D190" s="16"/>
      <c r="E190" s="16"/>
      <c r="F190" s="16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4"/>
      <c r="W190" s="14"/>
      <c r="X190" s="14"/>
      <c r="Y190" s="14"/>
      <c r="Z190" s="14"/>
      <c r="AA190" s="14"/>
      <c r="AB190" s="14"/>
      <c r="AC190" s="14"/>
      <c r="AD190" s="44"/>
      <c r="AE190" s="44"/>
      <c r="AF190" s="44"/>
      <c r="AG190" s="44"/>
      <c r="AH190" s="44"/>
      <c r="AI190" s="44"/>
      <c r="AJ190" s="14"/>
      <c r="AK190" s="14"/>
      <c r="AL190" s="14"/>
      <c r="AM190" s="17"/>
      <c r="AN190" s="17"/>
      <c r="AO190" s="17"/>
      <c r="AP190" s="20"/>
      <c r="AQ190" s="20"/>
      <c r="AR190" s="15"/>
      <c r="AS190" s="15"/>
      <c r="AT190" s="15"/>
      <c r="AU190" s="44"/>
      <c r="AV190" s="44"/>
      <c r="AW190" s="44"/>
      <c r="AX190" s="44"/>
      <c r="AY190" s="44"/>
      <c r="AZ190" s="15"/>
      <c r="BA190" s="15"/>
      <c r="BB190" s="15"/>
      <c r="BC190" s="15"/>
      <c r="BD190" s="15"/>
      <c r="BE190" s="15"/>
      <c r="BF190" s="18"/>
      <c r="BG190" s="18"/>
      <c r="BH190" s="18"/>
      <c r="BI190" s="18"/>
      <c r="BJ190" s="18"/>
      <c r="BK190" s="18"/>
      <c r="BL190" s="18"/>
      <c r="BM190" s="18"/>
      <c r="BN190" s="18"/>
      <c r="BO190" s="18"/>
      <c r="BP190" s="18"/>
      <c r="BQ190" s="18"/>
      <c r="BR190" s="18"/>
      <c r="BS190" s="18"/>
      <c r="BT190" s="18"/>
      <c r="BU190" s="18"/>
      <c r="BV190" s="18"/>
      <c r="BW190" s="18"/>
      <c r="BX190" s="18"/>
      <c r="BY190" s="18"/>
      <c r="BZ190" s="18"/>
      <c r="CA190" s="44"/>
      <c r="CB190" s="44"/>
      <c r="CC190" s="44"/>
      <c r="CD190" s="20"/>
      <c r="CE190" s="42"/>
      <c r="CF190" s="42"/>
      <c r="CG190" s="20"/>
      <c r="CH190" s="15"/>
      <c r="CI190" s="15"/>
      <c r="CJ190" s="20"/>
      <c r="CK190" s="266"/>
      <c r="CL190" s="42"/>
      <c r="CM190" s="15"/>
      <c r="CO190" s="116"/>
      <c r="CP190" s="116"/>
      <c r="CQ190" s="116"/>
      <c r="CR190" s="116"/>
      <c r="CS190" s="116"/>
      <c r="CT190" s="116"/>
      <c r="CU190" s="116"/>
      <c r="CV190" s="116"/>
      <c r="CW190" s="116"/>
      <c r="CX190" s="116"/>
      <c r="CY190" s="116"/>
      <c r="CZ190" s="116"/>
      <c r="DA190" s="116"/>
      <c r="DB190" s="116"/>
      <c r="DC190" s="116"/>
      <c r="DD190" s="116"/>
      <c r="DE190" s="116"/>
      <c r="DF190" s="116"/>
      <c r="DG190" s="117"/>
      <c r="DH190" s="117"/>
      <c r="DI190" s="116"/>
      <c r="DJ190" s="116"/>
    </row>
    <row r="191" spans="1:114" ht="15" thickBot="1">
      <c r="A191" s="5"/>
      <c r="B191" s="5"/>
      <c r="C191" s="5"/>
      <c r="D191" s="6"/>
      <c r="E191" s="6"/>
      <c r="F191" s="6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7"/>
      <c r="W191" s="7"/>
      <c r="X191" s="7"/>
      <c r="Y191" s="7"/>
      <c r="Z191" s="7"/>
      <c r="AA191" s="7"/>
      <c r="AB191" s="7"/>
      <c r="AC191" s="7"/>
      <c r="AD191" s="44"/>
      <c r="AE191" s="44"/>
      <c r="AF191" s="44"/>
      <c r="AG191" s="44"/>
      <c r="AH191" s="44"/>
      <c r="AI191" s="44"/>
      <c r="AJ191" s="7"/>
      <c r="AK191" s="7"/>
      <c r="AL191" s="7"/>
      <c r="AM191" s="8"/>
      <c r="AN191" s="8"/>
      <c r="AO191" s="8"/>
      <c r="AP191" s="11"/>
      <c r="AQ191" s="11"/>
      <c r="AR191" s="5"/>
      <c r="AS191" s="5"/>
      <c r="AT191" s="5"/>
      <c r="AU191" s="44"/>
      <c r="AV191" s="44"/>
      <c r="AW191" s="44"/>
      <c r="AX191" s="44"/>
      <c r="AY191" s="44"/>
      <c r="AZ191" s="5"/>
      <c r="BA191" s="5"/>
      <c r="BB191" s="5"/>
      <c r="BC191" s="5"/>
      <c r="BD191" s="5"/>
      <c r="BE191" s="5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18"/>
      <c r="BV191" s="18"/>
      <c r="BW191" s="18"/>
      <c r="BX191" s="18"/>
      <c r="BY191" s="18"/>
      <c r="BZ191" s="18"/>
      <c r="CA191" s="44"/>
      <c r="CB191" s="44"/>
      <c r="CC191" s="44"/>
      <c r="CD191" s="20"/>
      <c r="CE191" s="42"/>
      <c r="CF191" s="42"/>
      <c r="CG191" s="20"/>
      <c r="CH191" s="15"/>
      <c r="CI191" s="15"/>
      <c r="CJ191" s="20"/>
      <c r="CK191" s="266"/>
      <c r="CL191" s="42"/>
      <c r="CM191" s="15"/>
      <c r="CO191" s="116"/>
      <c r="CP191" s="116"/>
      <c r="CQ191" s="116"/>
      <c r="CR191" s="116"/>
      <c r="CS191" s="116"/>
      <c r="CT191" s="116"/>
      <c r="CU191" s="116"/>
      <c r="CV191" s="116"/>
      <c r="CW191" s="116"/>
      <c r="CX191" s="116"/>
      <c r="CY191" s="116"/>
      <c r="CZ191" s="116"/>
      <c r="DA191" s="116"/>
      <c r="DB191" s="116"/>
      <c r="DC191" s="116"/>
      <c r="DD191" s="116"/>
      <c r="DE191" s="116"/>
      <c r="DF191" s="116"/>
      <c r="DG191" s="117"/>
      <c r="DH191" s="117"/>
      <c r="DI191" s="116"/>
      <c r="DJ191" s="116"/>
    </row>
    <row r="192" spans="1:114" ht="15" thickBot="1">
      <c r="A192" s="5"/>
      <c r="B192" s="5"/>
      <c r="C192" s="5"/>
      <c r="D192" s="6"/>
      <c r="E192" s="6"/>
      <c r="F192" s="6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7"/>
      <c r="W192" s="7"/>
      <c r="X192" s="7"/>
      <c r="Y192" s="7"/>
      <c r="Z192" s="7"/>
      <c r="AA192" s="7"/>
      <c r="AB192" s="7"/>
      <c r="AC192" s="7"/>
      <c r="AD192" s="44"/>
      <c r="AE192" s="44"/>
      <c r="AF192" s="44"/>
      <c r="AG192" s="44"/>
      <c r="AH192" s="44"/>
      <c r="AI192" s="44"/>
      <c r="AJ192" s="7"/>
      <c r="AK192" s="7"/>
      <c r="AL192" s="7"/>
      <c r="AM192" s="8"/>
      <c r="AN192" s="8"/>
      <c r="AO192" s="8"/>
      <c r="AP192" s="11"/>
      <c r="AQ192" s="11"/>
      <c r="AR192" s="5"/>
      <c r="AS192" s="5"/>
      <c r="AT192" s="5"/>
      <c r="AU192" s="44"/>
      <c r="AV192" s="44"/>
      <c r="AW192" s="44"/>
      <c r="AX192" s="44"/>
      <c r="AY192" s="44"/>
      <c r="AZ192" s="5"/>
      <c r="BA192" s="5"/>
      <c r="BB192" s="5"/>
      <c r="BC192" s="5"/>
      <c r="BD192" s="5"/>
      <c r="BE192" s="5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18"/>
      <c r="BV192" s="18"/>
      <c r="BW192" s="18"/>
      <c r="BX192" s="18"/>
      <c r="BY192" s="18"/>
      <c r="BZ192" s="18"/>
      <c r="CA192" s="44"/>
      <c r="CB192" s="44"/>
      <c r="CC192" s="44"/>
      <c r="CD192" s="20"/>
      <c r="CE192" s="42"/>
      <c r="CF192" s="42"/>
      <c r="CG192" s="20"/>
      <c r="CH192" s="15"/>
      <c r="CI192" s="15"/>
      <c r="CJ192" s="20"/>
      <c r="CK192" s="266"/>
      <c r="CL192" s="42"/>
      <c r="CM192" s="15"/>
      <c r="CO192" s="116"/>
      <c r="CP192" s="116"/>
      <c r="CQ192" s="116"/>
      <c r="CR192" s="116"/>
      <c r="CS192" s="116"/>
      <c r="CT192" s="116"/>
      <c r="CU192" s="116"/>
      <c r="CV192" s="116"/>
      <c r="CW192" s="116"/>
      <c r="CX192" s="116"/>
      <c r="CY192" s="116"/>
      <c r="CZ192" s="116"/>
      <c r="DA192" s="116"/>
      <c r="DB192" s="116"/>
      <c r="DC192" s="116"/>
      <c r="DD192" s="116"/>
      <c r="DE192" s="116"/>
      <c r="DF192" s="116"/>
      <c r="DG192" s="117"/>
      <c r="DH192" s="117"/>
      <c r="DI192" s="116"/>
      <c r="DJ192" s="116"/>
    </row>
    <row r="193" spans="1:114" ht="15" thickBot="1">
      <c r="A193" s="5"/>
      <c r="B193" s="5"/>
      <c r="C193" s="5"/>
      <c r="D193" s="6"/>
      <c r="E193" s="6"/>
      <c r="F193" s="6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7"/>
      <c r="W193" s="7"/>
      <c r="X193" s="7"/>
      <c r="Y193" s="7"/>
      <c r="Z193" s="7"/>
      <c r="AA193" s="7"/>
      <c r="AB193" s="7"/>
      <c r="AC193" s="7"/>
      <c r="AD193" s="44"/>
      <c r="AE193" s="44"/>
      <c r="AF193" s="44"/>
      <c r="AG193" s="44"/>
      <c r="AH193" s="44"/>
      <c r="AI193" s="44"/>
      <c r="AJ193" s="7"/>
      <c r="AK193" s="7"/>
      <c r="AL193" s="7"/>
      <c r="AM193" s="8"/>
      <c r="AN193" s="8"/>
      <c r="AO193" s="8"/>
      <c r="AP193" s="11"/>
      <c r="AQ193" s="11"/>
      <c r="AR193" s="5"/>
      <c r="AS193" s="5"/>
      <c r="AT193" s="5"/>
      <c r="AU193" s="44"/>
      <c r="AV193" s="44"/>
      <c r="AW193" s="44"/>
      <c r="AX193" s="44"/>
      <c r="AY193" s="44"/>
      <c r="AZ193" s="5"/>
      <c r="BA193" s="5"/>
      <c r="BB193" s="5"/>
      <c r="BC193" s="5"/>
      <c r="BD193" s="5"/>
      <c r="BE193" s="5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18"/>
      <c r="BV193" s="18"/>
      <c r="BW193" s="18"/>
      <c r="BX193" s="18"/>
      <c r="BY193" s="18"/>
      <c r="BZ193" s="18"/>
      <c r="CA193" s="44"/>
      <c r="CB193" s="44"/>
      <c r="CC193" s="44"/>
      <c r="CD193" s="20"/>
      <c r="CE193" s="42"/>
      <c r="CF193" s="42"/>
      <c r="CG193" s="20"/>
      <c r="CH193" s="15"/>
      <c r="CI193" s="15"/>
      <c r="CJ193" s="20"/>
      <c r="CK193" s="266"/>
      <c r="CL193" s="42"/>
      <c r="CM193" s="15"/>
      <c r="CO193" s="116"/>
      <c r="CP193" s="116"/>
      <c r="CQ193" s="116"/>
      <c r="CR193" s="116"/>
      <c r="CS193" s="116"/>
      <c r="CT193" s="116"/>
      <c r="CU193" s="116"/>
      <c r="CV193" s="116"/>
      <c r="CW193" s="116"/>
      <c r="CX193" s="116"/>
      <c r="CY193" s="116"/>
      <c r="CZ193" s="116"/>
      <c r="DA193" s="116"/>
      <c r="DB193" s="116"/>
      <c r="DC193" s="116"/>
      <c r="DD193" s="116"/>
      <c r="DE193" s="116"/>
      <c r="DF193" s="116"/>
      <c r="DG193" s="117"/>
      <c r="DH193" s="117"/>
      <c r="DI193" s="116"/>
      <c r="DJ193" s="116"/>
    </row>
    <row r="194" spans="1:114" ht="15" thickBot="1">
      <c r="A194" s="5"/>
      <c r="B194" s="5"/>
      <c r="C194" s="5"/>
      <c r="D194" s="6"/>
      <c r="E194" s="6"/>
      <c r="F194" s="6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7"/>
      <c r="W194" s="7"/>
      <c r="X194" s="7"/>
      <c r="Y194" s="7"/>
      <c r="Z194" s="7"/>
      <c r="AA194" s="7"/>
      <c r="AB194" s="7"/>
      <c r="AC194" s="7"/>
      <c r="AD194" s="44"/>
      <c r="AE194" s="44"/>
      <c r="AF194" s="44"/>
      <c r="AG194" s="44"/>
      <c r="AH194" s="44"/>
      <c r="AI194" s="44"/>
      <c r="AJ194" s="7"/>
      <c r="AK194" s="7"/>
      <c r="AL194" s="7"/>
      <c r="AM194" s="8"/>
      <c r="AN194" s="8"/>
      <c r="AO194" s="8"/>
      <c r="AP194" s="11"/>
      <c r="AQ194" s="11"/>
      <c r="AR194" s="5"/>
      <c r="AS194" s="5"/>
      <c r="AT194" s="5"/>
      <c r="AU194" s="44"/>
      <c r="AV194" s="44"/>
      <c r="AW194" s="44"/>
      <c r="AX194" s="44"/>
      <c r="AY194" s="44"/>
      <c r="AZ194" s="5"/>
      <c r="BA194" s="5"/>
      <c r="BB194" s="5"/>
      <c r="BC194" s="5"/>
      <c r="BD194" s="5"/>
      <c r="BE194" s="5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18"/>
      <c r="BV194" s="18"/>
      <c r="BW194" s="18"/>
      <c r="BX194" s="18"/>
      <c r="BY194" s="18"/>
      <c r="BZ194" s="18"/>
      <c r="CA194" s="44"/>
      <c r="CB194" s="44"/>
      <c r="CC194" s="44"/>
      <c r="CD194" s="20"/>
      <c r="CE194" s="42"/>
      <c r="CF194" s="42"/>
      <c r="CG194" s="20"/>
      <c r="CH194" s="15"/>
      <c r="CI194" s="15"/>
      <c r="CJ194" s="20"/>
      <c r="CK194" s="266"/>
      <c r="CL194" s="42"/>
      <c r="CM194" s="15"/>
      <c r="CO194" s="116"/>
      <c r="CP194" s="116"/>
      <c r="CQ194" s="116"/>
      <c r="CR194" s="116"/>
      <c r="CS194" s="116"/>
      <c r="CT194" s="116"/>
      <c r="CU194" s="116"/>
      <c r="CV194" s="116"/>
      <c r="CW194" s="116"/>
      <c r="CX194" s="116"/>
      <c r="CY194" s="116"/>
      <c r="CZ194" s="116"/>
      <c r="DA194" s="116"/>
      <c r="DB194" s="116"/>
      <c r="DC194" s="116"/>
      <c r="DD194" s="116"/>
      <c r="DE194" s="116"/>
      <c r="DF194" s="116"/>
      <c r="DG194" s="117"/>
      <c r="DH194" s="117"/>
      <c r="DI194" s="116"/>
      <c r="DJ194" s="116"/>
    </row>
    <row r="195" spans="1:114" ht="15" thickBot="1">
      <c r="A195" s="5"/>
      <c r="B195" s="5"/>
      <c r="C195" s="5"/>
      <c r="D195" s="6"/>
      <c r="E195" s="6"/>
      <c r="F195" s="6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7"/>
      <c r="W195" s="7"/>
      <c r="X195" s="7"/>
      <c r="Y195" s="7"/>
      <c r="Z195" s="7"/>
      <c r="AA195" s="7"/>
      <c r="AB195" s="7"/>
      <c r="AC195" s="7"/>
      <c r="AD195" s="44"/>
      <c r="AE195" s="44"/>
      <c r="AF195" s="44"/>
      <c r="AG195" s="44"/>
      <c r="AH195" s="44"/>
      <c r="AI195" s="44"/>
      <c r="AJ195" s="7"/>
      <c r="AK195" s="7"/>
      <c r="AL195" s="7"/>
      <c r="AM195" s="8"/>
      <c r="AN195" s="8"/>
      <c r="AO195" s="8"/>
      <c r="AP195" s="11"/>
      <c r="AQ195" s="11"/>
      <c r="AR195" s="5"/>
      <c r="AS195" s="5"/>
      <c r="AT195" s="5"/>
      <c r="AU195" s="44"/>
      <c r="AV195" s="44"/>
      <c r="AW195" s="44"/>
      <c r="AX195" s="44"/>
      <c r="AY195" s="44"/>
      <c r="AZ195" s="5"/>
      <c r="BA195" s="5"/>
      <c r="BB195" s="5"/>
      <c r="BC195" s="5"/>
      <c r="BD195" s="5"/>
      <c r="BE195" s="5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  <c r="BU195" s="18"/>
      <c r="BV195" s="18"/>
      <c r="BW195" s="18"/>
      <c r="BX195" s="18"/>
      <c r="BY195" s="18"/>
      <c r="BZ195" s="18"/>
      <c r="CA195" s="44"/>
      <c r="CB195" s="44"/>
      <c r="CC195" s="44"/>
      <c r="CD195" s="20"/>
      <c r="CE195" s="42"/>
      <c r="CF195" s="42"/>
      <c r="CG195" s="20"/>
      <c r="CH195" s="15"/>
      <c r="CI195" s="15"/>
      <c r="CJ195" s="20"/>
      <c r="CK195" s="266"/>
      <c r="CL195" s="42"/>
      <c r="CM195" s="15"/>
      <c r="CO195" s="116"/>
      <c r="CP195" s="116"/>
      <c r="CQ195" s="116"/>
      <c r="CR195" s="116"/>
      <c r="CS195" s="116"/>
      <c r="CT195" s="116"/>
      <c r="CU195" s="116"/>
      <c r="CV195" s="116"/>
      <c r="CW195" s="116"/>
      <c r="CX195" s="116"/>
      <c r="CY195" s="116"/>
      <c r="CZ195" s="116"/>
      <c r="DA195" s="116"/>
      <c r="DB195" s="116"/>
      <c r="DC195" s="116"/>
      <c r="DD195" s="116"/>
      <c r="DE195" s="116"/>
      <c r="DF195" s="116"/>
      <c r="DG195" s="117"/>
      <c r="DH195" s="117"/>
      <c r="DI195" s="116"/>
      <c r="DJ195" s="116"/>
    </row>
    <row r="196" spans="1:114" ht="15" thickBot="1">
      <c r="A196" s="5"/>
      <c r="B196" s="5"/>
      <c r="C196" s="5"/>
      <c r="D196" s="6"/>
      <c r="E196" s="6"/>
      <c r="F196" s="6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7"/>
      <c r="W196" s="7"/>
      <c r="X196" s="7"/>
      <c r="Y196" s="7"/>
      <c r="Z196" s="7"/>
      <c r="AA196" s="7"/>
      <c r="AB196" s="7"/>
      <c r="AC196" s="7"/>
      <c r="AD196" s="44"/>
      <c r="AE196" s="44"/>
      <c r="AF196" s="44"/>
      <c r="AG196" s="44"/>
      <c r="AH196" s="44"/>
      <c r="AI196" s="44"/>
      <c r="AJ196" s="7"/>
      <c r="AK196" s="7"/>
      <c r="AL196" s="7"/>
      <c r="AM196" s="8"/>
      <c r="AN196" s="8"/>
      <c r="AO196" s="8"/>
      <c r="AP196" s="11"/>
      <c r="AQ196" s="11"/>
      <c r="AR196" s="5"/>
      <c r="AS196" s="5"/>
      <c r="AT196" s="5"/>
      <c r="AU196" s="44"/>
      <c r="AV196" s="44"/>
      <c r="AW196" s="44"/>
      <c r="AX196" s="44"/>
      <c r="AY196" s="44"/>
      <c r="AZ196" s="5"/>
      <c r="BA196" s="5"/>
      <c r="BB196" s="5"/>
      <c r="BC196" s="5"/>
      <c r="BD196" s="5"/>
      <c r="BE196" s="5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18"/>
      <c r="BV196" s="18"/>
      <c r="BW196" s="18"/>
      <c r="BX196" s="18"/>
      <c r="BY196" s="18"/>
      <c r="BZ196" s="18"/>
      <c r="CA196" s="44"/>
      <c r="CB196" s="44"/>
      <c r="CC196" s="44"/>
      <c r="CD196" s="20"/>
      <c r="CE196" s="42"/>
      <c r="CF196" s="42"/>
      <c r="CG196" s="20"/>
      <c r="CH196" s="15"/>
      <c r="CI196" s="15"/>
      <c r="CJ196" s="20"/>
      <c r="CK196" s="266"/>
      <c r="CL196" s="42"/>
      <c r="CM196" s="15"/>
      <c r="CO196" s="116"/>
      <c r="CP196" s="116"/>
      <c r="CQ196" s="116"/>
      <c r="CR196" s="116"/>
      <c r="CS196" s="116"/>
      <c r="CT196" s="116"/>
      <c r="CU196" s="116"/>
      <c r="CV196" s="116"/>
      <c r="CW196" s="116"/>
      <c r="CX196" s="116"/>
      <c r="CY196" s="116"/>
      <c r="CZ196" s="116"/>
      <c r="DA196" s="116"/>
      <c r="DB196" s="116"/>
      <c r="DC196" s="116"/>
      <c r="DD196" s="116"/>
      <c r="DE196" s="116"/>
      <c r="DF196" s="116"/>
      <c r="DG196" s="117"/>
      <c r="DH196" s="117"/>
      <c r="DI196" s="116"/>
      <c r="DJ196" s="116"/>
    </row>
    <row r="197" spans="1:114" ht="15" thickBot="1">
      <c r="A197" s="5"/>
      <c r="B197" s="5"/>
      <c r="C197" s="5"/>
      <c r="D197" s="6"/>
      <c r="E197" s="6"/>
      <c r="F197" s="6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7"/>
      <c r="W197" s="7"/>
      <c r="X197" s="7"/>
      <c r="Y197" s="7"/>
      <c r="Z197" s="7"/>
      <c r="AA197" s="7"/>
      <c r="AB197" s="7"/>
      <c r="AC197" s="7"/>
      <c r="AD197" s="44"/>
      <c r="AE197" s="44"/>
      <c r="AF197" s="44"/>
      <c r="AG197" s="44"/>
      <c r="AH197" s="44"/>
      <c r="AI197" s="44"/>
      <c r="AJ197" s="7"/>
      <c r="AK197" s="7"/>
      <c r="AL197" s="7"/>
      <c r="AM197" s="8"/>
      <c r="AN197" s="8"/>
      <c r="AO197" s="8"/>
      <c r="AP197" s="11"/>
      <c r="AQ197" s="11"/>
      <c r="AR197" s="5"/>
      <c r="AS197" s="5"/>
      <c r="AT197" s="5"/>
      <c r="AU197" s="44"/>
      <c r="AV197" s="44"/>
      <c r="AW197" s="44"/>
      <c r="AX197" s="44"/>
      <c r="AY197" s="44"/>
      <c r="AZ197" s="5"/>
      <c r="BA197" s="5"/>
      <c r="BB197" s="5"/>
      <c r="BC197" s="5"/>
      <c r="BD197" s="5"/>
      <c r="BE197" s="5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9"/>
      <c r="BU197" s="18"/>
      <c r="BV197" s="18"/>
      <c r="BW197" s="18"/>
      <c r="BX197" s="18"/>
      <c r="BY197" s="18"/>
      <c r="BZ197" s="18"/>
      <c r="CA197" s="44"/>
      <c r="CB197" s="44"/>
      <c r="CC197" s="44"/>
      <c r="CD197" s="20"/>
      <c r="CE197" s="42"/>
      <c r="CF197" s="42"/>
      <c r="CG197" s="20"/>
      <c r="CH197" s="15"/>
      <c r="CI197" s="15"/>
      <c r="CJ197" s="20"/>
      <c r="CK197" s="266"/>
      <c r="CL197" s="42"/>
      <c r="CM197" s="15"/>
      <c r="CO197" s="116"/>
      <c r="CP197" s="116"/>
      <c r="CQ197" s="116"/>
      <c r="CR197" s="116"/>
      <c r="CS197" s="116"/>
      <c r="CT197" s="116"/>
      <c r="CU197" s="116"/>
      <c r="CV197" s="116"/>
      <c r="CW197" s="116"/>
      <c r="CX197" s="116"/>
      <c r="CY197" s="116"/>
      <c r="CZ197" s="116"/>
      <c r="DA197" s="116"/>
      <c r="DB197" s="116"/>
      <c r="DC197" s="116"/>
      <c r="DD197" s="116"/>
      <c r="DE197" s="116"/>
      <c r="DF197" s="116"/>
      <c r="DG197" s="117"/>
      <c r="DH197" s="117"/>
      <c r="DI197" s="116"/>
      <c r="DJ197" s="116"/>
    </row>
    <row r="198" spans="1:114" ht="15" thickBot="1">
      <c r="A198" s="5"/>
      <c r="B198" s="5"/>
      <c r="C198" s="5"/>
      <c r="D198" s="6"/>
      <c r="E198" s="6"/>
      <c r="F198" s="6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7"/>
      <c r="W198" s="7"/>
      <c r="X198" s="7"/>
      <c r="Y198" s="7"/>
      <c r="Z198" s="7"/>
      <c r="AA198" s="7"/>
      <c r="AB198" s="7"/>
      <c r="AC198" s="7"/>
      <c r="AD198" s="44"/>
      <c r="AE198" s="44"/>
      <c r="AF198" s="44"/>
      <c r="AG198" s="44"/>
      <c r="AH198" s="44"/>
      <c r="AI198" s="44"/>
      <c r="AJ198" s="7"/>
      <c r="AK198" s="7"/>
      <c r="AL198" s="7"/>
      <c r="AM198" s="8"/>
      <c r="AN198" s="8"/>
      <c r="AO198" s="8"/>
      <c r="AP198" s="11"/>
      <c r="AQ198" s="11"/>
      <c r="AR198" s="5"/>
      <c r="AS198" s="5"/>
      <c r="AT198" s="5"/>
      <c r="AU198" s="44"/>
      <c r="AV198" s="44"/>
      <c r="AW198" s="44"/>
      <c r="AX198" s="44"/>
      <c r="AY198" s="44"/>
      <c r="AZ198" s="5"/>
      <c r="BA198" s="5"/>
      <c r="BB198" s="5"/>
      <c r="BC198" s="5"/>
      <c r="BD198" s="5"/>
      <c r="BE198" s="5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9"/>
      <c r="BU198" s="18"/>
      <c r="BV198" s="18"/>
      <c r="BW198" s="18"/>
      <c r="BX198" s="18"/>
      <c r="BY198" s="18"/>
      <c r="BZ198" s="18"/>
      <c r="CA198" s="44"/>
      <c r="CB198" s="44"/>
      <c r="CC198" s="44"/>
      <c r="CD198" s="20"/>
      <c r="CE198" s="42"/>
      <c r="CF198" s="42"/>
      <c r="CG198" s="20"/>
      <c r="CH198" s="15"/>
      <c r="CI198" s="15"/>
      <c r="CJ198" s="20"/>
      <c r="CK198" s="266"/>
      <c r="CL198" s="42"/>
      <c r="CM198" s="15"/>
      <c r="CO198" s="116"/>
      <c r="CP198" s="116"/>
      <c r="CQ198" s="116"/>
      <c r="CR198" s="116"/>
      <c r="CS198" s="116"/>
      <c r="CT198" s="116"/>
      <c r="CU198" s="116"/>
      <c r="CV198" s="116"/>
      <c r="CW198" s="116"/>
      <c r="CX198" s="116"/>
      <c r="CY198" s="116"/>
      <c r="CZ198" s="116"/>
      <c r="DA198" s="116"/>
      <c r="DB198" s="116"/>
      <c r="DC198" s="116"/>
      <c r="DD198" s="116"/>
      <c r="DE198" s="116"/>
      <c r="DF198" s="116"/>
      <c r="DG198" s="117"/>
      <c r="DH198" s="117"/>
      <c r="DI198" s="116"/>
      <c r="DJ198" s="116"/>
    </row>
    <row r="199" spans="1:114" ht="15" thickBot="1">
      <c r="A199" s="5"/>
      <c r="B199" s="5"/>
      <c r="C199" s="5"/>
      <c r="D199" s="6"/>
      <c r="E199" s="6"/>
      <c r="F199" s="6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7"/>
      <c r="W199" s="7"/>
      <c r="X199" s="7"/>
      <c r="Y199" s="7"/>
      <c r="Z199" s="7"/>
      <c r="AA199" s="7"/>
      <c r="AB199" s="7"/>
      <c r="AC199" s="7"/>
      <c r="AD199" s="44"/>
      <c r="AE199" s="44"/>
      <c r="AF199" s="44"/>
      <c r="AG199" s="44"/>
      <c r="AH199" s="44"/>
      <c r="AI199" s="44"/>
      <c r="AJ199" s="7"/>
      <c r="AK199" s="7"/>
      <c r="AL199" s="7"/>
      <c r="AM199" s="8"/>
      <c r="AN199" s="8"/>
      <c r="AO199" s="8"/>
      <c r="AP199" s="11"/>
      <c r="AQ199" s="11"/>
      <c r="AR199" s="5"/>
      <c r="AS199" s="5"/>
      <c r="AT199" s="5"/>
      <c r="AU199" s="44"/>
      <c r="AV199" s="44"/>
      <c r="AW199" s="44"/>
      <c r="AX199" s="44"/>
      <c r="AY199" s="44"/>
      <c r="AZ199" s="5"/>
      <c r="BA199" s="5"/>
      <c r="BB199" s="5"/>
      <c r="BC199" s="5"/>
      <c r="BD199" s="5"/>
      <c r="BE199" s="5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  <c r="BU199" s="18"/>
      <c r="BV199" s="18"/>
      <c r="BW199" s="18"/>
      <c r="BX199" s="18"/>
      <c r="BY199" s="18"/>
      <c r="BZ199" s="18"/>
      <c r="CA199" s="44"/>
      <c r="CB199" s="44"/>
      <c r="CC199" s="44"/>
      <c r="CD199" s="20"/>
      <c r="CE199" s="42"/>
      <c r="CF199" s="42"/>
      <c r="CG199" s="20"/>
      <c r="CH199" s="15"/>
      <c r="CI199" s="15"/>
      <c r="CJ199" s="20"/>
      <c r="CK199" s="266"/>
      <c r="CL199" s="42"/>
      <c r="CM199" s="15"/>
      <c r="CO199" s="116"/>
      <c r="CP199" s="116"/>
      <c r="CQ199" s="116"/>
      <c r="CR199" s="116"/>
      <c r="CS199" s="116"/>
      <c r="CT199" s="116"/>
      <c r="CU199" s="116"/>
      <c r="CV199" s="116"/>
      <c r="CW199" s="116"/>
      <c r="CX199" s="116"/>
      <c r="CY199" s="116"/>
      <c r="CZ199" s="116"/>
      <c r="DA199" s="116"/>
      <c r="DB199" s="116"/>
      <c r="DC199" s="116"/>
      <c r="DD199" s="116"/>
      <c r="DE199" s="116"/>
      <c r="DF199" s="116"/>
      <c r="DG199" s="117"/>
      <c r="DH199" s="117"/>
      <c r="DI199" s="116"/>
      <c r="DJ199" s="116"/>
    </row>
    <row r="200" spans="1:114" ht="15" thickBot="1">
      <c r="A200" s="5"/>
      <c r="B200" s="5"/>
      <c r="C200" s="5"/>
      <c r="D200" s="6"/>
      <c r="E200" s="6"/>
      <c r="F200" s="6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7"/>
      <c r="W200" s="7"/>
      <c r="X200" s="7"/>
      <c r="Y200" s="7"/>
      <c r="Z200" s="7"/>
      <c r="AA200" s="7"/>
      <c r="AB200" s="7"/>
      <c r="AC200" s="7"/>
      <c r="AD200" s="44"/>
      <c r="AE200" s="44"/>
      <c r="AF200" s="44"/>
      <c r="AG200" s="44"/>
      <c r="AH200" s="44"/>
      <c r="AI200" s="44"/>
      <c r="AJ200" s="7"/>
      <c r="AK200" s="7"/>
      <c r="AL200" s="7"/>
      <c r="AM200" s="8"/>
      <c r="AN200" s="8"/>
      <c r="AO200" s="8"/>
      <c r="AP200" s="11"/>
      <c r="AQ200" s="11"/>
      <c r="AR200" s="5"/>
      <c r="AS200" s="5"/>
      <c r="AT200" s="5"/>
      <c r="AU200" s="44"/>
      <c r="AV200" s="44"/>
      <c r="AW200" s="44"/>
      <c r="AX200" s="44"/>
      <c r="AY200" s="44"/>
      <c r="AZ200" s="5"/>
      <c r="BA200" s="5"/>
      <c r="BB200" s="5"/>
      <c r="BC200" s="5"/>
      <c r="BD200" s="5"/>
      <c r="BE200" s="5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  <c r="BU200" s="18"/>
      <c r="BV200" s="18"/>
      <c r="BW200" s="18"/>
      <c r="BX200" s="18"/>
      <c r="BY200" s="18"/>
      <c r="BZ200" s="18"/>
      <c r="CA200" s="44"/>
      <c r="CB200" s="44"/>
      <c r="CC200" s="44"/>
      <c r="CD200" s="20"/>
      <c r="CE200" s="42"/>
      <c r="CF200" s="42"/>
      <c r="CG200" s="20"/>
      <c r="CH200" s="15"/>
      <c r="CI200" s="15"/>
      <c r="CJ200" s="20"/>
      <c r="CK200" s="266"/>
      <c r="CL200" s="42"/>
      <c r="CM200" s="15"/>
      <c r="CO200" s="116"/>
      <c r="CP200" s="116"/>
      <c r="CQ200" s="116"/>
      <c r="CR200" s="116"/>
      <c r="CS200" s="116"/>
      <c r="CT200" s="116"/>
      <c r="CU200" s="116"/>
      <c r="CV200" s="116"/>
      <c r="CW200" s="116"/>
      <c r="CX200" s="116"/>
      <c r="CY200" s="116"/>
      <c r="CZ200" s="116"/>
      <c r="DA200" s="116"/>
      <c r="DB200" s="116"/>
      <c r="DC200" s="116"/>
      <c r="DD200" s="116"/>
      <c r="DE200" s="116"/>
      <c r="DF200" s="116"/>
      <c r="DG200" s="117"/>
      <c r="DH200" s="117"/>
      <c r="DI200" s="116"/>
      <c r="DJ200" s="116"/>
    </row>
    <row r="201" spans="1:114" ht="15" thickBot="1">
      <c r="A201" s="5"/>
      <c r="B201" s="5"/>
      <c r="C201" s="5"/>
      <c r="D201" s="6"/>
      <c r="E201" s="6"/>
      <c r="F201" s="6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7"/>
      <c r="W201" s="7"/>
      <c r="X201" s="7"/>
      <c r="Y201" s="7"/>
      <c r="Z201" s="7"/>
      <c r="AA201" s="7"/>
      <c r="AB201" s="7"/>
      <c r="AC201" s="7"/>
      <c r="AD201" s="44"/>
      <c r="AE201" s="44"/>
      <c r="AF201" s="44"/>
      <c r="AG201" s="44"/>
      <c r="AH201" s="44"/>
      <c r="AI201" s="44"/>
      <c r="AJ201" s="7"/>
      <c r="AK201" s="7"/>
      <c r="AL201" s="7"/>
      <c r="AM201" s="8"/>
      <c r="AN201" s="8"/>
      <c r="AO201" s="8"/>
      <c r="AP201" s="11"/>
      <c r="AQ201" s="11"/>
      <c r="AR201" s="5"/>
      <c r="AS201" s="5"/>
      <c r="AT201" s="5"/>
      <c r="AU201" s="44"/>
      <c r="AV201" s="44"/>
      <c r="AW201" s="44"/>
      <c r="AX201" s="44"/>
      <c r="AY201" s="44"/>
      <c r="AZ201" s="5"/>
      <c r="BA201" s="5"/>
      <c r="BB201" s="5"/>
      <c r="BC201" s="5"/>
      <c r="BD201" s="5"/>
      <c r="BE201" s="5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9"/>
      <c r="BQ201" s="9"/>
      <c r="BR201" s="9"/>
      <c r="BS201" s="9"/>
      <c r="BT201" s="9"/>
      <c r="BU201" s="18"/>
      <c r="BV201" s="18"/>
      <c r="BW201" s="18"/>
      <c r="BX201" s="18"/>
      <c r="BY201" s="18"/>
      <c r="BZ201" s="18"/>
      <c r="CA201" s="44"/>
      <c r="CB201" s="44"/>
      <c r="CC201" s="44"/>
      <c r="CD201" s="20"/>
      <c r="CE201" s="42"/>
      <c r="CF201" s="42"/>
      <c r="CG201" s="20"/>
      <c r="CH201" s="15"/>
      <c r="CI201" s="15"/>
      <c r="CJ201" s="20"/>
      <c r="CK201" s="266"/>
      <c r="CL201" s="42"/>
      <c r="CM201" s="15"/>
      <c r="CO201" s="116"/>
      <c r="CP201" s="116"/>
      <c r="CQ201" s="116"/>
      <c r="CR201" s="116"/>
      <c r="CS201" s="116"/>
      <c r="CT201" s="116"/>
      <c r="CU201" s="116"/>
      <c r="CV201" s="116"/>
      <c r="CW201" s="116"/>
      <c r="CX201" s="116"/>
      <c r="CY201" s="116"/>
      <c r="CZ201" s="116"/>
      <c r="DA201" s="116"/>
      <c r="DB201" s="116"/>
      <c r="DC201" s="116"/>
      <c r="DD201" s="116"/>
      <c r="DE201" s="116"/>
      <c r="DF201" s="116"/>
      <c r="DG201" s="117"/>
      <c r="DH201" s="117"/>
      <c r="DI201" s="116"/>
      <c r="DJ201" s="116"/>
    </row>
    <row r="202" spans="1:114" ht="15" thickBot="1">
      <c r="A202" s="5"/>
      <c r="B202" s="5"/>
      <c r="C202" s="5"/>
      <c r="D202" s="6"/>
      <c r="E202" s="6"/>
      <c r="F202" s="6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7"/>
      <c r="W202" s="7"/>
      <c r="X202" s="7"/>
      <c r="Y202" s="7"/>
      <c r="Z202" s="7"/>
      <c r="AA202" s="7"/>
      <c r="AB202" s="7"/>
      <c r="AC202" s="7"/>
      <c r="AD202" s="44"/>
      <c r="AE202" s="44"/>
      <c r="AF202" s="44"/>
      <c r="AG202" s="44"/>
      <c r="AH202" s="44"/>
      <c r="AI202" s="44"/>
      <c r="AJ202" s="7"/>
      <c r="AK202" s="7"/>
      <c r="AL202" s="7"/>
      <c r="AM202" s="8"/>
      <c r="AN202" s="8"/>
      <c r="AO202" s="8"/>
      <c r="AP202" s="11"/>
      <c r="AQ202" s="11"/>
      <c r="AR202" s="5"/>
      <c r="AS202" s="5"/>
      <c r="AT202" s="5"/>
      <c r="AU202" s="44"/>
      <c r="AV202" s="44"/>
      <c r="AW202" s="44"/>
      <c r="AX202" s="44"/>
      <c r="AY202" s="44"/>
      <c r="AZ202" s="5"/>
      <c r="BA202" s="5"/>
      <c r="BB202" s="5"/>
      <c r="BC202" s="5"/>
      <c r="BD202" s="5"/>
      <c r="BE202" s="5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9"/>
      <c r="BQ202" s="9"/>
      <c r="BR202" s="9"/>
      <c r="BS202" s="9"/>
      <c r="BT202" s="9"/>
      <c r="BU202" s="18"/>
      <c r="BV202" s="18"/>
      <c r="BW202" s="18"/>
      <c r="BX202" s="18"/>
      <c r="BY202" s="18"/>
      <c r="BZ202" s="18"/>
      <c r="CA202" s="44"/>
      <c r="CB202" s="44"/>
      <c r="CC202" s="44"/>
      <c r="CD202" s="20"/>
      <c r="CE202" s="42"/>
      <c r="CF202" s="42"/>
      <c r="CG202" s="20"/>
      <c r="CH202" s="15"/>
      <c r="CI202" s="15"/>
      <c r="CJ202" s="20"/>
      <c r="CK202" s="266"/>
      <c r="CL202" s="42"/>
      <c r="CM202" s="15"/>
      <c r="CO202" s="116"/>
      <c r="CP202" s="116"/>
      <c r="CQ202" s="116"/>
      <c r="CR202" s="116"/>
      <c r="CS202" s="116"/>
      <c r="CT202" s="116"/>
      <c r="CU202" s="116"/>
      <c r="CV202" s="116"/>
      <c r="CW202" s="116"/>
      <c r="CX202" s="116"/>
      <c r="CY202" s="116"/>
      <c r="CZ202" s="116"/>
      <c r="DA202" s="116"/>
      <c r="DB202" s="116"/>
      <c r="DC202" s="116"/>
      <c r="DD202" s="116"/>
      <c r="DE202" s="116"/>
      <c r="DF202" s="116"/>
      <c r="DG202" s="117"/>
      <c r="DH202" s="117"/>
      <c r="DI202" s="116"/>
      <c r="DJ202" s="116"/>
    </row>
    <row r="203" spans="1:114" ht="15" thickBot="1">
      <c r="A203" s="5"/>
      <c r="B203" s="5"/>
      <c r="C203" s="5"/>
      <c r="D203" s="6"/>
      <c r="E203" s="6"/>
      <c r="F203" s="6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7"/>
      <c r="W203" s="7"/>
      <c r="X203" s="7"/>
      <c r="Y203" s="7"/>
      <c r="Z203" s="7"/>
      <c r="AA203" s="7"/>
      <c r="AB203" s="7"/>
      <c r="AC203" s="7"/>
      <c r="AD203" s="44"/>
      <c r="AE203" s="44"/>
      <c r="AF203" s="44"/>
      <c r="AG203" s="44"/>
      <c r="AH203" s="44"/>
      <c r="AI203" s="44"/>
      <c r="AJ203" s="7"/>
      <c r="AK203" s="7"/>
      <c r="AL203" s="7"/>
      <c r="AM203" s="8"/>
      <c r="AN203" s="8"/>
      <c r="AO203" s="8"/>
      <c r="AP203" s="11"/>
      <c r="AQ203" s="11"/>
      <c r="AR203" s="5"/>
      <c r="AS203" s="5"/>
      <c r="AT203" s="5"/>
      <c r="AU203" s="44"/>
      <c r="AV203" s="44"/>
      <c r="AW203" s="44"/>
      <c r="AX203" s="44"/>
      <c r="AY203" s="44"/>
      <c r="AZ203" s="5"/>
      <c r="BA203" s="5"/>
      <c r="BB203" s="5"/>
      <c r="BC203" s="5"/>
      <c r="BD203" s="5"/>
      <c r="BE203" s="5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9"/>
      <c r="BQ203" s="9"/>
      <c r="BR203" s="9"/>
      <c r="BS203" s="9"/>
      <c r="BT203" s="9"/>
      <c r="BU203" s="18"/>
      <c r="BV203" s="18"/>
      <c r="BW203" s="18"/>
      <c r="BX203" s="18"/>
      <c r="BY203" s="18"/>
      <c r="BZ203" s="18"/>
      <c r="CA203" s="44"/>
      <c r="CB203" s="44"/>
      <c r="CC203" s="44"/>
      <c r="CD203" s="20"/>
      <c r="CE203" s="42"/>
      <c r="CF203" s="42"/>
      <c r="CG203" s="20"/>
      <c r="CH203" s="15"/>
      <c r="CI203" s="15"/>
      <c r="CJ203" s="20"/>
      <c r="CK203" s="266"/>
      <c r="CL203" s="42"/>
      <c r="CM203" s="15"/>
      <c r="CO203" s="116"/>
      <c r="CP203" s="116"/>
      <c r="CQ203" s="116"/>
      <c r="CR203" s="116"/>
      <c r="CS203" s="116"/>
      <c r="CT203" s="116"/>
      <c r="CU203" s="116"/>
      <c r="CV203" s="116"/>
      <c r="CW203" s="116"/>
      <c r="CX203" s="116"/>
      <c r="CY203" s="116"/>
      <c r="CZ203" s="116"/>
      <c r="DA203" s="116"/>
      <c r="DB203" s="116"/>
      <c r="DC203" s="116"/>
      <c r="DD203" s="116"/>
      <c r="DE203" s="116"/>
      <c r="DF203" s="116"/>
      <c r="DG203" s="117"/>
      <c r="DH203" s="117"/>
      <c r="DI203" s="116"/>
      <c r="DJ203" s="116"/>
    </row>
    <row r="204" spans="1:114" ht="15" thickBot="1">
      <c r="A204" s="5"/>
      <c r="B204" s="5"/>
      <c r="C204" s="5"/>
      <c r="D204" s="6"/>
      <c r="E204" s="6"/>
      <c r="F204" s="6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7"/>
      <c r="W204" s="7"/>
      <c r="X204" s="7"/>
      <c r="Y204" s="7"/>
      <c r="Z204" s="7"/>
      <c r="AA204" s="7"/>
      <c r="AB204" s="7"/>
      <c r="AC204" s="7"/>
      <c r="AD204" s="44"/>
      <c r="AE204" s="44"/>
      <c r="AF204" s="44"/>
      <c r="AG204" s="44"/>
      <c r="AH204" s="44"/>
      <c r="AI204" s="44"/>
      <c r="AJ204" s="7"/>
      <c r="AK204" s="7"/>
      <c r="AL204" s="7"/>
      <c r="AM204" s="8"/>
      <c r="AN204" s="8"/>
      <c r="AO204" s="8"/>
      <c r="AP204" s="11"/>
      <c r="AQ204" s="11"/>
      <c r="AR204" s="5"/>
      <c r="AS204" s="5"/>
      <c r="AT204" s="5"/>
      <c r="AU204" s="44"/>
      <c r="AV204" s="44"/>
      <c r="AW204" s="44"/>
      <c r="AX204" s="44"/>
      <c r="AY204" s="44"/>
      <c r="AZ204" s="5"/>
      <c r="BA204" s="5"/>
      <c r="BB204" s="5"/>
      <c r="BC204" s="5"/>
      <c r="BD204" s="5"/>
      <c r="BE204" s="5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9"/>
      <c r="BQ204" s="9"/>
      <c r="BR204" s="9"/>
      <c r="BS204" s="9"/>
      <c r="BT204" s="9"/>
      <c r="BU204" s="18"/>
      <c r="BV204" s="18"/>
      <c r="BW204" s="18"/>
      <c r="BX204" s="18"/>
      <c r="BY204" s="18"/>
      <c r="BZ204" s="18"/>
      <c r="CA204" s="44"/>
      <c r="CB204" s="44"/>
      <c r="CC204" s="44"/>
      <c r="CD204" s="20"/>
      <c r="CE204" s="42"/>
      <c r="CF204" s="42"/>
      <c r="CG204" s="20"/>
      <c r="CH204" s="15"/>
      <c r="CI204" s="15"/>
      <c r="CJ204" s="20"/>
      <c r="CK204" s="266"/>
      <c r="CL204" s="42"/>
      <c r="CM204" s="15"/>
    </row>
    <row r="205" spans="1:114" ht="15" thickBot="1">
      <c r="A205" s="5"/>
      <c r="B205" s="5"/>
      <c r="C205" s="5"/>
      <c r="D205" s="6"/>
      <c r="E205" s="6"/>
      <c r="F205" s="6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7"/>
      <c r="W205" s="7"/>
      <c r="X205" s="7"/>
      <c r="Y205" s="7"/>
      <c r="Z205" s="7"/>
      <c r="AA205" s="7"/>
      <c r="AB205" s="7"/>
      <c r="AC205" s="7"/>
      <c r="AD205" s="44"/>
      <c r="AE205" s="44"/>
      <c r="AF205" s="44"/>
      <c r="AG205" s="44"/>
      <c r="AH205" s="44"/>
      <c r="AI205" s="44"/>
      <c r="AJ205" s="7"/>
      <c r="AK205" s="7"/>
      <c r="AL205" s="7"/>
      <c r="AM205" s="8"/>
      <c r="AN205" s="8"/>
      <c r="AO205" s="8"/>
      <c r="AP205" s="11"/>
      <c r="AQ205" s="11"/>
      <c r="AR205" s="5"/>
      <c r="AS205" s="5"/>
      <c r="AT205" s="5"/>
      <c r="AU205" s="44"/>
      <c r="AV205" s="44"/>
      <c r="AW205" s="44"/>
      <c r="AX205" s="44"/>
      <c r="AY205" s="44"/>
      <c r="AZ205" s="5"/>
      <c r="BA205" s="5"/>
      <c r="BB205" s="5"/>
      <c r="BC205" s="5"/>
      <c r="BD205" s="5"/>
      <c r="BE205" s="5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9"/>
      <c r="BQ205" s="9"/>
      <c r="BR205" s="9"/>
      <c r="BS205" s="9"/>
      <c r="BT205" s="9"/>
      <c r="BU205" s="18"/>
      <c r="BV205" s="18"/>
      <c r="BW205" s="18"/>
      <c r="BX205" s="18"/>
      <c r="BY205" s="18"/>
      <c r="BZ205" s="18"/>
      <c r="CA205" s="44"/>
      <c r="CB205" s="44"/>
      <c r="CC205" s="44"/>
      <c r="CD205" s="20"/>
      <c r="CE205" s="42"/>
      <c r="CF205" s="42"/>
      <c r="CG205" s="20"/>
      <c r="CH205" s="15"/>
      <c r="CI205" s="15"/>
      <c r="CJ205" s="20"/>
      <c r="CK205" s="266"/>
      <c r="CL205" s="42"/>
      <c r="CM205" s="15"/>
    </row>
    <row r="206" spans="1:114" ht="15" thickBot="1">
      <c r="A206" s="5"/>
      <c r="B206" s="5"/>
      <c r="C206" s="5"/>
      <c r="D206" s="6"/>
      <c r="E206" s="6"/>
      <c r="F206" s="6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7"/>
      <c r="W206" s="7"/>
      <c r="X206" s="7"/>
      <c r="Y206" s="7"/>
      <c r="Z206" s="7"/>
      <c r="AA206" s="7"/>
      <c r="AB206" s="7"/>
      <c r="AC206" s="7"/>
      <c r="AD206" s="44"/>
      <c r="AE206" s="44"/>
      <c r="AF206" s="44"/>
      <c r="AG206" s="44"/>
      <c r="AH206" s="44"/>
      <c r="AI206" s="44"/>
      <c r="AJ206" s="7"/>
      <c r="AK206" s="7"/>
      <c r="AL206" s="7"/>
      <c r="AM206" s="8"/>
      <c r="AN206" s="8"/>
      <c r="AO206" s="8"/>
      <c r="AP206" s="11"/>
      <c r="AQ206" s="11"/>
      <c r="AR206" s="5"/>
      <c r="AS206" s="5"/>
      <c r="AT206" s="5"/>
      <c r="AU206" s="44"/>
      <c r="AV206" s="44"/>
      <c r="AW206" s="44"/>
      <c r="AX206" s="44"/>
      <c r="AY206" s="44"/>
      <c r="AZ206" s="5"/>
      <c r="BA206" s="5"/>
      <c r="BB206" s="5"/>
      <c r="BC206" s="5"/>
      <c r="BD206" s="5"/>
      <c r="BE206" s="5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9"/>
      <c r="BQ206" s="9"/>
      <c r="BR206" s="9"/>
      <c r="BS206" s="9"/>
      <c r="BT206" s="9"/>
      <c r="BU206" s="18"/>
      <c r="BV206" s="18"/>
      <c r="BW206" s="18"/>
      <c r="BX206" s="18"/>
      <c r="BY206" s="18"/>
      <c r="BZ206" s="18"/>
      <c r="CA206" s="44"/>
      <c r="CB206" s="44"/>
      <c r="CC206" s="44"/>
      <c r="CD206" s="20"/>
      <c r="CE206" s="42"/>
      <c r="CF206" s="42"/>
      <c r="CG206" s="20"/>
      <c r="CH206" s="15"/>
      <c r="CI206" s="15"/>
      <c r="CJ206" s="20"/>
      <c r="CK206" s="266"/>
      <c r="CL206" s="42"/>
      <c r="CM206" s="15"/>
    </row>
    <row r="207" spans="1:114" ht="15" thickBot="1">
      <c r="A207" s="5"/>
      <c r="B207" s="5"/>
      <c r="C207" s="5"/>
      <c r="D207" s="6"/>
      <c r="E207" s="6"/>
      <c r="F207" s="6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7"/>
      <c r="W207" s="7"/>
      <c r="X207" s="7"/>
      <c r="Y207" s="7"/>
      <c r="Z207" s="7"/>
      <c r="AA207" s="7"/>
      <c r="AB207" s="7"/>
      <c r="AC207" s="7"/>
      <c r="AD207" s="44"/>
      <c r="AE207" s="44"/>
      <c r="AF207" s="44"/>
      <c r="AG207" s="44"/>
      <c r="AH207" s="44"/>
      <c r="AI207" s="44"/>
      <c r="AJ207" s="7"/>
      <c r="AK207" s="7"/>
      <c r="AL207" s="7"/>
      <c r="AM207" s="8"/>
      <c r="AN207" s="8"/>
      <c r="AO207" s="8"/>
      <c r="AP207" s="11"/>
      <c r="AQ207" s="11"/>
      <c r="AR207" s="5"/>
      <c r="AS207" s="5"/>
      <c r="AT207" s="5"/>
      <c r="AU207" s="44"/>
      <c r="AV207" s="44"/>
      <c r="AW207" s="44"/>
      <c r="AX207" s="44"/>
      <c r="AY207" s="44"/>
      <c r="AZ207" s="5"/>
      <c r="BA207" s="5"/>
      <c r="BB207" s="5"/>
      <c r="BC207" s="5"/>
      <c r="BD207" s="5"/>
      <c r="BE207" s="5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9"/>
      <c r="BQ207" s="9"/>
      <c r="BR207" s="9"/>
      <c r="BS207" s="9"/>
      <c r="BT207" s="9"/>
      <c r="BU207" s="18"/>
      <c r="BV207" s="18"/>
      <c r="BW207" s="18"/>
      <c r="BX207" s="18"/>
      <c r="BY207" s="18"/>
      <c r="BZ207" s="18"/>
      <c r="CA207" s="44"/>
      <c r="CB207" s="44"/>
      <c r="CC207" s="44"/>
      <c r="CD207" s="20"/>
      <c r="CE207" s="42"/>
      <c r="CF207" s="42"/>
      <c r="CG207" s="20"/>
      <c r="CH207" s="15"/>
      <c r="CI207" s="15"/>
      <c r="CJ207" s="20"/>
      <c r="CK207" s="266"/>
      <c r="CL207" s="42"/>
      <c r="CM207" s="15"/>
    </row>
    <row r="208" spans="1:114" ht="15" thickBot="1">
      <c r="A208" s="5"/>
      <c r="B208" s="5"/>
      <c r="C208" s="5"/>
      <c r="D208" s="6"/>
      <c r="E208" s="6"/>
      <c r="F208" s="6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7"/>
      <c r="W208" s="7"/>
      <c r="X208" s="7"/>
      <c r="Y208" s="7"/>
      <c r="Z208" s="7"/>
      <c r="AA208" s="7"/>
      <c r="AB208" s="7"/>
      <c r="AC208" s="7"/>
      <c r="AD208" s="44"/>
      <c r="AE208" s="44"/>
      <c r="AF208" s="44"/>
      <c r="AG208" s="44"/>
      <c r="AH208" s="44"/>
      <c r="AI208" s="44"/>
      <c r="AJ208" s="7"/>
      <c r="AK208" s="7"/>
      <c r="AL208" s="7"/>
      <c r="AM208" s="8"/>
      <c r="AN208" s="8"/>
      <c r="AO208" s="8"/>
      <c r="AP208" s="11"/>
      <c r="AQ208" s="11"/>
      <c r="AR208" s="5"/>
      <c r="AS208" s="5"/>
      <c r="AT208" s="5"/>
      <c r="AU208" s="44"/>
      <c r="AV208" s="44"/>
      <c r="AW208" s="44"/>
      <c r="AX208" s="44"/>
      <c r="AY208" s="44"/>
      <c r="AZ208" s="5"/>
      <c r="BA208" s="5"/>
      <c r="BB208" s="5"/>
      <c r="BC208" s="5"/>
      <c r="BD208" s="5"/>
      <c r="BE208" s="5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9"/>
      <c r="BQ208" s="9"/>
      <c r="BR208" s="9"/>
      <c r="BS208" s="9"/>
      <c r="BT208" s="9"/>
      <c r="BU208" s="18"/>
      <c r="BV208" s="18"/>
      <c r="BW208" s="18"/>
      <c r="BX208" s="18"/>
      <c r="BY208" s="18"/>
      <c r="BZ208" s="18"/>
      <c r="CA208" s="44"/>
      <c r="CB208" s="44"/>
      <c r="CC208" s="44"/>
      <c r="CD208" s="20"/>
      <c r="CE208" s="42"/>
      <c r="CF208" s="42"/>
      <c r="CG208" s="20"/>
      <c r="CH208" s="15"/>
      <c r="CI208" s="15"/>
      <c r="CJ208" s="20"/>
      <c r="CK208" s="266"/>
      <c r="CL208" s="42"/>
      <c r="CM208" s="15"/>
    </row>
    <row r="209" spans="1:91" ht="15" thickBot="1">
      <c r="A209" s="5"/>
      <c r="B209" s="5"/>
      <c r="C209" s="5"/>
      <c r="D209" s="6"/>
      <c r="E209" s="6"/>
      <c r="F209" s="6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7"/>
      <c r="W209" s="7"/>
      <c r="X209" s="7"/>
      <c r="Y209" s="7"/>
      <c r="Z209" s="7"/>
      <c r="AA209" s="7"/>
      <c r="AB209" s="7"/>
      <c r="AC209" s="7"/>
      <c r="AD209" s="44"/>
      <c r="AE209" s="44"/>
      <c r="AF209" s="44"/>
      <c r="AG209" s="44"/>
      <c r="AH209" s="44"/>
      <c r="AI209" s="44"/>
      <c r="AJ209" s="7"/>
      <c r="AK209" s="7"/>
      <c r="AL209" s="7"/>
      <c r="AM209" s="8"/>
      <c r="AN209" s="8"/>
      <c r="AO209" s="8"/>
      <c r="AP209" s="11"/>
      <c r="AQ209" s="11"/>
      <c r="AR209" s="5"/>
      <c r="AS209" s="5"/>
      <c r="AT209" s="5"/>
      <c r="AU209" s="44"/>
      <c r="AV209" s="44"/>
      <c r="AW209" s="44"/>
      <c r="AX209" s="44"/>
      <c r="AY209" s="44"/>
      <c r="AZ209" s="5"/>
      <c r="BA209" s="5"/>
      <c r="BB209" s="5"/>
      <c r="BC209" s="5"/>
      <c r="BD209" s="5"/>
      <c r="BE209" s="5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9"/>
      <c r="BQ209" s="9"/>
      <c r="BR209" s="9"/>
      <c r="BS209" s="9"/>
      <c r="BT209" s="9"/>
      <c r="BU209" s="18"/>
      <c r="BV209" s="18"/>
      <c r="BW209" s="18"/>
      <c r="BX209" s="18"/>
      <c r="BY209" s="18"/>
      <c r="BZ209" s="18"/>
      <c r="CA209" s="44"/>
      <c r="CB209" s="44"/>
      <c r="CC209" s="44"/>
      <c r="CD209" s="20"/>
      <c r="CE209" s="42"/>
      <c r="CF209" s="42"/>
      <c r="CG209" s="20"/>
      <c r="CH209" s="15"/>
      <c r="CI209" s="15"/>
      <c r="CJ209" s="20"/>
      <c r="CK209" s="266"/>
      <c r="CL209" s="42"/>
      <c r="CM209" s="15"/>
    </row>
    <row r="210" spans="1:91" ht="15" thickBot="1">
      <c r="A210" s="5"/>
      <c r="B210" s="5"/>
      <c r="C210" s="5"/>
      <c r="D210" s="6"/>
      <c r="E210" s="6"/>
      <c r="F210" s="6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7"/>
      <c r="W210" s="7"/>
      <c r="X210" s="7"/>
      <c r="Y210" s="7"/>
      <c r="Z210" s="7"/>
      <c r="AA210" s="7"/>
      <c r="AB210" s="7"/>
      <c r="AC210" s="7"/>
      <c r="AD210" s="44"/>
      <c r="AE210" s="44"/>
      <c r="AF210" s="44"/>
      <c r="AG210" s="44"/>
      <c r="AH210" s="44"/>
      <c r="AI210" s="44"/>
      <c r="AJ210" s="7"/>
      <c r="AK210" s="7"/>
      <c r="AL210" s="7"/>
      <c r="AM210" s="8"/>
      <c r="AN210" s="8"/>
      <c r="AO210" s="8"/>
      <c r="AP210" s="11"/>
      <c r="AQ210" s="11"/>
      <c r="AR210" s="5"/>
      <c r="AS210" s="5"/>
      <c r="AT210" s="5"/>
      <c r="AU210" s="44"/>
      <c r="AV210" s="44"/>
      <c r="AW210" s="44"/>
      <c r="AX210" s="44"/>
      <c r="AY210" s="44"/>
      <c r="AZ210" s="5"/>
      <c r="BA210" s="5"/>
      <c r="BB210" s="5"/>
      <c r="BC210" s="5"/>
      <c r="BD210" s="5"/>
      <c r="BE210" s="5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9"/>
      <c r="BQ210" s="9"/>
      <c r="BR210" s="9"/>
      <c r="BS210" s="9"/>
      <c r="BT210" s="9"/>
      <c r="BU210" s="18"/>
      <c r="BV210" s="18"/>
      <c r="BW210" s="18"/>
      <c r="BX210" s="18"/>
      <c r="BY210" s="18"/>
      <c r="BZ210" s="18"/>
      <c r="CA210" s="44"/>
      <c r="CB210" s="44"/>
      <c r="CC210" s="44"/>
      <c r="CD210" s="20"/>
      <c r="CE210" s="42"/>
      <c r="CF210" s="42"/>
      <c r="CG210" s="20"/>
      <c r="CH210" s="15"/>
      <c r="CI210" s="15"/>
      <c r="CJ210" s="20"/>
      <c r="CK210" s="266"/>
      <c r="CL210" s="42"/>
      <c r="CM210" s="15"/>
    </row>
    <row r="211" spans="1:91" ht="15" thickBot="1">
      <c r="A211" s="5"/>
      <c r="B211" s="5"/>
      <c r="C211" s="5"/>
      <c r="D211" s="6"/>
      <c r="E211" s="6"/>
      <c r="F211" s="6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7"/>
      <c r="W211" s="7"/>
      <c r="X211" s="7"/>
      <c r="Y211" s="7"/>
      <c r="Z211" s="7"/>
      <c r="AA211" s="7"/>
      <c r="AB211" s="7"/>
      <c r="AC211" s="7"/>
      <c r="AD211" s="44"/>
      <c r="AE211" s="44"/>
      <c r="AF211" s="44"/>
      <c r="AG211" s="44"/>
      <c r="AH211" s="44"/>
      <c r="AI211" s="44"/>
      <c r="AJ211" s="7"/>
      <c r="AK211" s="7"/>
      <c r="AL211" s="7"/>
      <c r="AM211" s="8"/>
      <c r="AN211" s="8"/>
      <c r="AO211" s="8"/>
      <c r="AP211" s="11"/>
      <c r="AQ211" s="11"/>
      <c r="AR211" s="5"/>
      <c r="AS211" s="5"/>
      <c r="AT211" s="5"/>
      <c r="AU211" s="44"/>
      <c r="AV211" s="44"/>
      <c r="AW211" s="44"/>
      <c r="AX211" s="44"/>
      <c r="AY211" s="44"/>
      <c r="AZ211" s="5"/>
      <c r="BA211" s="5"/>
      <c r="BB211" s="5"/>
      <c r="BC211" s="5"/>
      <c r="BD211" s="5"/>
      <c r="BE211" s="5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9"/>
      <c r="BQ211" s="9"/>
      <c r="BR211" s="9"/>
      <c r="BS211" s="9"/>
      <c r="BT211" s="9"/>
      <c r="BU211" s="18"/>
      <c r="BV211" s="18"/>
      <c r="BW211" s="18"/>
      <c r="BX211" s="18"/>
      <c r="BY211" s="18"/>
      <c r="BZ211" s="18"/>
      <c r="CA211" s="44"/>
      <c r="CB211" s="44"/>
      <c r="CC211" s="44"/>
      <c r="CD211" s="20"/>
      <c r="CE211" s="42"/>
      <c r="CF211" s="42"/>
      <c r="CG211" s="20"/>
      <c r="CH211" s="15"/>
      <c r="CI211" s="15"/>
      <c r="CJ211" s="20"/>
      <c r="CK211" s="266"/>
      <c r="CL211" s="42"/>
      <c r="CM211" s="15"/>
    </row>
    <row r="212" spans="1:91" ht="15" thickBot="1">
      <c r="A212" s="5"/>
      <c r="B212" s="5"/>
      <c r="C212" s="5"/>
      <c r="D212" s="6"/>
      <c r="E212" s="6"/>
      <c r="F212" s="6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7"/>
      <c r="W212" s="7"/>
      <c r="X212" s="7"/>
      <c r="Y212" s="7"/>
      <c r="Z212" s="7"/>
      <c r="AA212" s="7"/>
      <c r="AB212" s="7"/>
      <c r="AC212" s="7"/>
      <c r="AD212" s="44"/>
      <c r="AE212" s="44"/>
      <c r="AF212" s="44"/>
      <c r="AG212" s="44"/>
      <c r="AH212" s="44"/>
      <c r="AI212" s="44"/>
      <c r="AJ212" s="7"/>
      <c r="AK212" s="7"/>
      <c r="AL212" s="7"/>
      <c r="AM212" s="8"/>
      <c r="AN212" s="8"/>
      <c r="AO212" s="8"/>
      <c r="AP212" s="11"/>
      <c r="AQ212" s="11"/>
      <c r="AR212" s="5"/>
      <c r="AS212" s="5"/>
      <c r="AT212" s="5"/>
      <c r="AU212" s="44"/>
      <c r="AV212" s="44"/>
      <c r="AW212" s="44"/>
      <c r="AX212" s="44"/>
      <c r="AY212" s="44"/>
      <c r="AZ212" s="5"/>
      <c r="BA212" s="5"/>
      <c r="BB212" s="5"/>
      <c r="BC212" s="5"/>
      <c r="BD212" s="5"/>
      <c r="BE212" s="5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9"/>
      <c r="BQ212" s="9"/>
      <c r="BR212" s="9"/>
      <c r="BS212" s="9"/>
      <c r="BT212" s="9"/>
      <c r="BU212" s="18"/>
      <c r="BV212" s="18"/>
      <c r="BW212" s="18"/>
      <c r="BX212" s="18"/>
      <c r="BY212" s="18"/>
      <c r="BZ212" s="18"/>
      <c r="CA212" s="44"/>
      <c r="CB212" s="44"/>
      <c r="CC212" s="44"/>
      <c r="CD212" s="20"/>
      <c r="CE212" s="42"/>
      <c r="CF212" s="42"/>
      <c r="CG212" s="20"/>
      <c r="CH212" s="15"/>
      <c r="CI212" s="15"/>
      <c r="CJ212" s="20"/>
      <c r="CK212" s="266"/>
      <c r="CL212" s="42"/>
      <c r="CM212" s="15"/>
    </row>
    <row r="213" spans="1:91" ht="15" thickBot="1">
      <c r="A213" s="5"/>
      <c r="B213" s="5"/>
      <c r="C213" s="5"/>
      <c r="D213" s="6"/>
      <c r="E213" s="6"/>
      <c r="F213" s="6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7"/>
      <c r="W213" s="7"/>
      <c r="X213" s="7"/>
      <c r="Y213" s="7"/>
      <c r="Z213" s="7"/>
      <c r="AA213" s="7"/>
      <c r="AB213" s="7"/>
      <c r="AC213" s="7"/>
      <c r="AD213" s="44"/>
      <c r="AE213" s="44"/>
      <c r="AF213" s="44"/>
      <c r="AG213" s="44"/>
      <c r="AH213" s="44"/>
      <c r="AI213" s="44"/>
      <c r="AJ213" s="7"/>
      <c r="AK213" s="7"/>
      <c r="AL213" s="7"/>
      <c r="AM213" s="8"/>
      <c r="AN213" s="8"/>
      <c r="AO213" s="8"/>
      <c r="AP213" s="11"/>
      <c r="AQ213" s="11"/>
      <c r="AR213" s="5"/>
      <c r="AS213" s="5"/>
      <c r="AT213" s="5"/>
      <c r="AU213" s="44"/>
      <c r="AV213" s="44"/>
      <c r="AW213" s="44"/>
      <c r="AX213" s="44"/>
      <c r="AY213" s="44"/>
      <c r="AZ213" s="5"/>
      <c r="BA213" s="5"/>
      <c r="BB213" s="5"/>
      <c r="BC213" s="5"/>
      <c r="BD213" s="5"/>
      <c r="BE213" s="5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9"/>
      <c r="BQ213" s="9"/>
      <c r="BR213" s="9"/>
      <c r="BS213" s="9"/>
      <c r="BT213" s="9"/>
      <c r="BU213" s="18"/>
      <c r="BV213" s="18"/>
      <c r="BW213" s="18"/>
      <c r="BX213" s="18"/>
      <c r="BY213" s="18"/>
      <c r="BZ213" s="18"/>
      <c r="CA213" s="44"/>
      <c r="CB213" s="44"/>
      <c r="CC213" s="44"/>
      <c r="CD213" s="20"/>
      <c r="CE213" s="42"/>
      <c r="CF213" s="42"/>
      <c r="CG213" s="20"/>
      <c r="CH213" s="15"/>
      <c r="CI213" s="15"/>
      <c r="CJ213" s="20"/>
      <c r="CK213" s="266"/>
      <c r="CL213" s="42"/>
      <c r="CM213" s="15"/>
    </row>
    <row r="214" spans="1:91" ht="15" thickBot="1">
      <c r="A214" s="5"/>
      <c r="B214" s="5"/>
      <c r="C214" s="5"/>
      <c r="D214" s="6"/>
      <c r="E214" s="6"/>
      <c r="F214" s="6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7"/>
      <c r="W214" s="7"/>
      <c r="X214" s="7"/>
      <c r="Y214" s="7"/>
      <c r="Z214" s="7"/>
      <c r="AA214" s="7"/>
      <c r="AB214" s="7"/>
      <c r="AC214" s="7"/>
      <c r="AD214" s="44"/>
      <c r="AE214" s="44"/>
      <c r="AF214" s="44"/>
      <c r="AG214" s="44"/>
      <c r="AH214" s="44"/>
      <c r="AI214" s="44"/>
      <c r="AJ214" s="7"/>
      <c r="AK214" s="7"/>
      <c r="AL214" s="7"/>
      <c r="AM214" s="8"/>
      <c r="AN214" s="8"/>
      <c r="AO214" s="8"/>
      <c r="AP214" s="11"/>
      <c r="AQ214" s="11"/>
      <c r="AR214" s="5"/>
      <c r="AS214" s="5"/>
      <c r="AT214" s="5"/>
      <c r="AU214" s="44"/>
      <c r="AV214" s="44"/>
      <c r="AW214" s="44"/>
      <c r="AX214" s="44"/>
      <c r="AY214" s="44"/>
      <c r="AZ214" s="5"/>
      <c r="BA214" s="5"/>
      <c r="BB214" s="5"/>
      <c r="BC214" s="5"/>
      <c r="BD214" s="5"/>
      <c r="BE214" s="5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9"/>
      <c r="BQ214" s="9"/>
      <c r="BR214" s="9"/>
      <c r="BS214" s="9"/>
      <c r="BT214" s="9"/>
      <c r="BU214" s="18"/>
      <c r="BV214" s="18"/>
      <c r="BW214" s="18"/>
      <c r="BX214" s="18"/>
      <c r="BY214" s="18"/>
      <c r="BZ214" s="18"/>
      <c r="CA214" s="44"/>
      <c r="CB214" s="44"/>
      <c r="CC214" s="44"/>
      <c r="CD214" s="20"/>
      <c r="CE214" s="42"/>
      <c r="CF214" s="42"/>
      <c r="CG214" s="20"/>
      <c r="CH214" s="15"/>
      <c r="CI214" s="15"/>
      <c r="CJ214" s="20"/>
      <c r="CK214" s="266"/>
      <c r="CL214" s="42"/>
      <c r="CM214" s="15"/>
    </row>
    <row r="215" spans="1:91" ht="15" thickBot="1">
      <c r="A215" s="5"/>
      <c r="B215" s="5"/>
      <c r="C215" s="5"/>
      <c r="D215" s="6"/>
      <c r="E215" s="6"/>
      <c r="F215" s="6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7"/>
      <c r="W215" s="7"/>
      <c r="X215" s="7"/>
      <c r="Y215" s="7"/>
      <c r="Z215" s="7"/>
      <c r="AA215" s="7"/>
      <c r="AB215" s="7"/>
      <c r="AC215" s="7"/>
      <c r="AD215" s="44"/>
      <c r="AE215" s="44"/>
      <c r="AF215" s="44"/>
      <c r="AG215" s="44"/>
      <c r="AH215" s="44"/>
      <c r="AI215" s="44"/>
      <c r="AJ215" s="7"/>
      <c r="AK215" s="7"/>
      <c r="AL215" s="7"/>
      <c r="AM215" s="8"/>
      <c r="AN215" s="8"/>
      <c r="AO215" s="8"/>
      <c r="AP215" s="11"/>
      <c r="AQ215" s="11"/>
      <c r="AR215" s="5"/>
      <c r="AS215" s="5"/>
      <c r="AT215" s="5"/>
      <c r="AU215" s="44"/>
      <c r="AV215" s="44"/>
      <c r="AW215" s="44"/>
      <c r="AX215" s="44"/>
      <c r="AY215" s="44"/>
      <c r="AZ215" s="5"/>
      <c r="BA215" s="5"/>
      <c r="BB215" s="5"/>
      <c r="BC215" s="5"/>
      <c r="BD215" s="5"/>
      <c r="BE215" s="5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9"/>
      <c r="BQ215" s="9"/>
      <c r="BR215" s="9"/>
      <c r="BS215" s="9"/>
      <c r="BT215" s="9"/>
      <c r="BU215" s="18"/>
      <c r="BV215" s="18"/>
      <c r="BW215" s="18"/>
      <c r="BX215" s="18"/>
      <c r="BY215" s="18"/>
      <c r="BZ215" s="18"/>
      <c r="CA215" s="44"/>
      <c r="CB215" s="44"/>
      <c r="CC215" s="44"/>
      <c r="CD215" s="20"/>
      <c r="CE215" s="42"/>
      <c r="CF215" s="42"/>
      <c r="CG215" s="20"/>
      <c r="CH215" s="15"/>
      <c r="CI215" s="15"/>
      <c r="CJ215" s="20"/>
      <c r="CK215" s="266"/>
      <c r="CL215" s="42"/>
      <c r="CM215" s="15"/>
    </row>
    <row r="216" spans="1:91" ht="15" thickBot="1">
      <c r="A216" s="5"/>
      <c r="B216" s="5"/>
      <c r="C216" s="5"/>
      <c r="D216" s="6"/>
      <c r="E216" s="6"/>
      <c r="F216" s="6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7"/>
      <c r="W216" s="7"/>
      <c r="X216" s="7"/>
      <c r="Y216" s="7"/>
      <c r="Z216" s="7"/>
      <c r="AA216" s="7"/>
      <c r="AB216" s="7"/>
      <c r="AC216" s="7"/>
      <c r="AD216" s="44"/>
      <c r="AE216" s="44"/>
      <c r="AF216" s="44"/>
      <c r="AG216" s="44"/>
      <c r="AH216" s="44"/>
      <c r="AI216" s="44"/>
      <c r="AJ216" s="7"/>
      <c r="AK216" s="7"/>
      <c r="AL216" s="7"/>
      <c r="AM216" s="8"/>
      <c r="AN216" s="8"/>
      <c r="AO216" s="8"/>
      <c r="AP216" s="11"/>
      <c r="AQ216" s="11"/>
      <c r="AR216" s="5"/>
      <c r="AS216" s="5"/>
      <c r="AT216" s="5"/>
      <c r="AU216" s="44"/>
      <c r="AV216" s="44"/>
      <c r="AW216" s="44"/>
      <c r="AX216" s="44"/>
      <c r="AY216" s="44"/>
      <c r="AZ216" s="5"/>
      <c r="BA216" s="5"/>
      <c r="BB216" s="5"/>
      <c r="BC216" s="5"/>
      <c r="BD216" s="5"/>
      <c r="BE216" s="5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9"/>
      <c r="BQ216" s="9"/>
      <c r="BR216" s="9"/>
      <c r="BS216" s="9"/>
      <c r="BT216" s="9"/>
      <c r="BU216" s="18"/>
      <c r="BV216" s="18"/>
      <c r="BW216" s="18"/>
      <c r="BX216" s="18"/>
      <c r="BY216" s="18"/>
      <c r="BZ216" s="18"/>
      <c r="CA216" s="44"/>
      <c r="CB216" s="44"/>
      <c r="CC216" s="44"/>
      <c r="CD216" s="20"/>
      <c r="CE216" s="42"/>
      <c r="CF216" s="42"/>
      <c r="CG216" s="20"/>
      <c r="CH216" s="15"/>
      <c r="CI216" s="15"/>
      <c r="CJ216" s="20"/>
      <c r="CK216" s="266"/>
      <c r="CL216" s="42"/>
      <c r="CM216" s="15"/>
    </row>
    <row r="217" spans="1:91" ht="15" thickBot="1">
      <c r="A217" s="5"/>
      <c r="B217" s="5"/>
      <c r="C217" s="5"/>
      <c r="D217" s="6"/>
      <c r="E217" s="6"/>
      <c r="F217" s="6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7"/>
      <c r="W217" s="7"/>
      <c r="X217" s="7"/>
      <c r="Y217" s="7"/>
      <c r="Z217" s="7"/>
      <c r="AA217" s="7"/>
      <c r="AB217" s="7"/>
      <c r="AC217" s="7"/>
      <c r="AD217" s="44"/>
      <c r="AE217" s="44"/>
      <c r="AF217" s="44"/>
      <c r="AG217" s="44"/>
      <c r="AH217" s="44"/>
      <c r="AI217" s="44"/>
      <c r="AJ217" s="7"/>
      <c r="AK217" s="7"/>
      <c r="AL217" s="7"/>
      <c r="AM217" s="8"/>
      <c r="AN217" s="8"/>
      <c r="AO217" s="8"/>
      <c r="AP217" s="11"/>
      <c r="AQ217" s="11"/>
      <c r="AR217" s="5"/>
      <c r="AS217" s="5"/>
      <c r="AT217" s="5"/>
      <c r="AU217" s="44"/>
      <c r="AV217" s="44"/>
      <c r="AW217" s="44"/>
      <c r="AX217" s="44"/>
      <c r="AY217" s="44"/>
      <c r="AZ217" s="5"/>
      <c r="BA217" s="5"/>
      <c r="BB217" s="5"/>
      <c r="BC217" s="5"/>
      <c r="BD217" s="5"/>
      <c r="BE217" s="5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9"/>
      <c r="BQ217" s="9"/>
      <c r="BR217" s="9"/>
      <c r="BS217" s="9"/>
      <c r="BT217" s="9"/>
      <c r="BU217" s="18"/>
      <c r="BV217" s="18"/>
      <c r="BW217" s="18"/>
      <c r="BX217" s="18"/>
      <c r="BY217" s="18"/>
      <c r="BZ217" s="18"/>
      <c r="CA217" s="44"/>
      <c r="CB217" s="44"/>
      <c r="CC217" s="44"/>
      <c r="CD217" s="20"/>
      <c r="CE217" s="42"/>
      <c r="CF217" s="42"/>
      <c r="CG217" s="20"/>
      <c r="CH217" s="15"/>
      <c r="CI217" s="15"/>
      <c r="CJ217" s="20"/>
      <c r="CK217" s="266"/>
      <c r="CL217" s="42"/>
      <c r="CM217" s="15"/>
    </row>
    <row r="218" spans="1:91" ht="15" thickBot="1">
      <c r="A218" s="5"/>
      <c r="B218" s="5"/>
      <c r="C218" s="5"/>
      <c r="D218" s="6"/>
      <c r="E218" s="6"/>
      <c r="F218" s="6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7"/>
      <c r="W218" s="7"/>
      <c r="X218" s="7"/>
      <c r="Y218" s="7"/>
      <c r="Z218" s="7"/>
      <c r="AA218" s="7"/>
      <c r="AB218" s="7"/>
      <c r="AC218" s="7"/>
      <c r="AD218" s="44"/>
      <c r="AE218" s="44"/>
      <c r="AF218" s="44"/>
      <c r="AG218" s="44"/>
      <c r="AH218" s="44"/>
      <c r="AI218" s="44"/>
      <c r="AJ218" s="7"/>
      <c r="AK218" s="7"/>
      <c r="AL218" s="7"/>
      <c r="AM218" s="8"/>
      <c r="AN218" s="8"/>
      <c r="AO218" s="8"/>
      <c r="AP218" s="11"/>
      <c r="AQ218" s="11"/>
      <c r="AR218" s="5"/>
      <c r="AS218" s="5"/>
      <c r="AT218" s="5"/>
      <c r="AU218" s="44"/>
      <c r="AV218" s="44"/>
      <c r="AW218" s="44"/>
      <c r="AX218" s="44"/>
      <c r="AY218" s="44"/>
      <c r="AZ218" s="5"/>
      <c r="BA218" s="5"/>
      <c r="BB218" s="5"/>
      <c r="BC218" s="5"/>
      <c r="BD218" s="5"/>
      <c r="BE218" s="5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9"/>
      <c r="BQ218" s="9"/>
      <c r="BR218" s="9"/>
      <c r="BS218" s="9"/>
      <c r="BT218" s="9"/>
      <c r="BU218" s="18"/>
      <c r="BV218" s="18"/>
      <c r="BW218" s="18"/>
      <c r="BX218" s="18"/>
      <c r="BY218" s="18"/>
      <c r="BZ218" s="18"/>
      <c r="CA218" s="44"/>
      <c r="CB218" s="44"/>
      <c r="CC218" s="44"/>
      <c r="CD218" s="20"/>
      <c r="CE218" s="42"/>
      <c r="CF218" s="42"/>
      <c r="CG218" s="20"/>
      <c r="CH218" s="15"/>
      <c r="CI218" s="15"/>
      <c r="CJ218" s="20"/>
      <c r="CK218" s="266"/>
      <c r="CL218" s="42"/>
      <c r="CM218" s="15"/>
    </row>
    <row r="219" spans="1:91" ht="15" thickBot="1">
      <c r="A219" s="5"/>
      <c r="B219" s="5"/>
      <c r="C219" s="5"/>
      <c r="D219" s="6"/>
      <c r="E219" s="6"/>
      <c r="F219" s="6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7"/>
      <c r="W219" s="7"/>
      <c r="X219" s="7"/>
      <c r="Y219" s="7"/>
      <c r="Z219" s="7"/>
      <c r="AA219" s="7"/>
      <c r="AB219" s="7"/>
      <c r="AC219" s="7"/>
      <c r="AD219" s="44"/>
      <c r="AE219" s="44"/>
      <c r="AF219" s="44"/>
      <c r="AG219" s="44"/>
      <c r="AH219" s="44"/>
      <c r="AI219" s="44"/>
      <c r="AJ219" s="7"/>
      <c r="AK219" s="7"/>
      <c r="AL219" s="7"/>
      <c r="AM219" s="8"/>
      <c r="AN219" s="8"/>
      <c r="AO219" s="8"/>
      <c r="AP219" s="11"/>
      <c r="AQ219" s="11"/>
      <c r="AR219" s="5"/>
      <c r="AS219" s="5"/>
      <c r="AT219" s="5"/>
      <c r="AU219" s="44"/>
      <c r="AV219" s="44"/>
      <c r="AW219" s="44"/>
      <c r="AX219" s="44"/>
      <c r="AY219" s="44"/>
      <c r="AZ219" s="5"/>
      <c r="BA219" s="5"/>
      <c r="BB219" s="5"/>
      <c r="BC219" s="5"/>
      <c r="BD219" s="5"/>
      <c r="BE219" s="5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9"/>
      <c r="BQ219" s="9"/>
      <c r="BR219" s="9"/>
      <c r="BS219" s="9"/>
      <c r="BT219" s="9"/>
      <c r="BU219" s="18"/>
      <c r="BV219" s="18"/>
      <c r="BW219" s="18"/>
      <c r="BX219" s="18"/>
      <c r="BY219" s="18"/>
      <c r="BZ219" s="18"/>
      <c r="CA219" s="44"/>
      <c r="CB219" s="44"/>
      <c r="CC219" s="44"/>
      <c r="CD219" s="20"/>
      <c r="CE219" s="42"/>
      <c r="CF219" s="42"/>
      <c r="CG219" s="20"/>
      <c r="CH219" s="15"/>
      <c r="CI219" s="15"/>
      <c r="CJ219" s="20"/>
      <c r="CK219" s="266"/>
      <c r="CL219" s="42"/>
      <c r="CM219" s="15"/>
    </row>
    <row r="220" spans="1:91" ht="15" thickBot="1">
      <c r="A220" s="5"/>
      <c r="B220" s="5"/>
      <c r="C220" s="5"/>
      <c r="D220" s="6"/>
      <c r="E220" s="6"/>
      <c r="F220" s="6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7"/>
      <c r="W220" s="7"/>
      <c r="X220" s="7"/>
      <c r="Y220" s="7"/>
      <c r="Z220" s="7"/>
      <c r="AA220" s="7"/>
      <c r="AB220" s="7"/>
      <c r="AC220" s="7"/>
      <c r="AD220" s="44"/>
      <c r="AE220" s="44"/>
      <c r="AF220" s="44"/>
      <c r="AG220" s="44"/>
      <c r="AH220" s="44"/>
      <c r="AI220" s="44"/>
      <c r="AJ220" s="7"/>
      <c r="AK220" s="7"/>
      <c r="AL220" s="7"/>
      <c r="AM220" s="8"/>
      <c r="AN220" s="8"/>
      <c r="AO220" s="8"/>
      <c r="AP220" s="11"/>
      <c r="AQ220" s="11"/>
      <c r="AR220" s="5"/>
      <c r="AS220" s="5"/>
      <c r="AT220" s="5"/>
      <c r="AU220" s="44"/>
      <c r="AV220" s="44"/>
      <c r="AW220" s="44"/>
      <c r="AX220" s="44"/>
      <c r="AY220" s="44"/>
      <c r="AZ220" s="5"/>
      <c r="BA220" s="5"/>
      <c r="BB220" s="5"/>
      <c r="BC220" s="5"/>
      <c r="BD220" s="5"/>
      <c r="BE220" s="5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9"/>
      <c r="BQ220" s="9"/>
      <c r="BR220" s="9"/>
      <c r="BS220" s="9"/>
      <c r="BT220" s="9"/>
      <c r="BU220" s="18"/>
      <c r="BV220" s="18"/>
      <c r="BW220" s="18"/>
      <c r="BX220" s="18"/>
      <c r="BY220" s="18"/>
      <c r="BZ220" s="18"/>
      <c r="CA220" s="44"/>
      <c r="CB220" s="44"/>
      <c r="CC220" s="44"/>
      <c r="CD220" s="20"/>
      <c r="CE220" s="42"/>
      <c r="CF220" s="42"/>
      <c r="CG220" s="20"/>
      <c r="CH220" s="15"/>
      <c r="CI220" s="15"/>
      <c r="CJ220" s="20"/>
      <c r="CK220" s="266"/>
      <c r="CL220" s="42"/>
      <c r="CM220" s="15"/>
    </row>
    <row r="221" spans="1:91" ht="15" thickBot="1">
      <c r="A221" s="5"/>
      <c r="B221" s="5"/>
      <c r="C221" s="5"/>
      <c r="D221" s="6"/>
      <c r="E221" s="6"/>
      <c r="F221" s="6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7"/>
      <c r="W221" s="7"/>
      <c r="X221" s="7"/>
      <c r="Y221" s="7"/>
      <c r="Z221" s="7"/>
      <c r="AA221" s="7"/>
      <c r="AB221" s="7"/>
      <c r="AC221" s="7"/>
      <c r="AD221" s="44"/>
      <c r="AE221" s="44"/>
      <c r="AF221" s="44"/>
      <c r="AG221" s="44"/>
      <c r="AH221" s="44"/>
      <c r="AI221" s="44"/>
      <c r="AJ221" s="7"/>
      <c r="AK221" s="7"/>
      <c r="AL221" s="7"/>
      <c r="AM221" s="8"/>
      <c r="AN221" s="8"/>
      <c r="AO221" s="8"/>
      <c r="AP221" s="11"/>
      <c r="AQ221" s="11"/>
      <c r="AR221" s="5"/>
      <c r="AS221" s="5"/>
      <c r="AT221" s="5"/>
      <c r="AU221" s="44"/>
      <c r="AV221" s="44"/>
      <c r="AW221" s="44"/>
      <c r="AX221" s="44"/>
      <c r="AY221" s="44"/>
      <c r="AZ221" s="5"/>
      <c r="BA221" s="5"/>
      <c r="BB221" s="5"/>
      <c r="BC221" s="5"/>
      <c r="BD221" s="5"/>
      <c r="BE221" s="5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9"/>
      <c r="BQ221" s="9"/>
      <c r="BR221" s="9"/>
      <c r="BS221" s="9"/>
      <c r="BT221" s="9"/>
      <c r="BU221" s="18"/>
      <c r="BV221" s="18"/>
      <c r="BW221" s="18"/>
      <c r="BX221" s="18"/>
      <c r="BY221" s="18"/>
      <c r="BZ221" s="18"/>
      <c r="CA221" s="44"/>
      <c r="CB221" s="44"/>
      <c r="CC221" s="44"/>
      <c r="CD221" s="20"/>
      <c r="CE221" s="42"/>
      <c r="CF221" s="42"/>
      <c r="CG221" s="20"/>
      <c r="CH221" s="15"/>
      <c r="CI221" s="15"/>
      <c r="CJ221" s="20"/>
      <c r="CK221" s="266"/>
      <c r="CL221" s="42"/>
      <c r="CM221" s="15"/>
    </row>
    <row r="222" spans="1:91" ht="15" thickBot="1">
      <c r="A222" s="5"/>
      <c r="B222" s="5"/>
      <c r="C222" s="5"/>
      <c r="D222" s="6"/>
      <c r="E222" s="6"/>
      <c r="F222" s="6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7"/>
      <c r="W222" s="7"/>
      <c r="X222" s="7"/>
      <c r="Y222" s="7"/>
      <c r="Z222" s="7"/>
      <c r="AA222" s="7"/>
      <c r="AB222" s="7"/>
      <c r="AC222" s="7"/>
      <c r="AD222" s="44"/>
      <c r="AE222" s="44"/>
      <c r="AF222" s="44"/>
      <c r="AG222" s="44"/>
      <c r="AH222" s="44"/>
      <c r="AI222" s="44"/>
      <c r="AJ222" s="7"/>
      <c r="AK222" s="7"/>
      <c r="AL222" s="7"/>
      <c r="AM222" s="8"/>
      <c r="AN222" s="8"/>
      <c r="AO222" s="8"/>
      <c r="AP222" s="11"/>
      <c r="AQ222" s="11"/>
      <c r="AR222" s="5"/>
      <c r="AS222" s="5"/>
      <c r="AT222" s="5"/>
      <c r="AU222" s="44"/>
      <c r="AV222" s="44"/>
      <c r="AW222" s="44"/>
      <c r="AX222" s="44"/>
      <c r="AY222" s="44"/>
      <c r="AZ222" s="5"/>
      <c r="BA222" s="5"/>
      <c r="BB222" s="5"/>
      <c r="BC222" s="5"/>
      <c r="BD222" s="5"/>
      <c r="BE222" s="5"/>
      <c r="BF222" s="9"/>
      <c r="BG222" s="9"/>
      <c r="BH222" s="9"/>
      <c r="BI222" s="9"/>
      <c r="BJ222" s="9"/>
      <c r="BK222" s="9"/>
      <c r="BL222" s="9"/>
      <c r="BM222" s="9"/>
      <c r="BN222" s="9"/>
      <c r="BO222" s="9"/>
      <c r="BP222" s="9"/>
      <c r="BQ222" s="9"/>
      <c r="BR222" s="9"/>
      <c r="BS222" s="9"/>
      <c r="BT222" s="9"/>
      <c r="BU222" s="18"/>
      <c r="BV222" s="18"/>
      <c r="BW222" s="18"/>
      <c r="BX222" s="18"/>
      <c r="BY222" s="18"/>
      <c r="BZ222" s="18"/>
      <c r="CA222" s="44"/>
      <c r="CB222" s="44"/>
      <c r="CC222" s="44"/>
      <c r="CD222" s="20"/>
      <c r="CE222" s="42"/>
      <c r="CF222" s="42"/>
      <c r="CG222" s="20"/>
      <c r="CH222" s="15"/>
      <c r="CI222" s="15"/>
      <c r="CJ222" s="20"/>
      <c r="CK222" s="266"/>
      <c r="CL222" s="42"/>
      <c r="CM222" s="15"/>
    </row>
    <row r="223" spans="1:91" ht="15" thickBot="1">
      <c r="A223" s="5"/>
      <c r="B223" s="5"/>
      <c r="C223" s="5"/>
      <c r="D223" s="6"/>
      <c r="E223" s="6"/>
      <c r="F223" s="6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7"/>
      <c r="W223" s="7"/>
      <c r="X223" s="7"/>
      <c r="Y223" s="7"/>
      <c r="Z223" s="7"/>
      <c r="AA223" s="7"/>
      <c r="AB223" s="7"/>
      <c r="AC223" s="7"/>
      <c r="AD223" s="44"/>
      <c r="AE223" s="44"/>
      <c r="AF223" s="44"/>
      <c r="AG223" s="44"/>
      <c r="AH223" s="44"/>
      <c r="AI223" s="44"/>
      <c r="AJ223" s="7"/>
      <c r="AK223" s="7"/>
      <c r="AL223" s="7"/>
      <c r="AM223" s="8"/>
      <c r="AN223" s="8"/>
      <c r="AO223" s="8"/>
      <c r="AP223" s="11"/>
      <c r="AQ223" s="11"/>
      <c r="AR223" s="5"/>
      <c r="AS223" s="5"/>
      <c r="AT223" s="5"/>
      <c r="AU223" s="44"/>
      <c r="AV223" s="44"/>
      <c r="AW223" s="44"/>
      <c r="AX223" s="44"/>
      <c r="AY223" s="44"/>
      <c r="AZ223" s="5"/>
      <c r="BA223" s="5"/>
      <c r="BB223" s="5"/>
      <c r="BC223" s="5"/>
      <c r="BD223" s="5"/>
      <c r="BE223" s="5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9"/>
      <c r="BQ223" s="9"/>
      <c r="BR223" s="9"/>
      <c r="BS223" s="9"/>
      <c r="BT223" s="9"/>
      <c r="BU223" s="18"/>
      <c r="BV223" s="18"/>
      <c r="BW223" s="18"/>
      <c r="BX223" s="18"/>
      <c r="BY223" s="18"/>
      <c r="BZ223" s="18"/>
      <c r="CA223" s="44"/>
      <c r="CB223" s="44"/>
      <c r="CC223" s="44"/>
      <c r="CD223" s="20"/>
      <c r="CE223" s="42"/>
      <c r="CF223" s="42"/>
      <c r="CG223" s="20"/>
      <c r="CH223" s="15"/>
      <c r="CI223" s="15"/>
      <c r="CJ223" s="20"/>
      <c r="CK223" s="266"/>
      <c r="CL223" s="42"/>
      <c r="CM223" s="15"/>
    </row>
    <row r="224" spans="1:91" ht="15" thickBot="1">
      <c r="A224" s="5"/>
      <c r="B224" s="5"/>
      <c r="C224" s="5"/>
      <c r="D224" s="6"/>
      <c r="E224" s="6"/>
      <c r="F224" s="6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7"/>
      <c r="W224" s="7"/>
      <c r="X224" s="7"/>
      <c r="Y224" s="7"/>
      <c r="Z224" s="7"/>
      <c r="AA224" s="7"/>
      <c r="AB224" s="7"/>
      <c r="AC224" s="7"/>
      <c r="AD224" s="44"/>
      <c r="AE224" s="44"/>
      <c r="AF224" s="44"/>
      <c r="AG224" s="44"/>
      <c r="AH224" s="44"/>
      <c r="AI224" s="44"/>
      <c r="AJ224" s="7"/>
      <c r="AK224" s="7"/>
      <c r="AL224" s="7"/>
      <c r="AM224" s="8"/>
      <c r="AN224" s="8"/>
      <c r="AO224" s="8"/>
      <c r="AP224" s="11"/>
      <c r="AQ224" s="11"/>
      <c r="AR224" s="5"/>
      <c r="AS224" s="5"/>
      <c r="AT224" s="5"/>
      <c r="AU224" s="44"/>
      <c r="AV224" s="44"/>
      <c r="AW224" s="44"/>
      <c r="AX224" s="44"/>
      <c r="AY224" s="44"/>
      <c r="AZ224" s="5"/>
      <c r="BA224" s="5"/>
      <c r="BB224" s="5"/>
      <c r="BC224" s="5"/>
      <c r="BD224" s="5"/>
      <c r="BE224" s="5"/>
      <c r="BF224" s="9"/>
      <c r="BG224" s="9"/>
      <c r="BH224" s="9"/>
      <c r="BI224" s="9"/>
      <c r="BJ224" s="9"/>
      <c r="BK224" s="9"/>
      <c r="BL224" s="9"/>
      <c r="BM224" s="9"/>
      <c r="BN224" s="9"/>
      <c r="BO224" s="9"/>
      <c r="BP224" s="9"/>
      <c r="BQ224" s="9"/>
      <c r="BR224" s="9"/>
      <c r="BS224" s="9"/>
      <c r="BT224" s="9"/>
      <c r="BU224" s="18"/>
      <c r="BV224" s="18"/>
      <c r="BW224" s="18"/>
      <c r="BX224" s="18"/>
      <c r="BY224" s="18"/>
      <c r="BZ224" s="18"/>
      <c r="CA224" s="44"/>
      <c r="CB224" s="44"/>
      <c r="CC224" s="44"/>
      <c r="CD224" s="20"/>
      <c r="CE224" s="42"/>
      <c r="CF224" s="42"/>
      <c r="CG224" s="20"/>
      <c r="CH224" s="15"/>
      <c r="CI224" s="15"/>
      <c r="CJ224" s="20"/>
      <c r="CK224" s="266"/>
      <c r="CL224" s="42"/>
      <c r="CM224" s="15"/>
    </row>
    <row r="225" spans="1:91" ht="15" thickBot="1">
      <c r="A225" s="5"/>
      <c r="B225" s="5"/>
      <c r="C225" s="5"/>
      <c r="D225" s="6"/>
      <c r="E225" s="6"/>
      <c r="F225" s="6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7"/>
      <c r="W225" s="7"/>
      <c r="X225" s="7"/>
      <c r="Y225" s="7"/>
      <c r="Z225" s="7"/>
      <c r="AA225" s="7"/>
      <c r="AB225" s="7"/>
      <c r="AC225" s="7"/>
      <c r="AD225" s="44"/>
      <c r="AE225" s="44"/>
      <c r="AF225" s="44"/>
      <c r="AG225" s="44"/>
      <c r="AH225" s="44"/>
      <c r="AI225" s="44"/>
      <c r="AJ225" s="7"/>
      <c r="AK225" s="7"/>
      <c r="AL225" s="7"/>
      <c r="AM225" s="8"/>
      <c r="AN225" s="8"/>
      <c r="AO225" s="8"/>
      <c r="AP225" s="11"/>
      <c r="AQ225" s="11"/>
      <c r="AR225" s="5"/>
      <c r="AS225" s="5"/>
      <c r="AT225" s="5"/>
      <c r="AU225" s="44"/>
      <c r="AV225" s="44"/>
      <c r="AW225" s="44"/>
      <c r="AX225" s="44"/>
      <c r="AY225" s="44"/>
      <c r="AZ225" s="5"/>
      <c r="BA225" s="5"/>
      <c r="BB225" s="5"/>
      <c r="BC225" s="5"/>
      <c r="BD225" s="5"/>
      <c r="BE225" s="5"/>
      <c r="BF225" s="9"/>
      <c r="BG225" s="9"/>
      <c r="BH225" s="9"/>
      <c r="BI225" s="9"/>
      <c r="BJ225" s="9"/>
      <c r="BK225" s="9"/>
      <c r="BL225" s="9"/>
      <c r="BM225" s="9"/>
      <c r="BN225" s="9"/>
      <c r="BO225" s="9"/>
      <c r="BP225" s="9"/>
      <c r="BQ225" s="9"/>
      <c r="BR225" s="9"/>
      <c r="BS225" s="9"/>
      <c r="BT225" s="9"/>
      <c r="BU225" s="18"/>
      <c r="BV225" s="18"/>
      <c r="BW225" s="18"/>
      <c r="BX225" s="18"/>
      <c r="BY225" s="18"/>
      <c r="BZ225" s="18"/>
      <c r="CA225" s="44"/>
      <c r="CB225" s="44"/>
      <c r="CC225" s="44"/>
      <c r="CD225" s="20"/>
      <c r="CE225" s="42"/>
      <c r="CF225" s="42"/>
      <c r="CG225" s="20"/>
      <c r="CH225" s="15"/>
      <c r="CI225" s="15"/>
      <c r="CJ225" s="20"/>
      <c r="CK225" s="266"/>
      <c r="CL225" s="42"/>
      <c r="CM225" s="15"/>
    </row>
    <row r="226" spans="1:91" ht="15" thickBot="1">
      <c r="A226" s="5"/>
      <c r="B226" s="5"/>
      <c r="C226" s="5"/>
      <c r="D226" s="6"/>
      <c r="E226" s="6"/>
      <c r="F226" s="6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7"/>
      <c r="W226" s="7"/>
      <c r="X226" s="7"/>
      <c r="Y226" s="7"/>
      <c r="Z226" s="7"/>
      <c r="AA226" s="7"/>
      <c r="AB226" s="7"/>
      <c r="AC226" s="7"/>
      <c r="AD226" s="44"/>
      <c r="AE226" s="44"/>
      <c r="AF226" s="44"/>
      <c r="AG226" s="44"/>
      <c r="AH226" s="44"/>
      <c r="AI226" s="44"/>
      <c r="AJ226" s="7"/>
      <c r="AK226" s="7"/>
      <c r="AL226" s="7"/>
      <c r="AM226" s="8"/>
      <c r="AN226" s="8"/>
      <c r="AO226" s="8"/>
      <c r="AP226" s="11"/>
      <c r="AQ226" s="11"/>
      <c r="AR226" s="5"/>
      <c r="AS226" s="5"/>
      <c r="AT226" s="5"/>
      <c r="AU226" s="44"/>
      <c r="AV226" s="44"/>
      <c r="AW226" s="44"/>
      <c r="AX226" s="44"/>
      <c r="AY226" s="44"/>
      <c r="AZ226" s="5"/>
      <c r="BA226" s="5"/>
      <c r="BB226" s="5"/>
      <c r="BC226" s="5"/>
      <c r="BD226" s="5"/>
      <c r="BE226" s="5"/>
      <c r="BF226" s="9"/>
      <c r="BG226" s="9"/>
      <c r="BH226" s="9"/>
      <c r="BI226" s="9"/>
      <c r="BJ226" s="9"/>
      <c r="BK226" s="9"/>
      <c r="BL226" s="9"/>
      <c r="BM226" s="9"/>
      <c r="BN226" s="9"/>
      <c r="BO226" s="9"/>
      <c r="BP226" s="9"/>
      <c r="BQ226" s="9"/>
      <c r="BR226" s="9"/>
      <c r="BS226" s="9"/>
      <c r="BT226" s="9"/>
      <c r="BU226" s="18"/>
      <c r="BV226" s="18"/>
      <c r="BW226" s="18"/>
      <c r="BX226" s="18"/>
      <c r="BY226" s="18"/>
      <c r="BZ226" s="18"/>
      <c r="CA226" s="44"/>
      <c r="CB226" s="44"/>
      <c r="CC226" s="44"/>
      <c r="CD226" s="20"/>
      <c r="CE226" s="42"/>
      <c r="CF226" s="42"/>
      <c r="CG226" s="20"/>
      <c r="CH226" s="15"/>
      <c r="CI226" s="15"/>
      <c r="CJ226" s="20"/>
      <c r="CK226" s="266"/>
      <c r="CL226" s="42"/>
      <c r="CM226" s="15"/>
    </row>
    <row r="227" spans="1:91" ht="15" thickBot="1">
      <c r="A227" s="5"/>
      <c r="B227" s="5"/>
      <c r="C227" s="5"/>
      <c r="D227" s="6"/>
      <c r="E227" s="6"/>
      <c r="F227" s="6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7"/>
      <c r="W227" s="7"/>
      <c r="X227" s="7"/>
      <c r="Y227" s="7"/>
      <c r="Z227" s="7"/>
      <c r="AA227" s="7"/>
      <c r="AB227" s="7"/>
      <c r="AC227" s="7"/>
      <c r="AD227" s="44"/>
      <c r="AE227" s="44"/>
      <c r="AF227" s="44"/>
      <c r="AG227" s="44"/>
      <c r="AH227" s="44"/>
      <c r="AI227" s="44"/>
      <c r="AJ227" s="7"/>
      <c r="AK227" s="7"/>
      <c r="AL227" s="7"/>
      <c r="AM227" s="8"/>
      <c r="AN227" s="8"/>
      <c r="AO227" s="8"/>
      <c r="AP227" s="11"/>
      <c r="AQ227" s="11"/>
      <c r="AR227" s="5"/>
      <c r="AS227" s="5"/>
      <c r="AT227" s="5"/>
      <c r="AU227" s="44"/>
      <c r="AV227" s="44"/>
      <c r="AW227" s="44"/>
      <c r="AX227" s="44"/>
      <c r="AY227" s="44"/>
      <c r="AZ227" s="5"/>
      <c r="BA227" s="5"/>
      <c r="BB227" s="5"/>
      <c r="BC227" s="5"/>
      <c r="BD227" s="5"/>
      <c r="BE227" s="5"/>
      <c r="BF227" s="9"/>
      <c r="BG227" s="9"/>
      <c r="BH227" s="9"/>
      <c r="BI227" s="9"/>
      <c r="BJ227" s="9"/>
      <c r="BK227" s="9"/>
      <c r="BL227" s="9"/>
      <c r="BM227" s="9"/>
      <c r="BN227" s="9"/>
      <c r="BO227" s="9"/>
      <c r="BP227" s="9"/>
      <c r="BQ227" s="9"/>
      <c r="BR227" s="9"/>
      <c r="BS227" s="9"/>
      <c r="BT227" s="9"/>
      <c r="BU227" s="18"/>
      <c r="BV227" s="18"/>
      <c r="BW227" s="18"/>
      <c r="BX227" s="18"/>
      <c r="BY227" s="18"/>
      <c r="BZ227" s="18"/>
      <c r="CA227" s="44"/>
      <c r="CB227" s="44"/>
      <c r="CC227" s="44"/>
      <c r="CD227" s="20"/>
      <c r="CE227" s="42"/>
      <c r="CF227" s="42"/>
      <c r="CG227" s="20"/>
      <c r="CH227" s="15"/>
      <c r="CI227" s="15"/>
      <c r="CJ227" s="20"/>
      <c r="CK227" s="266"/>
      <c r="CL227" s="42"/>
      <c r="CM227" s="15"/>
    </row>
    <row r="228" spans="1:91" ht="15" thickBot="1">
      <c r="A228" s="5"/>
      <c r="B228" s="5"/>
      <c r="C228" s="5"/>
      <c r="D228" s="6"/>
      <c r="E228" s="6"/>
      <c r="F228" s="6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7"/>
      <c r="W228" s="7"/>
      <c r="X228" s="7"/>
      <c r="Y228" s="7"/>
      <c r="Z228" s="7"/>
      <c r="AA228" s="7"/>
      <c r="AB228" s="7"/>
      <c r="AC228" s="7"/>
      <c r="AD228" s="44"/>
      <c r="AE228" s="44"/>
      <c r="AF228" s="44"/>
      <c r="AG228" s="44"/>
      <c r="AH228" s="44"/>
      <c r="AI228" s="44"/>
      <c r="AJ228" s="7"/>
      <c r="AK228" s="7"/>
      <c r="AL228" s="7"/>
      <c r="AM228" s="8"/>
      <c r="AN228" s="8"/>
      <c r="AO228" s="8"/>
      <c r="AP228" s="11"/>
      <c r="AQ228" s="11"/>
      <c r="AR228" s="5"/>
      <c r="AS228" s="5"/>
      <c r="AT228" s="5"/>
      <c r="AU228" s="44"/>
      <c r="AV228" s="44"/>
      <c r="AW228" s="44"/>
      <c r="AX228" s="44"/>
      <c r="AY228" s="44"/>
      <c r="AZ228" s="5"/>
      <c r="BA228" s="5"/>
      <c r="BB228" s="5"/>
      <c r="BC228" s="5"/>
      <c r="BD228" s="5"/>
      <c r="BE228" s="5"/>
      <c r="BF228" s="9"/>
      <c r="BG228" s="9"/>
      <c r="BH228" s="9"/>
      <c r="BI228" s="9"/>
      <c r="BJ228" s="9"/>
      <c r="BK228" s="9"/>
      <c r="BL228" s="9"/>
      <c r="BM228" s="9"/>
      <c r="BN228" s="9"/>
      <c r="BO228" s="9"/>
      <c r="BP228" s="9"/>
      <c r="BQ228" s="9"/>
      <c r="BR228" s="9"/>
      <c r="BS228" s="9"/>
      <c r="BT228" s="9"/>
      <c r="BU228" s="18"/>
      <c r="BV228" s="18"/>
      <c r="BW228" s="18"/>
      <c r="BX228" s="18"/>
      <c r="BY228" s="18"/>
      <c r="BZ228" s="18"/>
      <c r="CA228" s="44"/>
      <c r="CB228" s="44"/>
      <c r="CC228" s="44"/>
      <c r="CD228" s="20"/>
      <c r="CE228" s="42"/>
      <c r="CF228" s="42"/>
      <c r="CG228" s="20"/>
      <c r="CH228" s="15"/>
      <c r="CI228" s="15"/>
      <c r="CJ228" s="20"/>
      <c r="CK228" s="266"/>
      <c r="CL228" s="42"/>
      <c r="CM228" s="15"/>
    </row>
    <row r="229" spans="1:91" ht="15" thickBot="1">
      <c r="A229" s="5"/>
      <c r="B229" s="5"/>
      <c r="C229" s="5"/>
      <c r="D229" s="6"/>
      <c r="E229" s="6"/>
      <c r="F229" s="6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7"/>
      <c r="W229" s="7"/>
      <c r="X229" s="7"/>
      <c r="Y229" s="7"/>
      <c r="Z229" s="7"/>
      <c r="AA229" s="7"/>
      <c r="AB229" s="7"/>
      <c r="AC229" s="7"/>
      <c r="AD229" s="44"/>
      <c r="AE229" s="44"/>
      <c r="AF229" s="44"/>
      <c r="AG229" s="44"/>
      <c r="AH229" s="44"/>
      <c r="AI229" s="44"/>
      <c r="AJ229" s="7"/>
      <c r="AK229" s="7"/>
      <c r="AL229" s="7"/>
      <c r="AM229" s="8"/>
      <c r="AN229" s="8"/>
      <c r="AO229" s="8"/>
      <c r="AP229" s="11"/>
      <c r="AQ229" s="11"/>
      <c r="AR229" s="5"/>
      <c r="AS229" s="5"/>
      <c r="AT229" s="5"/>
      <c r="AU229" s="44"/>
      <c r="AV229" s="44"/>
      <c r="AW229" s="44"/>
      <c r="AX229" s="44"/>
      <c r="AY229" s="44"/>
      <c r="AZ229" s="5"/>
      <c r="BA229" s="5"/>
      <c r="BB229" s="5"/>
      <c r="BC229" s="5"/>
      <c r="BD229" s="5"/>
      <c r="BE229" s="5"/>
      <c r="BF229" s="9"/>
      <c r="BG229" s="9"/>
      <c r="BH229" s="9"/>
      <c r="BI229" s="9"/>
      <c r="BJ229" s="9"/>
      <c r="BK229" s="9"/>
      <c r="BL229" s="9"/>
      <c r="BM229" s="9"/>
      <c r="BN229" s="9"/>
      <c r="BO229" s="9"/>
      <c r="BP229" s="9"/>
      <c r="BQ229" s="9"/>
      <c r="BR229" s="9"/>
      <c r="BS229" s="9"/>
      <c r="BT229" s="9"/>
      <c r="BU229" s="18"/>
      <c r="BV229" s="18"/>
      <c r="BW229" s="18"/>
      <c r="BX229" s="18"/>
      <c r="BY229" s="18"/>
      <c r="BZ229" s="18"/>
      <c r="CA229" s="44"/>
      <c r="CB229" s="44"/>
      <c r="CC229" s="44"/>
      <c r="CD229" s="20"/>
      <c r="CE229" s="42"/>
      <c r="CF229" s="42"/>
      <c r="CG229" s="20"/>
      <c r="CH229" s="15"/>
      <c r="CI229" s="15"/>
      <c r="CJ229" s="20"/>
      <c r="CK229" s="266"/>
      <c r="CL229" s="42"/>
      <c r="CM229" s="15"/>
    </row>
    <row r="230" spans="1:91" ht="15" thickBot="1">
      <c r="A230" s="5"/>
      <c r="B230" s="5"/>
      <c r="C230" s="5"/>
      <c r="D230" s="6"/>
      <c r="E230" s="6"/>
      <c r="F230" s="6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7"/>
      <c r="W230" s="7"/>
      <c r="X230" s="7"/>
      <c r="Y230" s="7"/>
      <c r="Z230" s="7"/>
      <c r="AA230" s="7"/>
      <c r="AB230" s="7"/>
      <c r="AC230" s="7"/>
      <c r="AD230" s="44"/>
      <c r="AE230" s="44"/>
      <c r="AF230" s="44"/>
      <c r="AG230" s="44"/>
      <c r="AH230" s="44"/>
      <c r="AI230" s="44"/>
      <c r="AJ230" s="7"/>
      <c r="AK230" s="7"/>
      <c r="AL230" s="7"/>
      <c r="AM230" s="8"/>
      <c r="AN230" s="8"/>
      <c r="AO230" s="8"/>
      <c r="AP230" s="11"/>
      <c r="AQ230" s="11"/>
      <c r="AR230" s="5"/>
      <c r="AS230" s="5"/>
      <c r="AT230" s="5"/>
      <c r="AU230" s="44"/>
      <c r="AV230" s="44"/>
      <c r="AW230" s="44"/>
      <c r="AX230" s="44"/>
      <c r="AY230" s="44"/>
      <c r="AZ230" s="5"/>
      <c r="BA230" s="5"/>
      <c r="BB230" s="5"/>
      <c r="BC230" s="5"/>
      <c r="BD230" s="5"/>
      <c r="BE230" s="5"/>
      <c r="BF230" s="9"/>
      <c r="BG230" s="9"/>
      <c r="BH230" s="9"/>
      <c r="BI230" s="9"/>
      <c r="BJ230" s="9"/>
      <c r="BK230" s="9"/>
      <c r="BL230" s="9"/>
      <c r="BM230" s="9"/>
      <c r="BN230" s="9"/>
      <c r="BO230" s="9"/>
      <c r="BP230" s="9"/>
      <c r="BQ230" s="9"/>
      <c r="BR230" s="9"/>
      <c r="BS230" s="9"/>
      <c r="BT230" s="9"/>
      <c r="BU230" s="18"/>
      <c r="BV230" s="18"/>
      <c r="BW230" s="18"/>
      <c r="BX230" s="18"/>
      <c r="BY230" s="18"/>
      <c r="BZ230" s="18"/>
      <c r="CA230" s="44"/>
      <c r="CB230" s="44"/>
      <c r="CC230" s="44"/>
      <c r="CD230" s="20"/>
      <c r="CE230" s="42"/>
      <c r="CF230" s="42"/>
      <c r="CG230" s="20"/>
      <c r="CH230" s="15"/>
      <c r="CI230" s="15"/>
      <c r="CJ230" s="20"/>
      <c r="CK230" s="266"/>
      <c r="CL230" s="42"/>
      <c r="CM230" s="15"/>
    </row>
    <row r="231" spans="1:91" ht="15" thickBot="1">
      <c r="A231" s="5"/>
      <c r="B231" s="5"/>
      <c r="C231" s="5"/>
      <c r="D231" s="6"/>
      <c r="E231" s="6"/>
      <c r="F231" s="6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7"/>
      <c r="W231" s="7"/>
      <c r="X231" s="7"/>
      <c r="Y231" s="7"/>
      <c r="Z231" s="7"/>
      <c r="AA231" s="7"/>
      <c r="AB231" s="7"/>
      <c r="AC231" s="7"/>
      <c r="AD231" s="44"/>
      <c r="AE231" s="44"/>
      <c r="AF231" s="44"/>
      <c r="AG231" s="44"/>
      <c r="AH231" s="44"/>
      <c r="AI231" s="44"/>
      <c r="AJ231" s="7"/>
      <c r="AK231" s="7"/>
      <c r="AL231" s="7"/>
      <c r="AM231" s="8"/>
      <c r="AN231" s="8"/>
      <c r="AO231" s="8"/>
      <c r="AP231" s="11"/>
      <c r="AQ231" s="11"/>
      <c r="AR231" s="5"/>
      <c r="AS231" s="5"/>
      <c r="AT231" s="5"/>
      <c r="AU231" s="44"/>
      <c r="AV231" s="44"/>
      <c r="AW231" s="44"/>
      <c r="AX231" s="44"/>
      <c r="AY231" s="44"/>
      <c r="AZ231" s="5"/>
      <c r="BA231" s="5"/>
      <c r="BB231" s="5"/>
      <c r="BC231" s="5"/>
      <c r="BD231" s="5"/>
      <c r="BE231" s="5"/>
      <c r="BF231" s="9"/>
      <c r="BG231" s="9"/>
      <c r="BH231" s="9"/>
      <c r="BI231" s="9"/>
      <c r="BJ231" s="9"/>
      <c r="BK231" s="9"/>
      <c r="BL231" s="9"/>
      <c r="BM231" s="9"/>
      <c r="BN231" s="9"/>
      <c r="BO231" s="9"/>
      <c r="BP231" s="9"/>
      <c r="BQ231" s="9"/>
      <c r="BR231" s="9"/>
      <c r="BS231" s="9"/>
      <c r="BT231" s="9"/>
      <c r="BU231" s="18"/>
      <c r="BV231" s="18"/>
      <c r="BW231" s="18"/>
      <c r="BX231" s="18"/>
      <c r="BY231" s="18"/>
      <c r="BZ231" s="18"/>
      <c r="CA231" s="44"/>
      <c r="CB231" s="44"/>
      <c r="CC231" s="44"/>
      <c r="CD231" s="20"/>
      <c r="CE231" s="42"/>
      <c r="CF231" s="42"/>
      <c r="CG231" s="20"/>
      <c r="CH231" s="15"/>
      <c r="CI231" s="15"/>
      <c r="CJ231" s="20"/>
      <c r="CK231" s="266"/>
      <c r="CL231" s="42"/>
      <c r="CM231" s="15"/>
    </row>
    <row r="232" spans="1:91" ht="15" thickBot="1">
      <c r="A232" s="5"/>
      <c r="B232" s="5"/>
      <c r="C232" s="5"/>
      <c r="D232" s="6"/>
      <c r="E232" s="6"/>
      <c r="F232" s="6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7"/>
      <c r="W232" s="7"/>
      <c r="X232" s="7"/>
      <c r="Y232" s="7"/>
      <c r="Z232" s="7"/>
      <c r="AA232" s="7"/>
      <c r="AB232" s="7"/>
      <c r="AC232" s="7"/>
      <c r="AD232" s="44"/>
      <c r="AE232" s="44"/>
      <c r="AF232" s="44"/>
      <c r="AG232" s="44"/>
      <c r="AH232" s="44"/>
      <c r="AI232" s="44"/>
      <c r="AJ232" s="7"/>
      <c r="AK232" s="7"/>
      <c r="AL232" s="7"/>
      <c r="AM232" s="8"/>
      <c r="AN232" s="8"/>
      <c r="AO232" s="8"/>
      <c r="AP232" s="11"/>
      <c r="AQ232" s="11"/>
      <c r="AR232" s="5"/>
      <c r="AS232" s="5"/>
      <c r="AT232" s="5"/>
      <c r="AU232" s="44"/>
      <c r="AV232" s="44"/>
      <c r="AW232" s="44"/>
      <c r="AX232" s="44"/>
      <c r="AY232" s="44"/>
      <c r="AZ232" s="5"/>
      <c r="BA232" s="5"/>
      <c r="BB232" s="5"/>
      <c r="BC232" s="5"/>
      <c r="BD232" s="5"/>
      <c r="BE232" s="5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9"/>
      <c r="BT232" s="9"/>
      <c r="BU232" s="18"/>
      <c r="BV232" s="18"/>
      <c r="BW232" s="18"/>
      <c r="BX232" s="18"/>
      <c r="BY232" s="18"/>
      <c r="BZ232" s="18"/>
      <c r="CA232" s="44"/>
      <c r="CB232" s="44"/>
      <c r="CC232" s="44"/>
      <c r="CD232" s="20"/>
      <c r="CE232" s="42"/>
      <c r="CF232" s="42"/>
      <c r="CG232" s="20"/>
      <c r="CH232" s="15"/>
      <c r="CI232" s="15"/>
      <c r="CJ232" s="20"/>
      <c r="CK232" s="266"/>
      <c r="CL232" s="42"/>
      <c r="CM232" s="15"/>
    </row>
    <row r="233" spans="1:91" ht="15" thickBot="1">
      <c r="A233" s="5"/>
      <c r="B233" s="5"/>
      <c r="C233" s="5"/>
      <c r="D233" s="6"/>
      <c r="E233" s="6"/>
      <c r="F233" s="6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7"/>
      <c r="W233" s="7"/>
      <c r="X233" s="7"/>
      <c r="Y233" s="7"/>
      <c r="Z233" s="7"/>
      <c r="AA233" s="7"/>
      <c r="AB233" s="7"/>
      <c r="AC233" s="7"/>
      <c r="AD233" s="44"/>
      <c r="AE233" s="44"/>
      <c r="AF233" s="44"/>
      <c r="AG233" s="44"/>
      <c r="AH233" s="44"/>
      <c r="AI233" s="44"/>
      <c r="AJ233" s="7"/>
      <c r="AK233" s="7"/>
      <c r="AL233" s="7"/>
      <c r="AM233" s="8"/>
      <c r="AN233" s="8"/>
      <c r="AO233" s="8"/>
      <c r="AP233" s="11"/>
      <c r="AQ233" s="11"/>
      <c r="AR233" s="5"/>
      <c r="AS233" s="5"/>
      <c r="AT233" s="5"/>
      <c r="AU233" s="44"/>
      <c r="AV233" s="44"/>
      <c r="AW233" s="44"/>
      <c r="AX233" s="44"/>
      <c r="AY233" s="44"/>
      <c r="AZ233" s="5"/>
      <c r="BA233" s="5"/>
      <c r="BB233" s="5"/>
      <c r="BC233" s="5"/>
      <c r="BD233" s="5"/>
      <c r="BE233" s="5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9"/>
      <c r="BT233" s="9"/>
      <c r="BU233" s="18"/>
      <c r="BV233" s="18"/>
      <c r="BW233" s="18"/>
      <c r="BX233" s="18"/>
      <c r="BY233" s="18"/>
      <c r="BZ233" s="18"/>
      <c r="CA233" s="44"/>
      <c r="CB233" s="44"/>
      <c r="CC233" s="44"/>
      <c r="CD233" s="20"/>
      <c r="CE233" s="42"/>
      <c r="CF233" s="42"/>
      <c r="CG233" s="20"/>
      <c r="CH233" s="15"/>
      <c r="CI233" s="15"/>
      <c r="CJ233" s="20"/>
      <c r="CK233" s="266"/>
      <c r="CL233" s="42"/>
      <c r="CM233" s="15"/>
    </row>
    <row r="234" spans="1:91" ht="15" thickBot="1">
      <c r="A234" s="5"/>
      <c r="B234" s="5"/>
      <c r="C234" s="5"/>
      <c r="D234" s="6"/>
      <c r="E234" s="6"/>
      <c r="F234" s="6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7"/>
      <c r="W234" s="7"/>
      <c r="X234" s="7"/>
      <c r="Y234" s="7"/>
      <c r="Z234" s="7"/>
      <c r="AA234" s="7"/>
      <c r="AB234" s="7"/>
      <c r="AC234" s="7"/>
      <c r="AD234" s="44"/>
      <c r="AE234" s="44"/>
      <c r="AF234" s="44"/>
      <c r="AG234" s="44"/>
      <c r="AH234" s="44"/>
      <c r="AI234" s="44"/>
      <c r="AJ234" s="7"/>
      <c r="AK234" s="7"/>
      <c r="AL234" s="7"/>
      <c r="AM234" s="8"/>
      <c r="AN234" s="8"/>
      <c r="AO234" s="8"/>
      <c r="AP234" s="11"/>
      <c r="AQ234" s="11"/>
      <c r="AR234" s="5"/>
      <c r="AS234" s="5"/>
      <c r="AT234" s="5"/>
      <c r="AU234" s="44"/>
      <c r="AV234" s="44"/>
      <c r="AW234" s="44"/>
      <c r="AX234" s="44"/>
      <c r="AY234" s="44"/>
      <c r="AZ234" s="5"/>
      <c r="BA234" s="5"/>
      <c r="BB234" s="5"/>
      <c r="BC234" s="5"/>
      <c r="BD234" s="5"/>
      <c r="BE234" s="5"/>
      <c r="BF234" s="9"/>
      <c r="BG234" s="9"/>
      <c r="BH234" s="9"/>
      <c r="BI234" s="9"/>
      <c r="BJ234" s="9"/>
      <c r="BK234" s="9"/>
      <c r="BL234" s="9"/>
      <c r="BM234" s="9"/>
      <c r="BN234" s="9"/>
      <c r="BO234" s="9"/>
      <c r="BP234" s="9"/>
      <c r="BQ234" s="9"/>
      <c r="BR234" s="9"/>
      <c r="BS234" s="9"/>
      <c r="BT234" s="9"/>
      <c r="BU234" s="18"/>
      <c r="BV234" s="18"/>
      <c r="BW234" s="18"/>
      <c r="BX234" s="18"/>
      <c r="BY234" s="18"/>
      <c r="BZ234" s="18"/>
      <c r="CA234" s="44"/>
      <c r="CB234" s="44"/>
      <c r="CC234" s="44"/>
      <c r="CD234" s="20"/>
      <c r="CE234" s="42"/>
      <c r="CF234" s="42"/>
      <c r="CG234" s="20"/>
      <c r="CH234" s="15"/>
      <c r="CI234" s="15"/>
      <c r="CJ234" s="20"/>
      <c r="CK234" s="266"/>
      <c r="CL234" s="42"/>
      <c r="CM234" s="15"/>
    </row>
    <row r="235" spans="1:91" ht="15" thickBot="1">
      <c r="A235" s="5"/>
      <c r="B235" s="5"/>
      <c r="C235" s="5"/>
      <c r="D235" s="6"/>
      <c r="E235" s="6"/>
      <c r="F235" s="6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7"/>
      <c r="W235" s="7"/>
      <c r="X235" s="7"/>
      <c r="Y235" s="7"/>
      <c r="Z235" s="7"/>
      <c r="AA235" s="7"/>
      <c r="AB235" s="7"/>
      <c r="AC235" s="7"/>
      <c r="AD235" s="44"/>
      <c r="AE235" s="44"/>
      <c r="AF235" s="44"/>
      <c r="AG235" s="44"/>
      <c r="AH235" s="44"/>
      <c r="AI235" s="44"/>
      <c r="AJ235" s="7"/>
      <c r="AK235" s="7"/>
      <c r="AL235" s="7"/>
      <c r="AM235" s="8"/>
      <c r="AN235" s="8"/>
      <c r="AO235" s="8"/>
      <c r="AP235" s="11"/>
      <c r="AQ235" s="11"/>
      <c r="AR235" s="5"/>
      <c r="AS235" s="5"/>
      <c r="AT235" s="5"/>
      <c r="AU235" s="44"/>
      <c r="AV235" s="44"/>
      <c r="AW235" s="44"/>
      <c r="AX235" s="44"/>
      <c r="AY235" s="44"/>
      <c r="AZ235" s="5"/>
      <c r="BA235" s="5"/>
      <c r="BB235" s="5"/>
      <c r="BC235" s="5"/>
      <c r="BD235" s="5"/>
      <c r="BE235" s="5"/>
      <c r="BF235" s="9"/>
      <c r="BG235" s="9"/>
      <c r="BH235" s="9"/>
      <c r="BI235" s="9"/>
      <c r="BJ235" s="9"/>
      <c r="BK235" s="9"/>
      <c r="BL235" s="9"/>
      <c r="BM235" s="9"/>
      <c r="BN235" s="9"/>
      <c r="BO235" s="9"/>
      <c r="BP235" s="9"/>
      <c r="BQ235" s="9"/>
      <c r="BR235" s="9"/>
      <c r="BS235" s="9"/>
      <c r="BT235" s="9"/>
      <c r="BU235" s="18"/>
      <c r="BV235" s="18"/>
      <c r="BW235" s="18"/>
      <c r="BX235" s="18"/>
      <c r="BY235" s="18"/>
      <c r="BZ235" s="18"/>
      <c r="CA235" s="44"/>
      <c r="CB235" s="44"/>
      <c r="CC235" s="44"/>
      <c r="CD235" s="20"/>
      <c r="CE235" s="42"/>
      <c r="CF235" s="42"/>
      <c r="CG235" s="20"/>
      <c r="CH235" s="15"/>
      <c r="CI235" s="15"/>
      <c r="CJ235" s="20"/>
      <c r="CK235" s="266"/>
      <c r="CL235" s="42"/>
      <c r="CM235" s="15"/>
    </row>
    <row r="236" spans="1:91" ht="15" thickBot="1">
      <c r="A236" s="5"/>
      <c r="B236" s="5"/>
      <c r="C236" s="5"/>
      <c r="D236" s="6"/>
      <c r="E236" s="6"/>
      <c r="F236" s="6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7"/>
      <c r="W236" s="7"/>
      <c r="X236" s="7"/>
      <c r="Y236" s="7"/>
      <c r="Z236" s="7"/>
      <c r="AA236" s="7"/>
      <c r="AB236" s="7"/>
      <c r="AC236" s="7"/>
      <c r="AD236" s="44"/>
      <c r="AE236" s="44"/>
      <c r="AF236" s="44"/>
      <c r="AG236" s="44"/>
      <c r="AH236" s="44"/>
      <c r="AI236" s="44"/>
      <c r="AJ236" s="7"/>
      <c r="AK236" s="7"/>
      <c r="AL236" s="7"/>
      <c r="AM236" s="8"/>
      <c r="AN236" s="8"/>
      <c r="AO236" s="8"/>
      <c r="AP236" s="11"/>
      <c r="AQ236" s="11"/>
      <c r="AR236" s="5"/>
      <c r="AS236" s="5"/>
      <c r="AT236" s="5"/>
      <c r="AU236" s="44"/>
      <c r="AV236" s="44"/>
      <c r="AW236" s="44"/>
      <c r="AX236" s="44"/>
      <c r="AY236" s="44"/>
      <c r="AZ236" s="5"/>
      <c r="BA236" s="5"/>
      <c r="BB236" s="5"/>
      <c r="BC236" s="5"/>
      <c r="BD236" s="5"/>
      <c r="BE236" s="5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9"/>
      <c r="BT236" s="9"/>
      <c r="BU236" s="18"/>
      <c r="BV236" s="18"/>
      <c r="BW236" s="18"/>
      <c r="BX236" s="18"/>
      <c r="BY236" s="18"/>
      <c r="BZ236" s="18"/>
      <c r="CA236" s="44"/>
      <c r="CB236" s="44"/>
      <c r="CC236" s="44"/>
      <c r="CD236" s="20"/>
      <c r="CE236" s="42"/>
      <c r="CF236" s="42"/>
      <c r="CG236" s="20"/>
      <c r="CH236" s="15"/>
      <c r="CI236" s="15"/>
      <c r="CJ236" s="20"/>
      <c r="CK236" s="266"/>
      <c r="CL236" s="42"/>
      <c r="CM236" s="15"/>
    </row>
    <row r="237" spans="1:91" ht="15" thickBot="1">
      <c r="A237" s="5"/>
      <c r="B237" s="5"/>
      <c r="C237" s="5"/>
      <c r="D237" s="6"/>
      <c r="E237" s="6"/>
      <c r="F237" s="6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7"/>
      <c r="W237" s="7"/>
      <c r="X237" s="7"/>
      <c r="Y237" s="7"/>
      <c r="Z237" s="7"/>
      <c r="AA237" s="7"/>
      <c r="AB237" s="7"/>
      <c r="AC237" s="7"/>
      <c r="AD237" s="44"/>
      <c r="AE237" s="44"/>
      <c r="AF237" s="44"/>
      <c r="AG237" s="44"/>
      <c r="AH237" s="44"/>
      <c r="AI237" s="44"/>
      <c r="AJ237" s="7"/>
      <c r="AK237" s="7"/>
      <c r="AL237" s="7"/>
      <c r="AM237" s="8"/>
      <c r="AN237" s="8"/>
      <c r="AO237" s="8"/>
      <c r="AP237" s="11"/>
      <c r="AQ237" s="11"/>
      <c r="AR237" s="5"/>
      <c r="AS237" s="5"/>
      <c r="AT237" s="5"/>
      <c r="AU237" s="44"/>
      <c r="AV237" s="44"/>
      <c r="AW237" s="44"/>
      <c r="AX237" s="44"/>
      <c r="AY237" s="44"/>
      <c r="AZ237" s="5"/>
      <c r="BA237" s="5"/>
      <c r="BB237" s="5"/>
      <c r="BC237" s="5"/>
      <c r="BD237" s="5"/>
      <c r="BE237" s="5"/>
      <c r="BF237" s="9"/>
      <c r="BG237" s="9"/>
      <c r="BH237" s="9"/>
      <c r="BI237" s="9"/>
      <c r="BJ237" s="9"/>
      <c r="BK237" s="9"/>
      <c r="BL237" s="9"/>
      <c r="BM237" s="9"/>
      <c r="BN237" s="9"/>
      <c r="BO237" s="9"/>
      <c r="BP237" s="9"/>
      <c r="BQ237" s="9"/>
      <c r="BR237" s="9"/>
      <c r="BS237" s="9"/>
      <c r="BT237" s="9"/>
      <c r="BU237" s="18"/>
      <c r="BV237" s="18"/>
      <c r="BW237" s="18"/>
      <c r="BX237" s="18"/>
      <c r="BY237" s="18"/>
      <c r="BZ237" s="18"/>
      <c r="CA237" s="44"/>
      <c r="CB237" s="44"/>
      <c r="CC237" s="44"/>
      <c r="CD237" s="20"/>
      <c r="CE237" s="42"/>
      <c r="CF237" s="42"/>
      <c r="CG237" s="20"/>
      <c r="CH237" s="15"/>
      <c r="CI237" s="15"/>
      <c r="CJ237" s="20"/>
      <c r="CK237" s="266"/>
      <c r="CL237" s="42"/>
      <c r="CM237" s="15"/>
    </row>
    <row r="238" spans="1:91" ht="15" thickBot="1">
      <c r="A238" s="5"/>
      <c r="B238" s="5"/>
      <c r="C238" s="5"/>
      <c r="D238" s="6"/>
      <c r="E238" s="6"/>
      <c r="F238" s="6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7"/>
      <c r="W238" s="7"/>
      <c r="X238" s="7"/>
      <c r="Y238" s="7"/>
      <c r="Z238" s="7"/>
      <c r="AA238" s="7"/>
      <c r="AB238" s="7"/>
      <c r="AC238" s="7"/>
      <c r="AD238" s="44"/>
      <c r="AE238" s="44"/>
      <c r="AF238" s="44"/>
      <c r="AG238" s="44"/>
      <c r="AH238" s="44"/>
      <c r="AI238" s="44"/>
      <c r="AJ238" s="7"/>
      <c r="AK238" s="7"/>
      <c r="AL238" s="7"/>
      <c r="AM238" s="8"/>
      <c r="AN238" s="8"/>
      <c r="AO238" s="8"/>
      <c r="AP238" s="11"/>
      <c r="AQ238" s="11"/>
      <c r="AR238" s="5"/>
      <c r="AS238" s="5"/>
      <c r="AT238" s="5"/>
      <c r="AU238" s="44"/>
      <c r="AV238" s="44"/>
      <c r="AW238" s="44"/>
      <c r="AX238" s="44"/>
      <c r="AY238" s="44"/>
      <c r="AZ238" s="5"/>
      <c r="BA238" s="5"/>
      <c r="BB238" s="5"/>
      <c r="BC238" s="5"/>
      <c r="BD238" s="5"/>
      <c r="BE238" s="5"/>
      <c r="BF238" s="9"/>
      <c r="BG238" s="9"/>
      <c r="BH238" s="9"/>
      <c r="BI238" s="9"/>
      <c r="BJ238" s="9"/>
      <c r="BK238" s="9"/>
      <c r="BL238" s="9"/>
      <c r="BM238" s="9"/>
      <c r="BN238" s="9"/>
      <c r="BO238" s="9"/>
      <c r="BP238" s="9"/>
      <c r="BQ238" s="9"/>
      <c r="BR238" s="9"/>
      <c r="BS238" s="9"/>
      <c r="BT238" s="9"/>
      <c r="BU238" s="18"/>
      <c r="BV238" s="18"/>
      <c r="BW238" s="18"/>
      <c r="BX238" s="18"/>
      <c r="BY238" s="18"/>
      <c r="BZ238" s="18"/>
      <c r="CA238" s="44"/>
      <c r="CB238" s="44"/>
      <c r="CC238" s="44"/>
      <c r="CD238" s="20"/>
      <c r="CE238" s="42"/>
      <c r="CF238" s="42"/>
      <c r="CG238" s="20"/>
      <c r="CH238" s="15"/>
      <c r="CI238" s="15"/>
      <c r="CJ238" s="20"/>
      <c r="CK238" s="266"/>
      <c r="CL238" s="42"/>
      <c r="CM238" s="15"/>
    </row>
    <row r="239" spans="1:91" ht="15" thickBot="1">
      <c r="A239" s="5"/>
      <c r="B239" s="5"/>
      <c r="C239" s="5"/>
      <c r="D239" s="6"/>
      <c r="E239" s="6"/>
      <c r="F239" s="6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7"/>
      <c r="W239" s="7"/>
      <c r="X239" s="7"/>
      <c r="Y239" s="7"/>
      <c r="Z239" s="7"/>
      <c r="AA239" s="7"/>
      <c r="AB239" s="7"/>
      <c r="AC239" s="7"/>
      <c r="AD239" s="44"/>
      <c r="AE239" s="44"/>
      <c r="AF239" s="44"/>
      <c r="AG239" s="44"/>
      <c r="AH239" s="44"/>
      <c r="AI239" s="44"/>
      <c r="AJ239" s="7"/>
      <c r="AK239" s="7"/>
      <c r="AL239" s="7"/>
      <c r="AM239" s="8"/>
      <c r="AN239" s="8"/>
      <c r="AO239" s="8"/>
      <c r="AP239" s="11"/>
      <c r="AQ239" s="11"/>
      <c r="AR239" s="5"/>
      <c r="AS239" s="5"/>
      <c r="AT239" s="5"/>
      <c r="AU239" s="44"/>
      <c r="AV239" s="44"/>
      <c r="AW239" s="44"/>
      <c r="AX239" s="44"/>
      <c r="AY239" s="44"/>
      <c r="AZ239" s="5"/>
      <c r="BA239" s="5"/>
      <c r="BB239" s="5"/>
      <c r="BC239" s="5"/>
      <c r="BD239" s="5"/>
      <c r="BE239" s="5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9"/>
      <c r="BQ239" s="9"/>
      <c r="BR239" s="9"/>
      <c r="BS239" s="9"/>
      <c r="BT239" s="9"/>
      <c r="BU239" s="18"/>
      <c r="BV239" s="18"/>
      <c r="BW239" s="18"/>
      <c r="BX239" s="18"/>
      <c r="BY239" s="18"/>
      <c r="BZ239" s="18"/>
      <c r="CA239" s="44"/>
      <c r="CB239" s="44"/>
      <c r="CC239" s="44"/>
      <c r="CD239" s="20"/>
      <c r="CE239" s="42"/>
      <c r="CF239" s="42"/>
      <c r="CG239" s="20"/>
      <c r="CH239" s="15"/>
      <c r="CI239" s="15"/>
      <c r="CJ239" s="20"/>
      <c r="CK239" s="266"/>
      <c r="CL239" s="42"/>
      <c r="CM239" s="15"/>
    </row>
    <row r="240" spans="1:91" ht="15" thickBot="1">
      <c r="A240" s="5"/>
      <c r="B240" s="5"/>
      <c r="C240" s="5"/>
      <c r="D240" s="6"/>
      <c r="E240" s="6"/>
      <c r="F240" s="6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7"/>
      <c r="W240" s="7"/>
      <c r="X240" s="7"/>
      <c r="Y240" s="7"/>
      <c r="Z240" s="7"/>
      <c r="AA240" s="7"/>
      <c r="AB240" s="7"/>
      <c r="AC240" s="7"/>
      <c r="AD240" s="44"/>
      <c r="AE240" s="44"/>
      <c r="AF240" s="44"/>
      <c r="AG240" s="44"/>
      <c r="AH240" s="44"/>
      <c r="AI240" s="44"/>
      <c r="AJ240" s="7"/>
      <c r="AK240" s="7"/>
      <c r="AL240" s="7"/>
      <c r="AM240" s="8"/>
      <c r="AN240" s="8"/>
      <c r="AO240" s="8"/>
      <c r="AP240" s="11"/>
      <c r="AQ240" s="11"/>
      <c r="AR240" s="5"/>
      <c r="AS240" s="5"/>
      <c r="AT240" s="5"/>
      <c r="AU240" s="44"/>
      <c r="AV240" s="44"/>
      <c r="AW240" s="44"/>
      <c r="AX240" s="44"/>
      <c r="AY240" s="44"/>
      <c r="AZ240" s="5"/>
      <c r="BA240" s="5"/>
      <c r="BB240" s="5"/>
      <c r="BC240" s="5"/>
      <c r="BD240" s="5"/>
      <c r="BE240" s="5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9"/>
      <c r="BQ240" s="9"/>
      <c r="BR240" s="9"/>
      <c r="BS240" s="9"/>
      <c r="BT240" s="9"/>
      <c r="BU240" s="18"/>
      <c r="BV240" s="18"/>
      <c r="BW240" s="18"/>
      <c r="BX240" s="18"/>
      <c r="BY240" s="18"/>
      <c r="BZ240" s="18"/>
      <c r="CA240" s="44"/>
      <c r="CB240" s="44"/>
      <c r="CC240" s="44"/>
      <c r="CD240" s="20"/>
      <c r="CE240" s="42"/>
      <c r="CF240" s="42"/>
      <c r="CG240" s="20"/>
      <c r="CH240" s="15"/>
      <c r="CI240" s="15"/>
      <c r="CJ240" s="20"/>
      <c r="CK240" s="266"/>
      <c r="CL240" s="42"/>
      <c r="CM240" s="15"/>
    </row>
    <row r="241" spans="1:91" ht="15" thickBot="1">
      <c r="A241" s="5"/>
      <c r="B241" s="5"/>
      <c r="C241" s="5"/>
      <c r="D241" s="6"/>
      <c r="E241" s="6"/>
      <c r="F241" s="6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7"/>
      <c r="W241" s="7"/>
      <c r="X241" s="7"/>
      <c r="Y241" s="7"/>
      <c r="Z241" s="7"/>
      <c r="AA241" s="7"/>
      <c r="AB241" s="7"/>
      <c r="AC241" s="7"/>
      <c r="AD241" s="44"/>
      <c r="AE241" s="44"/>
      <c r="AF241" s="44"/>
      <c r="AG241" s="44"/>
      <c r="AH241" s="44"/>
      <c r="AI241" s="44"/>
      <c r="AJ241" s="7"/>
      <c r="AK241" s="7"/>
      <c r="AL241" s="7"/>
      <c r="AM241" s="8"/>
      <c r="AN241" s="8"/>
      <c r="AO241" s="8"/>
      <c r="AP241" s="11"/>
      <c r="AQ241" s="11"/>
      <c r="AR241" s="5"/>
      <c r="AS241" s="5"/>
      <c r="AT241" s="5"/>
      <c r="AU241" s="44"/>
      <c r="AV241" s="44"/>
      <c r="AW241" s="44"/>
      <c r="AX241" s="44"/>
      <c r="AY241" s="44"/>
      <c r="AZ241" s="5"/>
      <c r="BA241" s="5"/>
      <c r="BB241" s="5"/>
      <c r="BC241" s="5"/>
      <c r="BD241" s="5"/>
      <c r="BE241" s="5"/>
      <c r="BF241" s="9"/>
      <c r="BG241" s="9"/>
      <c r="BH241" s="9"/>
      <c r="BI241" s="9"/>
      <c r="BJ241" s="9"/>
      <c r="BK241" s="9"/>
      <c r="BL241" s="9"/>
      <c r="BM241" s="9"/>
      <c r="BN241" s="9"/>
      <c r="BO241" s="9"/>
      <c r="BP241" s="9"/>
      <c r="BQ241" s="9"/>
      <c r="BR241" s="9"/>
      <c r="BS241" s="9"/>
      <c r="BT241" s="9"/>
      <c r="BU241" s="18"/>
      <c r="BV241" s="18"/>
      <c r="BW241" s="18"/>
      <c r="BX241" s="18"/>
      <c r="BY241" s="18"/>
      <c r="BZ241" s="18"/>
      <c r="CA241" s="44"/>
      <c r="CB241" s="44"/>
      <c r="CC241" s="44"/>
      <c r="CD241" s="20"/>
      <c r="CE241" s="42"/>
      <c r="CF241" s="42"/>
      <c r="CG241" s="20"/>
      <c r="CH241" s="15"/>
      <c r="CI241" s="15"/>
      <c r="CJ241" s="20"/>
      <c r="CK241" s="266"/>
      <c r="CL241" s="42"/>
      <c r="CM241" s="15"/>
    </row>
    <row r="242" spans="1:91" ht="15" thickBot="1">
      <c r="A242" s="5"/>
      <c r="B242" s="5"/>
      <c r="C242" s="5"/>
      <c r="D242" s="6"/>
      <c r="E242" s="6"/>
      <c r="F242" s="6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7"/>
      <c r="W242" s="7"/>
      <c r="X242" s="7"/>
      <c r="Y242" s="7"/>
      <c r="Z242" s="7"/>
      <c r="AA242" s="7"/>
      <c r="AB242" s="7"/>
      <c r="AC242" s="7"/>
      <c r="AD242" s="44"/>
      <c r="AE242" s="44"/>
      <c r="AF242" s="44"/>
      <c r="AG242" s="44"/>
      <c r="AH242" s="44"/>
      <c r="AI242" s="44"/>
      <c r="AJ242" s="7"/>
      <c r="AK242" s="7"/>
      <c r="AL242" s="7"/>
      <c r="AM242" s="8"/>
      <c r="AN242" s="8"/>
      <c r="AO242" s="8"/>
      <c r="AP242" s="11"/>
      <c r="AQ242" s="11"/>
      <c r="AR242" s="5"/>
      <c r="AS242" s="5"/>
      <c r="AT242" s="5"/>
      <c r="AU242" s="44"/>
      <c r="AV242" s="44"/>
      <c r="AW242" s="44"/>
      <c r="AX242" s="44"/>
      <c r="AY242" s="44"/>
      <c r="AZ242" s="5"/>
      <c r="BA242" s="5"/>
      <c r="BB242" s="5"/>
      <c r="BC242" s="5"/>
      <c r="BD242" s="5"/>
      <c r="BE242" s="5"/>
      <c r="BF242" s="9"/>
      <c r="BG242" s="9"/>
      <c r="BH242" s="9"/>
      <c r="BI242" s="9"/>
      <c r="BJ242" s="9"/>
      <c r="BK242" s="9"/>
      <c r="BL242" s="9"/>
      <c r="BM242" s="9"/>
      <c r="BN242" s="9"/>
      <c r="BO242" s="9"/>
      <c r="BP242" s="9"/>
      <c r="BQ242" s="9"/>
      <c r="BR242" s="9"/>
      <c r="BS242" s="9"/>
      <c r="BT242" s="9"/>
      <c r="BU242" s="18"/>
      <c r="BV242" s="18"/>
      <c r="BW242" s="18"/>
      <c r="BX242" s="18"/>
      <c r="BY242" s="18"/>
      <c r="BZ242" s="18"/>
      <c r="CA242" s="44"/>
      <c r="CB242" s="44"/>
      <c r="CC242" s="44"/>
      <c r="CD242" s="20"/>
      <c r="CE242" s="42"/>
      <c r="CF242" s="42"/>
      <c r="CG242" s="20"/>
      <c r="CH242" s="15"/>
      <c r="CI242" s="15"/>
      <c r="CJ242" s="20"/>
      <c r="CK242" s="266"/>
      <c r="CL242" s="42"/>
      <c r="CM242" s="15"/>
    </row>
    <row r="243" spans="1:91" ht="15" thickBot="1">
      <c r="A243" s="5"/>
      <c r="B243" s="5"/>
      <c r="C243" s="5"/>
      <c r="D243" s="6"/>
      <c r="E243" s="6"/>
      <c r="F243" s="6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7"/>
      <c r="W243" s="7"/>
      <c r="X243" s="7"/>
      <c r="Y243" s="7"/>
      <c r="Z243" s="7"/>
      <c r="AA243" s="7"/>
      <c r="AB243" s="7"/>
      <c r="AC243" s="7"/>
      <c r="AD243" s="44"/>
      <c r="AE243" s="44"/>
      <c r="AF243" s="44"/>
      <c r="AG243" s="44"/>
      <c r="AH243" s="44"/>
      <c r="AI243" s="44"/>
      <c r="AJ243" s="7"/>
      <c r="AK243" s="7"/>
      <c r="AL243" s="7"/>
      <c r="AM243" s="8"/>
      <c r="AN243" s="8"/>
      <c r="AO243" s="8"/>
      <c r="AP243" s="11"/>
      <c r="AQ243" s="11"/>
      <c r="AR243" s="5"/>
      <c r="AS243" s="5"/>
      <c r="AT243" s="5"/>
      <c r="AU243" s="44"/>
      <c r="AV243" s="44"/>
      <c r="AW243" s="44"/>
      <c r="AX243" s="44"/>
      <c r="AY243" s="44"/>
      <c r="AZ243" s="5"/>
      <c r="BA243" s="5"/>
      <c r="BB243" s="5"/>
      <c r="BC243" s="5"/>
      <c r="BD243" s="5"/>
      <c r="BE243" s="5"/>
      <c r="BF243" s="9"/>
      <c r="BG243" s="9"/>
      <c r="BH243" s="9"/>
      <c r="BI243" s="9"/>
      <c r="BJ243" s="9"/>
      <c r="BK243" s="9"/>
      <c r="BL243" s="9"/>
      <c r="BM243" s="9"/>
      <c r="BN243" s="9"/>
      <c r="BO243" s="9"/>
      <c r="BP243" s="9"/>
      <c r="BQ243" s="9"/>
      <c r="BR243" s="9"/>
      <c r="BS243" s="9"/>
      <c r="BT243" s="9"/>
      <c r="BU243" s="18"/>
      <c r="BV243" s="18"/>
      <c r="BW243" s="18"/>
      <c r="BX243" s="18"/>
      <c r="BY243" s="18"/>
      <c r="BZ243" s="18"/>
      <c r="CA243" s="44"/>
      <c r="CB243" s="44"/>
      <c r="CC243" s="44"/>
      <c r="CD243" s="20"/>
      <c r="CE243" s="42"/>
      <c r="CF243" s="42"/>
      <c r="CG243" s="20"/>
      <c r="CH243" s="15"/>
      <c r="CI243" s="15"/>
      <c r="CJ243" s="20"/>
      <c r="CK243" s="266"/>
      <c r="CL243" s="42"/>
      <c r="CM243" s="15"/>
    </row>
    <row r="244" spans="1:91" ht="15" thickBot="1">
      <c r="A244" s="5"/>
      <c r="B244" s="5"/>
      <c r="C244" s="5"/>
      <c r="D244" s="6"/>
      <c r="E244" s="6"/>
      <c r="F244" s="6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7"/>
      <c r="W244" s="7"/>
      <c r="X244" s="7"/>
      <c r="Y244" s="7"/>
      <c r="Z244" s="7"/>
      <c r="AA244" s="7"/>
      <c r="AB244" s="7"/>
      <c r="AC244" s="7"/>
      <c r="AD244" s="44"/>
      <c r="AE244" s="44"/>
      <c r="AF244" s="44"/>
      <c r="AG244" s="44"/>
      <c r="AH244" s="44"/>
      <c r="AI244" s="44"/>
      <c r="AJ244" s="7"/>
      <c r="AK244" s="7"/>
      <c r="AL244" s="7"/>
      <c r="AM244" s="8"/>
      <c r="AN244" s="8"/>
      <c r="AO244" s="8"/>
      <c r="AP244" s="11"/>
      <c r="AQ244" s="11"/>
      <c r="AR244" s="5"/>
      <c r="AS244" s="5"/>
      <c r="AT244" s="5"/>
      <c r="AU244" s="44"/>
      <c r="AV244" s="44"/>
      <c r="AW244" s="44"/>
      <c r="AX244" s="44"/>
      <c r="AY244" s="44"/>
      <c r="AZ244" s="5"/>
      <c r="BA244" s="5"/>
      <c r="BB244" s="5"/>
      <c r="BC244" s="5"/>
      <c r="BD244" s="5"/>
      <c r="BE244" s="5"/>
      <c r="BF244" s="9"/>
      <c r="BG244" s="9"/>
      <c r="BH244" s="9"/>
      <c r="BI244" s="9"/>
      <c r="BJ244" s="9"/>
      <c r="BK244" s="9"/>
      <c r="BL244" s="9"/>
      <c r="BM244" s="9"/>
      <c r="BN244" s="9"/>
      <c r="BO244" s="9"/>
      <c r="BP244" s="9"/>
      <c r="BQ244" s="9"/>
      <c r="BR244" s="9"/>
      <c r="BS244" s="9"/>
      <c r="BT244" s="9"/>
      <c r="BU244" s="18"/>
      <c r="BV244" s="18"/>
      <c r="BW244" s="18"/>
      <c r="BX244" s="18"/>
      <c r="BY244" s="18"/>
      <c r="BZ244" s="18"/>
      <c r="CA244" s="44"/>
      <c r="CB244" s="44"/>
      <c r="CC244" s="44"/>
      <c r="CD244" s="20"/>
      <c r="CE244" s="42"/>
      <c r="CF244" s="42"/>
      <c r="CG244" s="20"/>
      <c r="CH244" s="15"/>
      <c r="CI244" s="15"/>
      <c r="CJ244" s="20"/>
      <c r="CK244" s="266"/>
      <c r="CL244" s="42"/>
      <c r="CM244" s="15"/>
    </row>
    <row r="245" spans="1:91" ht="15" thickBot="1">
      <c r="A245" s="5"/>
      <c r="B245" s="5"/>
      <c r="C245" s="5"/>
      <c r="D245" s="6"/>
      <c r="E245" s="6"/>
      <c r="F245" s="6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7"/>
      <c r="W245" s="7"/>
      <c r="X245" s="7"/>
      <c r="Y245" s="7"/>
      <c r="Z245" s="7"/>
      <c r="AA245" s="7"/>
      <c r="AB245" s="7"/>
      <c r="AC245" s="7"/>
      <c r="AD245" s="44"/>
      <c r="AE245" s="44"/>
      <c r="AF245" s="44"/>
      <c r="AG245" s="44"/>
      <c r="AH245" s="44"/>
      <c r="AI245" s="44"/>
      <c r="AJ245" s="7"/>
      <c r="AK245" s="7"/>
      <c r="AL245" s="7"/>
      <c r="AM245" s="8"/>
      <c r="AN245" s="8"/>
      <c r="AO245" s="8"/>
      <c r="AP245" s="11"/>
      <c r="AQ245" s="11"/>
      <c r="AR245" s="5"/>
      <c r="AS245" s="5"/>
      <c r="AT245" s="5"/>
      <c r="AU245" s="44"/>
      <c r="AV245" s="44"/>
      <c r="AW245" s="44"/>
      <c r="AX245" s="44"/>
      <c r="AY245" s="44"/>
      <c r="AZ245" s="5"/>
      <c r="BA245" s="5"/>
      <c r="BB245" s="5"/>
      <c r="BC245" s="5"/>
      <c r="BD245" s="5"/>
      <c r="BE245" s="5"/>
      <c r="BF245" s="9"/>
      <c r="BG245" s="9"/>
      <c r="BH245" s="9"/>
      <c r="BI245" s="9"/>
      <c r="BJ245" s="9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18"/>
      <c r="BV245" s="18"/>
      <c r="BW245" s="18"/>
      <c r="BX245" s="18"/>
      <c r="BY245" s="18"/>
      <c r="BZ245" s="18"/>
      <c r="CA245" s="44"/>
      <c r="CB245" s="44"/>
      <c r="CC245" s="44"/>
      <c r="CD245" s="20"/>
      <c r="CE245" s="42"/>
      <c r="CF245" s="42"/>
      <c r="CG245" s="20"/>
      <c r="CH245" s="15"/>
      <c r="CI245" s="15"/>
      <c r="CJ245" s="20"/>
      <c r="CK245" s="266"/>
      <c r="CL245" s="42"/>
      <c r="CM245" s="15"/>
    </row>
    <row r="246" spans="1:91" ht="15" thickBot="1">
      <c r="A246" s="5"/>
      <c r="B246" s="5"/>
      <c r="C246" s="5"/>
      <c r="D246" s="6"/>
      <c r="E246" s="6"/>
      <c r="F246" s="6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7"/>
      <c r="W246" s="7"/>
      <c r="X246" s="7"/>
      <c r="Y246" s="7"/>
      <c r="Z246" s="7"/>
      <c r="AA246" s="7"/>
      <c r="AB246" s="7"/>
      <c r="AC246" s="7"/>
      <c r="AD246" s="44"/>
      <c r="AE246" s="44"/>
      <c r="AF246" s="44"/>
      <c r="AG246" s="44"/>
      <c r="AH246" s="44"/>
      <c r="AI246" s="44"/>
      <c r="AJ246" s="7"/>
      <c r="AK246" s="7"/>
      <c r="AL246" s="7"/>
      <c r="AM246" s="8"/>
      <c r="AN246" s="8"/>
      <c r="AO246" s="8"/>
      <c r="AP246" s="11"/>
      <c r="AQ246" s="11"/>
      <c r="AR246" s="5"/>
      <c r="AS246" s="5"/>
      <c r="AT246" s="5"/>
      <c r="AU246" s="44"/>
      <c r="AV246" s="44"/>
      <c r="AW246" s="44"/>
      <c r="AX246" s="44"/>
      <c r="AY246" s="44"/>
      <c r="AZ246" s="5"/>
      <c r="BA246" s="5"/>
      <c r="BB246" s="5"/>
      <c r="BC246" s="5"/>
      <c r="BD246" s="5"/>
      <c r="BE246" s="5"/>
      <c r="BF246" s="9"/>
      <c r="BG246" s="9"/>
      <c r="BH246" s="9"/>
      <c r="BI246" s="9"/>
      <c r="BJ246" s="9"/>
      <c r="BK246" s="9"/>
      <c r="BL246" s="9"/>
      <c r="BM246" s="9"/>
      <c r="BN246" s="9"/>
      <c r="BO246" s="9"/>
      <c r="BP246" s="9"/>
      <c r="BQ246" s="9"/>
      <c r="BR246" s="9"/>
      <c r="BS246" s="9"/>
      <c r="BT246" s="9"/>
      <c r="BU246" s="18"/>
      <c r="BV246" s="18"/>
      <c r="BW246" s="18"/>
      <c r="BX246" s="18"/>
      <c r="BY246" s="18"/>
      <c r="BZ246" s="18"/>
      <c r="CA246" s="44"/>
      <c r="CB246" s="44"/>
      <c r="CC246" s="44"/>
      <c r="CD246" s="20"/>
      <c r="CE246" s="42"/>
      <c r="CF246" s="42"/>
      <c r="CG246" s="20"/>
      <c r="CH246" s="15"/>
      <c r="CI246" s="15"/>
      <c r="CJ246" s="20"/>
      <c r="CK246" s="266"/>
      <c r="CL246" s="42"/>
      <c r="CM246" s="15"/>
    </row>
    <row r="247" spans="1:91" ht="15" thickBot="1">
      <c r="A247" s="5"/>
      <c r="B247" s="5"/>
      <c r="C247" s="5"/>
      <c r="D247" s="6"/>
      <c r="E247" s="6"/>
      <c r="F247" s="6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7"/>
      <c r="W247" s="7"/>
      <c r="X247" s="7"/>
      <c r="Y247" s="7"/>
      <c r="Z247" s="7"/>
      <c r="AA247" s="7"/>
      <c r="AB247" s="7"/>
      <c r="AC247" s="7"/>
      <c r="AD247" s="44"/>
      <c r="AE247" s="44"/>
      <c r="AF247" s="44"/>
      <c r="AG247" s="44"/>
      <c r="AH247" s="44"/>
      <c r="AI247" s="44"/>
      <c r="AJ247" s="7"/>
      <c r="AK247" s="7"/>
      <c r="AL247" s="7"/>
      <c r="AM247" s="8"/>
      <c r="AN247" s="8"/>
      <c r="AO247" s="8"/>
      <c r="AP247" s="11"/>
      <c r="AQ247" s="11"/>
      <c r="AR247" s="5"/>
      <c r="AS247" s="5"/>
      <c r="AT247" s="5"/>
      <c r="AU247" s="44"/>
      <c r="AV247" s="44"/>
      <c r="AW247" s="44"/>
      <c r="AX247" s="44"/>
      <c r="AY247" s="44"/>
      <c r="AZ247" s="5"/>
      <c r="BA247" s="5"/>
      <c r="BB247" s="5"/>
      <c r="BC247" s="5"/>
      <c r="BD247" s="5"/>
      <c r="BE247" s="5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9"/>
      <c r="BQ247" s="9"/>
      <c r="BR247" s="9"/>
      <c r="BS247" s="9"/>
      <c r="BT247" s="9"/>
      <c r="BU247" s="18"/>
      <c r="BV247" s="18"/>
      <c r="BW247" s="18"/>
      <c r="BX247" s="18"/>
      <c r="BY247" s="18"/>
      <c r="BZ247" s="18"/>
      <c r="CA247" s="44"/>
      <c r="CB247" s="44"/>
      <c r="CC247" s="44"/>
      <c r="CD247" s="20"/>
      <c r="CE247" s="42"/>
      <c r="CF247" s="42"/>
      <c r="CG247" s="20"/>
      <c r="CH247" s="15"/>
      <c r="CI247" s="15"/>
      <c r="CJ247" s="20"/>
      <c r="CK247" s="266"/>
      <c r="CL247" s="42"/>
      <c r="CM247" s="15"/>
    </row>
    <row r="248" spans="1:91" ht="15" thickBot="1">
      <c r="A248" s="5"/>
      <c r="B248" s="5"/>
      <c r="C248" s="5"/>
      <c r="D248" s="6"/>
      <c r="E248" s="6"/>
      <c r="F248" s="6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7"/>
      <c r="W248" s="7"/>
      <c r="X248" s="7"/>
      <c r="Y248" s="7"/>
      <c r="Z248" s="7"/>
      <c r="AA248" s="7"/>
      <c r="AB248" s="7"/>
      <c r="AC248" s="7"/>
      <c r="AD248" s="44"/>
      <c r="AE248" s="44"/>
      <c r="AF248" s="44"/>
      <c r="AG248" s="44"/>
      <c r="AH248" s="44"/>
      <c r="AI248" s="44"/>
      <c r="AJ248" s="7"/>
      <c r="AK248" s="7"/>
      <c r="AL248" s="7"/>
      <c r="AM248" s="8"/>
      <c r="AN248" s="8"/>
      <c r="AO248" s="8"/>
      <c r="AP248" s="11"/>
      <c r="AQ248" s="11"/>
      <c r="AR248" s="5"/>
      <c r="AS248" s="5"/>
      <c r="AT248" s="5"/>
      <c r="AU248" s="44"/>
      <c r="AV248" s="44"/>
      <c r="AW248" s="44"/>
      <c r="AX248" s="44"/>
      <c r="AY248" s="44"/>
      <c r="AZ248" s="5"/>
      <c r="BA248" s="5"/>
      <c r="BB248" s="5"/>
      <c r="BC248" s="5"/>
      <c r="BD248" s="5"/>
      <c r="BE248" s="5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18"/>
      <c r="BV248" s="18"/>
      <c r="BW248" s="18"/>
      <c r="BX248" s="18"/>
      <c r="BY248" s="18"/>
      <c r="BZ248" s="18"/>
      <c r="CA248" s="44"/>
      <c r="CB248" s="44"/>
      <c r="CC248" s="44"/>
      <c r="CD248" s="20"/>
      <c r="CE248" s="42"/>
      <c r="CF248" s="42"/>
      <c r="CG248" s="20"/>
      <c r="CH248" s="15"/>
      <c r="CI248" s="15"/>
      <c r="CJ248" s="20"/>
      <c r="CK248" s="266"/>
      <c r="CL248" s="42"/>
      <c r="CM248" s="15"/>
    </row>
    <row r="249" spans="1:91" ht="15" thickBot="1">
      <c r="A249" s="5"/>
      <c r="B249" s="5"/>
      <c r="C249" s="5"/>
      <c r="D249" s="6"/>
      <c r="E249" s="6"/>
      <c r="F249" s="6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7"/>
      <c r="W249" s="7"/>
      <c r="X249" s="7"/>
      <c r="Y249" s="7"/>
      <c r="Z249" s="7"/>
      <c r="AA249" s="7"/>
      <c r="AB249" s="7"/>
      <c r="AC249" s="7"/>
      <c r="AD249" s="44"/>
      <c r="AE249" s="44"/>
      <c r="AF249" s="44"/>
      <c r="AG249" s="44"/>
      <c r="AH249" s="44"/>
      <c r="AI249" s="44"/>
      <c r="AJ249" s="7"/>
      <c r="AK249" s="7"/>
      <c r="AL249" s="7"/>
      <c r="AM249" s="8"/>
      <c r="AN249" s="8"/>
      <c r="AO249" s="8"/>
      <c r="AP249" s="11"/>
      <c r="AQ249" s="11"/>
      <c r="AR249" s="5"/>
      <c r="AS249" s="5"/>
      <c r="AT249" s="5"/>
      <c r="AU249" s="44"/>
      <c r="AV249" s="44"/>
      <c r="AW249" s="44"/>
      <c r="AX249" s="44"/>
      <c r="AY249" s="44"/>
      <c r="AZ249" s="5"/>
      <c r="BA249" s="5"/>
      <c r="BB249" s="5"/>
      <c r="BC249" s="5"/>
      <c r="BD249" s="5"/>
      <c r="BE249" s="5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9"/>
      <c r="BQ249" s="9"/>
      <c r="BR249" s="9"/>
      <c r="BS249" s="9"/>
      <c r="BT249" s="9"/>
      <c r="BU249" s="18"/>
      <c r="BV249" s="18"/>
      <c r="BW249" s="18"/>
      <c r="BX249" s="18"/>
      <c r="BY249" s="18"/>
      <c r="BZ249" s="18"/>
      <c r="CA249" s="44"/>
      <c r="CB249" s="44"/>
      <c r="CC249" s="44"/>
      <c r="CD249" s="20"/>
      <c r="CE249" s="42"/>
      <c r="CF249" s="42"/>
      <c r="CG249" s="20"/>
      <c r="CH249" s="15"/>
      <c r="CI249" s="15"/>
      <c r="CJ249" s="20"/>
      <c r="CK249" s="266"/>
      <c r="CL249" s="42"/>
      <c r="CM249" s="15"/>
    </row>
    <row r="250" spans="1:91" ht="15" thickBot="1">
      <c r="A250" s="5"/>
      <c r="B250" s="5"/>
      <c r="C250" s="5"/>
      <c r="D250" s="6"/>
      <c r="E250" s="6"/>
      <c r="F250" s="6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7"/>
      <c r="W250" s="7"/>
      <c r="X250" s="7"/>
      <c r="Y250" s="7"/>
      <c r="Z250" s="7"/>
      <c r="AA250" s="7"/>
      <c r="AB250" s="7"/>
      <c r="AC250" s="7"/>
      <c r="AD250" s="44"/>
      <c r="AE250" s="44"/>
      <c r="AF250" s="44"/>
      <c r="AG250" s="44"/>
      <c r="AH250" s="44"/>
      <c r="AI250" s="44"/>
      <c r="AJ250" s="7"/>
      <c r="AK250" s="7"/>
      <c r="AL250" s="7"/>
      <c r="AM250" s="8"/>
      <c r="AN250" s="8"/>
      <c r="AO250" s="8"/>
      <c r="AP250" s="11"/>
      <c r="AQ250" s="11"/>
      <c r="AR250" s="5"/>
      <c r="AS250" s="5"/>
      <c r="AT250" s="5"/>
      <c r="AU250" s="44"/>
      <c r="AV250" s="44"/>
      <c r="AW250" s="44"/>
      <c r="AX250" s="44"/>
      <c r="AY250" s="44"/>
      <c r="AZ250" s="5"/>
      <c r="BA250" s="5"/>
      <c r="BB250" s="5"/>
      <c r="BC250" s="5"/>
      <c r="BD250" s="5"/>
      <c r="BE250" s="5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9"/>
      <c r="BQ250" s="9"/>
      <c r="BR250" s="9"/>
      <c r="BS250" s="9"/>
      <c r="BT250" s="9"/>
      <c r="BU250" s="18"/>
      <c r="BV250" s="18"/>
      <c r="BW250" s="18"/>
      <c r="BX250" s="18"/>
      <c r="BY250" s="18"/>
      <c r="BZ250" s="18"/>
      <c r="CA250" s="44"/>
      <c r="CB250" s="44"/>
      <c r="CC250" s="44"/>
      <c r="CD250" s="20"/>
      <c r="CE250" s="42"/>
      <c r="CF250" s="42"/>
      <c r="CG250" s="20"/>
      <c r="CH250" s="15"/>
      <c r="CI250" s="15"/>
      <c r="CJ250" s="20"/>
      <c r="CK250" s="266"/>
      <c r="CL250" s="42"/>
      <c r="CM250" s="15"/>
    </row>
    <row r="251" spans="1:91" ht="15" thickBot="1">
      <c r="A251" s="5"/>
      <c r="B251" s="5"/>
      <c r="C251" s="5"/>
      <c r="D251" s="6"/>
      <c r="E251" s="6"/>
      <c r="F251" s="6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7"/>
      <c r="W251" s="7"/>
      <c r="X251" s="7"/>
      <c r="Y251" s="7"/>
      <c r="Z251" s="7"/>
      <c r="AA251" s="7"/>
      <c r="AB251" s="7"/>
      <c r="AC251" s="7"/>
      <c r="AD251" s="44"/>
      <c r="AE251" s="44"/>
      <c r="AF251" s="44"/>
      <c r="AG251" s="44"/>
      <c r="AH251" s="44"/>
      <c r="AI251" s="44"/>
      <c r="AJ251" s="7"/>
      <c r="AK251" s="7"/>
      <c r="AL251" s="7"/>
      <c r="AM251" s="8"/>
      <c r="AN251" s="8"/>
      <c r="AO251" s="8"/>
      <c r="AP251" s="11"/>
      <c r="AQ251" s="11"/>
      <c r="AR251" s="5"/>
      <c r="AS251" s="5"/>
      <c r="AT251" s="5"/>
      <c r="AU251" s="44"/>
      <c r="AV251" s="44"/>
      <c r="AW251" s="44"/>
      <c r="AX251" s="44"/>
      <c r="AY251" s="44"/>
      <c r="AZ251" s="5"/>
      <c r="BA251" s="5"/>
      <c r="BB251" s="5"/>
      <c r="BC251" s="5"/>
      <c r="BD251" s="5"/>
      <c r="BE251" s="5"/>
      <c r="BF251" s="9"/>
      <c r="BG251" s="9"/>
      <c r="BH251" s="9"/>
      <c r="BI251" s="9"/>
      <c r="BJ251" s="9"/>
      <c r="BK251" s="9"/>
      <c r="BL251" s="9"/>
      <c r="BM251" s="9"/>
      <c r="BN251" s="9"/>
      <c r="BO251" s="9"/>
      <c r="BP251" s="9"/>
      <c r="BQ251" s="9"/>
      <c r="BR251" s="9"/>
      <c r="BS251" s="9"/>
      <c r="BT251" s="9"/>
      <c r="BU251" s="18"/>
      <c r="BV251" s="18"/>
      <c r="BW251" s="18"/>
      <c r="BX251" s="18"/>
      <c r="BY251" s="18"/>
      <c r="BZ251" s="18"/>
      <c r="CA251" s="44"/>
      <c r="CB251" s="44"/>
      <c r="CC251" s="44"/>
      <c r="CD251" s="20"/>
      <c r="CE251" s="42"/>
      <c r="CF251" s="42"/>
      <c r="CG251" s="20"/>
      <c r="CH251" s="15"/>
      <c r="CI251" s="15"/>
      <c r="CJ251" s="20"/>
      <c r="CK251" s="266"/>
      <c r="CL251" s="42"/>
      <c r="CM251" s="15"/>
    </row>
    <row r="252" spans="1:91" ht="15" thickBot="1">
      <c r="A252" s="5"/>
      <c r="B252" s="5"/>
      <c r="C252" s="5"/>
      <c r="D252" s="6"/>
      <c r="E252" s="6"/>
      <c r="F252" s="6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7"/>
      <c r="W252" s="7"/>
      <c r="X252" s="7"/>
      <c r="Y252" s="7"/>
      <c r="Z252" s="7"/>
      <c r="AA252" s="7"/>
      <c r="AB252" s="7"/>
      <c r="AC252" s="7"/>
      <c r="AD252" s="44"/>
      <c r="AE252" s="44"/>
      <c r="AF252" s="44"/>
      <c r="AG252" s="44"/>
      <c r="AH252" s="44"/>
      <c r="AI252" s="44"/>
      <c r="AJ252" s="7"/>
      <c r="AK252" s="7"/>
      <c r="AL252" s="7"/>
      <c r="AM252" s="8"/>
      <c r="AN252" s="8"/>
      <c r="AO252" s="8"/>
      <c r="AP252" s="11"/>
      <c r="AQ252" s="11"/>
      <c r="AR252" s="5"/>
      <c r="AS252" s="5"/>
      <c r="AT252" s="5"/>
      <c r="AU252" s="44"/>
      <c r="AV252" s="44"/>
      <c r="AW252" s="44"/>
      <c r="AX252" s="44"/>
      <c r="AY252" s="44"/>
      <c r="AZ252" s="5"/>
      <c r="BA252" s="5"/>
      <c r="BB252" s="5"/>
      <c r="BC252" s="5"/>
      <c r="BD252" s="5"/>
      <c r="BE252" s="5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9"/>
      <c r="BQ252" s="9"/>
      <c r="BR252" s="9"/>
      <c r="BS252" s="9"/>
      <c r="BT252" s="9"/>
      <c r="BU252" s="18"/>
      <c r="BV252" s="18"/>
      <c r="BW252" s="18"/>
      <c r="BX252" s="18"/>
      <c r="BY252" s="18"/>
      <c r="BZ252" s="18"/>
      <c r="CA252" s="44"/>
      <c r="CB252" s="44"/>
      <c r="CC252" s="44"/>
      <c r="CD252" s="20"/>
      <c r="CE252" s="42"/>
      <c r="CF252" s="42"/>
      <c r="CG252" s="20"/>
      <c r="CH252" s="15"/>
      <c r="CI252" s="15"/>
      <c r="CJ252" s="20"/>
      <c r="CK252" s="266"/>
      <c r="CL252" s="42"/>
      <c r="CM252" s="15"/>
    </row>
    <row r="253" spans="1:91" ht="15" thickBot="1">
      <c r="A253" s="5"/>
      <c r="B253" s="5"/>
      <c r="C253" s="5"/>
      <c r="D253" s="6"/>
      <c r="E253" s="6"/>
      <c r="F253" s="6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7"/>
      <c r="W253" s="7"/>
      <c r="X253" s="7"/>
      <c r="Y253" s="7"/>
      <c r="Z253" s="7"/>
      <c r="AA253" s="7"/>
      <c r="AB253" s="7"/>
      <c r="AC253" s="7"/>
      <c r="AD253" s="44"/>
      <c r="AE253" s="44"/>
      <c r="AF253" s="44"/>
      <c r="AG253" s="44"/>
      <c r="AH253" s="44"/>
      <c r="AI253" s="44"/>
      <c r="AJ253" s="7"/>
      <c r="AK253" s="7"/>
      <c r="AL253" s="7"/>
      <c r="AM253" s="8"/>
      <c r="AN253" s="8"/>
      <c r="AO253" s="8"/>
      <c r="AP253" s="11"/>
      <c r="AQ253" s="11"/>
      <c r="AR253" s="5"/>
      <c r="AS253" s="5"/>
      <c r="AT253" s="5"/>
      <c r="AU253" s="44"/>
      <c r="AV253" s="44"/>
      <c r="AW253" s="44"/>
      <c r="AX253" s="44"/>
      <c r="AY253" s="44"/>
      <c r="AZ253" s="5"/>
      <c r="BA253" s="5"/>
      <c r="BB253" s="5"/>
      <c r="BC253" s="5"/>
      <c r="BD253" s="5"/>
      <c r="BE253" s="5"/>
      <c r="BF253" s="9"/>
      <c r="BG253" s="9"/>
      <c r="BH253" s="9"/>
      <c r="BI253" s="9"/>
      <c r="BJ253" s="9"/>
      <c r="BK253" s="9"/>
      <c r="BL253" s="9"/>
      <c r="BM253" s="9"/>
      <c r="BN253" s="9"/>
      <c r="BO253" s="9"/>
      <c r="BP253" s="9"/>
      <c r="BQ253" s="9"/>
      <c r="BR253" s="9"/>
      <c r="BS253" s="9"/>
      <c r="BT253" s="9"/>
      <c r="BU253" s="18"/>
      <c r="BV253" s="18"/>
      <c r="BW253" s="18"/>
      <c r="BX253" s="18"/>
      <c r="BY253" s="18"/>
      <c r="BZ253" s="18"/>
      <c r="CA253" s="44"/>
      <c r="CB253" s="44"/>
      <c r="CC253" s="44"/>
      <c r="CD253" s="20"/>
      <c r="CE253" s="42"/>
      <c r="CF253" s="42"/>
      <c r="CG253" s="20"/>
      <c r="CH253" s="15"/>
      <c r="CI253" s="15"/>
      <c r="CJ253" s="20"/>
      <c r="CK253" s="266"/>
      <c r="CL253" s="42"/>
      <c r="CM253" s="15"/>
    </row>
    <row r="254" spans="1:91" ht="15" thickBot="1">
      <c r="A254" s="5"/>
      <c r="B254" s="5"/>
      <c r="C254" s="5"/>
      <c r="D254" s="6"/>
      <c r="E254" s="6"/>
      <c r="F254" s="6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7"/>
      <c r="W254" s="7"/>
      <c r="X254" s="7"/>
      <c r="Y254" s="7"/>
      <c r="Z254" s="7"/>
      <c r="AA254" s="7"/>
      <c r="AB254" s="7"/>
      <c r="AC254" s="7"/>
      <c r="AD254" s="44"/>
      <c r="AE254" s="44"/>
      <c r="AF254" s="44"/>
      <c r="AG254" s="44"/>
      <c r="AH254" s="44"/>
      <c r="AI254" s="44"/>
      <c r="AJ254" s="7"/>
      <c r="AK254" s="7"/>
      <c r="AL254" s="7"/>
      <c r="AM254" s="8"/>
      <c r="AN254" s="8"/>
      <c r="AO254" s="8"/>
      <c r="AP254" s="11"/>
      <c r="AQ254" s="11"/>
      <c r="AR254" s="5"/>
      <c r="AS254" s="5"/>
      <c r="AT254" s="5"/>
      <c r="AU254" s="44"/>
      <c r="AV254" s="44"/>
      <c r="AW254" s="44"/>
      <c r="AX254" s="44"/>
      <c r="AY254" s="44"/>
      <c r="AZ254" s="5"/>
      <c r="BA254" s="5"/>
      <c r="BB254" s="5"/>
      <c r="BC254" s="5"/>
      <c r="BD254" s="5"/>
      <c r="BE254" s="5"/>
      <c r="BF254" s="9"/>
      <c r="BG254" s="9"/>
      <c r="BH254" s="9"/>
      <c r="BI254" s="9"/>
      <c r="BJ254" s="9"/>
      <c r="BK254" s="9"/>
      <c r="BL254" s="9"/>
      <c r="BM254" s="9"/>
      <c r="BN254" s="9"/>
      <c r="BO254" s="9"/>
      <c r="BP254" s="9"/>
      <c r="BQ254" s="9"/>
      <c r="BR254" s="9"/>
      <c r="BS254" s="9"/>
      <c r="BT254" s="9"/>
      <c r="BU254" s="18"/>
      <c r="BV254" s="18"/>
      <c r="BW254" s="18"/>
      <c r="BX254" s="18"/>
      <c r="BY254" s="18"/>
      <c r="BZ254" s="18"/>
      <c r="CA254" s="44"/>
      <c r="CB254" s="44"/>
      <c r="CC254" s="44"/>
      <c r="CD254" s="20"/>
      <c r="CE254" s="42"/>
      <c r="CF254" s="42"/>
      <c r="CG254" s="20"/>
      <c r="CH254" s="15"/>
      <c r="CI254" s="15"/>
      <c r="CJ254" s="20"/>
      <c r="CK254" s="266"/>
      <c r="CL254" s="42"/>
      <c r="CM254" s="15"/>
    </row>
    <row r="255" spans="1:91" ht="15" thickBot="1">
      <c r="A255" s="5"/>
      <c r="B255" s="5"/>
      <c r="C255" s="5"/>
      <c r="D255" s="6"/>
      <c r="E255" s="6"/>
      <c r="F255" s="6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7"/>
      <c r="W255" s="7"/>
      <c r="X255" s="7"/>
      <c r="Y255" s="7"/>
      <c r="Z255" s="7"/>
      <c r="AA255" s="7"/>
      <c r="AB255" s="7"/>
      <c r="AC255" s="7"/>
      <c r="AD255" s="44"/>
      <c r="AE255" s="44"/>
      <c r="AF255" s="44"/>
      <c r="AG255" s="44"/>
      <c r="AH255" s="44"/>
      <c r="AI255" s="44"/>
      <c r="AJ255" s="7"/>
      <c r="AK255" s="7"/>
      <c r="AL255" s="7"/>
      <c r="AM255" s="8"/>
      <c r="AN255" s="8"/>
      <c r="AO255" s="8"/>
      <c r="AP255" s="11"/>
      <c r="AQ255" s="11"/>
      <c r="AR255" s="5"/>
      <c r="AS255" s="5"/>
      <c r="AT255" s="5"/>
      <c r="AU255" s="44"/>
      <c r="AV255" s="44"/>
      <c r="AW255" s="44"/>
      <c r="AX255" s="44"/>
      <c r="AY255" s="44"/>
      <c r="AZ255" s="5"/>
      <c r="BA255" s="5"/>
      <c r="BB255" s="5"/>
      <c r="BC255" s="5"/>
      <c r="BD255" s="5"/>
      <c r="BE255" s="5"/>
      <c r="BF255" s="9"/>
      <c r="BG255" s="9"/>
      <c r="BH255" s="9"/>
      <c r="BI255" s="9"/>
      <c r="BJ255" s="9"/>
      <c r="BK255" s="9"/>
      <c r="BL255" s="9"/>
      <c r="BM255" s="9"/>
      <c r="BN255" s="9"/>
      <c r="BO255" s="9"/>
      <c r="BP255" s="9"/>
      <c r="BQ255" s="9"/>
      <c r="BR255" s="9"/>
      <c r="BS255" s="9"/>
      <c r="BT255" s="9"/>
      <c r="BU255" s="18"/>
      <c r="BV255" s="18"/>
      <c r="BW255" s="18"/>
      <c r="BX255" s="18"/>
      <c r="BY255" s="18"/>
      <c r="BZ255" s="18"/>
      <c r="CA255" s="44"/>
      <c r="CB255" s="44"/>
      <c r="CC255" s="44"/>
      <c r="CD255" s="20"/>
      <c r="CE255" s="42"/>
      <c r="CF255" s="42"/>
      <c r="CG255" s="20"/>
      <c r="CH255" s="15"/>
      <c r="CI255" s="15"/>
      <c r="CJ255" s="20"/>
      <c r="CK255" s="266"/>
      <c r="CL255" s="42"/>
      <c r="CM255" s="15"/>
    </row>
    <row r="256" spans="1:91" ht="15" thickBot="1">
      <c r="A256" s="5"/>
      <c r="B256" s="5"/>
      <c r="C256" s="5"/>
      <c r="D256" s="6"/>
      <c r="E256" s="6"/>
      <c r="F256" s="6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7"/>
      <c r="W256" s="7"/>
      <c r="X256" s="7"/>
      <c r="Y256" s="7"/>
      <c r="Z256" s="7"/>
      <c r="AA256" s="7"/>
      <c r="AB256" s="7"/>
      <c r="AC256" s="7"/>
      <c r="AD256" s="44"/>
      <c r="AE256" s="44"/>
      <c r="AF256" s="44"/>
      <c r="AG256" s="44"/>
      <c r="AH256" s="44"/>
      <c r="AI256" s="44"/>
      <c r="AJ256" s="7"/>
      <c r="AK256" s="7"/>
      <c r="AL256" s="7"/>
      <c r="AM256" s="8"/>
      <c r="AN256" s="8"/>
      <c r="AO256" s="8"/>
      <c r="AP256" s="11"/>
      <c r="AQ256" s="11"/>
      <c r="AR256" s="5"/>
      <c r="AS256" s="5"/>
      <c r="AT256" s="5"/>
      <c r="AU256" s="44"/>
      <c r="AV256" s="44"/>
      <c r="AW256" s="44"/>
      <c r="AX256" s="44"/>
      <c r="AY256" s="44"/>
      <c r="AZ256" s="5"/>
      <c r="BA256" s="5"/>
      <c r="BB256" s="5"/>
      <c r="BC256" s="5"/>
      <c r="BD256" s="5"/>
      <c r="BE256" s="5"/>
      <c r="BF256" s="9"/>
      <c r="BG256" s="9"/>
      <c r="BH256" s="9"/>
      <c r="BI256" s="9"/>
      <c r="BJ256" s="9"/>
      <c r="BK256" s="9"/>
      <c r="BL256" s="9"/>
      <c r="BM256" s="9"/>
      <c r="BN256" s="9"/>
      <c r="BO256" s="9"/>
      <c r="BP256" s="9"/>
      <c r="BQ256" s="9"/>
      <c r="BR256" s="9"/>
      <c r="BS256" s="9"/>
      <c r="BT256" s="9"/>
      <c r="BU256" s="18"/>
      <c r="BV256" s="18"/>
      <c r="BW256" s="18"/>
      <c r="BX256" s="18"/>
      <c r="BY256" s="18"/>
      <c r="BZ256" s="18"/>
      <c r="CA256" s="44"/>
      <c r="CB256" s="44"/>
      <c r="CC256" s="44"/>
      <c r="CD256" s="20"/>
      <c r="CE256" s="42"/>
      <c r="CF256" s="42"/>
      <c r="CG256" s="20"/>
      <c r="CH256" s="15"/>
      <c r="CI256" s="15"/>
      <c r="CJ256" s="20"/>
      <c r="CK256" s="266"/>
      <c r="CL256" s="42"/>
      <c r="CM256" s="15"/>
    </row>
    <row r="257" spans="1:91" ht="15" thickBot="1">
      <c r="A257" s="5"/>
      <c r="B257" s="5"/>
      <c r="C257" s="5"/>
      <c r="D257" s="6"/>
      <c r="E257" s="6"/>
      <c r="F257" s="6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7"/>
      <c r="W257" s="7"/>
      <c r="X257" s="7"/>
      <c r="Y257" s="7"/>
      <c r="Z257" s="7"/>
      <c r="AA257" s="7"/>
      <c r="AB257" s="7"/>
      <c r="AC257" s="7"/>
      <c r="AD257" s="44"/>
      <c r="AE257" s="44"/>
      <c r="AF257" s="44"/>
      <c r="AG257" s="44"/>
      <c r="AH257" s="44"/>
      <c r="AI257" s="44"/>
      <c r="AJ257" s="7"/>
      <c r="AK257" s="7"/>
      <c r="AL257" s="7"/>
      <c r="AM257" s="8"/>
      <c r="AN257" s="8"/>
      <c r="AO257" s="8"/>
      <c r="AP257" s="11"/>
      <c r="AQ257" s="11"/>
      <c r="AR257" s="5"/>
      <c r="AS257" s="5"/>
      <c r="AT257" s="5"/>
      <c r="AU257" s="44"/>
      <c r="AV257" s="44"/>
      <c r="AW257" s="44"/>
      <c r="AX257" s="44"/>
      <c r="AY257" s="44"/>
      <c r="AZ257" s="5"/>
      <c r="BA257" s="5"/>
      <c r="BB257" s="5"/>
      <c r="BC257" s="5"/>
      <c r="BD257" s="5"/>
      <c r="BE257" s="5"/>
      <c r="BF257" s="9"/>
      <c r="BG257" s="9"/>
      <c r="BH257" s="9"/>
      <c r="BI257" s="9"/>
      <c r="BJ257" s="9"/>
      <c r="BK257" s="9"/>
      <c r="BL257" s="9"/>
      <c r="BM257" s="9"/>
      <c r="BN257" s="9"/>
      <c r="BO257" s="9"/>
      <c r="BP257" s="9"/>
      <c r="BQ257" s="9"/>
      <c r="BR257" s="9"/>
      <c r="BS257" s="9"/>
      <c r="BT257" s="9"/>
      <c r="BU257" s="18"/>
      <c r="BV257" s="18"/>
      <c r="BW257" s="18"/>
      <c r="BX257" s="18"/>
      <c r="BY257" s="18"/>
      <c r="BZ257" s="18"/>
      <c r="CA257" s="44"/>
      <c r="CB257" s="44"/>
      <c r="CC257" s="44"/>
      <c r="CD257" s="20"/>
      <c r="CE257" s="42"/>
      <c r="CF257" s="42"/>
      <c r="CG257" s="20"/>
      <c r="CH257" s="15"/>
      <c r="CI257" s="15"/>
      <c r="CJ257" s="20"/>
      <c r="CK257" s="266"/>
      <c r="CL257" s="42"/>
      <c r="CM257" s="15"/>
    </row>
    <row r="258" spans="1:91" ht="15" thickBot="1">
      <c r="A258" s="5"/>
      <c r="B258" s="5"/>
      <c r="C258" s="5"/>
      <c r="D258" s="6"/>
      <c r="E258" s="6"/>
      <c r="F258" s="6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7"/>
      <c r="W258" s="7"/>
      <c r="X258" s="7"/>
      <c r="Y258" s="7"/>
      <c r="Z258" s="7"/>
      <c r="AA258" s="7"/>
      <c r="AB258" s="7"/>
      <c r="AC258" s="7"/>
      <c r="AD258" s="44"/>
      <c r="AE258" s="44"/>
      <c r="AF258" s="44"/>
      <c r="AG258" s="44"/>
      <c r="AH258" s="44"/>
      <c r="AI258" s="44"/>
      <c r="AJ258" s="7"/>
      <c r="AK258" s="7"/>
      <c r="AL258" s="7"/>
      <c r="AM258" s="8"/>
      <c r="AN258" s="8"/>
      <c r="AO258" s="8"/>
      <c r="AP258" s="11"/>
      <c r="AQ258" s="11"/>
      <c r="AR258" s="5"/>
      <c r="AS258" s="5"/>
      <c r="AT258" s="5"/>
      <c r="AU258" s="44"/>
      <c r="AV258" s="44"/>
      <c r="AW258" s="44"/>
      <c r="AX258" s="44"/>
      <c r="AY258" s="44"/>
      <c r="AZ258" s="5"/>
      <c r="BA258" s="5"/>
      <c r="BB258" s="5"/>
      <c r="BC258" s="5"/>
      <c r="BD258" s="5"/>
      <c r="BE258" s="5"/>
      <c r="BF258" s="9"/>
      <c r="BG258" s="9"/>
      <c r="BH258" s="9"/>
      <c r="BI258" s="9"/>
      <c r="BJ258" s="9"/>
      <c r="BK258" s="9"/>
      <c r="BL258" s="9"/>
      <c r="BM258" s="9"/>
      <c r="BN258" s="9"/>
      <c r="BO258" s="9"/>
      <c r="BP258" s="9"/>
      <c r="BQ258" s="9"/>
      <c r="BR258" s="9"/>
      <c r="BS258" s="9"/>
      <c r="BT258" s="9"/>
      <c r="BU258" s="18"/>
      <c r="BV258" s="18"/>
      <c r="BW258" s="18"/>
      <c r="BX258" s="18"/>
      <c r="BY258" s="18"/>
      <c r="BZ258" s="18"/>
      <c r="CA258" s="44"/>
      <c r="CB258" s="44"/>
      <c r="CC258" s="44"/>
      <c r="CD258" s="20"/>
      <c r="CE258" s="42"/>
      <c r="CF258" s="42"/>
      <c r="CG258" s="20"/>
      <c r="CH258" s="15"/>
      <c r="CI258" s="15"/>
      <c r="CJ258" s="20"/>
      <c r="CK258" s="266"/>
      <c r="CL258" s="42"/>
      <c r="CM258" s="15"/>
    </row>
    <row r="259" spans="1:91" ht="15" thickBot="1">
      <c r="A259" s="5"/>
      <c r="B259" s="5"/>
      <c r="C259" s="5"/>
      <c r="D259" s="6"/>
      <c r="E259" s="6"/>
      <c r="F259" s="6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7"/>
      <c r="W259" s="7"/>
      <c r="X259" s="7"/>
      <c r="Y259" s="7"/>
      <c r="Z259" s="7"/>
      <c r="AA259" s="7"/>
      <c r="AB259" s="7"/>
      <c r="AC259" s="7"/>
      <c r="AD259" s="44"/>
      <c r="AE259" s="44"/>
      <c r="AF259" s="44"/>
      <c r="AG259" s="44"/>
      <c r="AH259" s="44"/>
      <c r="AI259" s="44"/>
      <c r="AJ259" s="7"/>
      <c r="AK259" s="7"/>
      <c r="AL259" s="7"/>
      <c r="AM259" s="8"/>
      <c r="AN259" s="8"/>
      <c r="AO259" s="8"/>
      <c r="AP259" s="11"/>
      <c r="AQ259" s="11"/>
      <c r="AR259" s="5"/>
      <c r="AS259" s="5"/>
      <c r="AT259" s="5"/>
      <c r="AU259" s="44"/>
      <c r="AV259" s="44"/>
      <c r="AW259" s="44"/>
      <c r="AX259" s="44"/>
      <c r="AY259" s="44"/>
      <c r="AZ259" s="5"/>
      <c r="BA259" s="5"/>
      <c r="BB259" s="5"/>
      <c r="BC259" s="5"/>
      <c r="BD259" s="5"/>
      <c r="BE259" s="5"/>
      <c r="BF259" s="9"/>
      <c r="BG259" s="9"/>
      <c r="BH259" s="9"/>
      <c r="BI259" s="9"/>
      <c r="BJ259" s="9"/>
      <c r="BK259" s="9"/>
      <c r="BL259" s="9"/>
      <c r="BM259" s="9"/>
      <c r="BN259" s="9"/>
      <c r="BO259" s="9"/>
      <c r="BP259" s="9"/>
      <c r="BQ259" s="9"/>
      <c r="BR259" s="9"/>
      <c r="BS259" s="9"/>
      <c r="BT259" s="9"/>
      <c r="BU259" s="18"/>
      <c r="BV259" s="18"/>
      <c r="BW259" s="18"/>
      <c r="BX259" s="18"/>
      <c r="BY259" s="18"/>
      <c r="BZ259" s="18"/>
      <c r="CA259" s="44"/>
      <c r="CB259" s="44"/>
      <c r="CC259" s="44"/>
      <c r="CD259" s="20"/>
      <c r="CE259" s="42"/>
      <c r="CF259" s="42"/>
      <c r="CG259" s="20"/>
      <c r="CH259" s="15"/>
      <c r="CI259" s="15"/>
      <c r="CJ259" s="20"/>
      <c r="CK259" s="266"/>
      <c r="CL259" s="42"/>
      <c r="CM259" s="15"/>
    </row>
    <row r="260" spans="1:91" ht="15" thickBot="1">
      <c r="A260" s="5"/>
      <c r="B260" s="5"/>
      <c r="C260" s="5"/>
      <c r="D260" s="6"/>
      <c r="E260" s="6"/>
      <c r="F260" s="6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7"/>
      <c r="W260" s="7"/>
      <c r="X260" s="7"/>
      <c r="Y260" s="7"/>
      <c r="Z260" s="7"/>
      <c r="AA260" s="7"/>
      <c r="AB260" s="7"/>
      <c r="AC260" s="7"/>
      <c r="AD260" s="44"/>
      <c r="AE260" s="44"/>
      <c r="AF260" s="44"/>
      <c r="AG260" s="44"/>
      <c r="AH260" s="44"/>
      <c r="AI260" s="44"/>
      <c r="AJ260" s="7"/>
      <c r="AK260" s="7"/>
      <c r="AL260" s="7"/>
      <c r="AM260" s="8"/>
      <c r="AN260" s="8"/>
      <c r="AO260" s="8"/>
      <c r="AP260" s="11"/>
      <c r="AQ260" s="11"/>
      <c r="AR260" s="5"/>
      <c r="AS260" s="5"/>
      <c r="AT260" s="5"/>
      <c r="AU260" s="44"/>
      <c r="AV260" s="44"/>
      <c r="AW260" s="44"/>
      <c r="AX260" s="44"/>
      <c r="AY260" s="44"/>
      <c r="AZ260" s="5"/>
      <c r="BA260" s="5"/>
      <c r="BB260" s="5"/>
      <c r="BC260" s="5"/>
      <c r="BD260" s="5"/>
      <c r="BE260" s="5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9"/>
      <c r="BQ260" s="9"/>
      <c r="BR260" s="9"/>
      <c r="BS260" s="9"/>
      <c r="BT260" s="9"/>
      <c r="BU260" s="18"/>
      <c r="BV260" s="18"/>
      <c r="BW260" s="18"/>
      <c r="BX260" s="18"/>
      <c r="BY260" s="18"/>
      <c r="BZ260" s="18"/>
      <c r="CA260" s="44"/>
      <c r="CB260" s="44"/>
      <c r="CC260" s="44"/>
      <c r="CD260" s="20"/>
      <c r="CE260" s="42"/>
      <c r="CF260" s="42"/>
      <c r="CG260" s="20"/>
      <c r="CH260" s="15"/>
      <c r="CI260" s="15"/>
      <c r="CJ260" s="20"/>
      <c r="CK260" s="266"/>
      <c r="CL260" s="42"/>
      <c r="CM260" s="15"/>
    </row>
    <row r="261" spans="1:91" ht="15" thickBot="1">
      <c r="A261" s="5"/>
      <c r="B261" s="5"/>
      <c r="C261" s="5"/>
      <c r="D261" s="6"/>
      <c r="E261" s="6"/>
      <c r="F261" s="6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7"/>
      <c r="W261" s="7"/>
      <c r="X261" s="7"/>
      <c r="Y261" s="7"/>
      <c r="Z261" s="7"/>
      <c r="AA261" s="7"/>
      <c r="AB261" s="7"/>
      <c r="AC261" s="7"/>
      <c r="AD261" s="44"/>
      <c r="AE261" s="44"/>
      <c r="AF261" s="44"/>
      <c r="AG261" s="44"/>
      <c r="AH261" s="44"/>
      <c r="AI261" s="44"/>
      <c r="AJ261" s="7"/>
      <c r="AK261" s="7"/>
      <c r="AL261" s="7"/>
      <c r="AM261" s="8"/>
      <c r="AN261" s="8"/>
      <c r="AO261" s="8"/>
      <c r="AP261" s="11"/>
      <c r="AQ261" s="11"/>
      <c r="AR261" s="5"/>
      <c r="AS261" s="5"/>
      <c r="AT261" s="5"/>
      <c r="AU261" s="44"/>
      <c r="AV261" s="44"/>
      <c r="AW261" s="44"/>
      <c r="AX261" s="44"/>
      <c r="AY261" s="44"/>
      <c r="AZ261" s="5"/>
      <c r="BA261" s="5"/>
      <c r="BB261" s="5"/>
      <c r="BC261" s="5"/>
      <c r="BD261" s="5"/>
      <c r="BE261" s="5"/>
      <c r="BF261" s="9"/>
      <c r="BG261" s="9"/>
      <c r="BH261" s="9"/>
      <c r="BI261" s="9"/>
      <c r="BJ261" s="9"/>
      <c r="BK261" s="9"/>
      <c r="BL261" s="9"/>
      <c r="BM261" s="9"/>
      <c r="BN261" s="9"/>
      <c r="BO261" s="9"/>
      <c r="BP261" s="9"/>
      <c r="BQ261" s="9"/>
      <c r="BR261" s="9"/>
      <c r="BS261" s="9"/>
      <c r="BT261" s="9"/>
      <c r="BU261" s="18"/>
      <c r="BV261" s="18"/>
      <c r="BW261" s="18"/>
      <c r="BX261" s="18"/>
      <c r="BY261" s="18"/>
      <c r="BZ261" s="18"/>
      <c r="CA261" s="44"/>
      <c r="CB261" s="44"/>
      <c r="CC261" s="44"/>
      <c r="CD261" s="20"/>
      <c r="CE261" s="42"/>
      <c r="CF261" s="42"/>
      <c r="CG261" s="20"/>
      <c r="CH261" s="15"/>
      <c r="CI261" s="15"/>
      <c r="CJ261" s="20"/>
      <c r="CK261" s="266"/>
      <c r="CL261" s="42"/>
      <c r="CM261" s="15"/>
    </row>
    <row r="262" spans="1:91" ht="15" thickBot="1">
      <c r="A262" s="5"/>
      <c r="B262" s="5"/>
      <c r="C262" s="5"/>
      <c r="D262" s="6"/>
      <c r="E262" s="6"/>
      <c r="F262" s="6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7"/>
      <c r="W262" s="7"/>
      <c r="X262" s="7"/>
      <c r="Y262" s="7"/>
      <c r="Z262" s="7"/>
      <c r="AA262" s="7"/>
      <c r="AB262" s="7"/>
      <c r="AC262" s="7"/>
      <c r="AD262" s="44"/>
      <c r="AE262" s="44"/>
      <c r="AF262" s="44"/>
      <c r="AG262" s="44"/>
      <c r="AH262" s="44"/>
      <c r="AI262" s="44"/>
      <c r="AJ262" s="7"/>
      <c r="AK262" s="7"/>
      <c r="AL262" s="7"/>
      <c r="AM262" s="8"/>
      <c r="AN262" s="8"/>
      <c r="AO262" s="8"/>
      <c r="AP262" s="11"/>
      <c r="AQ262" s="11"/>
      <c r="AR262" s="5"/>
      <c r="AS262" s="5"/>
      <c r="AT262" s="5"/>
      <c r="AU262" s="44"/>
      <c r="AV262" s="44"/>
      <c r="AW262" s="44"/>
      <c r="AX262" s="44"/>
      <c r="AY262" s="44"/>
      <c r="AZ262" s="5"/>
      <c r="BA262" s="5"/>
      <c r="BB262" s="5"/>
      <c r="BC262" s="5"/>
      <c r="BD262" s="5"/>
      <c r="BE262" s="5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9"/>
      <c r="BQ262" s="9"/>
      <c r="BR262" s="9"/>
      <c r="BS262" s="9"/>
      <c r="BT262" s="9"/>
      <c r="BU262" s="18"/>
      <c r="BV262" s="18"/>
      <c r="BW262" s="18"/>
      <c r="BX262" s="18"/>
      <c r="BY262" s="18"/>
      <c r="BZ262" s="18"/>
      <c r="CA262" s="44"/>
      <c r="CB262" s="44"/>
      <c r="CC262" s="44"/>
      <c r="CD262" s="20"/>
      <c r="CE262" s="42"/>
      <c r="CF262" s="42"/>
      <c r="CG262" s="20"/>
      <c r="CH262" s="15"/>
      <c r="CI262" s="15"/>
      <c r="CJ262" s="20"/>
      <c r="CK262" s="266"/>
      <c r="CL262" s="42"/>
      <c r="CM262" s="15"/>
    </row>
    <row r="263" spans="1:91" ht="15" thickBot="1">
      <c r="A263" s="5"/>
      <c r="B263" s="5"/>
      <c r="C263" s="5"/>
      <c r="D263" s="6"/>
      <c r="E263" s="6"/>
      <c r="F263" s="6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7"/>
      <c r="W263" s="7"/>
      <c r="X263" s="7"/>
      <c r="Y263" s="7"/>
      <c r="Z263" s="7"/>
      <c r="AA263" s="7"/>
      <c r="AB263" s="7"/>
      <c r="AC263" s="7"/>
      <c r="AD263" s="44"/>
      <c r="AE263" s="44"/>
      <c r="AF263" s="44"/>
      <c r="AG263" s="44"/>
      <c r="AH263" s="44"/>
      <c r="AI263" s="44"/>
      <c r="AJ263" s="7"/>
      <c r="AK263" s="7"/>
      <c r="AL263" s="7"/>
      <c r="AM263" s="8"/>
      <c r="AN263" s="8"/>
      <c r="AO263" s="8"/>
      <c r="AP263" s="11"/>
      <c r="AQ263" s="11"/>
      <c r="AR263" s="5"/>
      <c r="AS263" s="5"/>
      <c r="AT263" s="5"/>
      <c r="AU263" s="44"/>
      <c r="AV263" s="44"/>
      <c r="AW263" s="44"/>
      <c r="AX263" s="44"/>
      <c r="AY263" s="44"/>
      <c r="AZ263" s="5"/>
      <c r="BA263" s="5"/>
      <c r="BB263" s="5"/>
      <c r="BC263" s="5"/>
      <c r="BD263" s="5"/>
      <c r="BE263" s="5"/>
      <c r="BF263" s="9"/>
      <c r="BG263" s="9"/>
      <c r="BH263" s="9"/>
      <c r="BI263" s="9"/>
      <c r="BJ263" s="9"/>
      <c r="BK263" s="9"/>
      <c r="BL263" s="9"/>
      <c r="BM263" s="9"/>
      <c r="BN263" s="9"/>
      <c r="BO263" s="9"/>
      <c r="BP263" s="9"/>
      <c r="BQ263" s="9"/>
      <c r="BR263" s="9"/>
      <c r="BS263" s="9"/>
      <c r="BT263" s="9"/>
      <c r="BU263" s="18"/>
      <c r="BV263" s="18"/>
      <c r="BW263" s="18"/>
      <c r="BX263" s="18"/>
      <c r="BY263" s="18"/>
      <c r="BZ263" s="18"/>
      <c r="CA263" s="44"/>
      <c r="CB263" s="44"/>
      <c r="CC263" s="44"/>
      <c r="CD263" s="20"/>
      <c r="CE263" s="42"/>
      <c r="CF263" s="42"/>
      <c r="CG263" s="20"/>
      <c r="CH263" s="15"/>
      <c r="CI263" s="15"/>
      <c r="CJ263" s="20"/>
      <c r="CK263" s="266"/>
      <c r="CL263" s="42"/>
      <c r="CM263" s="15"/>
    </row>
    <row r="264" spans="1:91" ht="15" thickBot="1">
      <c r="A264" s="5"/>
      <c r="B264" s="5"/>
      <c r="C264" s="5"/>
      <c r="D264" s="6"/>
      <c r="E264" s="6"/>
      <c r="F264" s="6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7"/>
      <c r="W264" s="7"/>
      <c r="X264" s="7"/>
      <c r="Y264" s="7"/>
      <c r="Z264" s="7"/>
      <c r="AA264" s="7"/>
      <c r="AB264" s="7"/>
      <c r="AC264" s="7"/>
      <c r="AD264" s="44"/>
      <c r="AE264" s="44"/>
      <c r="AF264" s="44"/>
      <c r="AG264" s="44"/>
      <c r="AH264" s="44"/>
      <c r="AI264" s="44"/>
      <c r="AJ264" s="7"/>
      <c r="AK264" s="7"/>
      <c r="AL264" s="7"/>
      <c r="AM264" s="8"/>
      <c r="AN264" s="8"/>
      <c r="AO264" s="8"/>
      <c r="AP264" s="11"/>
      <c r="AQ264" s="11"/>
      <c r="AR264" s="5"/>
      <c r="AS264" s="5"/>
      <c r="AT264" s="5"/>
      <c r="AU264" s="44"/>
      <c r="AV264" s="44"/>
      <c r="AW264" s="44"/>
      <c r="AX264" s="44"/>
      <c r="AY264" s="44"/>
      <c r="AZ264" s="5"/>
      <c r="BA264" s="5"/>
      <c r="BB264" s="5"/>
      <c r="BC264" s="5"/>
      <c r="BD264" s="5"/>
      <c r="BE264" s="5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9"/>
      <c r="BQ264" s="9"/>
      <c r="BR264" s="9"/>
      <c r="BS264" s="9"/>
      <c r="BT264" s="9"/>
      <c r="BU264" s="18"/>
      <c r="BV264" s="18"/>
      <c r="BW264" s="18"/>
      <c r="BX264" s="18"/>
      <c r="BY264" s="18"/>
      <c r="BZ264" s="18"/>
      <c r="CA264" s="44"/>
      <c r="CB264" s="44"/>
      <c r="CC264" s="44"/>
      <c r="CD264" s="20"/>
      <c r="CE264" s="42"/>
      <c r="CF264" s="42"/>
      <c r="CG264" s="20"/>
      <c r="CH264" s="15"/>
      <c r="CI264" s="15"/>
      <c r="CJ264" s="20"/>
      <c r="CK264" s="266"/>
      <c r="CL264" s="42"/>
      <c r="CM264" s="15"/>
    </row>
    <row r="265" spans="1:91" ht="15" thickBot="1">
      <c r="A265" s="5"/>
      <c r="B265" s="5"/>
      <c r="C265" s="5"/>
      <c r="D265" s="6"/>
      <c r="E265" s="6"/>
      <c r="F265" s="6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12"/>
      <c r="W265" s="12"/>
      <c r="X265" s="12"/>
      <c r="Y265" s="12"/>
      <c r="Z265" s="12"/>
      <c r="AA265" s="12"/>
      <c r="AB265" s="12"/>
      <c r="AC265" s="12"/>
      <c r="AD265" s="44"/>
      <c r="AE265" s="44"/>
      <c r="AF265" s="44"/>
      <c r="AG265" s="44"/>
      <c r="AH265" s="44"/>
      <c r="AI265" s="44"/>
      <c r="AJ265" s="5"/>
      <c r="AK265" s="5"/>
      <c r="AL265" s="5"/>
      <c r="AM265" s="8"/>
      <c r="AN265" s="8"/>
      <c r="AO265" s="8"/>
      <c r="AP265" s="11"/>
      <c r="AQ265" s="11"/>
      <c r="AR265" s="5"/>
      <c r="AS265" s="5"/>
      <c r="AT265" s="5"/>
      <c r="AU265" s="44"/>
      <c r="AV265" s="44"/>
      <c r="AW265" s="44"/>
      <c r="AX265" s="44"/>
      <c r="AY265" s="44"/>
      <c r="AZ265" s="5"/>
      <c r="BA265" s="5"/>
      <c r="BB265" s="5"/>
      <c r="BC265" s="5"/>
      <c r="BD265" s="5"/>
      <c r="BE265" s="5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9"/>
      <c r="BQ265" s="9"/>
      <c r="BR265" s="9"/>
      <c r="BS265" s="9"/>
      <c r="BT265" s="9"/>
      <c r="BU265" s="18"/>
      <c r="BV265" s="18"/>
      <c r="BW265" s="18"/>
      <c r="BX265" s="18"/>
      <c r="BY265" s="18"/>
      <c r="BZ265" s="18"/>
      <c r="CA265" s="44"/>
      <c r="CB265" s="44"/>
      <c r="CC265" s="44"/>
      <c r="CD265" s="20"/>
      <c r="CE265" s="42"/>
      <c r="CF265" s="42"/>
      <c r="CG265" s="20"/>
      <c r="CH265" s="15"/>
      <c r="CI265" s="15"/>
      <c r="CJ265" s="20"/>
      <c r="CK265" s="266"/>
      <c r="CL265" s="42"/>
      <c r="CM265" s="15"/>
    </row>
    <row r="266" spans="1:91" ht="15" thickBot="1">
      <c r="A266" s="5"/>
      <c r="B266" s="5"/>
      <c r="C266" s="5"/>
      <c r="D266" s="6"/>
      <c r="E266" s="6"/>
      <c r="F266" s="6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12"/>
      <c r="W266" s="12"/>
      <c r="X266" s="12"/>
      <c r="Y266" s="12"/>
      <c r="Z266" s="12"/>
      <c r="AA266" s="12"/>
      <c r="AB266" s="12"/>
      <c r="AC266" s="12"/>
      <c r="AD266" s="44"/>
      <c r="AE266" s="44"/>
      <c r="AF266" s="44"/>
      <c r="AG266" s="44"/>
      <c r="AH266" s="44"/>
      <c r="AI266" s="44"/>
      <c r="AJ266" s="5"/>
      <c r="AK266" s="5"/>
      <c r="AL266" s="5"/>
      <c r="AM266" s="8"/>
      <c r="AN266" s="8"/>
      <c r="AO266" s="8"/>
      <c r="AP266" s="11"/>
      <c r="AQ266" s="11"/>
      <c r="AR266" s="5"/>
      <c r="AS266" s="5"/>
      <c r="AT266" s="5"/>
      <c r="AU266" s="44"/>
      <c r="AV266" s="44"/>
      <c r="AW266" s="44"/>
      <c r="AX266" s="44"/>
      <c r="AY266" s="44"/>
      <c r="AZ266" s="5"/>
      <c r="BA266" s="5"/>
      <c r="BB266" s="5"/>
      <c r="BC266" s="5"/>
      <c r="BD266" s="5"/>
      <c r="BE266" s="5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9"/>
      <c r="BQ266" s="9"/>
      <c r="BR266" s="9"/>
      <c r="BS266" s="9"/>
      <c r="BT266" s="9"/>
      <c r="BU266" s="18"/>
      <c r="BV266" s="18"/>
      <c r="BW266" s="18"/>
      <c r="BX266" s="18"/>
      <c r="BY266" s="18"/>
      <c r="BZ266" s="18"/>
      <c r="CA266" s="44"/>
      <c r="CB266" s="44"/>
      <c r="CC266" s="44"/>
      <c r="CD266" s="20"/>
      <c r="CE266" s="42"/>
      <c r="CF266" s="42"/>
      <c r="CG266" s="20"/>
      <c r="CH266" s="15"/>
      <c r="CI266" s="15"/>
      <c r="CJ266" s="20"/>
      <c r="CK266" s="266"/>
      <c r="CL266" s="42"/>
      <c r="CM266" s="15"/>
    </row>
    <row r="267" spans="1:91" ht="15" thickBot="1">
      <c r="A267" s="5"/>
      <c r="B267" s="5"/>
      <c r="C267" s="5"/>
      <c r="D267" s="6"/>
      <c r="E267" s="6"/>
      <c r="F267" s="6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12"/>
      <c r="W267" s="12"/>
      <c r="X267" s="12"/>
      <c r="Y267" s="12"/>
      <c r="Z267" s="12"/>
      <c r="AA267" s="12"/>
      <c r="AB267" s="12"/>
      <c r="AC267" s="12"/>
      <c r="AD267" s="44"/>
      <c r="AE267" s="44"/>
      <c r="AF267" s="44"/>
      <c r="AG267" s="44"/>
      <c r="AH267" s="44"/>
      <c r="AI267" s="44"/>
      <c r="AJ267" s="5"/>
      <c r="AK267" s="5"/>
      <c r="AL267" s="5"/>
      <c r="AM267" s="8"/>
      <c r="AN267" s="8"/>
      <c r="AO267" s="8"/>
      <c r="AP267" s="11"/>
      <c r="AQ267" s="11"/>
      <c r="AR267" s="5"/>
      <c r="AS267" s="5"/>
      <c r="AT267" s="5"/>
      <c r="AU267" s="44"/>
      <c r="AV267" s="44"/>
      <c r="AW267" s="44"/>
      <c r="AX267" s="44"/>
      <c r="AY267" s="44"/>
      <c r="AZ267" s="5"/>
      <c r="BA267" s="5"/>
      <c r="BB267" s="5"/>
      <c r="BC267" s="5"/>
      <c r="BD267" s="5"/>
      <c r="BE267" s="5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9"/>
      <c r="BQ267" s="9"/>
      <c r="BR267" s="9"/>
      <c r="BS267" s="9"/>
      <c r="BT267" s="9"/>
      <c r="BU267" s="18"/>
      <c r="BV267" s="18"/>
      <c r="BW267" s="18"/>
      <c r="BX267" s="18"/>
      <c r="BY267" s="18"/>
      <c r="BZ267" s="18"/>
      <c r="CA267" s="44"/>
      <c r="CB267" s="44"/>
      <c r="CC267" s="44"/>
      <c r="CD267" s="20"/>
      <c r="CE267" s="42"/>
      <c r="CF267" s="42"/>
      <c r="CG267" s="20"/>
      <c r="CH267" s="15"/>
      <c r="CI267" s="15"/>
      <c r="CJ267" s="20"/>
      <c r="CK267" s="266"/>
      <c r="CL267" s="42"/>
      <c r="CM267" s="15"/>
    </row>
    <row r="268" spans="1:91" ht="15" thickBot="1">
      <c r="A268" s="5"/>
      <c r="B268" s="5"/>
      <c r="C268" s="5"/>
      <c r="D268" s="6"/>
      <c r="E268" s="6"/>
      <c r="F268" s="6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12"/>
      <c r="W268" s="12"/>
      <c r="X268" s="12"/>
      <c r="Y268" s="12"/>
      <c r="Z268" s="12"/>
      <c r="AA268" s="12"/>
      <c r="AB268" s="12"/>
      <c r="AC268" s="12"/>
      <c r="AD268" s="44"/>
      <c r="AE268" s="44"/>
      <c r="AF268" s="44"/>
      <c r="AG268" s="44"/>
      <c r="AH268" s="44"/>
      <c r="AI268" s="44"/>
      <c r="AJ268" s="5"/>
      <c r="AK268" s="5"/>
      <c r="AL268" s="5"/>
      <c r="AM268" s="8"/>
      <c r="AN268" s="8"/>
      <c r="AO268" s="8"/>
      <c r="AP268" s="11"/>
      <c r="AQ268" s="11"/>
      <c r="AR268" s="5"/>
      <c r="AS268" s="5"/>
      <c r="AT268" s="5"/>
      <c r="AU268" s="44"/>
      <c r="AV268" s="44"/>
      <c r="AW268" s="44"/>
      <c r="AX268" s="44"/>
      <c r="AY268" s="44"/>
      <c r="AZ268" s="5"/>
      <c r="BA268" s="5"/>
      <c r="BB268" s="5"/>
      <c r="BC268" s="5"/>
      <c r="BD268" s="5"/>
      <c r="BE268" s="5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9"/>
      <c r="BQ268" s="9"/>
      <c r="BR268" s="9"/>
      <c r="BS268" s="9"/>
      <c r="BT268" s="9"/>
      <c r="BU268" s="18"/>
      <c r="BV268" s="18"/>
      <c r="BW268" s="18"/>
      <c r="BX268" s="18"/>
      <c r="BY268" s="18"/>
      <c r="BZ268" s="18"/>
      <c r="CA268" s="44"/>
      <c r="CB268" s="44"/>
      <c r="CC268" s="44"/>
      <c r="CD268" s="20"/>
      <c r="CE268" s="42"/>
      <c r="CF268" s="42"/>
      <c r="CG268" s="20"/>
      <c r="CH268" s="15"/>
      <c r="CI268" s="15"/>
      <c r="CJ268" s="20"/>
      <c r="CK268" s="266"/>
      <c r="CL268" s="42"/>
      <c r="CM268" s="15"/>
    </row>
    <row r="269" spans="1:91" ht="15" thickBot="1">
      <c r="A269" s="5"/>
      <c r="B269" s="5"/>
      <c r="C269" s="5"/>
      <c r="D269" s="6"/>
      <c r="E269" s="6"/>
      <c r="F269" s="6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12"/>
      <c r="W269" s="12"/>
      <c r="X269" s="12"/>
      <c r="Y269" s="12"/>
      <c r="Z269" s="12"/>
      <c r="AA269" s="12"/>
      <c r="AB269" s="12"/>
      <c r="AC269" s="12"/>
      <c r="AD269" s="44"/>
      <c r="AE269" s="44"/>
      <c r="AF269" s="44"/>
      <c r="AG269" s="44"/>
      <c r="AH269" s="44"/>
      <c r="AI269" s="44"/>
      <c r="AJ269" s="5"/>
      <c r="AK269" s="5"/>
      <c r="AL269" s="5"/>
      <c r="AM269" s="8"/>
      <c r="AN269" s="8"/>
      <c r="AO269" s="8"/>
      <c r="AP269" s="11"/>
      <c r="AQ269" s="11"/>
      <c r="AR269" s="5"/>
      <c r="AS269" s="5"/>
      <c r="AT269" s="5"/>
      <c r="AU269" s="44"/>
      <c r="AV269" s="44"/>
      <c r="AW269" s="44"/>
      <c r="AX269" s="44"/>
      <c r="AY269" s="44"/>
      <c r="AZ269" s="5"/>
      <c r="BA269" s="5"/>
      <c r="BB269" s="5"/>
      <c r="BC269" s="5"/>
      <c r="BD269" s="5"/>
      <c r="BE269" s="5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9"/>
      <c r="BQ269" s="9"/>
      <c r="BR269" s="9"/>
      <c r="BS269" s="9"/>
      <c r="BT269" s="9"/>
      <c r="BU269" s="18"/>
      <c r="BV269" s="18"/>
      <c r="BW269" s="18"/>
      <c r="BX269" s="18"/>
      <c r="BY269" s="18"/>
      <c r="BZ269" s="18"/>
      <c r="CA269" s="44"/>
      <c r="CB269" s="44"/>
      <c r="CC269" s="44"/>
      <c r="CD269" s="20"/>
      <c r="CE269" s="42"/>
      <c r="CF269" s="42"/>
      <c r="CG269" s="20"/>
      <c r="CH269" s="15"/>
      <c r="CI269" s="15"/>
      <c r="CJ269" s="20"/>
      <c r="CK269" s="266"/>
      <c r="CL269" s="42"/>
      <c r="CM269" s="15"/>
    </row>
    <row r="270" spans="1:91" ht="15" thickBot="1">
      <c r="A270" s="5"/>
      <c r="B270" s="5"/>
      <c r="C270" s="5"/>
      <c r="D270" s="6"/>
      <c r="E270" s="6"/>
      <c r="F270" s="6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12"/>
      <c r="W270" s="12"/>
      <c r="X270" s="12"/>
      <c r="Y270" s="12"/>
      <c r="Z270" s="12"/>
      <c r="AA270" s="12"/>
      <c r="AB270" s="12"/>
      <c r="AC270" s="12"/>
      <c r="AD270" s="44"/>
      <c r="AE270" s="44"/>
      <c r="AF270" s="44"/>
      <c r="AG270" s="44"/>
      <c r="AH270" s="44"/>
      <c r="AI270" s="44"/>
      <c r="AJ270" s="5"/>
      <c r="AK270" s="5"/>
      <c r="AL270" s="5"/>
      <c r="AM270" s="8"/>
      <c r="AN270" s="8"/>
      <c r="AO270" s="8"/>
      <c r="AP270" s="11"/>
      <c r="AQ270" s="11"/>
      <c r="AR270" s="5"/>
      <c r="AS270" s="5"/>
      <c r="AT270" s="5"/>
      <c r="AU270" s="44"/>
      <c r="AV270" s="44"/>
      <c r="AW270" s="44"/>
      <c r="AX270" s="44"/>
      <c r="AY270" s="44"/>
      <c r="AZ270" s="5"/>
      <c r="BA270" s="5"/>
      <c r="BB270" s="5"/>
      <c r="BC270" s="5"/>
      <c r="BD270" s="5"/>
      <c r="BE270" s="5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9"/>
      <c r="BQ270" s="9"/>
      <c r="BR270" s="9"/>
      <c r="BS270" s="9"/>
      <c r="BT270" s="9"/>
      <c r="BU270" s="18"/>
      <c r="BV270" s="18"/>
      <c r="BW270" s="18"/>
      <c r="BX270" s="18"/>
      <c r="BY270" s="18"/>
      <c r="BZ270" s="18"/>
      <c r="CA270" s="44"/>
      <c r="CB270" s="44"/>
      <c r="CC270" s="44"/>
      <c r="CD270" s="20"/>
      <c r="CE270" s="42"/>
      <c r="CF270" s="42"/>
      <c r="CG270" s="20"/>
      <c r="CH270" s="15"/>
      <c r="CI270" s="15"/>
      <c r="CJ270" s="20"/>
      <c r="CK270" s="266"/>
      <c r="CL270" s="42"/>
      <c r="CM270" s="15"/>
    </row>
    <row r="271" spans="1:91" ht="15" thickBot="1">
      <c r="A271" s="5"/>
      <c r="B271" s="5"/>
      <c r="C271" s="5"/>
      <c r="D271" s="6"/>
      <c r="E271" s="6"/>
      <c r="F271" s="6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12"/>
      <c r="W271" s="12"/>
      <c r="X271" s="12"/>
      <c r="Y271" s="12"/>
      <c r="Z271" s="12"/>
      <c r="AA271" s="12"/>
      <c r="AB271" s="12"/>
      <c r="AC271" s="12"/>
      <c r="AD271" s="44"/>
      <c r="AE271" s="44"/>
      <c r="AF271" s="44"/>
      <c r="AG271" s="44"/>
      <c r="AH271" s="44"/>
      <c r="AI271" s="44"/>
      <c r="AJ271" s="5"/>
      <c r="AK271" s="5"/>
      <c r="AL271" s="5"/>
      <c r="AM271" s="8"/>
      <c r="AN271" s="8"/>
      <c r="AO271" s="8"/>
      <c r="AP271" s="11"/>
      <c r="AQ271" s="11"/>
      <c r="AR271" s="5"/>
      <c r="AS271" s="5"/>
      <c r="AT271" s="5"/>
      <c r="AU271" s="44"/>
      <c r="AV271" s="44"/>
      <c r="AW271" s="44"/>
      <c r="AX271" s="44"/>
      <c r="AY271" s="44"/>
      <c r="AZ271" s="5"/>
      <c r="BA271" s="5"/>
      <c r="BB271" s="5"/>
      <c r="BC271" s="5"/>
      <c r="BD271" s="5"/>
      <c r="BE271" s="5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9"/>
      <c r="BQ271" s="9"/>
      <c r="BR271" s="9"/>
      <c r="BS271" s="9"/>
      <c r="BT271" s="9"/>
      <c r="BU271" s="18"/>
      <c r="BV271" s="18"/>
      <c r="BW271" s="18"/>
      <c r="BX271" s="18"/>
      <c r="BY271" s="18"/>
      <c r="BZ271" s="18"/>
      <c r="CA271" s="44"/>
      <c r="CB271" s="44"/>
      <c r="CC271" s="44"/>
      <c r="CD271" s="20"/>
      <c r="CE271" s="42"/>
      <c r="CF271" s="42"/>
      <c r="CG271" s="20"/>
      <c r="CH271" s="15"/>
      <c r="CI271" s="15"/>
      <c r="CJ271" s="20"/>
      <c r="CK271" s="266"/>
      <c r="CL271" s="42"/>
      <c r="CM271" s="15"/>
    </row>
    <row r="272" spans="1:91" ht="15" thickBot="1">
      <c r="A272" s="5"/>
      <c r="B272" s="5"/>
      <c r="C272" s="5"/>
      <c r="D272" s="6"/>
      <c r="E272" s="6"/>
      <c r="F272" s="6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12"/>
      <c r="W272" s="12"/>
      <c r="X272" s="12"/>
      <c r="Y272" s="12"/>
      <c r="Z272" s="12"/>
      <c r="AA272" s="12"/>
      <c r="AB272" s="12"/>
      <c r="AC272" s="12"/>
      <c r="AD272" s="44"/>
      <c r="AE272" s="44"/>
      <c r="AF272" s="44"/>
      <c r="AG272" s="44"/>
      <c r="AH272" s="44"/>
      <c r="AI272" s="44"/>
      <c r="AJ272" s="5"/>
      <c r="AK272" s="5"/>
      <c r="AL272" s="5"/>
      <c r="AM272" s="8"/>
      <c r="AN272" s="8"/>
      <c r="AO272" s="8"/>
      <c r="AP272" s="11"/>
      <c r="AQ272" s="11"/>
      <c r="AR272" s="5"/>
      <c r="AS272" s="5"/>
      <c r="AT272" s="5"/>
      <c r="AU272" s="44"/>
      <c r="AV272" s="44"/>
      <c r="AW272" s="44"/>
      <c r="AX272" s="44"/>
      <c r="AY272" s="44"/>
      <c r="AZ272" s="5"/>
      <c r="BA272" s="5"/>
      <c r="BB272" s="5"/>
      <c r="BC272" s="5"/>
      <c r="BD272" s="5"/>
      <c r="BE272" s="5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9"/>
      <c r="BQ272" s="9"/>
      <c r="BR272" s="9"/>
      <c r="BS272" s="9"/>
      <c r="BT272" s="9"/>
      <c r="BU272" s="18"/>
      <c r="BV272" s="18"/>
      <c r="BW272" s="18"/>
      <c r="BX272" s="18"/>
      <c r="BY272" s="18"/>
      <c r="BZ272" s="18"/>
      <c r="CA272" s="44"/>
      <c r="CB272" s="44"/>
      <c r="CC272" s="44"/>
      <c r="CD272" s="20"/>
      <c r="CE272" s="42"/>
      <c r="CF272" s="42"/>
      <c r="CG272" s="20"/>
      <c r="CH272" s="15"/>
      <c r="CI272" s="15"/>
      <c r="CJ272" s="20"/>
      <c r="CK272" s="266"/>
      <c r="CL272" s="42"/>
      <c r="CM272" s="15"/>
    </row>
    <row r="273" spans="1:91" ht="15" thickBot="1">
      <c r="A273" s="5"/>
      <c r="B273" s="5"/>
      <c r="C273" s="5"/>
      <c r="D273" s="6"/>
      <c r="E273" s="6"/>
      <c r="F273" s="6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12"/>
      <c r="W273" s="12"/>
      <c r="X273" s="12"/>
      <c r="Y273" s="12"/>
      <c r="Z273" s="12"/>
      <c r="AA273" s="12"/>
      <c r="AB273" s="12"/>
      <c r="AC273" s="12"/>
      <c r="AD273" s="44"/>
      <c r="AE273" s="44"/>
      <c r="AF273" s="44"/>
      <c r="AG273" s="44"/>
      <c r="AH273" s="44"/>
      <c r="AI273" s="44"/>
      <c r="AJ273" s="5"/>
      <c r="AK273" s="5"/>
      <c r="AL273" s="5"/>
      <c r="AM273" s="8"/>
      <c r="AN273" s="8"/>
      <c r="AO273" s="8"/>
      <c r="AP273" s="11"/>
      <c r="AQ273" s="11"/>
      <c r="AR273" s="5"/>
      <c r="AS273" s="5"/>
      <c r="AT273" s="5"/>
      <c r="AU273" s="44"/>
      <c r="AV273" s="44"/>
      <c r="AW273" s="44"/>
      <c r="AX273" s="44"/>
      <c r="AY273" s="44"/>
      <c r="AZ273" s="5"/>
      <c r="BA273" s="5"/>
      <c r="BB273" s="5"/>
      <c r="BC273" s="5"/>
      <c r="BD273" s="5"/>
      <c r="BE273" s="5"/>
      <c r="BF273" s="9"/>
      <c r="BG273" s="9"/>
      <c r="BH273" s="9"/>
      <c r="BI273" s="9"/>
      <c r="BJ273" s="9"/>
      <c r="BK273" s="9"/>
      <c r="BL273" s="9"/>
      <c r="BM273" s="9"/>
      <c r="BN273" s="9"/>
      <c r="BO273" s="9"/>
      <c r="BP273" s="9"/>
      <c r="BQ273" s="9"/>
      <c r="BR273" s="9"/>
      <c r="BS273" s="9"/>
      <c r="BT273" s="9"/>
      <c r="BU273" s="18"/>
      <c r="BV273" s="18"/>
      <c r="BW273" s="18"/>
      <c r="BX273" s="18"/>
      <c r="BY273" s="18"/>
      <c r="BZ273" s="18"/>
      <c r="CA273" s="44"/>
      <c r="CB273" s="44"/>
      <c r="CC273" s="44"/>
      <c r="CD273" s="20"/>
      <c r="CE273" s="42"/>
      <c r="CF273" s="42"/>
      <c r="CG273" s="20"/>
      <c r="CH273" s="15"/>
      <c r="CI273" s="15"/>
      <c r="CJ273" s="20"/>
      <c r="CK273" s="266"/>
      <c r="CL273" s="42"/>
      <c r="CM273" s="15"/>
    </row>
    <row r="274" spans="1:91" ht="15" thickBot="1">
      <c r="A274" s="5"/>
      <c r="B274" s="5"/>
      <c r="C274" s="5"/>
      <c r="D274" s="6"/>
      <c r="E274" s="6"/>
      <c r="F274" s="6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12"/>
      <c r="W274" s="12"/>
      <c r="X274" s="12"/>
      <c r="Y274" s="12"/>
      <c r="Z274" s="12"/>
      <c r="AA274" s="12"/>
      <c r="AB274" s="12"/>
      <c r="AC274" s="12"/>
      <c r="AD274" s="44"/>
      <c r="AE274" s="44"/>
      <c r="AF274" s="44"/>
      <c r="AG274" s="44"/>
      <c r="AH274" s="44"/>
      <c r="AI274" s="44"/>
      <c r="AJ274" s="5"/>
      <c r="AK274" s="5"/>
      <c r="AL274" s="5"/>
      <c r="AM274" s="8"/>
      <c r="AN274" s="8"/>
      <c r="AO274" s="8"/>
      <c r="AP274" s="11"/>
      <c r="AQ274" s="11"/>
      <c r="AR274" s="5"/>
      <c r="AS274" s="5"/>
      <c r="AT274" s="5"/>
      <c r="AU274" s="44"/>
      <c r="AV274" s="44"/>
      <c r="AW274" s="44"/>
      <c r="AX274" s="44"/>
      <c r="AY274" s="44"/>
      <c r="AZ274" s="5"/>
      <c r="BA274" s="5"/>
      <c r="BB274" s="5"/>
      <c r="BC274" s="5"/>
      <c r="BD274" s="5"/>
      <c r="BE274" s="5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9"/>
      <c r="BQ274" s="9"/>
      <c r="BR274" s="9"/>
      <c r="BS274" s="9"/>
      <c r="BT274" s="9"/>
      <c r="BU274" s="18"/>
      <c r="BV274" s="18"/>
      <c r="BW274" s="18"/>
      <c r="BX274" s="18"/>
      <c r="BY274" s="18"/>
      <c r="BZ274" s="18"/>
      <c r="CA274" s="44"/>
      <c r="CB274" s="44"/>
      <c r="CC274" s="44"/>
      <c r="CD274" s="20"/>
      <c r="CE274" s="42"/>
      <c r="CF274" s="42"/>
      <c r="CG274" s="20"/>
      <c r="CH274" s="15"/>
      <c r="CI274" s="15"/>
      <c r="CJ274" s="20"/>
      <c r="CK274" s="266"/>
      <c r="CL274" s="42"/>
      <c r="CM274" s="15"/>
    </row>
    <row r="275" spans="1:91" ht="15" thickBot="1">
      <c r="A275" s="5"/>
      <c r="B275" s="5"/>
      <c r="C275" s="5"/>
      <c r="D275" s="6"/>
      <c r="E275" s="6"/>
      <c r="F275" s="6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12"/>
      <c r="W275" s="12"/>
      <c r="X275" s="12"/>
      <c r="Y275" s="12"/>
      <c r="Z275" s="12"/>
      <c r="AA275" s="12"/>
      <c r="AB275" s="12"/>
      <c r="AC275" s="12"/>
      <c r="AD275" s="44"/>
      <c r="AE275" s="44"/>
      <c r="AF275" s="44"/>
      <c r="AG275" s="44"/>
      <c r="AH275" s="44"/>
      <c r="AI275" s="44"/>
      <c r="AJ275" s="5"/>
      <c r="AK275" s="5"/>
      <c r="AL275" s="5"/>
      <c r="AM275" s="8"/>
      <c r="AN275" s="8"/>
      <c r="AO275" s="8"/>
      <c r="AP275" s="11"/>
      <c r="AQ275" s="11"/>
      <c r="AR275" s="5"/>
      <c r="AS275" s="5"/>
      <c r="AT275" s="5"/>
      <c r="AU275" s="44"/>
      <c r="AV275" s="44"/>
      <c r="AW275" s="44"/>
      <c r="AX275" s="44"/>
      <c r="AY275" s="44"/>
      <c r="AZ275" s="5"/>
      <c r="BA275" s="5"/>
      <c r="BB275" s="5"/>
      <c r="BC275" s="5"/>
      <c r="BD275" s="5"/>
      <c r="BE275" s="5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9"/>
      <c r="BQ275" s="9"/>
      <c r="BR275" s="9"/>
      <c r="BS275" s="9"/>
      <c r="BT275" s="9"/>
      <c r="BU275" s="18"/>
      <c r="BV275" s="18"/>
      <c r="BW275" s="18"/>
      <c r="BX275" s="18"/>
      <c r="BY275" s="18"/>
      <c r="BZ275" s="18"/>
      <c r="CA275" s="44"/>
      <c r="CB275" s="44"/>
      <c r="CC275" s="44"/>
      <c r="CD275" s="20"/>
      <c r="CE275" s="42"/>
      <c r="CF275" s="42"/>
      <c r="CG275" s="20"/>
      <c r="CH275" s="15"/>
      <c r="CI275" s="15"/>
      <c r="CJ275" s="20"/>
      <c r="CK275" s="266"/>
      <c r="CL275" s="42"/>
      <c r="CM275" s="15"/>
    </row>
    <row r="276" spans="1:91" ht="15" thickBot="1">
      <c r="A276" s="5"/>
      <c r="B276" s="5"/>
      <c r="C276" s="5"/>
      <c r="D276" s="6"/>
      <c r="E276" s="6"/>
      <c r="F276" s="6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12"/>
      <c r="W276" s="12"/>
      <c r="X276" s="12"/>
      <c r="Y276" s="12"/>
      <c r="Z276" s="12"/>
      <c r="AA276" s="12"/>
      <c r="AB276" s="12"/>
      <c r="AC276" s="12"/>
      <c r="AD276" s="44"/>
      <c r="AE276" s="44"/>
      <c r="AF276" s="44"/>
      <c r="AG276" s="44"/>
      <c r="AH276" s="44"/>
      <c r="AI276" s="44"/>
      <c r="AJ276" s="5"/>
      <c r="AK276" s="5"/>
      <c r="AL276" s="5"/>
      <c r="AM276" s="8"/>
      <c r="AN276" s="8"/>
      <c r="AO276" s="8"/>
      <c r="AP276" s="11"/>
      <c r="AQ276" s="11"/>
      <c r="AR276" s="5"/>
      <c r="AS276" s="5"/>
      <c r="AT276" s="5"/>
      <c r="AU276" s="44"/>
      <c r="AV276" s="44"/>
      <c r="AW276" s="44"/>
      <c r="AX276" s="44"/>
      <c r="AY276" s="44"/>
      <c r="AZ276" s="5"/>
      <c r="BA276" s="5"/>
      <c r="BB276" s="5"/>
      <c r="BC276" s="5"/>
      <c r="BD276" s="5"/>
      <c r="BE276" s="5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9"/>
      <c r="BQ276" s="9"/>
      <c r="BR276" s="9"/>
      <c r="BS276" s="9"/>
      <c r="BT276" s="9"/>
      <c r="BU276" s="18"/>
      <c r="BV276" s="18"/>
      <c r="BW276" s="18"/>
      <c r="BX276" s="18"/>
      <c r="BY276" s="18"/>
      <c r="BZ276" s="18"/>
      <c r="CA276" s="44"/>
      <c r="CB276" s="44"/>
      <c r="CC276" s="44"/>
      <c r="CD276" s="20"/>
      <c r="CE276" s="42"/>
      <c r="CF276" s="42"/>
      <c r="CG276" s="20"/>
      <c r="CH276" s="15"/>
      <c r="CI276" s="15"/>
      <c r="CJ276" s="20"/>
      <c r="CK276" s="266"/>
      <c r="CL276" s="42"/>
      <c r="CM276" s="15"/>
    </row>
    <row r="277" spans="1:91" ht="15" thickBot="1">
      <c r="A277" s="5"/>
      <c r="B277" s="5"/>
      <c r="C277" s="5"/>
      <c r="D277" s="6"/>
      <c r="E277" s="6"/>
      <c r="F277" s="6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12"/>
      <c r="W277" s="12"/>
      <c r="X277" s="12"/>
      <c r="Y277" s="12"/>
      <c r="Z277" s="12"/>
      <c r="AA277" s="12"/>
      <c r="AB277" s="12"/>
      <c r="AC277" s="12"/>
      <c r="AD277" s="44"/>
      <c r="AE277" s="44"/>
      <c r="AF277" s="44"/>
      <c r="AG277" s="44"/>
      <c r="AH277" s="44"/>
      <c r="AI277" s="44"/>
      <c r="AJ277" s="5"/>
      <c r="AK277" s="5"/>
      <c r="AL277" s="5"/>
      <c r="AM277" s="8"/>
      <c r="AN277" s="8"/>
      <c r="AO277" s="8"/>
      <c r="AP277" s="11"/>
      <c r="AQ277" s="11"/>
      <c r="AR277" s="5"/>
      <c r="AS277" s="5"/>
      <c r="AT277" s="5"/>
      <c r="AU277" s="44"/>
      <c r="AV277" s="44"/>
      <c r="AW277" s="44"/>
      <c r="AX277" s="44"/>
      <c r="AY277" s="44"/>
      <c r="AZ277" s="5"/>
      <c r="BA277" s="5"/>
      <c r="BB277" s="5"/>
      <c r="BC277" s="5"/>
      <c r="BD277" s="5"/>
      <c r="BE277" s="5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9"/>
      <c r="BQ277" s="9"/>
      <c r="BR277" s="9"/>
      <c r="BS277" s="9"/>
      <c r="BT277" s="9"/>
      <c r="BU277" s="18"/>
      <c r="BV277" s="18"/>
      <c r="BW277" s="18"/>
      <c r="BX277" s="18"/>
      <c r="BY277" s="18"/>
      <c r="BZ277" s="18"/>
      <c r="CA277" s="44"/>
      <c r="CB277" s="44"/>
      <c r="CC277" s="44"/>
      <c r="CD277" s="20"/>
      <c r="CE277" s="42"/>
      <c r="CF277" s="42"/>
      <c r="CG277" s="20"/>
      <c r="CH277" s="15"/>
      <c r="CI277" s="15"/>
      <c r="CJ277" s="20"/>
      <c r="CK277" s="266"/>
      <c r="CL277" s="42"/>
      <c r="CM277" s="15"/>
    </row>
    <row r="278" spans="1:91" ht="15" thickBot="1">
      <c r="A278" s="5"/>
      <c r="B278" s="5"/>
      <c r="C278" s="5"/>
      <c r="D278" s="6"/>
      <c r="E278" s="6"/>
      <c r="F278" s="6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12"/>
      <c r="W278" s="12"/>
      <c r="X278" s="12"/>
      <c r="Y278" s="12"/>
      <c r="Z278" s="12"/>
      <c r="AA278" s="12"/>
      <c r="AB278" s="12"/>
      <c r="AC278" s="12"/>
      <c r="AD278" s="44"/>
      <c r="AE278" s="44"/>
      <c r="AF278" s="44"/>
      <c r="AG278" s="44"/>
      <c r="AH278" s="44"/>
      <c r="AI278" s="44"/>
      <c r="AJ278" s="5"/>
      <c r="AK278" s="5"/>
      <c r="AL278" s="5"/>
      <c r="AM278" s="8"/>
      <c r="AN278" s="8"/>
      <c r="AO278" s="8"/>
      <c r="AP278" s="11"/>
      <c r="AQ278" s="11"/>
      <c r="AR278" s="5"/>
      <c r="AS278" s="5"/>
      <c r="AT278" s="5"/>
      <c r="AU278" s="44"/>
      <c r="AV278" s="44"/>
      <c r="AW278" s="44"/>
      <c r="AX278" s="44"/>
      <c r="AY278" s="44"/>
      <c r="AZ278" s="5"/>
      <c r="BA278" s="5"/>
      <c r="BB278" s="5"/>
      <c r="BC278" s="5"/>
      <c r="BD278" s="5"/>
      <c r="BE278" s="5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9"/>
      <c r="BQ278" s="9"/>
      <c r="BR278" s="9"/>
      <c r="BS278" s="9"/>
      <c r="BT278" s="9"/>
      <c r="BU278" s="18"/>
      <c r="BV278" s="18"/>
      <c r="BW278" s="18"/>
      <c r="BX278" s="18"/>
      <c r="BY278" s="18"/>
      <c r="BZ278" s="18"/>
      <c r="CA278" s="44"/>
      <c r="CB278" s="44"/>
      <c r="CC278" s="44"/>
      <c r="CD278" s="20"/>
      <c r="CE278" s="42"/>
      <c r="CF278" s="42"/>
      <c r="CG278" s="20"/>
      <c r="CH278" s="15"/>
      <c r="CI278" s="15"/>
      <c r="CJ278" s="20"/>
      <c r="CK278" s="266"/>
      <c r="CL278" s="42"/>
      <c r="CM278" s="15"/>
    </row>
    <row r="279" spans="1:91" ht="15" thickBot="1">
      <c r="A279" s="5"/>
      <c r="B279" s="5"/>
      <c r="C279" s="5"/>
      <c r="D279" s="6"/>
      <c r="E279" s="6"/>
      <c r="F279" s="6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12"/>
      <c r="W279" s="12"/>
      <c r="X279" s="12"/>
      <c r="Y279" s="12"/>
      <c r="Z279" s="12"/>
      <c r="AA279" s="12"/>
      <c r="AB279" s="12"/>
      <c r="AC279" s="12"/>
      <c r="AD279" s="44"/>
      <c r="AE279" s="44"/>
      <c r="AF279" s="44"/>
      <c r="AG279" s="44"/>
      <c r="AH279" s="44"/>
      <c r="AI279" s="44"/>
      <c r="AJ279" s="5"/>
      <c r="AK279" s="5"/>
      <c r="AL279" s="5"/>
      <c r="AM279" s="8"/>
      <c r="AN279" s="8"/>
      <c r="AO279" s="8"/>
      <c r="AP279" s="11"/>
      <c r="AQ279" s="11"/>
      <c r="AR279" s="5"/>
      <c r="AS279" s="5"/>
      <c r="AT279" s="5"/>
      <c r="AU279" s="44"/>
      <c r="AV279" s="44"/>
      <c r="AW279" s="44"/>
      <c r="AX279" s="44"/>
      <c r="AY279" s="44"/>
      <c r="AZ279" s="5"/>
      <c r="BA279" s="5"/>
      <c r="BB279" s="5"/>
      <c r="BC279" s="5"/>
      <c r="BD279" s="5"/>
      <c r="BE279" s="5"/>
      <c r="BF279" s="9"/>
      <c r="BG279" s="9"/>
      <c r="BH279" s="9"/>
      <c r="BI279" s="9"/>
      <c r="BJ279" s="9"/>
      <c r="BK279" s="9"/>
      <c r="BL279" s="9"/>
      <c r="BM279" s="9"/>
      <c r="BN279" s="9"/>
      <c r="BO279" s="9"/>
      <c r="BP279" s="9"/>
      <c r="BQ279" s="9"/>
      <c r="BR279" s="9"/>
      <c r="BS279" s="9"/>
      <c r="BT279" s="9"/>
      <c r="BU279" s="18"/>
      <c r="BV279" s="18"/>
      <c r="BW279" s="18"/>
      <c r="BX279" s="18"/>
      <c r="BY279" s="18"/>
      <c r="BZ279" s="18"/>
      <c r="CA279" s="44"/>
      <c r="CB279" s="44"/>
      <c r="CC279" s="44"/>
      <c r="CD279" s="20"/>
      <c r="CE279" s="42"/>
      <c r="CF279" s="42"/>
      <c r="CG279" s="20"/>
      <c r="CH279" s="15"/>
      <c r="CI279" s="15"/>
      <c r="CJ279" s="20"/>
      <c r="CK279" s="266"/>
      <c r="CL279" s="42"/>
      <c r="CM279" s="15"/>
    </row>
    <row r="280" spans="1:91" ht="15" thickBot="1">
      <c r="A280" s="5"/>
      <c r="B280" s="5"/>
      <c r="C280" s="5"/>
      <c r="D280" s="6"/>
      <c r="E280" s="6"/>
      <c r="F280" s="6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12"/>
      <c r="W280" s="12"/>
      <c r="X280" s="12"/>
      <c r="Y280" s="12"/>
      <c r="Z280" s="12"/>
      <c r="AA280" s="12"/>
      <c r="AB280" s="12"/>
      <c r="AC280" s="12"/>
      <c r="AD280" s="44"/>
      <c r="AE280" s="44"/>
      <c r="AF280" s="44"/>
      <c r="AG280" s="44"/>
      <c r="AH280" s="44"/>
      <c r="AI280" s="44"/>
      <c r="AJ280" s="5"/>
      <c r="AK280" s="5"/>
      <c r="AL280" s="5"/>
      <c r="AM280" s="8"/>
      <c r="AN280" s="8"/>
      <c r="AO280" s="8"/>
      <c r="AP280" s="11"/>
      <c r="AQ280" s="11"/>
      <c r="AR280" s="5"/>
      <c r="AS280" s="5"/>
      <c r="AT280" s="5"/>
      <c r="AU280" s="44"/>
      <c r="AV280" s="44"/>
      <c r="AW280" s="44"/>
      <c r="AX280" s="44"/>
      <c r="AY280" s="44"/>
      <c r="AZ280" s="5"/>
      <c r="BA280" s="5"/>
      <c r="BB280" s="5"/>
      <c r="BC280" s="5"/>
      <c r="BD280" s="5"/>
      <c r="BE280" s="5"/>
      <c r="BF280" s="9"/>
      <c r="BG280" s="9"/>
      <c r="BH280" s="9"/>
      <c r="BI280" s="9"/>
      <c r="BJ280" s="9"/>
      <c r="BK280" s="9"/>
      <c r="BL280" s="9"/>
      <c r="BM280" s="9"/>
      <c r="BN280" s="9"/>
      <c r="BO280" s="9"/>
      <c r="BP280" s="9"/>
      <c r="BQ280" s="9"/>
      <c r="BR280" s="9"/>
      <c r="BS280" s="9"/>
      <c r="BT280" s="9"/>
      <c r="BU280" s="18"/>
      <c r="BV280" s="18"/>
      <c r="BW280" s="18"/>
      <c r="BX280" s="18"/>
      <c r="BY280" s="18"/>
      <c r="BZ280" s="18"/>
      <c r="CA280" s="44"/>
      <c r="CB280" s="44"/>
      <c r="CC280" s="44"/>
      <c r="CD280" s="20"/>
      <c r="CE280" s="42"/>
      <c r="CF280" s="42"/>
      <c r="CG280" s="20"/>
      <c r="CH280" s="15"/>
      <c r="CI280" s="15"/>
      <c r="CJ280" s="20"/>
      <c r="CK280" s="266"/>
      <c r="CL280" s="42"/>
      <c r="CM280" s="15"/>
    </row>
    <row r="281" spans="1:91" ht="15" thickBot="1">
      <c r="A281" s="5"/>
      <c r="B281" s="5"/>
      <c r="C281" s="5"/>
      <c r="D281" s="6"/>
      <c r="E281" s="6"/>
      <c r="F281" s="6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12"/>
      <c r="W281" s="12"/>
      <c r="X281" s="12"/>
      <c r="Y281" s="12"/>
      <c r="Z281" s="12"/>
      <c r="AA281" s="12"/>
      <c r="AB281" s="12"/>
      <c r="AC281" s="12"/>
      <c r="AD281" s="44"/>
      <c r="AE281" s="44"/>
      <c r="AF281" s="44"/>
      <c r="AG281" s="44"/>
      <c r="AH281" s="44"/>
      <c r="AI281" s="44"/>
      <c r="AJ281" s="5"/>
      <c r="AK281" s="5"/>
      <c r="AL281" s="5"/>
      <c r="AM281" s="8"/>
      <c r="AN281" s="8"/>
      <c r="AO281" s="8"/>
      <c r="AP281" s="11"/>
      <c r="AQ281" s="11"/>
      <c r="AR281" s="5"/>
      <c r="AS281" s="5"/>
      <c r="AT281" s="5"/>
      <c r="AU281" s="44"/>
      <c r="AV281" s="44"/>
      <c r="AW281" s="44"/>
      <c r="AX281" s="44"/>
      <c r="AY281" s="44"/>
      <c r="AZ281" s="5"/>
      <c r="BA281" s="5"/>
      <c r="BB281" s="5"/>
      <c r="BC281" s="5"/>
      <c r="BD281" s="5"/>
      <c r="BE281" s="5"/>
      <c r="BF281" s="9"/>
      <c r="BG281" s="9"/>
      <c r="BH281" s="9"/>
      <c r="BI281" s="9"/>
      <c r="BJ281" s="9"/>
      <c r="BK281" s="9"/>
      <c r="BL281" s="9"/>
      <c r="BM281" s="9"/>
      <c r="BN281" s="9"/>
      <c r="BO281" s="9"/>
      <c r="BP281" s="9"/>
      <c r="BQ281" s="9"/>
      <c r="BR281" s="9"/>
      <c r="BS281" s="9"/>
      <c r="BT281" s="9"/>
      <c r="BU281" s="18"/>
      <c r="BV281" s="18"/>
      <c r="BW281" s="18"/>
      <c r="BX281" s="18"/>
      <c r="BY281" s="18"/>
      <c r="BZ281" s="18"/>
      <c r="CA281" s="44"/>
      <c r="CB281" s="44"/>
      <c r="CC281" s="44"/>
      <c r="CD281" s="20"/>
      <c r="CE281" s="42"/>
      <c r="CF281" s="42"/>
      <c r="CG281" s="20"/>
      <c r="CH281" s="15"/>
      <c r="CI281" s="15"/>
      <c r="CJ281" s="20"/>
      <c r="CK281" s="266"/>
      <c r="CL281" s="42"/>
      <c r="CM281" s="15"/>
    </row>
    <row r="282" spans="1:91" ht="15" thickBot="1">
      <c r="A282" s="5"/>
      <c r="B282" s="5"/>
      <c r="C282" s="5"/>
      <c r="D282" s="6"/>
      <c r="E282" s="6"/>
      <c r="F282" s="6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12"/>
      <c r="W282" s="12"/>
      <c r="X282" s="12"/>
      <c r="Y282" s="12"/>
      <c r="Z282" s="12"/>
      <c r="AA282" s="12"/>
      <c r="AB282" s="12"/>
      <c r="AC282" s="12"/>
      <c r="AD282" s="44"/>
      <c r="AE282" s="44"/>
      <c r="AF282" s="44"/>
      <c r="AG282" s="44"/>
      <c r="AH282" s="44"/>
      <c r="AI282" s="44"/>
      <c r="AJ282" s="5"/>
      <c r="AK282" s="5"/>
      <c r="AL282" s="5"/>
      <c r="AM282" s="8"/>
      <c r="AN282" s="8"/>
      <c r="AO282" s="8"/>
      <c r="AP282" s="11"/>
      <c r="AQ282" s="11"/>
      <c r="AR282" s="5"/>
      <c r="AS282" s="5"/>
      <c r="AT282" s="5"/>
      <c r="AU282" s="44"/>
      <c r="AV282" s="44"/>
      <c r="AW282" s="44"/>
      <c r="AX282" s="44"/>
      <c r="AY282" s="44"/>
      <c r="AZ282" s="5"/>
      <c r="BA282" s="5"/>
      <c r="BB282" s="5"/>
      <c r="BC282" s="5"/>
      <c r="BD282" s="5"/>
      <c r="BE282" s="5"/>
      <c r="BF282" s="9"/>
      <c r="BG282" s="9"/>
      <c r="BH282" s="9"/>
      <c r="BI282" s="9"/>
      <c r="BJ282" s="9"/>
      <c r="BK282" s="9"/>
      <c r="BL282" s="9"/>
      <c r="BM282" s="9"/>
      <c r="BN282" s="9"/>
      <c r="BO282" s="9"/>
      <c r="BP282" s="9"/>
      <c r="BQ282" s="9"/>
      <c r="BR282" s="9"/>
      <c r="BS282" s="9"/>
      <c r="BT282" s="9"/>
      <c r="BU282" s="18"/>
      <c r="BV282" s="18"/>
      <c r="BW282" s="18"/>
      <c r="BX282" s="18"/>
      <c r="BY282" s="18"/>
      <c r="BZ282" s="18"/>
      <c r="CA282" s="44"/>
      <c r="CB282" s="44"/>
      <c r="CC282" s="44"/>
      <c r="CD282" s="20"/>
      <c r="CE282" s="42"/>
      <c r="CF282" s="42"/>
      <c r="CG282" s="20"/>
      <c r="CH282" s="15"/>
      <c r="CI282" s="15"/>
      <c r="CJ282" s="20"/>
      <c r="CK282" s="266"/>
      <c r="CL282" s="42"/>
      <c r="CM282" s="15"/>
    </row>
    <row r="283" spans="1:91" ht="15" thickBot="1">
      <c r="A283" s="5"/>
      <c r="B283" s="5"/>
      <c r="C283" s="5"/>
      <c r="D283" s="6"/>
      <c r="E283" s="6"/>
      <c r="F283" s="6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12"/>
      <c r="W283" s="12"/>
      <c r="X283" s="12"/>
      <c r="Y283" s="12"/>
      <c r="Z283" s="12"/>
      <c r="AA283" s="12"/>
      <c r="AB283" s="12"/>
      <c r="AC283" s="12"/>
      <c r="AD283" s="44"/>
      <c r="AE283" s="44"/>
      <c r="AF283" s="44"/>
      <c r="AG283" s="44"/>
      <c r="AH283" s="44"/>
      <c r="AI283" s="44"/>
      <c r="AJ283" s="5"/>
      <c r="AK283" s="5"/>
      <c r="AL283" s="5"/>
      <c r="AM283" s="8"/>
      <c r="AN283" s="8"/>
      <c r="AO283" s="8"/>
      <c r="AP283" s="11"/>
      <c r="AQ283" s="11"/>
      <c r="AR283" s="5"/>
      <c r="AS283" s="5"/>
      <c r="AT283" s="5"/>
      <c r="AU283" s="44"/>
      <c r="AV283" s="44"/>
      <c r="AW283" s="44"/>
      <c r="AX283" s="44"/>
      <c r="AY283" s="44"/>
      <c r="AZ283" s="5"/>
      <c r="BA283" s="5"/>
      <c r="BB283" s="5"/>
      <c r="BC283" s="5"/>
      <c r="BD283" s="5"/>
      <c r="BE283" s="5"/>
      <c r="BF283" s="9"/>
      <c r="BG283" s="9"/>
      <c r="BH283" s="9"/>
      <c r="BI283" s="9"/>
      <c r="BJ283" s="9"/>
      <c r="BK283" s="9"/>
      <c r="BL283" s="9"/>
      <c r="BM283" s="9"/>
      <c r="BN283" s="9"/>
      <c r="BO283" s="9"/>
      <c r="BP283" s="9"/>
      <c r="BQ283" s="9"/>
      <c r="BR283" s="9"/>
      <c r="BS283" s="9"/>
      <c r="BT283" s="9"/>
      <c r="BU283" s="18"/>
      <c r="BV283" s="18"/>
      <c r="BW283" s="18"/>
      <c r="BX283" s="18"/>
      <c r="BY283" s="18"/>
      <c r="BZ283" s="18"/>
      <c r="CA283" s="44"/>
      <c r="CB283" s="44"/>
      <c r="CC283" s="44"/>
      <c r="CD283" s="20"/>
      <c r="CE283" s="42"/>
      <c r="CF283" s="42"/>
      <c r="CG283" s="20"/>
      <c r="CH283" s="15"/>
      <c r="CI283" s="15"/>
      <c r="CJ283" s="20"/>
      <c r="CK283" s="266"/>
      <c r="CL283" s="42"/>
      <c r="CM283" s="15"/>
    </row>
    <row r="284" spans="1:91" ht="15" thickBot="1">
      <c r="A284" s="5"/>
      <c r="B284" s="5"/>
      <c r="C284" s="5"/>
      <c r="D284" s="6"/>
      <c r="E284" s="6"/>
      <c r="F284" s="6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12"/>
      <c r="W284" s="12"/>
      <c r="X284" s="12"/>
      <c r="Y284" s="12"/>
      <c r="Z284" s="12"/>
      <c r="AA284" s="12"/>
      <c r="AB284" s="12"/>
      <c r="AC284" s="12"/>
      <c r="AD284" s="44"/>
      <c r="AE284" s="44"/>
      <c r="AF284" s="44"/>
      <c r="AG284" s="44"/>
      <c r="AH284" s="44"/>
      <c r="AI284" s="44"/>
      <c r="AJ284" s="5"/>
      <c r="AK284" s="5"/>
      <c r="AL284" s="5"/>
      <c r="AM284" s="8"/>
      <c r="AN284" s="8"/>
      <c r="AO284" s="8"/>
      <c r="AP284" s="11"/>
      <c r="AQ284" s="11"/>
      <c r="AR284" s="5"/>
      <c r="AS284" s="5"/>
      <c r="AT284" s="5"/>
      <c r="AU284" s="44"/>
      <c r="AV284" s="44"/>
      <c r="AW284" s="44"/>
      <c r="AX284" s="44"/>
      <c r="AY284" s="44"/>
      <c r="AZ284" s="5"/>
      <c r="BA284" s="5"/>
      <c r="BB284" s="5"/>
      <c r="BC284" s="5"/>
      <c r="BD284" s="5"/>
      <c r="BE284" s="5"/>
      <c r="BF284" s="9"/>
      <c r="BG284" s="9"/>
      <c r="BH284" s="9"/>
      <c r="BI284" s="9"/>
      <c r="BJ284" s="9"/>
      <c r="BK284" s="9"/>
      <c r="BL284" s="9"/>
      <c r="BM284" s="9"/>
      <c r="BN284" s="9"/>
      <c r="BO284" s="9"/>
      <c r="BP284" s="9"/>
      <c r="BQ284" s="9"/>
      <c r="BR284" s="9"/>
      <c r="BS284" s="9"/>
      <c r="BT284" s="9"/>
      <c r="BU284" s="18"/>
      <c r="BV284" s="18"/>
      <c r="BW284" s="18"/>
      <c r="BX284" s="18"/>
      <c r="BY284" s="18"/>
      <c r="BZ284" s="18"/>
      <c r="CA284" s="44"/>
      <c r="CB284" s="44"/>
      <c r="CC284" s="44"/>
      <c r="CD284" s="20"/>
      <c r="CE284" s="42"/>
      <c r="CF284" s="42"/>
      <c r="CG284" s="20"/>
      <c r="CH284" s="15"/>
      <c r="CI284" s="15"/>
      <c r="CJ284" s="20"/>
      <c r="CK284" s="266"/>
      <c r="CL284" s="42"/>
      <c r="CM284" s="15"/>
    </row>
    <row r="285" spans="1:91" ht="15" thickBot="1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2"/>
      <c r="W285" s="12"/>
      <c r="X285" s="12"/>
      <c r="Y285" s="12"/>
      <c r="Z285" s="12"/>
      <c r="AA285" s="12"/>
      <c r="AB285" s="12"/>
      <c r="AC285" s="12"/>
      <c r="AD285" s="44"/>
      <c r="AE285" s="44"/>
      <c r="AF285" s="44"/>
      <c r="AG285" s="44"/>
      <c r="AH285" s="44"/>
      <c r="AI285" s="44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44"/>
      <c r="AV285" s="44"/>
      <c r="AW285" s="44"/>
      <c r="AX285" s="44"/>
      <c r="AY285" s="44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9"/>
      <c r="BV285" s="19"/>
      <c r="BW285" s="19"/>
      <c r="BX285" s="19"/>
      <c r="BY285" s="19"/>
      <c r="BZ285" s="19"/>
      <c r="CA285" s="44"/>
      <c r="CB285" s="44"/>
      <c r="CC285" s="44"/>
      <c r="CD285" s="20"/>
      <c r="CE285" s="42"/>
      <c r="CF285" s="42"/>
      <c r="CG285" s="20"/>
      <c r="CH285" s="15"/>
      <c r="CI285" s="15"/>
      <c r="CJ285" s="20"/>
      <c r="CK285" s="266"/>
      <c r="CL285" s="42"/>
      <c r="CM285" s="15"/>
    </row>
    <row r="286" spans="1:91" ht="15" thickBot="1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2"/>
      <c r="W286" s="12"/>
      <c r="X286" s="12"/>
      <c r="Y286" s="12"/>
      <c r="Z286" s="12"/>
      <c r="AA286" s="12"/>
      <c r="AB286" s="12"/>
      <c r="AC286" s="12"/>
      <c r="AD286" s="44"/>
      <c r="AE286" s="44"/>
      <c r="AF286" s="44"/>
      <c r="AG286" s="44"/>
      <c r="AH286" s="44"/>
      <c r="AI286" s="44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44"/>
      <c r="AV286" s="44"/>
      <c r="AW286" s="44"/>
      <c r="AX286" s="44"/>
      <c r="AY286" s="44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9"/>
      <c r="BV286" s="19"/>
      <c r="BW286" s="19"/>
      <c r="BX286" s="19"/>
      <c r="BY286" s="19"/>
      <c r="BZ286" s="19"/>
      <c r="CA286" s="44"/>
      <c r="CB286" s="44"/>
      <c r="CC286" s="44"/>
      <c r="CD286" s="19"/>
      <c r="CE286" s="19"/>
      <c r="CF286" s="19"/>
      <c r="CG286" s="19"/>
      <c r="CH286" s="19"/>
      <c r="CI286" s="19"/>
      <c r="CJ286" s="19"/>
      <c r="CK286" s="267"/>
      <c r="CL286" s="135"/>
      <c r="CM286" s="19"/>
    </row>
    <row r="287" spans="1:91" ht="15" thickBot="1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2"/>
      <c r="W287" s="12"/>
      <c r="X287" s="12"/>
      <c r="Y287" s="12"/>
      <c r="Z287" s="12"/>
      <c r="AA287" s="12"/>
      <c r="AB287" s="12"/>
      <c r="AC287" s="12"/>
      <c r="AD287" s="44"/>
      <c r="AE287" s="44"/>
      <c r="AF287" s="44"/>
      <c r="AG287" s="44"/>
      <c r="AH287" s="44"/>
      <c r="AI287" s="44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44"/>
      <c r="AV287" s="44"/>
      <c r="AW287" s="44"/>
      <c r="AX287" s="44"/>
      <c r="AY287" s="44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9"/>
      <c r="BV287" s="19"/>
      <c r="BW287" s="19"/>
      <c r="BX287" s="19"/>
      <c r="BY287" s="19"/>
      <c r="BZ287" s="19"/>
      <c r="CA287" s="44"/>
      <c r="CB287" s="44"/>
      <c r="CC287" s="44"/>
      <c r="CD287" s="19"/>
      <c r="CE287" s="19"/>
      <c r="CF287" s="19"/>
      <c r="CG287" s="19"/>
      <c r="CH287" s="19"/>
      <c r="CI287" s="19"/>
      <c r="CJ287" s="19"/>
      <c r="CK287" s="267"/>
      <c r="CL287" s="135"/>
      <c r="CM287" s="19"/>
    </row>
    <row r="288" spans="1:91" ht="15" thickBot="1">
      <c r="H288" s="10"/>
      <c r="I288" s="10"/>
      <c r="V288" s="13"/>
      <c r="W288" s="13"/>
      <c r="X288" s="13"/>
      <c r="Y288" s="13"/>
      <c r="Z288" s="13"/>
      <c r="AA288" s="13"/>
      <c r="AB288" s="13"/>
      <c r="AC288" s="13"/>
      <c r="AD288" s="44"/>
      <c r="AE288" s="44"/>
      <c r="AF288" s="44"/>
      <c r="AG288" s="44"/>
      <c r="AH288" s="44"/>
      <c r="AI288" s="44"/>
      <c r="AU288" s="44"/>
      <c r="AV288" s="44"/>
      <c r="AW288" s="44"/>
      <c r="AX288" s="44"/>
      <c r="AY288" s="44"/>
      <c r="CA288" s="44"/>
      <c r="CB288" s="44"/>
      <c r="CC288" s="44"/>
      <c r="CD288" s="19"/>
      <c r="CE288" s="19"/>
      <c r="CF288" s="19"/>
      <c r="CG288" s="19"/>
      <c r="CH288" s="19"/>
      <c r="CI288" s="19"/>
      <c r="CJ288" s="19"/>
      <c r="CK288" s="267"/>
      <c r="CL288" s="135"/>
      <c r="CM288" s="19"/>
    </row>
    <row r="289" spans="8:81" ht="15" thickBot="1">
      <c r="H289" s="10"/>
      <c r="I289" s="10"/>
      <c r="V289" s="13"/>
      <c r="W289" s="13"/>
      <c r="X289" s="13"/>
      <c r="Y289" s="13"/>
      <c r="Z289" s="13"/>
      <c r="AA289" s="13"/>
      <c r="AB289" s="13"/>
      <c r="AC289" s="13"/>
      <c r="AD289" s="44"/>
      <c r="AE289" s="44"/>
      <c r="AF289" s="44"/>
      <c r="AG289" s="44"/>
      <c r="AH289" s="44"/>
      <c r="AI289" s="44"/>
      <c r="AU289" s="44"/>
      <c r="AV289" s="44"/>
      <c r="AW289" s="44"/>
      <c r="AX289" s="44"/>
      <c r="AY289" s="44"/>
      <c r="CA289" s="44"/>
      <c r="CB289" s="44"/>
      <c r="CC289" s="44"/>
    </row>
    <row r="290" spans="8:81" ht="15" thickBot="1">
      <c r="H290" s="10"/>
      <c r="I290" s="10"/>
      <c r="V290" s="13"/>
      <c r="W290" s="13"/>
      <c r="X290" s="13"/>
      <c r="Y290" s="13"/>
      <c r="Z290" s="13"/>
      <c r="AA290" s="13"/>
      <c r="AB290" s="13"/>
      <c r="AC290" s="13"/>
      <c r="AD290" s="44"/>
      <c r="AE290" s="44"/>
      <c r="AF290" s="44"/>
      <c r="AG290" s="44"/>
      <c r="AH290" s="44"/>
      <c r="AI290" s="44"/>
      <c r="AU290" s="44"/>
      <c r="AV290" s="44"/>
      <c r="AW290" s="44"/>
      <c r="AX290" s="44"/>
      <c r="AY290" s="44"/>
      <c r="CA290" s="44"/>
      <c r="CB290" s="44"/>
      <c r="CC290" s="44"/>
    </row>
    <row r="291" spans="8:81" ht="15" thickBot="1">
      <c r="H291" s="10"/>
      <c r="I291" s="10"/>
      <c r="V291" s="13"/>
      <c r="W291" s="13"/>
      <c r="X291" s="13"/>
      <c r="Y291" s="13"/>
      <c r="Z291" s="13"/>
      <c r="AA291" s="13"/>
      <c r="AB291" s="13"/>
      <c r="AC291" s="13"/>
      <c r="AD291" s="44"/>
      <c r="AE291" s="44"/>
      <c r="AF291" s="44"/>
      <c r="AG291" s="44"/>
      <c r="AH291" s="44"/>
      <c r="AI291" s="44"/>
      <c r="AU291" s="44"/>
      <c r="AV291" s="44"/>
      <c r="AW291" s="44"/>
      <c r="AX291" s="44"/>
      <c r="AY291" s="44"/>
      <c r="CA291" s="44"/>
      <c r="CB291" s="44"/>
      <c r="CC291" s="44"/>
    </row>
    <row r="292" spans="8:81" ht="15" thickBot="1">
      <c r="H292" s="10"/>
      <c r="I292" s="10"/>
      <c r="V292" s="13"/>
      <c r="W292" s="13"/>
      <c r="X292" s="13"/>
      <c r="Y292" s="13"/>
      <c r="Z292" s="13"/>
      <c r="AA292" s="13"/>
      <c r="AB292" s="13"/>
      <c r="AC292" s="13"/>
      <c r="AD292" s="44"/>
      <c r="AE292" s="44"/>
      <c r="AF292" s="44"/>
      <c r="AG292" s="44"/>
      <c r="AH292" s="44"/>
      <c r="AI292" s="44"/>
      <c r="AU292" s="44"/>
      <c r="AV292" s="44"/>
      <c r="AW292" s="44"/>
      <c r="AX292" s="44"/>
      <c r="AY292" s="44"/>
      <c r="CA292" s="44"/>
      <c r="CB292" s="44"/>
      <c r="CC292" s="44"/>
    </row>
    <row r="293" spans="8:81" ht="15" thickBot="1">
      <c r="H293" s="10"/>
      <c r="I293" s="10"/>
      <c r="V293" s="13"/>
      <c r="W293" s="13"/>
      <c r="X293" s="13"/>
      <c r="Y293" s="13"/>
      <c r="Z293" s="13"/>
      <c r="AA293" s="13"/>
      <c r="AB293" s="13"/>
      <c r="AC293" s="13"/>
      <c r="AD293" s="44"/>
      <c r="AE293" s="44"/>
      <c r="AF293" s="44"/>
      <c r="AG293" s="44"/>
      <c r="AH293" s="44"/>
      <c r="AI293" s="44"/>
      <c r="AU293" s="44"/>
      <c r="AV293" s="44"/>
      <c r="AW293" s="44"/>
      <c r="AX293" s="44"/>
      <c r="AY293" s="44"/>
      <c r="CA293" s="44"/>
      <c r="CB293" s="44"/>
      <c r="CC293" s="44"/>
    </row>
    <row r="294" spans="8:81" ht="15" thickBot="1">
      <c r="H294" s="10"/>
      <c r="I294" s="10"/>
      <c r="V294" s="13"/>
      <c r="W294" s="13"/>
      <c r="X294" s="13"/>
      <c r="Y294" s="13"/>
      <c r="Z294" s="13"/>
      <c r="AA294" s="13"/>
      <c r="AB294" s="13"/>
      <c r="AC294" s="13"/>
      <c r="AD294" s="44"/>
      <c r="AE294" s="44"/>
      <c r="AF294" s="44"/>
      <c r="AG294" s="44"/>
      <c r="AH294" s="44"/>
      <c r="AI294" s="44"/>
      <c r="AU294" s="44"/>
      <c r="AV294" s="44"/>
      <c r="AW294" s="44"/>
      <c r="AX294" s="44"/>
      <c r="AY294" s="44"/>
      <c r="CA294" s="44"/>
      <c r="CB294" s="44"/>
      <c r="CC294" s="44"/>
    </row>
    <row r="295" spans="8:81" ht="15" thickBot="1">
      <c r="H295" s="10"/>
      <c r="I295" s="10"/>
      <c r="V295" s="13"/>
      <c r="W295" s="13"/>
      <c r="X295" s="13"/>
      <c r="Y295" s="13"/>
      <c r="Z295" s="13"/>
      <c r="AA295" s="13"/>
      <c r="AB295" s="13"/>
      <c r="AC295" s="13"/>
      <c r="AD295" s="44"/>
      <c r="AE295" s="44"/>
      <c r="AF295" s="44"/>
      <c r="AG295" s="44"/>
      <c r="AH295" s="44"/>
      <c r="AI295" s="44"/>
      <c r="AU295" s="44"/>
      <c r="AV295" s="44"/>
      <c r="AW295" s="44"/>
      <c r="AX295" s="44"/>
      <c r="AY295" s="44"/>
      <c r="CA295" s="44"/>
      <c r="CB295" s="44"/>
      <c r="CC295" s="44"/>
    </row>
    <row r="296" spans="8:81" ht="15" thickBot="1">
      <c r="H296" s="10"/>
      <c r="I296" s="10"/>
      <c r="V296" s="13"/>
      <c r="W296" s="13"/>
      <c r="X296" s="13"/>
      <c r="Y296" s="13"/>
      <c r="Z296" s="13"/>
      <c r="AA296" s="13"/>
      <c r="AB296" s="13"/>
      <c r="AC296" s="13"/>
      <c r="AD296" s="44"/>
      <c r="AE296" s="44"/>
      <c r="AF296" s="44"/>
      <c r="AG296" s="44"/>
      <c r="AH296" s="44"/>
      <c r="AI296" s="44"/>
      <c r="AU296" s="44"/>
      <c r="AV296" s="44"/>
      <c r="AW296" s="44"/>
      <c r="AX296" s="44"/>
      <c r="AY296" s="44"/>
      <c r="CA296" s="44"/>
      <c r="CB296" s="44"/>
      <c r="CC296" s="44"/>
    </row>
    <row r="297" spans="8:81" ht="15" thickBot="1">
      <c r="H297" s="10"/>
      <c r="I297" s="10"/>
      <c r="V297" s="13"/>
      <c r="W297" s="13"/>
      <c r="X297" s="13"/>
      <c r="Y297" s="13"/>
      <c r="Z297" s="13"/>
      <c r="AA297" s="13"/>
      <c r="AB297" s="13"/>
      <c r="AC297" s="13"/>
      <c r="AD297" s="44"/>
      <c r="AE297" s="44"/>
      <c r="AF297" s="44"/>
      <c r="AG297" s="44"/>
      <c r="AH297" s="44"/>
      <c r="AI297" s="44"/>
      <c r="AU297" s="44"/>
      <c r="AV297" s="44"/>
      <c r="AW297" s="44"/>
      <c r="AX297" s="44"/>
      <c r="AY297" s="44"/>
      <c r="CA297" s="44"/>
      <c r="CB297" s="44"/>
      <c r="CC297" s="44"/>
    </row>
    <row r="298" spans="8:81" ht="15" thickBot="1">
      <c r="H298" s="10"/>
      <c r="I298" s="10"/>
      <c r="AD298" s="44"/>
      <c r="AE298" s="44"/>
      <c r="AF298" s="44"/>
      <c r="AG298" s="44"/>
      <c r="AH298" s="44"/>
      <c r="AI298" s="44"/>
      <c r="AU298" s="44"/>
      <c r="AV298" s="44"/>
      <c r="AW298" s="44"/>
      <c r="AX298" s="44"/>
      <c r="AY298" s="44"/>
      <c r="CA298" s="44"/>
      <c r="CB298" s="44"/>
      <c r="CC298" s="44"/>
    </row>
    <row r="299" spans="8:81" ht="15" thickBot="1">
      <c r="H299" s="10"/>
      <c r="I299" s="10"/>
      <c r="AD299" s="44"/>
      <c r="AE299" s="44"/>
      <c r="AF299" s="44"/>
      <c r="AG299" s="44"/>
      <c r="AH299" s="44"/>
      <c r="AI299" s="44"/>
      <c r="AU299" s="44"/>
      <c r="AV299" s="44"/>
      <c r="AW299" s="44"/>
      <c r="AX299" s="44"/>
      <c r="AY299" s="44"/>
      <c r="CA299" s="44"/>
      <c r="CB299" s="44"/>
      <c r="CC299" s="44"/>
    </row>
    <row r="300" spans="8:81" ht="15" thickBot="1">
      <c r="H300" s="10"/>
      <c r="I300" s="10"/>
      <c r="AD300" s="44"/>
      <c r="AE300" s="44"/>
      <c r="AF300" s="44"/>
      <c r="AG300" s="44"/>
      <c r="AH300" s="44"/>
      <c r="AI300" s="44"/>
      <c r="AU300" s="44"/>
      <c r="AV300" s="44"/>
      <c r="AW300" s="44"/>
      <c r="AX300" s="44"/>
      <c r="AY300" s="44"/>
      <c r="CA300" s="44"/>
      <c r="CB300" s="44"/>
      <c r="CC300" s="44"/>
    </row>
    <row r="301" spans="8:81" ht="15" thickBot="1">
      <c r="H301" s="10"/>
      <c r="I301" s="10"/>
      <c r="AD301" s="44"/>
      <c r="AE301" s="44"/>
      <c r="AF301" s="44"/>
      <c r="AG301" s="44"/>
      <c r="AH301" s="44"/>
      <c r="AI301" s="44"/>
      <c r="AU301" s="44"/>
      <c r="AV301" s="44"/>
      <c r="AW301" s="44"/>
      <c r="AX301" s="44"/>
      <c r="AY301" s="44"/>
      <c r="CA301" s="44"/>
      <c r="CB301" s="44"/>
      <c r="CC301" s="44"/>
    </row>
    <row r="302" spans="8:81" ht="15" thickBot="1">
      <c r="H302" s="10"/>
      <c r="I302" s="10"/>
      <c r="AD302" s="44"/>
      <c r="AE302" s="44"/>
      <c r="AF302" s="44"/>
      <c r="AG302" s="44"/>
      <c r="AH302" s="44"/>
      <c r="AI302" s="44"/>
      <c r="AU302" s="44"/>
      <c r="AV302" s="44"/>
      <c r="AW302" s="44"/>
      <c r="AX302" s="44"/>
      <c r="AY302" s="44"/>
      <c r="CA302" s="44"/>
      <c r="CB302" s="44"/>
      <c r="CC302" s="44"/>
    </row>
    <row r="303" spans="8:81" ht="15" thickBot="1">
      <c r="H303" s="10"/>
      <c r="I303" s="10"/>
      <c r="AD303" s="44"/>
      <c r="AE303" s="44"/>
      <c r="AF303" s="44"/>
      <c r="AG303" s="44"/>
      <c r="AH303" s="44"/>
      <c r="AI303" s="44"/>
      <c r="AU303" s="44"/>
      <c r="AV303" s="44"/>
      <c r="AW303" s="44"/>
      <c r="AX303" s="44"/>
      <c r="AY303" s="44"/>
      <c r="CA303" s="44"/>
      <c r="CB303" s="44"/>
      <c r="CC303" s="44"/>
    </row>
    <row r="304" spans="8:81" ht="15" thickBot="1">
      <c r="H304" s="10"/>
      <c r="I304" s="10"/>
      <c r="AD304" s="44"/>
      <c r="AE304" s="44"/>
      <c r="AF304" s="44"/>
      <c r="AG304" s="44"/>
      <c r="AH304" s="44"/>
      <c r="AI304" s="44"/>
      <c r="AU304" s="44"/>
      <c r="AV304" s="44"/>
      <c r="AW304" s="44"/>
      <c r="AX304" s="44"/>
      <c r="AY304" s="44"/>
      <c r="CA304" s="44"/>
      <c r="CB304" s="44"/>
      <c r="CC304" s="44"/>
    </row>
    <row r="305" spans="8:81" ht="15" thickBot="1">
      <c r="H305" s="10"/>
      <c r="I305" s="10"/>
      <c r="AD305" s="44"/>
      <c r="AE305" s="44"/>
      <c r="AF305" s="44"/>
      <c r="AG305" s="44"/>
      <c r="AH305" s="44"/>
      <c r="AI305" s="44"/>
      <c r="AU305" s="44"/>
      <c r="AV305" s="44"/>
      <c r="AW305" s="44"/>
      <c r="AX305" s="44"/>
      <c r="AY305" s="44"/>
      <c r="CA305" s="44"/>
      <c r="CB305" s="44"/>
      <c r="CC305" s="44"/>
    </row>
    <row r="306" spans="8:81" ht="15" thickBot="1">
      <c r="H306" s="10"/>
      <c r="I306" s="10"/>
      <c r="AD306" s="44"/>
      <c r="AE306" s="44"/>
      <c r="AF306" s="44"/>
      <c r="AG306" s="44"/>
      <c r="AH306" s="44"/>
      <c r="AI306" s="44"/>
      <c r="AU306" s="44"/>
      <c r="AV306" s="44"/>
      <c r="AW306" s="44"/>
      <c r="AX306" s="44"/>
      <c r="AY306" s="44"/>
      <c r="CA306" s="44"/>
      <c r="CB306" s="44"/>
      <c r="CC306" s="44"/>
    </row>
    <row r="307" spans="8:81" ht="15" thickBot="1">
      <c r="H307" s="10"/>
      <c r="I307" s="10"/>
      <c r="AD307" s="44"/>
      <c r="AE307" s="44"/>
      <c r="AF307" s="44"/>
      <c r="AG307" s="44"/>
      <c r="AH307" s="44"/>
      <c r="AI307" s="44"/>
      <c r="AU307" s="44"/>
      <c r="AV307" s="44"/>
      <c r="AW307" s="44"/>
      <c r="AX307" s="44"/>
      <c r="AY307" s="44"/>
      <c r="CA307" s="44"/>
      <c r="CB307" s="44"/>
      <c r="CC307" s="44"/>
    </row>
    <row r="308" spans="8:81" ht="15" thickBot="1">
      <c r="H308" s="10"/>
      <c r="I308" s="10"/>
      <c r="AD308" s="44"/>
      <c r="AE308" s="44"/>
      <c r="AF308" s="44"/>
      <c r="AG308" s="44"/>
      <c r="AH308" s="44"/>
      <c r="AI308" s="44"/>
      <c r="AU308" s="44"/>
      <c r="AV308" s="44"/>
      <c r="AW308" s="44"/>
      <c r="AX308" s="44"/>
      <c r="AY308" s="44"/>
      <c r="CA308" s="44"/>
      <c r="CB308" s="44"/>
      <c r="CC308" s="44"/>
    </row>
    <row r="309" spans="8:81" ht="15" thickBot="1">
      <c r="H309" s="10"/>
      <c r="I309" s="10"/>
      <c r="AD309" s="44"/>
      <c r="AE309" s="44"/>
      <c r="AF309" s="44"/>
      <c r="AG309" s="44"/>
      <c r="AH309" s="44"/>
      <c r="AI309" s="44"/>
      <c r="AU309" s="44"/>
      <c r="AV309" s="44"/>
      <c r="AW309" s="44"/>
      <c r="AX309" s="44"/>
      <c r="AY309" s="44"/>
      <c r="CA309" s="44"/>
      <c r="CB309" s="44"/>
      <c r="CC309" s="44"/>
    </row>
    <row r="310" spans="8:81" ht="15" thickBot="1">
      <c r="H310" s="10"/>
      <c r="I310" s="10"/>
      <c r="AD310" s="44"/>
      <c r="AE310" s="44"/>
      <c r="AF310" s="44"/>
      <c r="AG310" s="44"/>
      <c r="AH310" s="44"/>
      <c r="AI310" s="44"/>
      <c r="AU310" s="44"/>
      <c r="AV310" s="44"/>
      <c r="AW310" s="44"/>
      <c r="AX310" s="44"/>
      <c r="AY310" s="44"/>
      <c r="CA310" s="44"/>
      <c r="CB310" s="44"/>
      <c r="CC310" s="44"/>
    </row>
    <row r="311" spans="8:81" ht="15" thickBot="1">
      <c r="H311" s="10"/>
      <c r="I311" s="10"/>
      <c r="AD311" s="44"/>
      <c r="AE311" s="44"/>
      <c r="AF311" s="44"/>
      <c r="AG311" s="44"/>
      <c r="AH311" s="44"/>
      <c r="AI311" s="44"/>
      <c r="AU311" s="44"/>
      <c r="AV311" s="44"/>
      <c r="AW311" s="44"/>
      <c r="AX311" s="44"/>
      <c r="AY311" s="44"/>
      <c r="CA311" s="44"/>
      <c r="CB311" s="44"/>
      <c r="CC311" s="44"/>
    </row>
    <row r="312" spans="8:81" ht="15" thickBot="1">
      <c r="H312" s="10"/>
      <c r="I312" s="10"/>
      <c r="AD312" s="44"/>
      <c r="AE312" s="44"/>
      <c r="AF312" s="44"/>
      <c r="AG312" s="44"/>
      <c r="AH312" s="44"/>
      <c r="AI312" s="44"/>
      <c r="AU312" s="44"/>
      <c r="AV312" s="44"/>
      <c r="AW312" s="44"/>
      <c r="AX312" s="44"/>
      <c r="AY312" s="44"/>
      <c r="CA312" s="44"/>
      <c r="CB312" s="44"/>
      <c r="CC312" s="44"/>
    </row>
    <row r="313" spans="8:81" ht="15" thickBot="1">
      <c r="H313" s="10"/>
      <c r="I313" s="10"/>
      <c r="AD313" s="44"/>
      <c r="AE313" s="44"/>
      <c r="AF313" s="44"/>
      <c r="AG313" s="44"/>
      <c r="AH313" s="44"/>
      <c r="AI313" s="44"/>
      <c r="AU313" s="44"/>
      <c r="AV313" s="44"/>
      <c r="AW313" s="44"/>
      <c r="AX313" s="44"/>
      <c r="AY313" s="44"/>
      <c r="CA313" s="44"/>
      <c r="CB313" s="44"/>
      <c r="CC313" s="44"/>
    </row>
    <row r="314" spans="8:81" ht="15" thickBot="1">
      <c r="H314" s="10"/>
      <c r="I314" s="10"/>
      <c r="AD314" s="44"/>
      <c r="AE314" s="44"/>
      <c r="AF314" s="44"/>
      <c r="AG314" s="44"/>
      <c r="AH314" s="44"/>
      <c r="AI314" s="44"/>
      <c r="AU314" s="44"/>
      <c r="AV314" s="44"/>
      <c r="AW314" s="44"/>
      <c r="AX314" s="44"/>
      <c r="AY314" s="44"/>
      <c r="CA314" s="44"/>
      <c r="CB314" s="44"/>
      <c r="CC314" s="44"/>
    </row>
    <row r="315" spans="8:81" ht="15" thickBot="1">
      <c r="H315" s="10"/>
      <c r="I315" s="10"/>
      <c r="AD315" s="44"/>
      <c r="AE315" s="44"/>
      <c r="AF315" s="44"/>
      <c r="AG315" s="44"/>
      <c r="AH315" s="44"/>
      <c r="AI315" s="44"/>
      <c r="AU315" s="44"/>
      <c r="AV315" s="44"/>
      <c r="AW315" s="44"/>
      <c r="AX315" s="44"/>
      <c r="AY315" s="44"/>
      <c r="CA315" s="44"/>
      <c r="CB315" s="44"/>
      <c r="CC315" s="44"/>
    </row>
    <row r="316" spans="8:81" ht="15" thickBot="1">
      <c r="H316" s="10"/>
      <c r="I316" s="10"/>
      <c r="AD316" s="44"/>
      <c r="AE316" s="44"/>
      <c r="AF316" s="44"/>
      <c r="AG316" s="44"/>
      <c r="AH316" s="44"/>
      <c r="AI316" s="44"/>
      <c r="AU316" s="44"/>
      <c r="AV316" s="44"/>
      <c r="AW316" s="44"/>
      <c r="AX316" s="44"/>
      <c r="AY316" s="44"/>
      <c r="CA316" s="44"/>
      <c r="CB316" s="44"/>
      <c r="CC316" s="44"/>
    </row>
    <row r="317" spans="8:81" ht="15" thickBot="1">
      <c r="H317" s="10"/>
      <c r="I317" s="10"/>
      <c r="AD317" s="44"/>
      <c r="AE317" s="44"/>
      <c r="AF317" s="44"/>
      <c r="AG317" s="44"/>
      <c r="AH317" s="44"/>
      <c r="AI317" s="44"/>
      <c r="AU317" s="44"/>
      <c r="AV317" s="44"/>
      <c r="AW317" s="44"/>
      <c r="AX317" s="44"/>
      <c r="AY317" s="44"/>
      <c r="CA317" s="44"/>
      <c r="CB317" s="44"/>
      <c r="CC317" s="44"/>
    </row>
    <row r="318" spans="8:81" ht="15" thickBot="1">
      <c r="H318" s="10"/>
      <c r="I318" s="10"/>
      <c r="AD318" s="44"/>
      <c r="AE318" s="44"/>
      <c r="AF318" s="44"/>
      <c r="AG318" s="44"/>
      <c r="AH318" s="44"/>
      <c r="AI318" s="44"/>
      <c r="AU318" s="44"/>
      <c r="AV318" s="44"/>
      <c r="AW318" s="44"/>
      <c r="AX318" s="44"/>
      <c r="AY318" s="44"/>
      <c r="CA318" s="44"/>
      <c r="CB318" s="44"/>
      <c r="CC318" s="44"/>
    </row>
    <row r="319" spans="8:81" ht="15" thickBot="1">
      <c r="H319" s="10"/>
      <c r="I319" s="10"/>
      <c r="AD319" s="44"/>
      <c r="AE319" s="44"/>
      <c r="AF319" s="44"/>
      <c r="AG319" s="44"/>
      <c r="AH319" s="44"/>
      <c r="AI319" s="44"/>
      <c r="AU319" s="44"/>
      <c r="AV319" s="44"/>
      <c r="AW319" s="44"/>
      <c r="AX319" s="44"/>
      <c r="AY319" s="44"/>
      <c r="CA319" s="44"/>
      <c r="CB319" s="44"/>
      <c r="CC319" s="44"/>
    </row>
    <row r="320" spans="8:81" ht="15" thickBot="1">
      <c r="H320" s="10"/>
      <c r="I320" s="10"/>
      <c r="AD320" s="44"/>
      <c r="AE320" s="44"/>
      <c r="AF320" s="44"/>
      <c r="AG320" s="44"/>
      <c r="AH320" s="44"/>
      <c r="AI320" s="44"/>
      <c r="AU320" s="44"/>
      <c r="AV320" s="44"/>
      <c r="AW320" s="44"/>
      <c r="AX320" s="44"/>
      <c r="AY320" s="44"/>
      <c r="CA320" s="44"/>
      <c r="CB320" s="44"/>
      <c r="CC320" s="44"/>
    </row>
    <row r="321" spans="8:81" ht="15" thickBot="1">
      <c r="H321" s="10"/>
      <c r="I321" s="10"/>
      <c r="AD321" s="44"/>
      <c r="AE321" s="44"/>
      <c r="AF321" s="44"/>
      <c r="AG321" s="44"/>
      <c r="AH321" s="44"/>
      <c r="AI321" s="44"/>
      <c r="AU321" s="44"/>
      <c r="AV321" s="44"/>
      <c r="AW321" s="44"/>
      <c r="AX321" s="44"/>
      <c r="AY321" s="44"/>
      <c r="CA321" s="44"/>
      <c r="CB321" s="44"/>
      <c r="CC321" s="44"/>
    </row>
    <row r="322" spans="8:81" ht="15" thickBot="1">
      <c r="H322" s="10"/>
      <c r="I322" s="10"/>
      <c r="AD322" s="44"/>
      <c r="AE322" s="44"/>
      <c r="AF322" s="44"/>
      <c r="AG322" s="44"/>
      <c r="AH322" s="44"/>
      <c r="AI322" s="44"/>
      <c r="AU322" s="44"/>
      <c r="AV322" s="44"/>
      <c r="AW322" s="44"/>
      <c r="AX322" s="44"/>
      <c r="AY322" s="44"/>
      <c r="CA322" s="44"/>
      <c r="CB322" s="44"/>
      <c r="CC322" s="44"/>
    </row>
    <row r="323" spans="8:81" ht="15" thickBot="1">
      <c r="H323" s="10"/>
      <c r="I323" s="10"/>
      <c r="AD323" s="44"/>
      <c r="AE323" s="44"/>
      <c r="AF323" s="44"/>
      <c r="AG323" s="44"/>
      <c r="AH323" s="44"/>
      <c r="AI323" s="44"/>
      <c r="AU323" s="44"/>
      <c r="AV323" s="44"/>
      <c r="AW323" s="44"/>
      <c r="AX323" s="44"/>
      <c r="AY323" s="44"/>
      <c r="CA323" s="44"/>
      <c r="CB323" s="44"/>
      <c r="CC323" s="44"/>
    </row>
    <row r="324" spans="8:81" ht="15" thickBot="1">
      <c r="H324" s="10"/>
      <c r="I324" s="10"/>
      <c r="AD324" s="44"/>
      <c r="AE324" s="44"/>
      <c r="AF324" s="44"/>
      <c r="AG324" s="44"/>
      <c r="AH324" s="44"/>
      <c r="AI324" s="44"/>
      <c r="AU324" s="44"/>
      <c r="AV324" s="44"/>
      <c r="AW324" s="44"/>
      <c r="AX324" s="44"/>
      <c r="AY324" s="44"/>
      <c r="CA324" s="44"/>
      <c r="CB324" s="44"/>
      <c r="CC324" s="44"/>
    </row>
    <row r="325" spans="8:81" ht="15" thickBot="1">
      <c r="H325" s="10"/>
      <c r="I325" s="10"/>
      <c r="AD325" s="44"/>
      <c r="AE325" s="44"/>
      <c r="AF325" s="44"/>
      <c r="AG325" s="44"/>
      <c r="AH325" s="44"/>
      <c r="AI325" s="44"/>
      <c r="AU325" s="44"/>
      <c r="AV325" s="44"/>
      <c r="AW325" s="44"/>
      <c r="AX325" s="44"/>
      <c r="AY325" s="44"/>
      <c r="CA325" s="44"/>
      <c r="CB325" s="44"/>
      <c r="CC325" s="44"/>
    </row>
    <row r="326" spans="8:81" ht="15" thickBot="1">
      <c r="H326" s="10"/>
      <c r="I326" s="10"/>
      <c r="AD326" s="44"/>
      <c r="AE326" s="44"/>
      <c r="AF326" s="44"/>
      <c r="AG326" s="44"/>
      <c r="AH326" s="44"/>
      <c r="AI326" s="44"/>
      <c r="AU326" s="44"/>
      <c r="AV326" s="44"/>
      <c r="AW326" s="44"/>
      <c r="AX326" s="44"/>
      <c r="AY326" s="44"/>
      <c r="CA326" s="44"/>
      <c r="CB326" s="44"/>
      <c r="CC326" s="44"/>
    </row>
    <row r="327" spans="8:81" ht="15" thickBot="1">
      <c r="H327" s="10"/>
      <c r="I327" s="10"/>
      <c r="AD327" s="44"/>
      <c r="AE327" s="44"/>
      <c r="AF327" s="44"/>
      <c r="AG327" s="44"/>
      <c r="AH327" s="44"/>
      <c r="AI327" s="44"/>
      <c r="AU327" s="44"/>
      <c r="AV327" s="44"/>
      <c r="AW327" s="44"/>
      <c r="AX327" s="44"/>
      <c r="AY327" s="44"/>
      <c r="CA327" s="44"/>
      <c r="CB327" s="44"/>
      <c r="CC327" s="44"/>
    </row>
    <row r="328" spans="8:81" ht="15" thickBot="1">
      <c r="H328" s="10"/>
      <c r="I328" s="10"/>
      <c r="AD328" s="44"/>
      <c r="AE328" s="44"/>
      <c r="AF328" s="44"/>
      <c r="AG328" s="44"/>
      <c r="AH328" s="44"/>
      <c r="AI328" s="44"/>
      <c r="AU328" s="44"/>
      <c r="AV328" s="44"/>
      <c r="AW328" s="44"/>
      <c r="AX328" s="44"/>
      <c r="AY328" s="44"/>
      <c r="CA328" s="44"/>
      <c r="CB328" s="44"/>
      <c r="CC328" s="44"/>
    </row>
    <row r="329" spans="8:81" ht="15" thickBot="1">
      <c r="H329" s="10"/>
      <c r="I329" s="10"/>
      <c r="AD329" s="44"/>
      <c r="AE329" s="44"/>
      <c r="AF329" s="44"/>
      <c r="AG329" s="44"/>
      <c r="AH329" s="44"/>
      <c r="AI329" s="44"/>
      <c r="AU329" s="44"/>
      <c r="AV329" s="44"/>
      <c r="AW329" s="44"/>
      <c r="AX329" s="44"/>
      <c r="AY329" s="44"/>
      <c r="CA329" s="44"/>
      <c r="CB329" s="44"/>
      <c r="CC329" s="44"/>
    </row>
    <row r="330" spans="8:81" ht="15" thickBot="1">
      <c r="H330" s="10"/>
      <c r="I330" s="10"/>
      <c r="AD330" s="44"/>
      <c r="AE330" s="44"/>
      <c r="AF330" s="44"/>
      <c r="AG330" s="44"/>
      <c r="AH330" s="44"/>
      <c r="AI330" s="44"/>
      <c r="AU330" s="44"/>
      <c r="AV330" s="44"/>
      <c r="AW330" s="44"/>
      <c r="AX330" s="44"/>
      <c r="AY330" s="44"/>
      <c r="CA330" s="44"/>
      <c r="CB330" s="44"/>
      <c r="CC330" s="44"/>
    </row>
    <row r="331" spans="8:81" ht="15" thickBot="1">
      <c r="H331" s="10"/>
      <c r="I331" s="10"/>
      <c r="AD331" s="44"/>
      <c r="AE331" s="44"/>
      <c r="AF331" s="44"/>
      <c r="AG331" s="44"/>
      <c r="AH331" s="44"/>
      <c r="AI331" s="44"/>
      <c r="AU331" s="44"/>
      <c r="AV331" s="44"/>
      <c r="AW331" s="44"/>
      <c r="AX331" s="44"/>
      <c r="AY331" s="44"/>
      <c r="CA331" s="44"/>
      <c r="CB331" s="44"/>
      <c r="CC331" s="44"/>
    </row>
    <row r="332" spans="8:81" ht="15" thickBot="1">
      <c r="H332" s="10"/>
      <c r="I332" s="10"/>
      <c r="AD332" s="44"/>
      <c r="AE332" s="44"/>
      <c r="AF332" s="44"/>
      <c r="AG332" s="44"/>
      <c r="AH332" s="44"/>
      <c r="AI332" s="44"/>
      <c r="AU332" s="44"/>
      <c r="AV332" s="44"/>
      <c r="AW332" s="44"/>
      <c r="AX332" s="44"/>
      <c r="AY332" s="44"/>
      <c r="CA332" s="44"/>
      <c r="CB332" s="44"/>
      <c r="CC332" s="44"/>
    </row>
    <row r="333" spans="8:81" ht="15" thickBot="1">
      <c r="H333" s="10"/>
      <c r="I333" s="10"/>
      <c r="AD333" s="44"/>
      <c r="AE333" s="44"/>
      <c r="AF333" s="44"/>
      <c r="AG333" s="44"/>
      <c r="AH333" s="44"/>
      <c r="AI333" s="44"/>
      <c r="AU333" s="44"/>
      <c r="AV333" s="44"/>
      <c r="AW333" s="44"/>
      <c r="AX333" s="44"/>
      <c r="AY333" s="44"/>
      <c r="CA333" s="44"/>
      <c r="CB333" s="44"/>
      <c r="CC333" s="44"/>
    </row>
    <row r="334" spans="8:81" ht="15" thickBot="1">
      <c r="H334" s="10"/>
      <c r="I334" s="10"/>
      <c r="AD334" s="44"/>
      <c r="AE334" s="44"/>
      <c r="AF334" s="44"/>
      <c r="AG334" s="44"/>
      <c r="AH334" s="44"/>
      <c r="AI334" s="44"/>
      <c r="AU334" s="44"/>
      <c r="AV334" s="44"/>
      <c r="AW334" s="44"/>
      <c r="AX334" s="44"/>
      <c r="AY334" s="44"/>
      <c r="CA334" s="44"/>
      <c r="CB334" s="44"/>
      <c r="CC334" s="44"/>
    </row>
    <row r="335" spans="8:81" ht="15" thickBot="1">
      <c r="H335" s="10"/>
      <c r="I335" s="10"/>
      <c r="AD335" s="44"/>
      <c r="AE335" s="44"/>
      <c r="AF335" s="44"/>
      <c r="AG335" s="44"/>
      <c r="AH335" s="44"/>
      <c r="AI335" s="44"/>
      <c r="AU335" s="44"/>
      <c r="AV335" s="44"/>
      <c r="AW335" s="44"/>
      <c r="AX335" s="44"/>
      <c r="AY335" s="44"/>
      <c r="CA335" s="44"/>
      <c r="CB335" s="44"/>
      <c r="CC335" s="44"/>
    </row>
    <row r="336" spans="8:81" ht="15" thickBot="1">
      <c r="H336" s="10"/>
      <c r="I336" s="10"/>
      <c r="AD336" s="44"/>
      <c r="AE336" s="44"/>
      <c r="AF336" s="44"/>
      <c r="AG336" s="44"/>
      <c r="AH336" s="44"/>
      <c r="AI336" s="44"/>
      <c r="AU336" s="44"/>
      <c r="AV336" s="44"/>
      <c r="AW336" s="44"/>
      <c r="AX336" s="44"/>
      <c r="AY336" s="44"/>
      <c r="CA336" s="44"/>
      <c r="CB336" s="44"/>
      <c r="CC336" s="44"/>
    </row>
    <row r="337" spans="8:81" ht="15" thickBot="1">
      <c r="H337" s="10"/>
      <c r="I337" s="10"/>
      <c r="AD337" s="44"/>
      <c r="AE337" s="44"/>
      <c r="AF337" s="44"/>
      <c r="AG337" s="44"/>
      <c r="AH337" s="44"/>
      <c r="AI337" s="44"/>
      <c r="AU337" s="44"/>
      <c r="AV337" s="44"/>
      <c r="AW337" s="44"/>
      <c r="AX337" s="44"/>
      <c r="AY337" s="44"/>
      <c r="CA337" s="44"/>
      <c r="CB337" s="44"/>
      <c r="CC337" s="44"/>
    </row>
    <row r="338" spans="8:81" ht="15" thickBot="1">
      <c r="H338" s="10"/>
      <c r="I338" s="10"/>
      <c r="AD338" s="44"/>
      <c r="AE338" s="44"/>
      <c r="AF338" s="44"/>
      <c r="AG338" s="44"/>
      <c r="AH338" s="44"/>
      <c r="AI338" s="44"/>
      <c r="AU338" s="44"/>
      <c r="AV338" s="44"/>
      <c r="AW338" s="44"/>
      <c r="AX338" s="44"/>
      <c r="AY338" s="44"/>
      <c r="CA338" s="44"/>
      <c r="CB338" s="44"/>
      <c r="CC338" s="44"/>
    </row>
    <row r="339" spans="8:81" ht="15" thickBot="1">
      <c r="H339" s="10"/>
      <c r="I339" s="10"/>
      <c r="AD339" s="44"/>
      <c r="AE339" s="44"/>
      <c r="AF339" s="44"/>
      <c r="AG339" s="44"/>
      <c r="AH339" s="44"/>
      <c r="AI339" s="44"/>
      <c r="AU339" s="44"/>
      <c r="AV339" s="44"/>
      <c r="AW339" s="44"/>
      <c r="AX339" s="44"/>
      <c r="AY339" s="44"/>
      <c r="CA339" s="44"/>
      <c r="CB339" s="44"/>
      <c r="CC339" s="44"/>
    </row>
    <row r="340" spans="8:81" ht="15" thickBot="1">
      <c r="H340" s="10"/>
      <c r="I340" s="10"/>
      <c r="AD340" s="44"/>
      <c r="AE340" s="44"/>
      <c r="AF340" s="44"/>
      <c r="AG340" s="44"/>
      <c r="AH340" s="44"/>
      <c r="AI340" s="44"/>
      <c r="AU340" s="44"/>
      <c r="AV340" s="44"/>
      <c r="AW340" s="44"/>
      <c r="AX340" s="44"/>
      <c r="AY340" s="44"/>
      <c r="CA340" s="44"/>
      <c r="CB340" s="44"/>
      <c r="CC340" s="44"/>
    </row>
    <row r="341" spans="8:81" ht="15" thickBot="1">
      <c r="H341" s="10"/>
      <c r="I341" s="10"/>
      <c r="AD341" s="44"/>
      <c r="AE341" s="44"/>
      <c r="AF341" s="44"/>
      <c r="AG341" s="44"/>
      <c r="AH341" s="44"/>
      <c r="AI341" s="44"/>
      <c r="AU341" s="44"/>
      <c r="AV341" s="44"/>
      <c r="AW341" s="44"/>
      <c r="AX341" s="44"/>
      <c r="AY341" s="44"/>
      <c r="CA341" s="44"/>
      <c r="CB341" s="44"/>
      <c r="CC341" s="44"/>
    </row>
    <row r="342" spans="8:81" ht="15" thickBot="1">
      <c r="H342" s="10"/>
      <c r="I342" s="10"/>
      <c r="AD342" s="44"/>
      <c r="AE342" s="44"/>
      <c r="AF342" s="44"/>
      <c r="AG342" s="44"/>
      <c r="AH342" s="44"/>
      <c r="AI342" s="44"/>
      <c r="AU342" s="44"/>
      <c r="AV342" s="44"/>
      <c r="AW342" s="44"/>
      <c r="AX342" s="44"/>
      <c r="AY342" s="44"/>
      <c r="CA342" s="44"/>
      <c r="CB342" s="44"/>
      <c r="CC342" s="44"/>
    </row>
    <row r="343" spans="8:81" ht="15" thickBot="1">
      <c r="H343" s="10"/>
      <c r="I343" s="10"/>
      <c r="AD343" s="44"/>
      <c r="AE343" s="44"/>
      <c r="AF343" s="44"/>
      <c r="AG343" s="44"/>
      <c r="AH343" s="44"/>
      <c r="AI343" s="44"/>
      <c r="AU343" s="44"/>
      <c r="AV343" s="44"/>
      <c r="AW343" s="44"/>
      <c r="AX343" s="44"/>
      <c r="AY343" s="44"/>
      <c r="CA343" s="44"/>
      <c r="CB343" s="44"/>
      <c r="CC343" s="44"/>
    </row>
    <row r="344" spans="8:81" ht="15" thickBot="1">
      <c r="H344" s="10"/>
      <c r="I344" s="10"/>
      <c r="AD344" s="44"/>
      <c r="AE344" s="44"/>
      <c r="AF344" s="44"/>
      <c r="AG344" s="44"/>
      <c r="AH344" s="44"/>
      <c r="AI344" s="44"/>
      <c r="AU344" s="44"/>
      <c r="AV344" s="44"/>
      <c r="AW344" s="44"/>
      <c r="AX344" s="44"/>
      <c r="AY344" s="44"/>
      <c r="CA344" s="44"/>
      <c r="CB344" s="44"/>
      <c r="CC344" s="44"/>
    </row>
    <row r="345" spans="8:81" ht="15" thickBot="1">
      <c r="H345" s="10"/>
      <c r="I345" s="10"/>
      <c r="AD345" s="44"/>
      <c r="AE345" s="44"/>
      <c r="AF345" s="44"/>
      <c r="AG345" s="44"/>
      <c r="AH345" s="44"/>
      <c r="AI345" s="44"/>
      <c r="AU345" s="44"/>
      <c r="AV345" s="44"/>
      <c r="AW345" s="44"/>
      <c r="AX345" s="44"/>
      <c r="AY345" s="44"/>
      <c r="CA345" s="44"/>
      <c r="CB345" s="44"/>
      <c r="CC345" s="44"/>
    </row>
    <row r="346" spans="8:81" ht="15" thickBot="1">
      <c r="H346" s="10"/>
      <c r="I346" s="10"/>
      <c r="AD346" s="44"/>
      <c r="AE346" s="44"/>
      <c r="AF346" s="44"/>
      <c r="AG346" s="44"/>
      <c r="AH346" s="44"/>
      <c r="AI346" s="44"/>
      <c r="AU346" s="44"/>
      <c r="AV346" s="44"/>
      <c r="AW346" s="44"/>
      <c r="AX346" s="44"/>
      <c r="AY346" s="44"/>
      <c r="CA346" s="44"/>
      <c r="CB346" s="44"/>
      <c r="CC346" s="44"/>
    </row>
    <row r="347" spans="8:81" ht="15" thickBot="1">
      <c r="H347" s="10"/>
      <c r="I347" s="10"/>
      <c r="AD347" s="44"/>
      <c r="AE347" s="44"/>
      <c r="AF347" s="44"/>
      <c r="AG347" s="44"/>
      <c r="AH347" s="44"/>
      <c r="AI347" s="44"/>
      <c r="AU347" s="44"/>
      <c r="AV347" s="44"/>
      <c r="AW347" s="44"/>
      <c r="AX347" s="44"/>
      <c r="AY347" s="44"/>
      <c r="CA347" s="44"/>
      <c r="CB347" s="44"/>
      <c r="CC347" s="44"/>
    </row>
    <row r="348" spans="8:81" ht="15" thickBot="1">
      <c r="H348" s="10"/>
      <c r="I348" s="10"/>
      <c r="AD348" s="44"/>
      <c r="AE348" s="44"/>
      <c r="AF348" s="44"/>
      <c r="AG348" s="44"/>
      <c r="AH348" s="44"/>
      <c r="AI348" s="44"/>
      <c r="AU348" s="44"/>
      <c r="AV348" s="44"/>
      <c r="AW348" s="44"/>
      <c r="AX348" s="44"/>
      <c r="AY348" s="44"/>
      <c r="CA348" s="44"/>
      <c r="CB348" s="44"/>
      <c r="CC348" s="44"/>
    </row>
    <row r="349" spans="8:81" ht="15" thickBot="1">
      <c r="H349" s="10"/>
      <c r="I349" s="10"/>
      <c r="AD349" s="44"/>
      <c r="AE349" s="44"/>
      <c r="AF349" s="44"/>
      <c r="AG349" s="44"/>
      <c r="AH349" s="44"/>
      <c r="AI349" s="44"/>
      <c r="AU349" s="44"/>
      <c r="AV349" s="44"/>
      <c r="AW349" s="44"/>
      <c r="AX349" s="44"/>
      <c r="AY349" s="44"/>
      <c r="CA349" s="44"/>
      <c r="CB349" s="44"/>
      <c r="CC349" s="44"/>
    </row>
    <row r="350" spans="8:81" ht="15" thickBot="1">
      <c r="H350" s="10"/>
      <c r="I350" s="10"/>
      <c r="AD350" s="44"/>
      <c r="AE350" s="44"/>
      <c r="AF350" s="44"/>
      <c r="AG350" s="44"/>
      <c r="AH350" s="44"/>
      <c r="AI350" s="44"/>
      <c r="AU350" s="44"/>
      <c r="AV350" s="44"/>
      <c r="AW350" s="44"/>
      <c r="AX350" s="44"/>
      <c r="AY350" s="44"/>
      <c r="CA350" s="44"/>
      <c r="CB350" s="44"/>
      <c r="CC350" s="44"/>
    </row>
    <row r="351" spans="8:81" ht="15" thickBot="1">
      <c r="H351" s="10"/>
      <c r="I351" s="10"/>
      <c r="AD351" s="44"/>
      <c r="AE351" s="44"/>
      <c r="AF351" s="44"/>
      <c r="AG351" s="44"/>
      <c r="AH351" s="44"/>
      <c r="AI351" s="44"/>
      <c r="AU351" s="44"/>
      <c r="AV351" s="44"/>
      <c r="AW351" s="44"/>
      <c r="AX351" s="44"/>
      <c r="AY351" s="44"/>
      <c r="CA351" s="44"/>
      <c r="CB351" s="44"/>
      <c r="CC351" s="44"/>
    </row>
    <row r="352" spans="8:81" ht="15" thickBot="1">
      <c r="H352" s="10"/>
      <c r="I352" s="10"/>
      <c r="AD352" s="44"/>
      <c r="AE352" s="44"/>
      <c r="AF352" s="44"/>
      <c r="AG352" s="44"/>
      <c r="AH352" s="44"/>
      <c r="AI352" s="44"/>
      <c r="AU352" s="44"/>
      <c r="AV352" s="44"/>
      <c r="AW352" s="44"/>
      <c r="AX352" s="44"/>
      <c r="AY352" s="44"/>
      <c r="CA352" s="44"/>
      <c r="CB352" s="44"/>
      <c r="CC352" s="44"/>
    </row>
    <row r="353" spans="8:81" ht="15" thickBot="1">
      <c r="H353" s="10"/>
      <c r="I353" s="10"/>
      <c r="AD353" s="44"/>
      <c r="AE353" s="44"/>
      <c r="AF353" s="44"/>
      <c r="AG353" s="44"/>
      <c r="AH353" s="44"/>
      <c r="AI353" s="44"/>
      <c r="AU353" s="44"/>
      <c r="AV353" s="44"/>
      <c r="AW353" s="44"/>
      <c r="AX353" s="44"/>
      <c r="AY353" s="44"/>
      <c r="CA353" s="44"/>
      <c r="CB353" s="44"/>
      <c r="CC353" s="44"/>
    </row>
    <row r="354" spans="8:81" ht="15" thickBot="1">
      <c r="H354" s="10"/>
      <c r="I354" s="10"/>
      <c r="AD354" s="44"/>
      <c r="AE354" s="44"/>
      <c r="AF354" s="44"/>
      <c r="AG354" s="44"/>
      <c r="AH354" s="44"/>
      <c r="AI354" s="44"/>
      <c r="AU354" s="44"/>
      <c r="AV354" s="44"/>
      <c r="AW354" s="44"/>
      <c r="AX354" s="44"/>
      <c r="AY354" s="44"/>
      <c r="CA354" s="44"/>
      <c r="CB354" s="44"/>
      <c r="CC354" s="44"/>
    </row>
    <row r="355" spans="8:81" ht="15" thickBot="1">
      <c r="H355" s="10"/>
      <c r="I355" s="10"/>
      <c r="AD355" s="44"/>
      <c r="AE355" s="44"/>
      <c r="AF355" s="44"/>
      <c r="AG355" s="44"/>
      <c r="AH355" s="44"/>
      <c r="AI355" s="44"/>
      <c r="AU355" s="44"/>
      <c r="AV355" s="44"/>
      <c r="AW355" s="44"/>
      <c r="AX355" s="44"/>
      <c r="AY355" s="44"/>
      <c r="CA355" s="44"/>
      <c r="CB355" s="44"/>
      <c r="CC355" s="44"/>
    </row>
    <row r="356" spans="8:81" ht="15" thickBot="1">
      <c r="H356" s="10"/>
      <c r="I356" s="10"/>
      <c r="AD356" s="44"/>
      <c r="AE356" s="44"/>
      <c r="AF356" s="44"/>
      <c r="AG356" s="44"/>
      <c r="AH356" s="44"/>
      <c r="AI356" s="44"/>
      <c r="AU356" s="44"/>
      <c r="AV356" s="44"/>
      <c r="AW356" s="44"/>
      <c r="AX356" s="44"/>
      <c r="AY356" s="44"/>
      <c r="CA356" s="44"/>
      <c r="CB356" s="44"/>
      <c r="CC356" s="44"/>
    </row>
    <row r="357" spans="8:81" ht="15" thickBot="1">
      <c r="H357" s="10"/>
      <c r="I357" s="10"/>
      <c r="AD357" s="44"/>
      <c r="AE357" s="44"/>
      <c r="AF357" s="44"/>
      <c r="AG357" s="44"/>
      <c r="AH357" s="44"/>
      <c r="AI357" s="44"/>
      <c r="AU357" s="44"/>
      <c r="AV357" s="44"/>
      <c r="AW357" s="44"/>
      <c r="AX357" s="44"/>
      <c r="AY357" s="44"/>
      <c r="CA357" s="44"/>
      <c r="CB357" s="44"/>
      <c r="CC357" s="44"/>
    </row>
    <row r="358" spans="8:81" ht="15" thickBot="1">
      <c r="H358" s="10"/>
      <c r="I358" s="10"/>
      <c r="AD358" s="44"/>
      <c r="AE358" s="44"/>
      <c r="AF358" s="44"/>
      <c r="AG358" s="44"/>
      <c r="AH358" s="44"/>
      <c r="AI358" s="44"/>
      <c r="AU358" s="44"/>
      <c r="AV358" s="44"/>
      <c r="AW358" s="44"/>
      <c r="AX358" s="44"/>
      <c r="AY358" s="44"/>
      <c r="CA358" s="44"/>
      <c r="CB358" s="44"/>
      <c r="CC358" s="44"/>
    </row>
    <row r="359" spans="8:81" ht="15" thickBot="1">
      <c r="H359" s="10"/>
      <c r="I359" s="10"/>
      <c r="AD359" s="44"/>
      <c r="AE359" s="44"/>
      <c r="AF359" s="44"/>
      <c r="AG359" s="44"/>
      <c r="AH359" s="44"/>
      <c r="AI359" s="44"/>
      <c r="AU359" s="44"/>
      <c r="AV359" s="44"/>
      <c r="AW359" s="44"/>
      <c r="AX359" s="44"/>
      <c r="AY359" s="44"/>
      <c r="CA359" s="44"/>
      <c r="CB359" s="44"/>
      <c r="CC359" s="44"/>
    </row>
    <row r="360" spans="8:81" ht="15" thickBot="1">
      <c r="H360" s="10"/>
      <c r="I360" s="10"/>
      <c r="AD360" s="44"/>
      <c r="AE360" s="44"/>
      <c r="AF360" s="44"/>
      <c r="AG360" s="44"/>
      <c r="AH360" s="44"/>
      <c r="AI360" s="44"/>
      <c r="AU360" s="44"/>
      <c r="AV360" s="44"/>
      <c r="AW360" s="44"/>
      <c r="AX360" s="44"/>
      <c r="AY360" s="44"/>
      <c r="CA360" s="44"/>
      <c r="CB360" s="44"/>
      <c r="CC360" s="44"/>
    </row>
    <row r="361" spans="8:81" ht="15" thickBot="1">
      <c r="H361" s="10"/>
      <c r="I361" s="10"/>
      <c r="AD361" s="44"/>
      <c r="AE361" s="44"/>
      <c r="AF361" s="44"/>
      <c r="AG361" s="44"/>
      <c r="AH361" s="44"/>
      <c r="AI361" s="44"/>
      <c r="AU361" s="44"/>
      <c r="AV361" s="44"/>
      <c r="AW361" s="44"/>
      <c r="AX361" s="44"/>
      <c r="AY361" s="44"/>
      <c r="CA361" s="44"/>
      <c r="CB361" s="44"/>
      <c r="CC361" s="44"/>
    </row>
    <row r="362" spans="8:81" ht="15" thickBot="1">
      <c r="H362" s="10"/>
      <c r="I362" s="10"/>
      <c r="AD362" s="44"/>
      <c r="AE362" s="44"/>
      <c r="AF362" s="44"/>
      <c r="AG362" s="44"/>
      <c r="AH362" s="44"/>
      <c r="AI362" s="44"/>
      <c r="AU362" s="44"/>
      <c r="AV362" s="44"/>
      <c r="AW362" s="44"/>
      <c r="AX362" s="44"/>
      <c r="AY362" s="44"/>
      <c r="CA362" s="44"/>
      <c r="CB362" s="44"/>
      <c r="CC362" s="44"/>
    </row>
    <row r="363" spans="8:81" ht="15" thickBot="1">
      <c r="H363" s="10"/>
      <c r="I363" s="10"/>
      <c r="AD363" s="44"/>
      <c r="AE363" s="44"/>
      <c r="AF363" s="44"/>
      <c r="AG363" s="44"/>
      <c r="AH363" s="44"/>
      <c r="AI363" s="44"/>
      <c r="AU363" s="44"/>
      <c r="AV363" s="44"/>
      <c r="AW363" s="44"/>
      <c r="AX363" s="44"/>
      <c r="AY363" s="44"/>
      <c r="CA363" s="44"/>
      <c r="CB363" s="44"/>
      <c r="CC363" s="44"/>
    </row>
    <row r="364" spans="8:81" ht="15" thickBot="1">
      <c r="H364" s="10"/>
      <c r="I364" s="10"/>
      <c r="AD364" s="44"/>
      <c r="AE364" s="44"/>
      <c r="AF364" s="44"/>
      <c r="AG364" s="44"/>
      <c r="AH364" s="44"/>
      <c r="AI364" s="44"/>
      <c r="AU364" s="44"/>
      <c r="AV364" s="44"/>
      <c r="AW364" s="44"/>
      <c r="AX364" s="44"/>
      <c r="AY364" s="44"/>
      <c r="CA364" s="44"/>
      <c r="CB364" s="44"/>
      <c r="CC364" s="44"/>
    </row>
    <row r="365" spans="8:81" ht="15" thickBot="1">
      <c r="H365" s="10"/>
      <c r="I365" s="10"/>
      <c r="AD365" s="44"/>
      <c r="AE365" s="44"/>
      <c r="AF365" s="44"/>
      <c r="AG365" s="44"/>
      <c r="AH365" s="44"/>
      <c r="AI365" s="44"/>
      <c r="AU365" s="44"/>
      <c r="AV365" s="44"/>
      <c r="AW365" s="44"/>
      <c r="AX365" s="44"/>
      <c r="AY365" s="44"/>
      <c r="CA365" s="44"/>
      <c r="CB365" s="44"/>
      <c r="CC365" s="44"/>
    </row>
    <row r="366" spans="8:81" ht="15" thickBot="1">
      <c r="H366" s="10"/>
      <c r="I366" s="10"/>
      <c r="AD366" s="44"/>
      <c r="AE366" s="44"/>
      <c r="AF366" s="44"/>
      <c r="AG366" s="44"/>
      <c r="AH366" s="44"/>
      <c r="AI366" s="44"/>
      <c r="AU366" s="44"/>
      <c r="AV366" s="44"/>
      <c r="AW366" s="44"/>
      <c r="AX366" s="44"/>
      <c r="AY366" s="44"/>
      <c r="CA366" s="44"/>
      <c r="CB366" s="44"/>
      <c r="CC366" s="44"/>
    </row>
    <row r="367" spans="8:81" ht="15" thickBot="1">
      <c r="H367" s="10"/>
      <c r="I367" s="10"/>
      <c r="AD367" s="44"/>
      <c r="AE367" s="44"/>
      <c r="AF367" s="44"/>
      <c r="AG367" s="44"/>
      <c r="AH367" s="44"/>
      <c r="AI367" s="44"/>
      <c r="AU367" s="44"/>
      <c r="AV367" s="44"/>
      <c r="AW367" s="44"/>
      <c r="AX367" s="44"/>
      <c r="AY367" s="44"/>
      <c r="CA367" s="44"/>
      <c r="CB367" s="44"/>
      <c r="CC367" s="44"/>
    </row>
    <row r="368" spans="8:81" ht="15" thickBot="1">
      <c r="H368" s="10"/>
      <c r="I368" s="10"/>
      <c r="AD368" s="44"/>
      <c r="AE368" s="44"/>
      <c r="AF368" s="44"/>
      <c r="AG368" s="44"/>
      <c r="AH368" s="44"/>
      <c r="AI368" s="44"/>
      <c r="AU368" s="44"/>
      <c r="AV368" s="44"/>
      <c r="AW368" s="44"/>
      <c r="AX368" s="44"/>
      <c r="AY368" s="44"/>
      <c r="CA368" s="44"/>
      <c r="CB368" s="44"/>
      <c r="CC368" s="44"/>
    </row>
    <row r="369" spans="8:81" ht="15" thickBot="1">
      <c r="H369" s="10"/>
      <c r="I369" s="10"/>
      <c r="AD369" s="44"/>
      <c r="AE369" s="44"/>
      <c r="AF369" s="44"/>
      <c r="AG369" s="44"/>
      <c r="AH369" s="44"/>
      <c r="AI369" s="44"/>
      <c r="AU369" s="44"/>
      <c r="AV369" s="44"/>
      <c r="AW369" s="44"/>
      <c r="AX369" s="44"/>
      <c r="AY369" s="44"/>
      <c r="CA369" s="44"/>
      <c r="CB369" s="44"/>
      <c r="CC369" s="44"/>
    </row>
    <row r="370" spans="8:81" ht="15" thickBot="1">
      <c r="H370" s="10"/>
      <c r="I370" s="10"/>
      <c r="AD370" s="44"/>
      <c r="AE370" s="44"/>
      <c r="AF370" s="44"/>
      <c r="AG370" s="44"/>
      <c r="AH370" s="44"/>
      <c r="AI370" s="44"/>
      <c r="AU370" s="44"/>
      <c r="AV370" s="44"/>
      <c r="AW370" s="44"/>
      <c r="AX370" s="44"/>
      <c r="AY370" s="44"/>
      <c r="CA370" s="44"/>
      <c r="CB370" s="44"/>
      <c r="CC370" s="44"/>
    </row>
    <row r="371" spans="8:81" ht="15" thickBot="1">
      <c r="H371" s="10"/>
      <c r="I371" s="10"/>
      <c r="AD371" s="44"/>
      <c r="AE371" s="44"/>
      <c r="AF371" s="44"/>
      <c r="AG371" s="44"/>
      <c r="AH371" s="44"/>
      <c r="AI371" s="44"/>
      <c r="AU371" s="44"/>
      <c r="AV371" s="44"/>
      <c r="AW371" s="44"/>
      <c r="AX371" s="44"/>
      <c r="AY371" s="44"/>
      <c r="CA371" s="44"/>
      <c r="CB371" s="44"/>
      <c r="CC371" s="44"/>
    </row>
    <row r="372" spans="8:81" ht="15" thickBot="1">
      <c r="H372" s="10"/>
      <c r="I372" s="10"/>
      <c r="AD372" s="44"/>
      <c r="AE372" s="44"/>
      <c r="AF372" s="44"/>
      <c r="AG372" s="44"/>
      <c r="AH372" s="44"/>
      <c r="AI372" s="44"/>
      <c r="AU372" s="44"/>
      <c r="AV372" s="44"/>
      <c r="AW372" s="44"/>
      <c r="AX372" s="44"/>
      <c r="AY372" s="44"/>
      <c r="CA372" s="44"/>
      <c r="CB372" s="44"/>
      <c r="CC372" s="44"/>
    </row>
    <row r="373" spans="8:81" ht="15" thickBot="1">
      <c r="H373" s="10"/>
      <c r="I373" s="10"/>
      <c r="AD373" s="44"/>
      <c r="AE373" s="44"/>
      <c r="AF373" s="44"/>
      <c r="AG373" s="44"/>
      <c r="AH373" s="44"/>
      <c r="AI373" s="44"/>
      <c r="AU373" s="44"/>
      <c r="AV373" s="44"/>
      <c r="AW373" s="44"/>
      <c r="AX373" s="44"/>
      <c r="AY373" s="44"/>
      <c r="CA373" s="44"/>
      <c r="CB373" s="44"/>
      <c r="CC373" s="44"/>
    </row>
    <row r="374" spans="8:81" ht="15" thickBot="1">
      <c r="H374" s="10"/>
      <c r="I374" s="10"/>
      <c r="AD374" s="44"/>
      <c r="AE374" s="44"/>
      <c r="AF374" s="44"/>
      <c r="AG374" s="44"/>
      <c r="AH374" s="44"/>
      <c r="AI374" s="44"/>
      <c r="AU374" s="44"/>
      <c r="AV374" s="44"/>
      <c r="AW374" s="44"/>
      <c r="AX374" s="44"/>
      <c r="AY374" s="44"/>
      <c r="CA374" s="44"/>
      <c r="CB374" s="44"/>
      <c r="CC374" s="44"/>
    </row>
    <row r="375" spans="8:81" ht="15" thickBot="1">
      <c r="H375" s="10"/>
      <c r="I375" s="10"/>
      <c r="AD375" s="44"/>
      <c r="AE375" s="44"/>
      <c r="AF375" s="44"/>
      <c r="AG375" s="44"/>
      <c r="AH375" s="44"/>
      <c r="AI375" s="44"/>
      <c r="AU375" s="44"/>
      <c r="AV375" s="44"/>
      <c r="AW375" s="44"/>
      <c r="AX375" s="44"/>
      <c r="AY375" s="44"/>
      <c r="CA375" s="44"/>
      <c r="CB375" s="44"/>
      <c r="CC375" s="44"/>
    </row>
    <row r="376" spans="8:81" ht="15" thickBot="1">
      <c r="H376" s="10"/>
      <c r="I376" s="10"/>
      <c r="AD376" s="44"/>
      <c r="AE376" s="44"/>
      <c r="AF376" s="44"/>
      <c r="AG376" s="44"/>
      <c r="AH376" s="44"/>
      <c r="AI376" s="44"/>
      <c r="AU376" s="44"/>
      <c r="AV376" s="44"/>
      <c r="AW376" s="44"/>
      <c r="AX376" s="44"/>
      <c r="AY376" s="44"/>
      <c r="CA376" s="44"/>
      <c r="CB376" s="44"/>
      <c r="CC376" s="44"/>
    </row>
    <row r="377" spans="8:81" ht="15" thickBot="1">
      <c r="H377" s="10"/>
      <c r="I377" s="10"/>
      <c r="AD377" s="44"/>
      <c r="AE377" s="44"/>
      <c r="AF377" s="44"/>
      <c r="AG377" s="44"/>
      <c r="AH377" s="44"/>
      <c r="AI377" s="44"/>
      <c r="AU377" s="44"/>
      <c r="AV377" s="44"/>
      <c r="AW377" s="44"/>
      <c r="AX377" s="44"/>
      <c r="AY377" s="44"/>
      <c r="CA377" s="44"/>
      <c r="CB377" s="44"/>
      <c r="CC377" s="44"/>
    </row>
    <row r="378" spans="8:81" ht="15" thickBot="1">
      <c r="H378" s="10"/>
      <c r="I378" s="10"/>
      <c r="AD378" s="44"/>
      <c r="AE378" s="44"/>
      <c r="AF378" s="44"/>
      <c r="AG378" s="44"/>
      <c r="AH378" s="44"/>
      <c r="AI378" s="44"/>
      <c r="AU378" s="44"/>
      <c r="AV378" s="44"/>
      <c r="AW378" s="44"/>
      <c r="AX378" s="44"/>
      <c r="AY378" s="44"/>
      <c r="CA378" s="44"/>
      <c r="CB378" s="44"/>
      <c r="CC378" s="44"/>
    </row>
    <row r="379" spans="8:81" ht="15" thickBot="1">
      <c r="H379" s="10"/>
      <c r="I379" s="10"/>
      <c r="AD379" s="44"/>
      <c r="AE379" s="44"/>
      <c r="AF379" s="44"/>
      <c r="AG379" s="44"/>
      <c r="AH379" s="44"/>
      <c r="AI379" s="44"/>
      <c r="AU379" s="44"/>
      <c r="AV379" s="44"/>
      <c r="AW379" s="44"/>
      <c r="AX379" s="44"/>
      <c r="AY379" s="44"/>
      <c r="CA379" s="44"/>
      <c r="CB379" s="44"/>
      <c r="CC379" s="44"/>
    </row>
    <row r="380" spans="8:81" ht="15" thickBot="1">
      <c r="H380" s="10"/>
      <c r="I380" s="10"/>
      <c r="AD380" s="44"/>
      <c r="AE380" s="44"/>
      <c r="AF380" s="44"/>
      <c r="AG380" s="44"/>
      <c r="AH380" s="44"/>
      <c r="AI380" s="44"/>
      <c r="AU380" s="44"/>
      <c r="AV380" s="44"/>
      <c r="AW380" s="44"/>
      <c r="AX380" s="44"/>
      <c r="AY380" s="44"/>
      <c r="CA380" s="44"/>
      <c r="CB380" s="44"/>
      <c r="CC380" s="44"/>
    </row>
    <row r="381" spans="8:81" ht="15" thickBot="1">
      <c r="H381" s="10"/>
      <c r="I381" s="10"/>
      <c r="AD381" s="44"/>
      <c r="AE381" s="44"/>
      <c r="AF381" s="44"/>
      <c r="AG381" s="44"/>
      <c r="AH381" s="44"/>
      <c r="AI381" s="44"/>
      <c r="AU381" s="44"/>
      <c r="AV381" s="44"/>
      <c r="AW381" s="44"/>
      <c r="AX381" s="44"/>
      <c r="AY381" s="44"/>
      <c r="CA381" s="44"/>
      <c r="CB381" s="44"/>
      <c r="CC381" s="44"/>
    </row>
    <row r="382" spans="8:81" ht="15" thickBot="1">
      <c r="H382" s="10"/>
      <c r="I382" s="10"/>
      <c r="AD382" s="44"/>
      <c r="AE382" s="44"/>
      <c r="AF382" s="44"/>
      <c r="AG382" s="44"/>
      <c r="AH382" s="44"/>
      <c r="AI382" s="44"/>
      <c r="AU382" s="44"/>
      <c r="AV382" s="44"/>
      <c r="AW382" s="44"/>
      <c r="AX382" s="44"/>
      <c r="AY382" s="44"/>
    </row>
    <row r="383" spans="8:81" ht="15" thickBot="1">
      <c r="H383" s="10"/>
      <c r="I383" s="10"/>
      <c r="AD383" s="44"/>
      <c r="AE383" s="44"/>
      <c r="AF383" s="44"/>
      <c r="AG383" s="44"/>
      <c r="AH383" s="44"/>
      <c r="AI383" s="44"/>
      <c r="AU383" s="44"/>
      <c r="AV383" s="44"/>
      <c r="AW383" s="44"/>
      <c r="AX383" s="44"/>
      <c r="AY383" s="44"/>
    </row>
    <row r="384" spans="8:81" ht="15" thickBot="1">
      <c r="H384" s="10"/>
      <c r="I384" s="10"/>
      <c r="AD384" s="44"/>
      <c r="AE384" s="44"/>
      <c r="AF384" s="44"/>
      <c r="AG384" s="44"/>
      <c r="AH384" s="44"/>
      <c r="AI384" s="44"/>
      <c r="AU384" s="44"/>
      <c r="AV384" s="44"/>
      <c r="AW384" s="44"/>
      <c r="AX384" s="44"/>
      <c r="AY384" s="44"/>
    </row>
    <row r="385" spans="8:51" ht="15" thickBot="1">
      <c r="H385" s="10"/>
      <c r="I385" s="10"/>
      <c r="AD385" s="44"/>
      <c r="AE385" s="44"/>
      <c r="AF385" s="44"/>
      <c r="AG385" s="44"/>
      <c r="AH385" s="44"/>
      <c r="AI385" s="44"/>
      <c r="AU385" s="44"/>
      <c r="AV385" s="44"/>
      <c r="AW385" s="44"/>
      <c r="AX385" s="44"/>
      <c r="AY385" s="44"/>
    </row>
    <row r="386" spans="8:51" ht="15" thickBot="1">
      <c r="H386" s="10"/>
      <c r="I386" s="10"/>
      <c r="AD386" s="44"/>
      <c r="AE386" s="44"/>
      <c r="AF386" s="44"/>
      <c r="AG386" s="44"/>
      <c r="AH386" s="44"/>
      <c r="AI386" s="44"/>
      <c r="AU386" s="44"/>
      <c r="AV386" s="44"/>
      <c r="AW386" s="44"/>
      <c r="AX386" s="44"/>
      <c r="AY386" s="44"/>
    </row>
    <row r="387" spans="8:51" ht="15" thickBot="1">
      <c r="H387" s="10"/>
      <c r="I387" s="10"/>
      <c r="AD387" s="44"/>
      <c r="AE387" s="44"/>
      <c r="AF387" s="44"/>
      <c r="AG387" s="44"/>
      <c r="AH387" s="44"/>
      <c r="AI387" s="44"/>
      <c r="AU387" s="44"/>
      <c r="AV387" s="44"/>
      <c r="AW387" s="44"/>
      <c r="AX387" s="44"/>
      <c r="AY387" s="44"/>
    </row>
    <row r="388" spans="8:51" ht="15" thickBot="1">
      <c r="H388" s="10"/>
      <c r="I388" s="10"/>
      <c r="AD388" s="44"/>
      <c r="AE388" s="44"/>
      <c r="AF388" s="44"/>
      <c r="AG388" s="44"/>
      <c r="AH388" s="44"/>
      <c r="AI388" s="44"/>
      <c r="AU388" s="44"/>
      <c r="AV388" s="44"/>
      <c r="AW388" s="44"/>
      <c r="AX388" s="44"/>
      <c r="AY388" s="44"/>
    </row>
    <row r="389" spans="8:51" ht="15" thickBot="1">
      <c r="H389" s="10"/>
      <c r="I389" s="10"/>
      <c r="AD389" s="44"/>
      <c r="AE389" s="44"/>
      <c r="AF389" s="44"/>
      <c r="AG389" s="44"/>
      <c r="AH389" s="44"/>
      <c r="AI389" s="44"/>
      <c r="AU389" s="44"/>
      <c r="AV389" s="44"/>
      <c r="AW389" s="44"/>
      <c r="AX389" s="44"/>
      <c r="AY389" s="44"/>
    </row>
    <row r="390" spans="8:51" ht="15" thickBot="1">
      <c r="H390" s="10"/>
      <c r="I390" s="10"/>
      <c r="AD390" s="44"/>
      <c r="AE390" s="44"/>
      <c r="AF390" s="44"/>
      <c r="AG390" s="44"/>
      <c r="AH390" s="44"/>
      <c r="AI390" s="44"/>
      <c r="AU390" s="44"/>
      <c r="AV390" s="44"/>
      <c r="AW390" s="44"/>
      <c r="AX390" s="44"/>
      <c r="AY390" s="44"/>
    </row>
    <row r="391" spans="8:51" ht="15" thickBot="1">
      <c r="H391" s="10"/>
      <c r="I391" s="10"/>
      <c r="AD391" s="44"/>
      <c r="AE391" s="44"/>
      <c r="AF391" s="44"/>
      <c r="AG391" s="44"/>
      <c r="AH391" s="44"/>
      <c r="AI391" s="44"/>
      <c r="AU391" s="44"/>
      <c r="AV391" s="44"/>
      <c r="AW391" s="44"/>
      <c r="AX391" s="44"/>
      <c r="AY391" s="44"/>
    </row>
    <row r="392" spans="8:51" ht="15" thickBot="1">
      <c r="H392" s="10"/>
      <c r="I392" s="10"/>
      <c r="AD392" s="44"/>
      <c r="AE392" s="44"/>
      <c r="AF392" s="44"/>
      <c r="AG392" s="44"/>
      <c r="AH392" s="44"/>
      <c r="AI392" s="44"/>
      <c r="AU392" s="44"/>
      <c r="AV392" s="44"/>
      <c r="AW392" s="44"/>
      <c r="AX392" s="44"/>
      <c r="AY392" s="44"/>
    </row>
    <row r="393" spans="8:51" ht="15" thickBot="1">
      <c r="H393" s="10"/>
      <c r="I393" s="10"/>
      <c r="AD393" s="44"/>
      <c r="AE393" s="44"/>
      <c r="AF393" s="44"/>
      <c r="AG393" s="44"/>
      <c r="AH393" s="44"/>
      <c r="AI393" s="44"/>
      <c r="AU393" s="44"/>
      <c r="AV393" s="44"/>
      <c r="AW393" s="44"/>
      <c r="AX393" s="44"/>
      <c r="AY393" s="44"/>
    </row>
    <row r="394" spans="8:51" ht="15" thickBot="1">
      <c r="H394" s="10"/>
      <c r="I394" s="10"/>
      <c r="AD394" s="44"/>
      <c r="AE394" s="44"/>
      <c r="AF394" s="44"/>
      <c r="AG394" s="44"/>
      <c r="AH394" s="44"/>
      <c r="AI394" s="44"/>
      <c r="AU394" s="44"/>
      <c r="AV394" s="44"/>
      <c r="AW394" s="44"/>
      <c r="AX394" s="44"/>
      <c r="AY394" s="44"/>
    </row>
    <row r="395" spans="8:51" ht="15" thickBot="1">
      <c r="H395" s="10"/>
      <c r="I395" s="10"/>
      <c r="AD395" s="44"/>
      <c r="AE395" s="44"/>
      <c r="AF395" s="44"/>
      <c r="AG395" s="44"/>
      <c r="AH395" s="44"/>
      <c r="AI395" s="44"/>
      <c r="AU395" s="44"/>
      <c r="AV395" s="44"/>
      <c r="AW395" s="44"/>
      <c r="AX395" s="44"/>
      <c r="AY395" s="44"/>
    </row>
    <row r="396" spans="8:51" ht="15" thickBot="1">
      <c r="H396" s="10"/>
      <c r="I396" s="10"/>
      <c r="AD396" s="44"/>
      <c r="AE396" s="44"/>
      <c r="AF396" s="44"/>
      <c r="AG396" s="44"/>
      <c r="AH396" s="44"/>
      <c r="AI396" s="44"/>
      <c r="AU396" s="44"/>
      <c r="AV396" s="44"/>
      <c r="AW396" s="44"/>
      <c r="AX396" s="44"/>
      <c r="AY396" s="44"/>
    </row>
    <row r="397" spans="8:51" ht="15" thickBot="1">
      <c r="H397" s="10"/>
      <c r="I397" s="10"/>
      <c r="AD397" s="44"/>
      <c r="AE397" s="44"/>
      <c r="AF397" s="44"/>
      <c r="AG397" s="44"/>
      <c r="AH397" s="44"/>
      <c r="AI397" s="44"/>
      <c r="AU397" s="44"/>
      <c r="AV397" s="44"/>
      <c r="AW397" s="44"/>
      <c r="AX397" s="44"/>
      <c r="AY397" s="44"/>
    </row>
    <row r="398" spans="8:51" ht="15" thickBot="1">
      <c r="H398" s="10"/>
      <c r="I398" s="10"/>
      <c r="AD398" s="44"/>
      <c r="AE398" s="44"/>
      <c r="AF398" s="44"/>
      <c r="AG398" s="44"/>
      <c r="AH398" s="44"/>
      <c r="AI398" s="44"/>
      <c r="AU398" s="44"/>
      <c r="AV398" s="44"/>
      <c r="AW398" s="44"/>
      <c r="AX398" s="44"/>
      <c r="AY398" s="44"/>
    </row>
    <row r="399" spans="8:51" ht="15" thickBot="1">
      <c r="H399" s="10"/>
      <c r="I399" s="10"/>
      <c r="AD399" s="44"/>
      <c r="AE399" s="44"/>
      <c r="AF399" s="44"/>
      <c r="AG399" s="44"/>
      <c r="AH399" s="44"/>
      <c r="AI399" s="44"/>
      <c r="AU399" s="44"/>
      <c r="AV399" s="44"/>
      <c r="AW399" s="44"/>
      <c r="AX399" s="44"/>
      <c r="AY399" s="44"/>
    </row>
    <row r="400" spans="8:51" ht="15" thickBot="1">
      <c r="H400" s="10"/>
      <c r="I400" s="10"/>
      <c r="AD400" s="44"/>
      <c r="AE400" s="44"/>
      <c r="AF400" s="44"/>
      <c r="AG400" s="44"/>
      <c r="AH400" s="44"/>
      <c r="AI400" s="44"/>
      <c r="AU400" s="44"/>
      <c r="AV400" s="44"/>
      <c r="AW400" s="44"/>
      <c r="AX400" s="44"/>
      <c r="AY400" s="44"/>
    </row>
    <row r="401" spans="8:51" ht="15" thickBot="1">
      <c r="H401" s="10"/>
      <c r="I401" s="10"/>
      <c r="AD401" s="44"/>
      <c r="AE401" s="44"/>
      <c r="AF401" s="44"/>
      <c r="AG401" s="44"/>
      <c r="AH401" s="44"/>
      <c r="AI401" s="44"/>
      <c r="AU401" s="44"/>
      <c r="AV401" s="44"/>
      <c r="AW401" s="44"/>
      <c r="AX401" s="44"/>
      <c r="AY401" s="44"/>
    </row>
    <row r="402" spans="8:51" ht="15" thickBot="1">
      <c r="H402" s="10"/>
      <c r="I402" s="10"/>
      <c r="AD402" s="44"/>
      <c r="AE402" s="44"/>
      <c r="AF402" s="44"/>
      <c r="AG402" s="44"/>
      <c r="AH402" s="44"/>
      <c r="AI402" s="44"/>
      <c r="AU402" s="44"/>
      <c r="AV402" s="44"/>
      <c r="AW402" s="44"/>
      <c r="AX402" s="44"/>
      <c r="AY402" s="44"/>
    </row>
    <row r="403" spans="8:51" ht="15" thickBot="1">
      <c r="H403" s="10"/>
      <c r="I403" s="10"/>
      <c r="AD403" s="44"/>
      <c r="AE403" s="44"/>
      <c r="AF403" s="44"/>
      <c r="AG403" s="44"/>
      <c r="AH403" s="44"/>
      <c r="AI403" s="44"/>
      <c r="AU403" s="44"/>
      <c r="AV403" s="44"/>
      <c r="AW403" s="44"/>
      <c r="AX403" s="44"/>
      <c r="AY403" s="44"/>
    </row>
    <row r="404" spans="8:51" ht="15" thickBot="1">
      <c r="H404" s="10"/>
      <c r="I404" s="10"/>
      <c r="AD404" s="44"/>
      <c r="AE404" s="44"/>
      <c r="AF404" s="44"/>
      <c r="AG404" s="44"/>
      <c r="AH404" s="44"/>
      <c r="AI404" s="44"/>
      <c r="AU404" s="44"/>
      <c r="AV404" s="44"/>
      <c r="AW404" s="44"/>
      <c r="AX404" s="44"/>
      <c r="AY404" s="44"/>
    </row>
    <row r="405" spans="8:51" ht="15" thickBot="1">
      <c r="H405" s="10"/>
      <c r="I405" s="10"/>
      <c r="AD405" s="44"/>
      <c r="AE405" s="44"/>
      <c r="AF405" s="44"/>
      <c r="AG405" s="44"/>
      <c r="AH405" s="44"/>
      <c r="AI405" s="44"/>
      <c r="AU405" s="44"/>
      <c r="AV405" s="44"/>
      <c r="AW405" s="44"/>
      <c r="AX405" s="44"/>
      <c r="AY405" s="44"/>
    </row>
    <row r="406" spans="8:51" ht="15" thickBot="1">
      <c r="H406" s="10"/>
      <c r="I406" s="10"/>
      <c r="AD406" s="44"/>
      <c r="AE406" s="44"/>
      <c r="AF406" s="44"/>
      <c r="AG406" s="44"/>
      <c r="AH406" s="44"/>
      <c r="AI406" s="44"/>
      <c r="AU406" s="44"/>
      <c r="AV406" s="44"/>
      <c r="AW406" s="44"/>
      <c r="AX406" s="44"/>
      <c r="AY406" s="44"/>
    </row>
    <row r="407" spans="8:51" ht="15" thickBot="1">
      <c r="H407" s="10"/>
      <c r="I407" s="10"/>
      <c r="AD407" s="44"/>
      <c r="AE407" s="44"/>
      <c r="AF407" s="44"/>
      <c r="AG407" s="44"/>
      <c r="AH407" s="44"/>
      <c r="AI407" s="44"/>
      <c r="AU407" s="44"/>
      <c r="AV407" s="44"/>
      <c r="AW407" s="44"/>
      <c r="AX407" s="44"/>
      <c r="AY407" s="44"/>
    </row>
    <row r="408" spans="8:51" ht="15" thickBot="1">
      <c r="H408" s="10"/>
      <c r="I408" s="10"/>
      <c r="AD408" s="44"/>
      <c r="AE408" s="44"/>
      <c r="AF408" s="44"/>
      <c r="AG408" s="44"/>
      <c r="AH408" s="44"/>
      <c r="AI408" s="44"/>
      <c r="AU408" s="44"/>
      <c r="AV408" s="44"/>
      <c r="AW408" s="44"/>
      <c r="AX408" s="44"/>
      <c r="AY408" s="44"/>
    </row>
    <row r="409" spans="8:51" ht="15" thickBot="1">
      <c r="H409" s="10"/>
      <c r="I409" s="10"/>
      <c r="AD409" s="44"/>
      <c r="AE409" s="44"/>
      <c r="AF409" s="44"/>
      <c r="AG409" s="44"/>
      <c r="AH409" s="44"/>
      <c r="AI409" s="44"/>
      <c r="AU409" s="44"/>
      <c r="AV409" s="44"/>
      <c r="AW409" s="44"/>
      <c r="AX409" s="44"/>
      <c r="AY409" s="44"/>
    </row>
    <row r="410" spans="8:51" ht="15" thickBot="1">
      <c r="H410" s="10"/>
      <c r="I410" s="10"/>
      <c r="AD410" s="44"/>
      <c r="AE410" s="44"/>
      <c r="AF410" s="44"/>
      <c r="AG410" s="44"/>
      <c r="AH410" s="44"/>
      <c r="AI410" s="44"/>
      <c r="AU410" s="44"/>
      <c r="AV410" s="44"/>
      <c r="AW410" s="44"/>
      <c r="AX410" s="44"/>
      <c r="AY410" s="44"/>
    </row>
    <row r="411" spans="8:51" ht="15" thickBot="1">
      <c r="H411" s="10"/>
      <c r="I411" s="10"/>
      <c r="AD411" s="44"/>
      <c r="AE411" s="44"/>
      <c r="AF411" s="44"/>
      <c r="AG411" s="44"/>
      <c r="AH411" s="44"/>
      <c r="AI411" s="44"/>
      <c r="AU411" s="44"/>
      <c r="AV411" s="44"/>
      <c r="AW411" s="44"/>
      <c r="AX411" s="44"/>
      <c r="AY411" s="44"/>
    </row>
    <row r="412" spans="8:51" ht="15" thickBot="1">
      <c r="H412" s="10"/>
      <c r="I412" s="10"/>
      <c r="AD412" s="44"/>
      <c r="AE412" s="44"/>
      <c r="AF412" s="44"/>
      <c r="AG412" s="44"/>
      <c r="AH412" s="44"/>
      <c r="AI412" s="44"/>
      <c r="AU412" s="44"/>
      <c r="AV412" s="44"/>
      <c r="AW412" s="44"/>
      <c r="AX412" s="44"/>
      <c r="AY412" s="44"/>
    </row>
    <row r="413" spans="8:51" ht="15" thickBot="1">
      <c r="H413" s="10"/>
      <c r="I413" s="10"/>
      <c r="AD413" s="44"/>
      <c r="AE413" s="44"/>
      <c r="AF413" s="44"/>
      <c r="AG413" s="44"/>
      <c r="AH413" s="44"/>
      <c r="AI413" s="44"/>
      <c r="AU413" s="44"/>
      <c r="AV413" s="44"/>
      <c r="AW413" s="44"/>
      <c r="AX413" s="44"/>
      <c r="AY413" s="44"/>
    </row>
    <row r="414" spans="8:51" ht="15" thickBot="1">
      <c r="H414" s="10"/>
      <c r="I414" s="10"/>
      <c r="AD414" s="44"/>
      <c r="AE414" s="44"/>
      <c r="AF414" s="44"/>
      <c r="AG414" s="44"/>
      <c r="AH414" s="44"/>
      <c r="AI414" s="44"/>
      <c r="AU414" s="44"/>
      <c r="AV414" s="44"/>
      <c r="AW414" s="44"/>
      <c r="AX414" s="44"/>
      <c r="AY414" s="44"/>
    </row>
    <row r="415" spans="8:51" ht="15" thickBot="1">
      <c r="H415" s="10"/>
      <c r="I415" s="10"/>
      <c r="AD415" s="44"/>
      <c r="AE415" s="44"/>
      <c r="AF415" s="44"/>
      <c r="AG415" s="44"/>
      <c r="AH415" s="44"/>
      <c r="AI415" s="44"/>
      <c r="AU415" s="44"/>
      <c r="AV415" s="44"/>
      <c r="AW415" s="44"/>
      <c r="AX415" s="44"/>
      <c r="AY415" s="44"/>
    </row>
    <row r="416" spans="8:51" ht="15" thickBot="1">
      <c r="H416" s="10"/>
      <c r="I416" s="10"/>
      <c r="AD416" s="44"/>
      <c r="AE416" s="44"/>
      <c r="AF416" s="44"/>
      <c r="AG416" s="44"/>
      <c r="AH416" s="44"/>
      <c r="AI416" s="44"/>
      <c r="AU416" s="44"/>
      <c r="AV416" s="44"/>
      <c r="AW416" s="44"/>
      <c r="AX416" s="44"/>
      <c r="AY416" s="44"/>
    </row>
    <row r="417" spans="8:51" ht="15" thickBot="1">
      <c r="H417" s="10"/>
      <c r="I417" s="10"/>
      <c r="AD417" s="44"/>
      <c r="AE417" s="44"/>
      <c r="AF417" s="44"/>
      <c r="AG417" s="44"/>
      <c r="AH417" s="44"/>
      <c r="AI417" s="44"/>
      <c r="AU417" s="44"/>
      <c r="AV417" s="44"/>
      <c r="AW417" s="44"/>
      <c r="AX417" s="44"/>
      <c r="AY417" s="44"/>
    </row>
    <row r="418" spans="8:51" ht="15" thickBot="1">
      <c r="H418" s="10"/>
      <c r="I418" s="10"/>
      <c r="AD418" s="44"/>
      <c r="AE418" s="44"/>
      <c r="AF418" s="44"/>
      <c r="AG418" s="44"/>
      <c r="AH418" s="44"/>
      <c r="AI418" s="44"/>
      <c r="AU418" s="44"/>
      <c r="AV418" s="44"/>
      <c r="AW418" s="44"/>
      <c r="AX418" s="44"/>
      <c r="AY418" s="44"/>
    </row>
    <row r="419" spans="8:51" ht="15" thickBot="1">
      <c r="H419" s="10"/>
      <c r="I419" s="10"/>
      <c r="AD419" s="44"/>
      <c r="AE419" s="44"/>
      <c r="AF419" s="44"/>
      <c r="AG419" s="44"/>
      <c r="AH419" s="44"/>
      <c r="AI419" s="44"/>
      <c r="AU419" s="44"/>
      <c r="AV419" s="44"/>
      <c r="AW419" s="44"/>
      <c r="AX419" s="44"/>
      <c r="AY419" s="44"/>
    </row>
    <row r="420" spans="8:51" ht="15" thickBot="1">
      <c r="H420" s="10"/>
      <c r="I420" s="10"/>
      <c r="AD420" s="44"/>
      <c r="AE420" s="44"/>
      <c r="AF420" s="44"/>
      <c r="AG420" s="44"/>
      <c r="AH420" s="44"/>
      <c r="AI420" s="44"/>
      <c r="AU420" s="44"/>
      <c r="AV420" s="44"/>
      <c r="AW420" s="44"/>
      <c r="AX420" s="44"/>
      <c r="AY420" s="44"/>
    </row>
    <row r="421" spans="8:51" ht="15" thickBot="1">
      <c r="H421" s="10"/>
      <c r="I421" s="10"/>
      <c r="AD421" s="44"/>
      <c r="AE421" s="44"/>
      <c r="AF421" s="44"/>
      <c r="AG421" s="44"/>
      <c r="AH421" s="44"/>
      <c r="AI421" s="44"/>
      <c r="AU421" s="44"/>
      <c r="AV421" s="44"/>
      <c r="AW421" s="44"/>
      <c r="AX421" s="44"/>
      <c r="AY421" s="44"/>
    </row>
    <row r="422" spans="8:51" ht="15" thickBot="1">
      <c r="H422" s="10"/>
      <c r="I422" s="10"/>
      <c r="AD422" s="44"/>
      <c r="AE422" s="44"/>
      <c r="AF422" s="44"/>
      <c r="AG422" s="44"/>
      <c r="AH422" s="44"/>
      <c r="AI422" s="44"/>
      <c r="AU422" s="44"/>
      <c r="AV422" s="44"/>
      <c r="AW422" s="44"/>
      <c r="AX422" s="44"/>
      <c r="AY422" s="44"/>
    </row>
    <row r="423" spans="8:51" ht="15" thickBot="1">
      <c r="H423" s="10"/>
      <c r="I423" s="10"/>
      <c r="AD423" s="44"/>
      <c r="AE423" s="44"/>
      <c r="AF423" s="44"/>
      <c r="AG423" s="44"/>
      <c r="AH423" s="44"/>
      <c r="AI423" s="44"/>
      <c r="AU423" s="44"/>
      <c r="AV423" s="44"/>
      <c r="AW423" s="44"/>
      <c r="AX423" s="44"/>
      <c r="AY423" s="44"/>
    </row>
    <row r="424" spans="8:51" ht="15" thickBot="1">
      <c r="H424" s="10"/>
      <c r="I424" s="10"/>
      <c r="AD424" s="44"/>
      <c r="AE424" s="44"/>
      <c r="AF424" s="44"/>
      <c r="AG424" s="44"/>
      <c r="AH424" s="44"/>
      <c r="AI424" s="44"/>
      <c r="AU424" s="44"/>
      <c r="AV424" s="44"/>
      <c r="AW424" s="44"/>
      <c r="AX424" s="44"/>
      <c r="AY424" s="44"/>
    </row>
    <row r="425" spans="8:51" ht="15" thickBot="1">
      <c r="H425" s="10"/>
      <c r="I425" s="10"/>
      <c r="AD425" s="44"/>
      <c r="AE425" s="44"/>
      <c r="AF425" s="44"/>
      <c r="AG425" s="44"/>
      <c r="AH425" s="44"/>
      <c r="AI425" s="44"/>
      <c r="AU425" s="44"/>
      <c r="AV425" s="44"/>
      <c r="AW425" s="44"/>
      <c r="AX425" s="44"/>
      <c r="AY425" s="44"/>
    </row>
    <row r="426" spans="8:51" ht="15" thickBot="1">
      <c r="H426" s="10"/>
      <c r="I426" s="10"/>
      <c r="AD426" s="44"/>
      <c r="AE426" s="44"/>
      <c r="AF426" s="44"/>
      <c r="AG426" s="44"/>
      <c r="AH426" s="44"/>
      <c r="AI426" s="44"/>
      <c r="AU426" s="44"/>
      <c r="AV426" s="44"/>
      <c r="AW426" s="44"/>
      <c r="AX426" s="44"/>
      <c r="AY426" s="44"/>
    </row>
    <row r="427" spans="8:51" ht="15" thickBot="1">
      <c r="H427" s="10"/>
      <c r="I427" s="10"/>
      <c r="AD427" s="44"/>
      <c r="AE427" s="44"/>
      <c r="AF427" s="44"/>
      <c r="AG427" s="44"/>
      <c r="AH427" s="44"/>
      <c r="AI427" s="44"/>
      <c r="AU427" s="44"/>
      <c r="AV427" s="44"/>
      <c r="AW427" s="44"/>
      <c r="AX427" s="44"/>
      <c r="AY427" s="44"/>
    </row>
    <row r="428" spans="8:51" ht="15" thickBot="1">
      <c r="H428" s="10"/>
      <c r="I428" s="10"/>
      <c r="AD428" s="44"/>
      <c r="AE428" s="44"/>
      <c r="AF428" s="44"/>
      <c r="AG428" s="44"/>
      <c r="AH428" s="44"/>
      <c r="AI428" s="44"/>
      <c r="AU428" s="44"/>
      <c r="AV428" s="44"/>
      <c r="AW428" s="44"/>
      <c r="AX428" s="44"/>
      <c r="AY428" s="44"/>
    </row>
    <row r="429" spans="8:51" ht="15" thickBot="1">
      <c r="H429" s="10"/>
      <c r="I429" s="10"/>
      <c r="AD429" s="44"/>
      <c r="AE429" s="44"/>
      <c r="AF429" s="44"/>
      <c r="AG429" s="44"/>
      <c r="AH429" s="44"/>
      <c r="AI429" s="44"/>
      <c r="AU429" s="44"/>
      <c r="AV429" s="44"/>
      <c r="AW429" s="44"/>
      <c r="AX429" s="44"/>
      <c r="AY429" s="44"/>
    </row>
    <row r="430" spans="8:51" ht="15" thickBot="1">
      <c r="H430" s="10"/>
      <c r="I430" s="10"/>
      <c r="AD430" s="44"/>
      <c r="AE430" s="44"/>
      <c r="AF430" s="44"/>
      <c r="AG430" s="44"/>
      <c r="AH430" s="44"/>
      <c r="AI430" s="44"/>
      <c r="AU430" s="44"/>
      <c r="AV430" s="44"/>
      <c r="AW430" s="44"/>
      <c r="AX430" s="44"/>
      <c r="AY430" s="44"/>
    </row>
    <row r="431" spans="8:51" ht="15" thickBot="1">
      <c r="H431" s="10"/>
      <c r="I431" s="10"/>
      <c r="AD431" s="44"/>
      <c r="AE431" s="44"/>
      <c r="AF431" s="44"/>
      <c r="AG431" s="44"/>
      <c r="AH431" s="44"/>
      <c r="AI431" s="44"/>
      <c r="AU431" s="44"/>
      <c r="AV431" s="44"/>
      <c r="AW431" s="44"/>
      <c r="AX431" s="44"/>
      <c r="AY431" s="44"/>
    </row>
    <row r="432" spans="8:51" ht="15" thickBot="1">
      <c r="H432" s="10"/>
      <c r="I432" s="10"/>
      <c r="AD432" s="44"/>
      <c r="AE432" s="44"/>
      <c r="AF432" s="44"/>
      <c r="AG432" s="44"/>
      <c r="AH432" s="44"/>
      <c r="AI432" s="44"/>
      <c r="AU432" s="44"/>
      <c r="AV432" s="44"/>
      <c r="AW432" s="44"/>
      <c r="AX432" s="44"/>
      <c r="AY432" s="44"/>
    </row>
    <row r="433" spans="8:51" ht="15" thickBot="1">
      <c r="H433" s="10"/>
      <c r="I433" s="10"/>
      <c r="AD433" s="44"/>
      <c r="AE433" s="44"/>
      <c r="AF433" s="44"/>
      <c r="AG433" s="44"/>
      <c r="AH433" s="44"/>
      <c r="AI433" s="44"/>
      <c r="AU433" s="44"/>
      <c r="AV433" s="44"/>
      <c r="AW433" s="44"/>
      <c r="AX433" s="44"/>
      <c r="AY433" s="44"/>
    </row>
    <row r="434" spans="8:51" ht="15" thickBot="1">
      <c r="H434" s="10"/>
      <c r="I434" s="10"/>
      <c r="AD434" s="44"/>
      <c r="AE434" s="44"/>
      <c r="AF434" s="44"/>
      <c r="AG434" s="44"/>
      <c r="AH434" s="44"/>
      <c r="AI434" s="44"/>
      <c r="AU434" s="44"/>
      <c r="AV434" s="44"/>
      <c r="AW434" s="44"/>
      <c r="AX434" s="44"/>
      <c r="AY434" s="44"/>
    </row>
    <row r="435" spans="8:51" ht="15" thickBot="1">
      <c r="H435" s="10"/>
      <c r="I435" s="10"/>
      <c r="AD435" s="44"/>
      <c r="AE435" s="44"/>
      <c r="AF435" s="44"/>
      <c r="AG435" s="44"/>
      <c r="AH435" s="44"/>
      <c r="AI435" s="44"/>
      <c r="AU435" s="44"/>
      <c r="AV435" s="44"/>
      <c r="AW435" s="44"/>
      <c r="AX435" s="44"/>
      <c r="AY435" s="44"/>
    </row>
    <row r="436" spans="8:51" ht="15" thickBot="1">
      <c r="H436" s="10"/>
      <c r="I436" s="10"/>
      <c r="AD436" s="44"/>
      <c r="AE436" s="44"/>
      <c r="AF436" s="44"/>
      <c r="AG436" s="44"/>
      <c r="AH436" s="44"/>
      <c r="AI436" s="44"/>
      <c r="AU436" s="44"/>
      <c r="AV436" s="44"/>
      <c r="AW436" s="44"/>
      <c r="AX436" s="44"/>
      <c r="AY436" s="44"/>
    </row>
    <row r="437" spans="8:51" ht="15" thickBot="1">
      <c r="H437" s="10"/>
      <c r="I437" s="10"/>
      <c r="AD437" s="44"/>
      <c r="AE437" s="44"/>
      <c r="AF437" s="44"/>
      <c r="AG437" s="44"/>
      <c r="AH437" s="44"/>
      <c r="AI437" s="44"/>
      <c r="AU437" s="44"/>
      <c r="AV437" s="44"/>
      <c r="AW437" s="44"/>
      <c r="AX437" s="44"/>
      <c r="AY437" s="44"/>
    </row>
    <row r="438" spans="8:51" ht="15" thickBot="1">
      <c r="H438" s="10"/>
      <c r="I438" s="10"/>
      <c r="AD438" s="44"/>
      <c r="AE438" s="44"/>
      <c r="AF438" s="44"/>
      <c r="AG438" s="44"/>
      <c r="AH438" s="44"/>
      <c r="AI438" s="44"/>
      <c r="AU438" s="44"/>
      <c r="AV438" s="44"/>
      <c r="AW438" s="44"/>
      <c r="AX438" s="44"/>
      <c r="AY438" s="44"/>
    </row>
    <row r="439" spans="8:51" ht="15" thickBot="1">
      <c r="H439" s="10"/>
      <c r="I439" s="10"/>
      <c r="AD439" s="44"/>
      <c r="AE439" s="44"/>
      <c r="AF439" s="44"/>
      <c r="AG439" s="44"/>
      <c r="AH439" s="44"/>
      <c r="AI439" s="44"/>
      <c r="AU439" s="44"/>
      <c r="AV439" s="44"/>
      <c r="AW439" s="44"/>
      <c r="AX439" s="44"/>
      <c r="AY439" s="44"/>
    </row>
    <row r="440" spans="8:51" ht="15" thickBot="1">
      <c r="H440" s="10"/>
      <c r="I440" s="10"/>
      <c r="AD440" s="44"/>
      <c r="AE440" s="44"/>
      <c r="AF440" s="44"/>
      <c r="AG440" s="44"/>
      <c r="AH440" s="44"/>
      <c r="AI440" s="44"/>
      <c r="AU440" s="44"/>
      <c r="AV440" s="44"/>
      <c r="AW440" s="44"/>
      <c r="AX440" s="44"/>
      <c r="AY440" s="44"/>
    </row>
    <row r="441" spans="8:51" ht="15" thickBot="1">
      <c r="H441" s="10"/>
      <c r="I441" s="10"/>
      <c r="AD441" s="44"/>
      <c r="AE441" s="44"/>
      <c r="AF441" s="44"/>
      <c r="AG441" s="44"/>
      <c r="AH441" s="44"/>
      <c r="AI441" s="44"/>
      <c r="AU441" s="44"/>
      <c r="AV441" s="44"/>
      <c r="AW441" s="44"/>
      <c r="AX441" s="44"/>
      <c r="AY441" s="44"/>
    </row>
    <row r="442" spans="8:51" ht="15" thickBot="1">
      <c r="H442" s="10"/>
      <c r="I442" s="10"/>
      <c r="AD442" s="44"/>
      <c r="AE442" s="44"/>
      <c r="AF442" s="44"/>
      <c r="AG442" s="44"/>
      <c r="AH442" s="44"/>
      <c r="AI442" s="44"/>
      <c r="AU442" s="44"/>
      <c r="AV442" s="44"/>
      <c r="AW442" s="44"/>
      <c r="AX442" s="44"/>
      <c r="AY442" s="44"/>
    </row>
    <row r="443" spans="8:51" ht="15" thickBot="1">
      <c r="H443" s="10"/>
      <c r="I443" s="10"/>
      <c r="AD443" s="44"/>
      <c r="AE443" s="44"/>
      <c r="AF443" s="44"/>
      <c r="AG443" s="44"/>
      <c r="AH443" s="44"/>
      <c r="AI443" s="44"/>
      <c r="AU443" s="44"/>
      <c r="AV443" s="44"/>
      <c r="AW443" s="44"/>
      <c r="AX443" s="44"/>
      <c r="AY443" s="44"/>
    </row>
    <row r="444" spans="8:51" ht="15" thickBot="1">
      <c r="H444" s="10"/>
      <c r="I444" s="10"/>
      <c r="AD444" s="44"/>
      <c r="AE444" s="44"/>
      <c r="AF444" s="44"/>
      <c r="AG444" s="44"/>
      <c r="AH444" s="44"/>
      <c r="AI444" s="44"/>
      <c r="AU444" s="44"/>
      <c r="AV444" s="44"/>
      <c r="AW444" s="44"/>
      <c r="AX444" s="44"/>
      <c r="AY444" s="44"/>
    </row>
    <row r="445" spans="8:51" ht="15" thickBot="1">
      <c r="H445" s="10"/>
      <c r="I445" s="10"/>
      <c r="AD445" s="44"/>
      <c r="AE445" s="44"/>
      <c r="AF445" s="44"/>
      <c r="AG445" s="44"/>
      <c r="AH445" s="44"/>
      <c r="AI445" s="44"/>
      <c r="AU445" s="44"/>
      <c r="AV445" s="44"/>
      <c r="AW445" s="44"/>
      <c r="AX445" s="44"/>
      <c r="AY445" s="44"/>
    </row>
    <row r="446" spans="8:51" ht="15" thickBot="1">
      <c r="H446" s="10"/>
      <c r="I446" s="10"/>
      <c r="AD446" s="44"/>
      <c r="AE446" s="44"/>
      <c r="AF446" s="44"/>
      <c r="AG446" s="44"/>
      <c r="AH446" s="44"/>
      <c r="AI446" s="44"/>
      <c r="AU446" s="44"/>
      <c r="AV446" s="44"/>
      <c r="AW446" s="44"/>
      <c r="AX446" s="44"/>
      <c r="AY446" s="44"/>
    </row>
    <row r="447" spans="8:51" ht="15" thickBot="1">
      <c r="H447" s="10"/>
      <c r="I447" s="10"/>
      <c r="AD447" s="44"/>
      <c r="AE447" s="44"/>
      <c r="AF447" s="44"/>
      <c r="AG447" s="44"/>
      <c r="AH447" s="44"/>
      <c r="AI447" s="44"/>
      <c r="AU447" s="44"/>
      <c r="AV447" s="44"/>
      <c r="AW447" s="44"/>
      <c r="AX447" s="44"/>
      <c r="AY447" s="44"/>
    </row>
    <row r="448" spans="8:51" ht="15" thickBot="1">
      <c r="H448" s="10"/>
      <c r="I448" s="10"/>
      <c r="AD448" s="44"/>
      <c r="AE448" s="44"/>
      <c r="AF448" s="44"/>
      <c r="AG448" s="44"/>
      <c r="AH448" s="44"/>
      <c r="AI448" s="44"/>
      <c r="AU448" s="44"/>
      <c r="AV448" s="44"/>
      <c r="AW448" s="44"/>
      <c r="AX448" s="44"/>
      <c r="AY448" s="44"/>
    </row>
    <row r="449" spans="8:51" ht="15" thickBot="1">
      <c r="H449" s="10"/>
      <c r="I449" s="10"/>
      <c r="AD449" s="44"/>
      <c r="AE449" s="44"/>
      <c r="AF449" s="44"/>
      <c r="AG449" s="44"/>
      <c r="AH449" s="44"/>
      <c r="AI449" s="44"/>
      <c r="AU449" s="44"/>
      <c r="AV449" s="44"/>
      <c r="AW449" s="44"/>
      <c r="AX449" s="44"/>
      <c r="AY449" s="44"/>
    </row>
    <row r="450" spans="8:51" ht="15" thickBot="1">
      <c r="H450" s="10"/>
      <c r="I450" s="10"/>
      <c r="AD450" s="44"/>
      <c r="AE450" s="44"/>
      <c r="AF450" s="44"/>
      <c r="AG450" s="44"/>
      <c r="AH450" s="44"/>
      <c r="AI450" s="44"/>
      <c r="AU450" s="44"/>
      <c r="AV450" s="44"/>
      <c r="AW450" s="44"/>
      <c r="AX450" s="44"/>
      <c r="AY450" s="44"/>
    </row>
    <row r="451" spans="8:51" ht="15" thickBot="1">
      <c r="H451" s="10"/>
      <c r="I451" s="10"/>
      <c r="AD451" s="44"/>
      <c r="AE451" s="44"/>
      <c r="AF451" s="44"/>
      <c r="AG451" s="44"/>
      <c r="AH451" s="44"/>
      <c r="AI451" s="44"/>
      <c r="AU451" s="44"/>
      <c r="AV451" s="44"/>
      <c r="AW451" s="44"/>
      <c r="AX451" s="44"/>
      <c r="AY451" s="44"/>
    </row>
    <row r="452" spans="8:51" ht="15" thickBot="1">
      <c r="H452" s="10"/>
      <c r="I452" s="10"/>
      <c r="AD452" s="44"/>
      <c r="AE452" s="44"/>
      <c r="AF452" s="44"/>
      <c r="AG452" s="44"/>
      <c r="AH452" s="44"/>
      <c r="AI452" s="44"/>
      <c r="AU452" s="44"/>
      <c r="AV452" s="44"/>
      <c r="AW452" s="44"/>
      <c r="AX452" s="44"/>
      <c r="AY452" s="44"/>
    </row>
    <row r="453" spans="8:51" ht="15" thickBot="1">
      <c r="H453" s="10"/>
      <c r="I453" s="10"/>
      <c r="AD453" s="44"/>
      <c r="AE453" s="44"/>
      <c r="AF453" s="44"/>
      <c r="AG453" s="44"/>
      <c r="AH453" s="44"/>
      <c r="AI453" s="44"/>
      <c r="AU453" s="44"/>
      <c r="AV453" s="44"/>
      <c r="AW453" s="44"/>
      <c r="AX453" s="44"/>
      <c r="AY453" s="44"/>
    </row>
    <row r="454" spans="8:51" ht="15" thickBot="1">
      <c r="H454" s="10"/>
      <c r="I454" s="10"/>
      <c r="AD454" s="44"/>
      <c r="AE454" s="44"/>
      <c r="AF454" s="44"/>
      <c r="AG454" s="44"/>
      <c r="AH454" s="44"/>
      <c r="AI454" s="44"/>
      <c r="AU454" s="44"/>
      <c r="AV454" s="44"/>
      <c r="AW454" s="44"/>
      <c r="AX454" s="44"/>
      <c r="AY454" s="44"/>
    </row>
    <row r="455" spans="8:51" ht="15" thickBot="1">
      <c r="H455" s="10"/>
      <c r="I455" s="10"/>
      <c r="AD455" s="44"/>
      <c r="AE455" s="44"/>
      <c r="AF455" s="44"/>
      <c r="AG455" s="44"/>
      <c r="AH455" s="44"/>
      <c r="AI455" s="44"/>
      <c r="AU455" s="44"/>
      <c r="AV455" s="44"/>
      <c r="AW455" s="44"/>
      <c r="AX455" s="44"/>
      <c r="AY455" s="44"/>
    </row>
    <row r="456" spans="8:51" ht="15" thickBot="1">
      <c r="H456" s="10"/>
      <c r="I456" s="10"/>
      <c r="AD456" s="44"/>
      <c r="AE456" s="44"/>
      <c r="AF456" s="44"/>
      <c r="AG456" s="44"/>
      <c r="AH456" s="44"/>
      <c r="AI456" s="44"/>
      <c r="AU456" s="44"/>
      <c r="AV456" s="44"/>
      <c r="AW456" s="44"/>
      <c r="AX456" s="44"/>
      <c r="AY456" s="44"/>
    </row>
    <row r="457" spans="8:51" ht="15" thickBot="1">
      <c r="H457" s="10"/>
      <c r="I457" s="10"/>
      <c r="AD457" s="44"/>
      <c r="AE457" s="44"/>
      <c r="AF457" s="44"/>
      <c r="AG457" s="44"/>
      <c r="AH457" s="44"/>
      <c r="AI457" s="44"/>
      <c r="AU457" s="44"/>
      <c r="AV457" s="44"/>
      <c r="AW457" s="44"/>
      <c r="AX457" s="44"/>
      <c r="AY457" s="44"/>
    </row>
    <row r="458" spans="8:51" ht="15" thickBot="1">
      <c r="H458" s="10"/>
      <c r="I458" s="10"/>
      <c r="AD458" s="44"/>
      <c r="AE458" s="44"/>
      <c r="AF458" s="44"/>
      <c r="AG458" s="44"/>
      <c r="AH458" s="44"/>
      <c r="AI458" s="44"/>
      <c r="AU458" s="44"/>
      <c r="AV458" s="44"/>
      <c r="AW458" s="44"/>
      <c r="AX458" s="44"/>
      <c r="AY458" s="44"/>
    </row>
    <row r="459" spans="8:51" ht="15" thickBot="1">
      <c r="H459" s="10"/>
      <c r="I459" s="10"/>
      <c r="AD459" s="44"/>
      <c r="AE459" s="44"/>
      <c r="AF459" s="44"/>
      <c r="AG459" s="44"/>
      <c r="AH459" s="44"/>
      <c r="AI459" s="44"/>
      <c r="AU459" s="44"/>
      <c r="AV459" s="44"/>
      <c r="AW459" s="44"/>
      <c r="AX459" s="44"/>
      <c r="AY459" s="44"/>
    </row>
    <row r="460" spans="8:51" ht="15" thickBot="1">
      <c r="H460" s="10"/>
      <c r="I460" s="10"/>
      <c r="AD460" s="44"/>
      <c r="AE460" s="44"/>
      <c r="AF460" s="44"/>
      <c r="AG460" s="44"/>
      <c r="AH460" s="44"/>
      <c r="AI460" s="44"/>
      <c r="AU460" s="44"/>
      <c r="AV460" s="44"/>
      <c r="AW460" s="44"/>
      <c r="AX460" s="44"/>
      <c r="AY460" s="44"/>
    </row>
    <row r="461" spans="8:51" ht="15" thickBot="1">
      <c r="H461" s="10"/>
      <c r="I461" s="10"/>
      <c r="AD461" s="44"/>
      <c r="AE461" s="44"/>
      <c r="AF461" s="44"/>
      <c r="AG461" s="44"/>
      <c r="AH461" s="44"/>
      <c r="AI461" s="44"/>
      <c r="AU461" s="44"/>
      <c r="AV461" s="44"/>
      <c r="AW461" s="44"/>
      <c r="AX461" s="44"/>
      <c r="AY461" s="44"/>
    </row>
    <row r="462" spans="8:51" ht="15" thickBot="1">
      <c r="H462" s="10"/>
      <c r="I462" s="10"/>
      <c r="AD462" s="44"/>
      <c r="AE462" s="44"/>
      <c r="AF462" s="44"/>
      <c r="AG462" s="44"/>
      <c r="AH462" s="44"/>
      <c r="AI462" s="44"/>
      <c r="AU462" s="44"/>
      <c r="AV462" s="44"/>
      <c r="AW462" s="44"/>
      <c r="AX462" s="44"/>
      <c r="AY462" s="44"/>
    </row>
    <row r="463" spans="8:51" ht="15" thickBot="1">
      <c r="H463" s="10"/>
      <c r="I463" s="10"/>
      <c r="AD463" s="44"/>
      <c r="AE463" s="44"/>
      <c r="AF463" s="44"/>
      <c r="AG463" s="44"/>
      <c r="AH463" s="44"/>
      <c r="AI463" s="44"/>
      <c r="AU463" s="44"/>
      <c r="AV463" s="44"/>
      <c r="AW463" s="44"/>
      <c r="AX463" s="44"/>
      <c r="AY463" s="44"/>
    </row>
    <row r="464" spans="8:51" ht="15" thickBot="1">
      <c r="H464" s="10"/>
      <c r="I464" s="10"/>
      <c r="AD464" s="44"/>
      <c r="AE464" s="44"/>
      <c r="AF464" s="44"/>
      <c r="AG464" s="44"/>
      <c r="AH464" s="44"/>
      <c r="AI464" s="44"/>
      <c r="AU464" s="44"/>
      <c r="AV464" s="44"/>
      <c r="AW464" s="44"/>
      <c r="AX464" s="44"/>
      <c r="AY464" s="44"/>
    </row>
    <row r="465" spans="8:51" ht="15" thickBot="1">
      <c r="H465" s="10"/>
      <c r="I465" s="10"/>
      <c r="AD465" s="44"/>
      <c r="AE465" s="44"/>
      <c r="AF465" s="44"/>
      <c r="AG465" s="44"/>
      <c r="AH465" s="44"/>
      <c r="AI465" s="44"/>
      <c r="AU465" s="44"/>
      <c r="AV465" s="44"/>
      <c r="AW465" s="44"/>
      <c r="AX465" s="44"/>
      <c r="AY465" s="44"/>
    </row>
    <row r="466" spans="8:51" ht="15" thickBot="1">
      <c r="H466" s="10"/>
      <c r="I466" s="10"/>
      <c r="AD466" s="44"/>
      <c r="AE466" s="44"/>
      <c r="AF466" s="44"/>
      <c r="AG466" s="44"/>
      <c r="AH466" s="44"/>
      <c r="AI466" s="44"/>
      <c r="AU466" s="44"/>
      <c r="AV466" s="44"/>
      <c r="AW466" s="44"/>
      <c r="AX466" s="44"/>
      <c r="AY466" s="44"/>
    </row>
    <row r="467" spans="8:51" ht="15" thickBot="1">
      <c r="H467" s="10"/>
      <c r="I467" s="10"/>
      <c r="AD467" s="44"/>
      <c r="AE467" s="44"/>
      <c r="AF467" s="44"/>
      <c r="AG467" s="44"/>
      <c r="AH467" s="44"/>
      <c r="AI467" s="44"/>
      <c r="AU467" s="44"/>
      <c r="AV467" s="44"/>
      <c r="AW467" s="44"/>
      <c r="AX467" s="44"/>
      <c r="AY467" s="44"/>
    </row>
    <row r="468" spans="8:51" ht="15" thickBot="1">
      <c r="H468" s="10"/>
      <c r="I468" s="10"/>
      <c r="AD468" s="44"/>
      <c r="AE468" s="44"/>
      <c r="AF468" s="44"/>
      <c r="AG468" s="44"/>
      <c r="AH468" s="44"/>
      <c r="AI468" s="44"/>
      <c r="AU468" s="44"/>
      <c r="AV468" s="44"/>
      <c r="AW468" s="44"/>
      <c r="AX468" s="44"/>
      <c r="AY468" s="44"/>
    </row>
    <row r="469" spans="8:51" ht="15" thickBot="1">
      <c r="H469" s="10"/>
      <c r="I469" s="10"/>
      <c r="AD469" s="44"/>
      <c r="AE469" s="44"/>
      <c r="AF469" s="44"/>
      <c r="AG469" s="44"/>
      <c r="AH469" s="44"/>
      <c r="AI469" s="44"/>
      <c r="AU469" s="44"/>
      <c r="AV469" s="44"/>
      <c r="AW469" s="44"/>
      <c r="AX469" s="44"/>
      <c r="AY469" s="44"/>
    </row>
    <row r="470" spans="8:51" ht="15" thickBot="1">
      <c r="H470" s="10"/>
      <c r="I470" s="10"/>
      <c r="AD470" s="44"/>
      <c r="AE470" s="44"/>
      <c r="AF470" s="44"/>
      <c r="AG470" s="44"/>
      <c r="AH470" s="44"/>
      <c r="AI470" s="44"/>
      <c r="AU470" s="44"/>
      <c r="AV470" s="44"/>
      <c r="AW470" s="44"/>
      <c r="AX470" s="44"/>
      <c r="AY470" s="44"/>
    </row>
    <row r="471" spans="8:51" ht="15" thickBot="1">
      <c r="H471" s="10"/>
      <c r="I471" s="10"/>
      <c r="AD471" s="44"/>
      <c r="AE471" s="44"/>
      <c r="AF471" s="44"/>
      <c r="AG471" s="44"/>
      <c r="AH471" s="44"/>
      <c r="AI471" s="44"/>
      <c r="AU471" s="44"/>
      <c r="AV471" s="44"/>
      <c r="AW471" s="44"/>
      <c r="AX471" s="44"/>
      <c r="AY471" s="44"/>
    </row>
    <row r="472" spans="8:51" ht="15" thickBot="1">
      <c r="H472" s="10"/>
      <c r="I472" s="10"/>
      <c r="AD472" s="44"/>
      <c r="AE472" s="44"/>
      <c r="AF472" s="44"/>
      <c r="AG472" s="44"/>
      <c r="AH472" s="44"/>
      <c r="AI472" s="44"/>
      <c r="AU472" s="44"/>
      <c r="AV472" s="44"/>
      <c r="AW472" s="44"/>
      <c r="AX472" s="44"/>
      <c r="AY472" s="44"/>
    </row>
    <row r="473" spans="8:51" ht="15" thickBot="1">
      <c r="H473" s="10"/>
      <c r="I473" s="10"/>
      <c r="AD473" s="44"/>
      <c r="AE473" s="44"/>
      <c r="AF473" s="44"/>
      <c r="AG473" s="44"/>
      <c r="AH473" s="44"/>
      <c r="AI473" s="44"/>
      <c r="AU473" s="44"/>
      <c r="AV473" s="44"/>
      <c r="AW473" s="44"/>
      <c r="AX473" s="44"/>
      <c r="AY473" s="44"/>
    </row>
    <row r="474" spans="8:51" ht="15" thickBot="1">
      <c r="H474" s="10"/>
      <c r="I474" s="10"/>
      <c r="AD474" s="44"/>
      <c r="AE474" s="44"/>
      <c r="AF474" s="44"/>
      <c r="AG474" s="44"/>
      <c r="AH474" s="44"/>
      <c r="AI474" s="44"/>
      <c r="AU474" s="44"/>
      <c r="AV474" s="44"/>
      <c r="AW474" s="44"/>
      <c r="AX474" s="44"/>
      <c r="AY474" s="44"/>
    </row>
    <row r="475" spans="8:51" ht="15" thickBot="1">
      <c r="H475" s="10"/>
      <c r="I475" s="10"/>
      <c r="AD475" s="44"/>
      <c r="AE475" s="44"/>
      <c r="AF475" s="44"/>
      <c r="AG475" s="44"/>
      <c r="AH475" s="44"/>
      <c r="AI475" s="44"/>
      <c r="AU475" s="44"/>
      <c r="AV475" s="44"/>
      <c r="AW475" s="44"/>
      <c r="AX475" s="44"/>
      <c r="AY475" s="44"/>
    </row>
    <row r="476" spans="8:51" ht="15" thickBot="1">
      <c r="H476" s="10"/>
      <c r="I476" s="10"/>
      <c r="AD476" s="44"/>
      <c r="AE476" s="44"/>
      <c r="AF476" s="44"/>
      <c r="AG476" s="44"/>
      <c r="AH476" s="44"/>
      <c r="AI476" s="44"/>
      <c r="AU476" s="44"/>
      <c r="AV476" s="44"/>
      <c r="AW476" s="44"/>
      <c r="AX476" s="44"/>
      <c r="AY476" s="44"/>
    </row>
    <row r="477" spans="8:51" ht="15" thickBot="1">
      <c r="H477" s="10"/>
      <c r="I477" s="10"/>
      <c r="AD477" s="44"/>
      <c r="AE477" s="44"/>
      <c r="AF477" s="44"/>
      <c r="AG477" s="44"/>
      <c r="AH477" s="44"/>
      <c r="AI477" s="44"/>
      <c r="AU477" s="44"/>
      <c r="AV477" s="44"/>
      <c r="AW477" s="44"/>
      <c r="AX477" s="44"/>
      <c r="AY477" s="44"/>
    </row>
    <row r="478" spans="8:51" ht="15" thickBot="1">
      <c r="H478" s="10"/>
      <c r="I478" s="10"/>
      <c r="AD478" s="44"/>
      <c r="AE478" s="44"/>
      <c r="AF478" s="44"/>
      <c r="AG478" s="44"/>
      <c r="AH478" s="44"/>
      <c r="AI478" s="44"/>
      <c r="AU478" s="44"/>
      <c r="AV478" s="44"/>
      <c r="AW478" s="44"/>
      <c r="AX478" s="44"/>
      <c r="AY478" s="44"/>
    </row>
    <row r="479" spans="8:51" ht="15" thickBot="1">
      <c r="AD479" s="44"/>
      <c r="AE479" s="44"/>
      <c r="AF479" s="44"/>
      <c r="AG479" s="44"/>
      <c r="AH479" s="44"/>
      <c r="AI479" s="44"/>
      <c r="AU479" s="44"/>
      <c r="AV479" s="44"/>
      <c r="AW479" s="44"/>
      <c r="AX479" s="44"/>
      <c r="AY479" s="44"/>
    </row>
    <row r="480" spans="8:51" ht="15" thickBot="1">
      <c r="AD480" s="44"/>
      <c r="AE480" s="44"/>
      <c r="AF480" s="44"/>
      <c r="AG480" s="44"/>
      <c r="AH480" s="44"/>
      <c r="AI480" s="44"/>
      <c r="AU480" s="44"/>
      <c r="AV480" s="44"/>
      <c r="AW480" s="44"/>
      <c r="AX480" s="44"/>
      <c r="AY480" s="44"/>
    </row>
    <row r="481" spans="30:51" ht="15" thickBot="1">
      <c r="AD481" s="44"/>
      <c r="AE481" s="44"/>
      <c r="AF481" s="44"/>
      <c r="AG481" s="44"/>
      <c r="AH481" s="44"/>
      <c r="AI481" s="44"/>
      <c r="AU481" s="44"/>
      <c r="AV481" s="44"/>
      <c r="AW481" s="44"/>
      <c r="AX481" s="44"/>
      <c r="AY481" s="44"/>
    </row>
    <row r="482" spans="30:51" ht="15" thickBot="1">
      <c r="AD482" s="44"/>
      <c r="AE482" s="44"/>
      <c r="AF482" s="44"/>
      <c r="AG482" s="44"/>
      <c r="AH482" s="44"/>
      <c r="AI482" s="44"/>
      <c r="AU482" s="44"/>
      <c r="AV482" s="44"/>
      <c r="AW482" s="44"/>
      <c r="AX482" s="44"/>
      <c r="AY482" s="44"/>
    </row>
    <row r="483" spans="30:51" ht="15" thickBot="1">
      <c r="AD483" s="44"/>
      <c r="AE483" s="44"/>
      <c r="AF483" s="44"/>
      <c r="AG483" s="44"/>
      <c r="AH483" s="44"/>
      <c r="AI483" s="44"/>
      <c r="AU483" s="44"/>
      <c r="AV483" s="44"/>
      <c r="AW483" s="44"/>
      <c r="AX483" s="44"/>
      <c r="AY483" s="44"/>
    </row>
    <row r="484" spans="30:51" ht="15" thickBot="1">
      <c r="AD484" s="44"/>
      <c r="AE484" s="44"/>
      <c r="AF484" s="44"/>
      <c r="AG484" s="44"/>
      <c r="AH484" s="44"/>
      <c r="AI484" s="44"/>
      <c r="AU484" s="44"/>
      <c r="AV484" s="44"/>
      <c r="AW484" s="44"/>
      <c r="AX484" s="44"/>
      <c r="AY484" s="44"/>
    </row>
    <row r="485" spans="30:51" ht="15" thickBot="1">
      <c r="AD485" s="44"/>
      <c r="AE485" s="44"/>
      <c r="AF485" s="44"/>
      <c r="AG485" s="44"/>
      <c r="AH485" s="44"/>
      <c r="AI485" s="44"/>
      <c r="AU485" s="44"/>
      <c r="AV485" s="44"/>
      <c r="AW485" s="44"/>
      <c r="AX485" s="44"/>
      <c r="AY485" s="44"/>
    </row>
    <row r="486" spans="30:51" ht="15" thickBot="1">
      <c r="AD486" s="44"/>
      <c r="AE486" s="44"/>
      <c r="AF486" s="44"/>
      <c r="AG486" s="44"/>
      <c r="AH486" s="44"/>
      <c r="AI486" s="44"/>
      <c r="AU486" s="44"/>
      <c r="AV486" s="44"/>
      <c r="AW486" s="44"/>
      <c r="AX486" s="44"/>
      <c r="AY486" s="44"/>
    </row>
    <row r="487" spans="30:51" ht="15" thickBot="1">
      <c r="AD487" s="44"/>
      <c r="AE487" s="44"/>
      <c r="AF487" s="44"/>
      <c r="AG487" s="44"/>
      <c r="AH487" s="44"/>
      <c r="AI487" s="44"/>
      <c r="AU487" s="44"/>
      <c r="AV487" s="44"/>
      <c r="AW487" s="44"/>
      <c r="AX487" s="44"/>
      <c r="AY487" s="44"/>
    </row>
    <row r="488" spans="30:51" ht="15" thickBot="1">
      <c r="AD488" s="44"/>
      <c r="AE488" s="44"/>
      <c r="AF488" s="44"/>
      <c r="AG488" s="44"/>
      <c r="AH488" s="44"/>
      <c r="AI488" s="44"/>
      <c r="AU488" s="44"/>
      <c r="AV488" s="44"/>
      <c r="AW488" s="44"/>
      <c r="AX488" s="44"/>
      <c r="AY488" s="44"/>
    </row>
    <row r="489" spans="30:51" ht="15" thickBot="1">
      <c r="AD489" s="44"/>
      <c r="AE489" s="44"/>
      <c r="AF489" s="44"/>
      <c r="AG489" s="44"/>
      <c r="AH489" s="44"/>
      <c r="AI489" s="44"/>
      <c r="AU489" s="44"/>
      <c r="AV489" s="44"/>
      <c r="AW489" s="44"/>
      <c r="AX489" s="44"/>
      <c r="AY489" s="44"/>
    </row>
    <row r="490" spans="30:51" ht="15" thickBot="1">
      <c r="AD490" s="44"/>
      <c r="AE490" s="44"/>
      <c r="AF490" s="44"/>
      <c r="AG490" s="44"/>
      <c r="AH490" s="44"/>
      <c r="AI490" s="44"/>
      <c r="AU490" s="44"/>
      <c r="AV490" s="44"/>
      <c r="AW490" s="44"/>
      <c r="AX490" s="44"/>
      <c r="AY490" s="44"/>
    </row>
    <row r="491" spans="30:51" ht="15" thickBot="1">
      <c r="AD491" s="44"/>
      <c r="AE491" s="44"/>
      <c r="AF491" s="44"/>
      <c r="AG491" s="44"/>
      <c r="AH491" s="44"/>
      <c r="AI491" s="44"/>
      <c r="AU491" s="44"/>
      <c r="AV491" s="44"/>
      <c r="AW491" s="44"/>
      <c r="AX491" s="44"/>
      <c r="AY491" s="44"/>
    </row>
    <row r="492" spans="30:51" ht="15" thickBot="1">
      <c r="AD492" s="44"/>
      <c r="AE492" s="44"/>
      <c r="AF492" s="44"/>
      <c r="AG492" s="44"/>
      <c r="AH492" s="44"/>
      <c r="AI492" s="44"/>
      <c r="AU492" s="44"/>
      <c r="AV492" s="44"/>
      <c r="AW492" s="44"/>
      <c r="AX492" s="44"/>
      <c r="AY492" s="44"/>
    </row>
    <row r="493" spans="30:51" ht="15" thickBot="1">
      <c r="AD493" s="44"/>
      <c r="AE493" s="44"/>
      <c r="AF493" s="44"/>
      <c r="AG493" s="44"/>
      <c r="AH493" s="44"/>
      <c r="AI493" s="44"/>
      <c r="AU493" s="44"/>
      <c r="AV493" s="44"/>
      <c r="AW493" s="44"/>
      <c r="AX493" s="44"/>
      <c r="AY493" s="44"/>
    </row>
    <row r="494" spans="30:51" ht="15" thickBot="1">
      <c r="AD494" s="44"/>
      <c r="AE494" s="44"/>
      <c r="AF494" s="44"/>
      <c r="AG494" s="44"/>
      <c r="AH494" s="44"/>
      <c r="AI494" s="44"/>
      <c r="AU494" s="44"/>
      <c r="AV494" s="44"/>
      <c r="AW494" s="44"/>
      <c r="AX494" s="44"/>
      <c r="AY494" s="44"/>
    </row>
    <row r="495" spans="30:51" ht="15" thickBot="1">
      <c r="AD495" s="44"/>
      <c r="AE495" s="44"/>
      <c r="AF495" s="44"/>
      <c r="AG495" s="44"/>
      <c r="AH495" s="44"/>
      <c r="AI495" s="44"/>
      <c r="AU495" s="44"/>
      <c r="AV495" s="44"/>
      <c r="AW495" s="44"/>
      <c r="AX495" s="44"/>
      <c r="AY495" s="44"/>
    </row>
    <row r="496" spans="30:51" ht="15" thickBot="1">
      <c r="AD496" s="44"/>
      <c r="AE496" s="44"/>
      <c r="AF496" s="44"/>
      <c r="AG496" s="44"/>
      <c r="AH496" s="44"/>
      <c r="AI496" s="44"/>
      <c r="AU496" s="44"/>
      <c r="AV496" s="44"/>
      <c r="AW496" s="44"/>
      <c r="AX496" s="44"/>
      <c r="AY496" s="44"/>
    </row>
    <row r="497" spans="30:51" ht="15" thickBot="1">
      <c r="AD497" s="44"/>
      <c r="AE497" s="44"/>
      <c r="AF497" s="44"/>
      <c r="AG497" s="44"/>
      <c r="AH497" s="44"/>
      <c r="AI497" s="44"/>
      <c r="AU497" s="44"/>
      <c r="AV497" s="44"/>
      <c r="AW497" s="44"/>
      <c r="AX497" s="44"/>
      <c r="AY497" s="44"/>
    </row>
    <row r="498" spans="30:51" ht="15" thickBot="1">
      <c r="AD498" s="44"/>
      <c r="AE498" s="44"/>
      <c r="AF498" s="44"/>
      <c r="AG498" s="44"/>
      <c r="AH498" s="44"/>
      <c r="AI498" s="44"/>
      <c r="AU498" s="44"/>
      <c r="AV498" s="44"/>
      <c r="AW498" s="44"/>
      <c r="AX498" s="44"/>
      <c r="AY498" s="44"/>
    </row>
    <row r="499" spans="30:51" ht="15" thickBot="1">
      <c r="AD499" s="44"/>
      <c r="AE499" s="44"/>
      <c r="AF499" s="44"/>
      <c r="AG499" s="44"/>
      <c r="AH499" s="44"/>
      <c r="AI499" s="44"/>
      <c r="AU499" s="44"/>
      <c r="AV499" s="44"/>
      <c r="AW499" s="44"/>
      <c r="AX499" s="44"/>
      <c r="AY499" s="44"/>
    </row>
    <row r="500" spans="30:51" ht="15" thickBot="1">
      <c r="AD500" s="44"/>
      <c r="AE500" s="44"/>
      <c r="AF500" s="44"/>
      <c r="AG500" s="44"/>
      <c r="AH500" s="44"/>
      <c r="AI500" s="44"/>
      <c r="AU500" s="44"/>
      <c r="AV500" s="44"/>
      <c r="AW500" s="44"/>
      <c r="AX500" s="44"/>
      <c r="AY500" s="44"/>
    </row>
    <row r="501" spans="30:51" ht="15" thickBot="1">
      <c r="AD501" s="44"/>
      <c r="AE501" s="44"/>
      <c r="AF501" s="44"/>
      <c r="AG501" s="44"/>
      <c r="AH501" s="44"/>
      <c r="AI501" s="44"/>
      <c r="AU501" s="44"/>
      <c r="AV501" s="44"/>
      <c r="AW501" s="44"/>
      <c r="AX501" s="44"/>
      <c r="AY501" s="44"/>
    </row>
    <row r="502" spans="30:51" ht="15" thickBot="1">
      <c r="AD502" s="44"/>
      <c r="AE502" s="44"/>
      <c r="AF502" s="44"/>
      <c r="AG502" s="44"/>
      <c r="AH502" s="44"/>
      <c r="AI502" s="44"/>
      <c r="AU502" s="44"/>
      <c r="AV502" s="44"/>
      <c r="AW502" s="44"/>
      <c r="AX502" s="44"/>
      <c r="AY502" s="44"/>
    </row>
    <row r="503" spans="30:51" ht="15" thickBot="1">
      <c r="AD503" s="44"/>
      <c r="AE503" s="44"/>
      <c r="AF503" s="44"/>
      <c r="AG503" s="44"/>
      <c r="AH503" s="44"/>
      <c r="AI503" s="44"/>
      <c r="AU503" s="44"/>
      <c r="AV503" s="44"/>
      <c r="AW503" s="44"/>
      <c r="AX503" s="44"/>
      <c r="AY503" s="44"/>
    </row>
    <row r="504" spans="30:51" ht="15" thickBot="1">
      <c r="AD504" s="44"/>
      <c r="AE504" s="44"/>
      <c r="AF504" s="44"/>
      <c r="AG504" s="44"/>
      <c r="AH504" s="44"/>
      <c r="AI504" s="44"/>
      <c r="AU504" s="44"/>
      <c r="AV504" s="44"/>
      <c r="AW504" s="44"/>
      <c r="AX504" s="44"/>
      <c r="AY504" s="44"/>
    </row>
    <row r="505" spans="30:51" ht="15" thickBot="1">
      <c r="AD505" s="44"/>
      <c r="AE505" s="44"/>
      <c r="AF505" s="44"/>
      <c r="AG505" s="44"/>
      <c r="AH505" s="44"/>
      <c r="AI505" s="44"/>
      <c r="AU505" s="44"/>
      <c r="AV505" s="44"/>
      <c r="AW505" s="44"/>
      <c r="AX505" s="44"/>
      <c r="AY505" s="44"/>
    </row>
    <row r="506" spans="30:51" ht="15" thickBot="1">
      <c r="AD506" s="44"/>
      <c r="AE506" s="44"/>
      <c r="AF506" s="44"/>
      <c r="AG506" s="44"/>
      <c r="AH506" s="44"/>
      <c r="AI506" s="44"/>
      <c r="AU506" s="44"/>
      <c r="AV506" s="44"/>
      <c r="AW506" s="44"/>
      <c r="AX506" s="44"/>
      <c r="AY506" s="44"/>
    </row>
    <row r="507" spans="30:51" ht="15" thickBot="1">
      <c r="AD507" s="44"/>
      <c r="AE507" s="44"/>
      <c r="AF507" s="44"/>
      <c r="AG507" s="44"/>
      <c r="AH507" s="44"/>
      <c r="AI507" s="44"/>
      <c r="AU507" s="44"/>
      <c r="AV507" s="44"/>
      <c r="AW507" s="44"/>
      <c r="AX507" s="44"/>
      <c r="AY507" s="44"/>
    </row>
    <row r="508" spans="30:51" ht="15" thickBot="1">
      <c r="AD508" s="44"/>
      <c r="AE508" s="44"/>
      <c r="AF508" s="44"/>
      <c r="AG508" s="44"/>
      <c r="AH508" s="44"/>
      <c r="AI508" s="44"/>
      <c r="AU508" s="44"/>
      <c r="AV508" s="44"/>
      <c r="AW508" s="44"/>
      <c r="AX508" s="44"/>
      <c r="AY508" s="44"/>
    </row>
    <row r="509" spans="30:51" ht="15" thickBot="1">
      <c r="AD509" s="44"/>
      <c r="AE509" s="44"/>
      <c r="AF509" s="44"/>
      <c r="AG509" s="44"/>
      <c r="AH509" s="44"/>
      <c r="AI509" s="44"/>
      <c r="AU509" s="44"/>
      <c r="AV509" s="44"/>
      <c r="AW509" s="44"/>
      <c r="AX509" s="44"/>
      <c r="AY509" s="44"/>
    </row>
    <row r="510" spans="30:51" ht="15" thickBot="1">
      <c r="AD510" s="44"/>
      <c r="AE510" s="44"/>
      <c r="AF510" s="44"/>
      <c r="AG510" s="44"/>
      <c r="AH510" s="44"/>
      <c r="AI510" s="44"/>
      <c r="AU510" s="44"/>
      <c r="AV510" s="44"/>
      <c r="AW510" s="44"/>
      <c r="AX510" s="44"/>
      <c r="AY510" s="44"/>
    </row>
    <row r="511" spans="30:51" ht="15" thickBot="1">
      <c r="AD511" s="44"/>
      <c r="AE511" s="44"/>
      <c r="AF511" s="44"/>
      <c r="AG511" s="44"/>
      <c r="AH511" s="44"/>
      <c r="AI511" s="44"/>
      <c r="AU511" s="44"/>
      <c r="AV511" s="44"/>
      <c r="AW511" s="44"/>
      <c r="AX511" s="44"/>
      <c r="AY511" s="44"/>
    </row>
    <row r="512" spans="30:51" ht="15" thickBot="1">
      <c r="AD512" s="44"/>
      <c r="AE512" s="44"/>
      <c r="AF512" s="44"/>
      <c r="AG512" s="44"/>
      <c r="AH512" s="44"/>
      <c r="AI512" s="44"/>
      <c r="AU512" s="44"/>
      <c r="AV512" s="44"/>
      <c r="AW512" s="44"/>
      <c r="AX512" s="44"/>
      <c r="AY512" s="44"/>
    </row>
    <row r="513" spans="30:51" ht="15" thickBot="1">
      <c r="AD513" s="44"/>
      <c r="AE513" s="44"/>
      <c r="AF513" s="44"/>
      <c r="AG513" s="44"/>
      <c r="AH513" s="44"/>
      <c r="AI513" s="44"/>
      <c r="AU513" s="44"/>
      <c r="AV513" s="44"/>
      <c r="AW513" s="44"/>
      <c r="AX513" s="44"/>
      <c r="AY513" s="44"/>
    </row>
    <row r="514" spans="30:51" ht="15" thickBot="1">
      <c r="AD514" s="44"/>
      <c r="AE514" s="44"/>
      <c r="AF514" s="44"/>
      <c r="AG514" s="44"/>
      <c r="AH514" s="44"/>
      <c r="AI514" s="44"/>
      <c r="AU514" s="44"/>
      <c r="AV514" s="44"/>
      <c r="AW514" s="44"/>
      <c r="AX514" s="44"/>
      <c r="AY514" s="44"/>
    </row>
    <row r="515" spans="30:51" ht="15" thickBot="1">
      <c r="AD515" s="44"/>
      <c r="AE515" s="44"/>
      <c r="AF515" s="44"/>
      <c r="AG515" s="44"/>
      <c r="AH515" s="44"/>
      <c r="AI515" s="44"/>
      <c r="AU515" s="44"/>
      <c r="AV515" s="44"/>
      <c r="AW515" s="44"/>
      <c r="AX515" s="44"/>
      <c r="AY515" s="44"/>
    </row>
    <row r="516" spans="30:51" ht="15" thickBot="1">
      <c r="AD516" s="44"/>
      <c r="AE516" s="44"/>
      <c r="AF516" s="44"/>
      <c r="AG516" s="44"/>
      <c r="AH516" s="44"/>
      <c r="AI516" s="44"/>
      <c r="AU516" s="44"/>
      <c r="AV516" s="44"/>
      <c r="AW516" s="44"/>
      <c r="AX516" s="44"/>
      <c r="AY516" s="44"/>
    </row>
    <row r="517" spans="30:51" ht="15" thickBot="1">
      <c r="AD517" s="44"/>
      <c r="AE517" s="44"/>
      <c r="AF517" s="44"/>
      <c r="AG517" s="44"/>
      <c r="AH517" s="44"/>
      <c r="AI517" s="44"/>
      <c r="AU517" s="44"/>
      <c r="AV517" s="44"/>
      <c r="AW517" s="44"/>
      <c r="AX517" s="44"/>
      <c r="AY517" s="44"/>
    </row>
    <row r="518" spans="30:51" ht="15" thickBot="1">
      <c r="AD518" s="44"/>
      <c r="AE518" s="44"/>
      <c r="AF518" s="44"/>
      <c r="AG518" s="44"/>
      <c r="AH518" s="44"/>
      <c r="AI518" s="44"/>
      <c r="AU518" s="44"/>
      <c r="AV518" s="44"/>
      <c r="AW518" s="44"/>
      <c r="AX518" s="44"/>
      <c r="AY518" s="44"/>
    </row>
    <row r="519" spans="30:51" ht="15" thickBot="1">
      <c r="AD519" s="44"/>
      <c r="AE519" s="44"/>
      <c r="AF519" s="44"/>
      <c r="AG519" s="44"/>
      <c r="AH519" s="44"/>
      <c r="AI519" s="44"/>
      <c r="AU519" s="44"/>
      <c r="AV519" s="44"/>
      <c r="AW519" s="44"/>
      <c r="AX519" s="44"/>
      <c r="AY519" s="44"/>
    </row>
    <row r="520" spans="30:51" ht="15" thickBot="1">
      <c r="AD520" s="44"/>
      <c r="AE520" s="44"/>
      <c r="AF520" s="44"/>
      <c r="AG520" s="44"/>
      <c r="AH520" s="44"/>
      <c r="AI520" s="44"/>
      <c r="AU520" s="44"/>
      <c r="AV520" s="44"/>
      <c r="AW520" s="44"/>
      <c r="AX520" s="44"/>
      <c r="AY520" s="44"/>
    </row>
    <row r="521" spans="30:51" ht="15" thickBot="1">
      <c r="AD521" s="44"/>
      <c r="AE521" s="44"/>
      <c r="AF521" s="44"/>
      <c r="AG521" s="44"/>
      <c r="AH521" s="44"/>
      <c r="AI521" s="44"/>
      <c r="AU521" s="44"/>
      <c r="AV521" s="44"/>
      <c r="AW521" s="44"/>
      <c r="AX521" s="44"/>
      <c r="AY521" s="44"/>
    </row>
    <row r="522" spans="30:51" ht="15" thickBot="1">
      <c r="AD522" s="44"/>
      <c r="AE522" s="44"/>
      <c r="AF522" s="44"/>
      <c r="AG522" s="44"/>
      <c r="AH522" s="44"/>
      <c r="AI522" s="44"/>
      <c r="AU522" s="44"/>
      <c r="AV522" s="44"/>
      <c r="AW522" s="44"/>
      <c r="AX522" s="44"/>
      <c r="AY522" s="44"/>
    </row>
    <row r="523" spans="30:51" ht="15" thickBot="1">
      <c r="AD523" s="44"/>
      <c r="AE523" s="44"/>
      <c r="AF523" s="44"/>
      <c r="AG523" s="44"/>
      <c r="AH523" s="44"/>
      <c r="AI523" s="44"/>
      <c r="AU523" s="44"/>
      <c r="AV523" s="44"/>
      <c r="AW523" s="44"/>
      <c r="AX523" s="44"/>
      <c r="AY523" s="44"/>
    </row>
    <row r="524" spans="30:51" ht="15" thickBot="1">
      <c r="AD524" s="44"/>
      <c r="AE524" s="44"/>
      <c r="AF524" s="44"/>
      <c r="AG524" s="44"/>
      <c r="AH524" s="44"/>
      <c r="AI524" s="44"/>
      <c r="AU524" s="44"/>
      <c r="AV524" s="44"/>
      <c r="AW524" s="44"/>
      <c r="AX524" s="44"/>
      <c r="AY524" s="44"/>
    </row>
    <row r="525" spans="30:51" ht="15" thickBot="1">
      <c r="AD525" s="44"/>
      <c r="AE525" s="44"/>
      <c r="AF525" s="44"/>
      <c r="AG525" s="44"/>
      <c r="AH525" s="44"/>
      <c r="AI525" s="44"/>
      <c r="AU525" s="44"/>
      <c r="AV525" s="44"/>
      <c r="AW525" s="44"/>
      <c r="AX525" s="44"/>
      <c r="AY525" s="44"/>
    </row>
    <row r="526" spans="30:51" ht="15" thickBot="1">
      <c r="AD526" s="44"/>
      <c r="AE526" s="44"/>
      <c r="AF526" s="44"/>
      <c r="AG526" s="44"/>
      <c r="AH526" s="44"/>
      <c r="AI526" s="44"/>
      <c r="AU526" s="44"/>
      <c r="AV526" s="44"/>
      <c r="AW526" s="44"/>
      <c r="AX526" s="44"/>
      <c r="AY526" s="44"/>
    </row>
    <row r="527" spans="30:51" ht="15" thickBot="1">
      <c r="AD527" s="44"/>
      <c r="AE527" s="44"/>
      <c r="AF527" s="44"/>
      <c r="AG527" s="44"/>
      <c r="AH527" s="44"/>
      <c r="AI527" s="44"/>
      <c r="AU527" s="44"/>
      <c r="AV527" s="44"/>
      <c r="AW527" s="44"/>
      <c r="AX527" s="44"/>
      <c r="AY527" s="44"/>
    </row>
    <row r="528" spans="30:51" ht="15" thickBot="1">
      <c r="AD528" s="44"/>
      <c r="AE528" s="44"/>
      <c r="AF528" s="44"/>
      <c r="AG528" s="44"/>
      <c r="AH528" s="44"/>
      <c r="AI528" s="44"/>
      <c r="AU528" s="44"/>
      <c r="AV528" s="44"/>
      <c r="AW528" s="44"/>
      <c r="AX528" s="44"/>
      <c r="AY528" s="44"/>
    </row>
    <row r="529" spans="30:51" ht="15" thickBot="1">
      <c r="AD529" s="44"/>
      <c r="AE529" s="44"/>
      <c r="AF529" s="44"/>
      <c r="AG529" s="44"/>
      <c r="AH529" s="44"/>
      <c r="AI529" s="44"/>
      <c r="AU529" s="44"/>
      <c r="AV529" s="44"/>
      <c r="AW529" s="44"/>
      <c r="AX529" s="44"/>
      <c r="AY529" s="44"/>
    </row>
    <row r="530" spans="30:51" ht="15" thickBot="1">
      <c r="AD530" s="44"/>
      <c r="AE530" s="44"/>
      <c r="AF530" s="44"/>
      <c r="AG530" s="44"/>
      <c r="AH530" s="44"/>
      <c r="AI530" s="44"/>
      <c r="AU530" s="44"/>
      <c r="AV530" s="44"/>
      <c r="AW530" s="44"/>
      <c r="AX530" s="44"/>
      <c r="AY530" s="44"/>
    </row>
    <row r="531" spans="30:51" ht="15" thickBot="1">
      <c r="AD531" s="44"/>
      <c r="AE531" s="44"/>
      <c r="AF531" s="44"/>
      <c r="AG531" s="44"/>
      <c r="AH531" s="44"/>
      <c r="AI531" s="44"/>
      <c r="AU531" s="44"/>
      <c r="AV531" s="44"/>
      <c r="AW531" s="44"/>
      <c r="AX531" s="44"/>
      <c r="AY531" s="44"/>
    </row>
    <row r="532" spans="30:51" ht="15" thickBot="1">
      <c r="AD532" s="44"/>
      <c r="AE532" s="44"/>
      <c r="AF532" s="44"/>
      <c r="AG532" s="44"/>
      <c r="AH532" s="44"/>
      <c r="AI532" s="44"/>
      <c r="AU532" s="44"/>
      <c r="AV532" s="44"/>
      <c r="AW532" s="44"/>
      <c r="AX532" s="44"/>
      <c r="AY532" s="44"/>
    </row>
    <row r="533" spans="30:51" ht="15" thickBot="1">
      <c r="AD533" s="44"/>
      <c r="AE533" s="44"/>
      <c r="AF533" s="44"/>
      <c r="AG533" s="44"/>
      <c r="AH533" s="44"/>
      <c r="AI533" s="44"/>
      <c r="AU533" s="44"/>
      <c r="AV533" s="44"/>
      <c r="AW533" s="44"/>
      <c r="AX533" s="44"/>
      <c r="AY533" s="44"/>
    </row>
    <row r="534" spans="30:51" ht="15" thickBot="1">
      <c r="AD534" s="44"/>
      <c r="AE534" s="44"/>
      <c r="AF534" s="44"/>
      <c r="AG534" s="44"/>
      <c r="AH534" s="44"/>
      <c r="AI534" s="44"/>
      <c r="AU534" s="44"/>
      <c r="AV534" s="44"/>
      <c r="AW534" s="44"/>
      <c r="AX534" s="44"/>
      <c r="AY534" s="44"/>
    </row>
    <row r="535" spans="30:51" ht="15" thickBot="1">
      <c r="AD535" s="44"/>
      <c r="AE535" s="44"/>
      <c r="AF535" s="44"/>
      <c r="AG535" s="44"/>
      <c r="AH535" s="44"/>
      <c r="AI535" s="44"/>
      <c r="AU535" s="44"/>
      <c r="AV535" s="44"/>
      <c r="AW535" s="44"/>
      <c r="AX535" s="44"/>
      <c r="AY535" s="44"/>
    </row>
    <row r="536" spans="30:51" ht="15" thickBot="1">
      <c r="AD536" s="44"/>
      <c r="AE536" s="44"/>
      <c r="AF536" s="44"/>
      <c r="AG536" s="44"/>
      <c r="AH536" s="44"/>
      <c r="AI536" s="44"/>
      <c r="AU536" s="44"/>
      <c r="AV536" s="44"/>
      <c r="AW536" s="44"/>
      <c r="AX536" s="44"/>
      <c r="AY536" s="44"/>
    </row>
    <row r="537" spans="30:51" ht="15" thickBot="1">
      <c r="AD537" s="44"/>
      <c r="AE537" s="44"/>
      <c r="AF537" s="44"/>
      <c r="AG537" s="44"/>
      <c r="AH537" s="44"/>
      <c r="AI537" s="44"/>
      <c r="AU537" s="44"/>
      <c r="AV537" s="44"/>
      <c r="AW537" s="44"/>
      <c r="AX537" s="44"/>
      <c r="AY537" s="44"/>
    </row>
    <row r="538" spans="30:51" ht="15" thickBot="1">
      <c r="AD538" s="44"/>
      <c r="AE538" s="44"/>
      <c r="AF538" s="44"/>
      <c r="AG538" s="44"/>
      <c r="AH538" s="44"/>
      <c r="AI538" s="44"/>
      <c r="AU538" s="44"/>
      <c r="AV538" s="44"/>
      <c r="AW538" s="44"/>
      <c r="AX538" s="44"/>
      <c r="AY538" s="44"/>
    </row>
    <row r="539" spans="30:51" ht="15" thickBot="1">
      <c r="AD539" s="44"/>
      <c r="AE539" s="44"/>
      <c r="AF539" s="44"/>
      <c r="AG539" s="44"/>
      <c r="AH539" s="44"/>
      <c r="AI539" s="44"/>
      <c r="AU539" s="44"/>
      <c r="AV539" s="44"/>
      <c r="AW539" s="44"/>
      <c r="AX539" s="44"/>
      <c r="AY539" s="44"/>
    </row>
    <row r="540" spans="30:51" ht="15" thickBot="1">
      <c r="AD540" s="44"/>
      <c r="AE540" s="44"/>
      <c r="AF540" s="44"/>
      <c r="AG540" s="44"/>
      <c r="AH540" s="44"/>
      <c r="AI540" s="44"/>
      <c r="AU540" s="44"/>
      <c r="AV540" s="44"/>
      <c r="AW540" s="44"/>
      <c r="AX540" s="44"/>
      <c r="AY540" s="44"/>
    </row>
    <row r="541" spans="30:51" ht="15" thickBot="1">
      <c r="AD541" s="44"/>
      <c r="AE541" s="44"/>
      <c r="AF541" s="44"/>
      <c r="AG541" s="44"/>
      <c r="AH541" s="44"/>
      <c r="AI541" s="44"/>
      <c r="AU541" s="44"/>
      <c r="AV541" s="44"/>
      <c r="AW541" s="44"/>
      <c r="AX541" s="44"/>
      <c r="AY541" s="44"/>
    </row>
    <row r="542" spans="30:51" ht="15" thickBot="1">
      <c r="AD542" s="44"/>
      <c r="AE542" s="44"/>
      <c r="AF542" s="44"/>
      <c r="AG542" s="44"/>
      <c r="AH542" s="44"/>
      <c r="AI542" s="44"/>
      <c r="AU542" s="44"/>
      <c r="AV542" s="44"/>
      <c r="AW542" s="44"/>
      <c r="AX542" s="44"/>
      <c r="AY542" s="44"/>
    </row>
    <row r="543" spans="30:51" ht="15" thickBot="1">
      <c r="AD543" s="44"/>
      <c r="AE543" s="44"/>
      <c r="AF543" s="44"/>
      <c r="AG543" s="44"/>
      <c r="AH543" s="44"/>
      <c r="AI543" s="44"/>
      <c r="AU543" s="44"/>
      <c r="AV543" s="44"/>
      <c r="AW543" s="44"/>
      <c r="AX543" s="44"/>
      <c r="AY543" s="44"/>
    </row>
    <row r="544" spans="30:51" ht="15" thickBot="1">
      <c r="AD544" s="44"/>
      <c r="AE544" s="44"/>
      <c r="AF544" s="44"/>
      <c r="AG544" s="44"/>
      <c r="AH544" s="44"/>
      <c r="AI544" s="44"/>
      <c r="AU544" s="44"/>
      <c r="AV544" s="44"/>
      <c r="AW544" s="44"/>
      <c r="AX544" s="44"/>
      <c r="AY544" s="44"/>
    </row>
    <row r="545" spans="30:51" ht="15" thickBot="1">
      <c r="AD545" s="44"/>
      <c r="AE545" s="44"/>
      <c r="AF545" s="44"/>
      <c r="AG545" s="44"/>
      <c r="AH545" s="44"/>
      <c r="AI545" s="44"/>
      <c r="AU545" s="44"/>
      <c r="AV545" s="44"/>
      <c r="AW545" s="44"/>
      <c r="AX545" s="44"/>
      <c r="AY545" s="44"/>
    </row>
    <row r="546" spans="30:51" ht="15" thickBot="1">
      <c r="AD546" s="44"/>
      <c r="AE546" s="44"/>
      <c r="AF546" s="44"/>
      <c r="AG546" s="44"/>
      <c r="AH546" s="44"/>
      <c r="AI546" s="44"/>
      <c r="AU546" s="44"/>
      <c r="AV546" s="44"/>
      <c r="AW546" s="44"/>
      <c r="AX546" s="44"/>
      <c r="AY546" s="44"/>
    </row>
    <row r="547" spans="30:51" ht="15" thickBot="1">
      <c r="AD547" s="44"/>
      <c r="AE547" s="44"/>
      <c r="AF547" s="44"/>
      <c r="AG547" s="44"/>
      <c r="AH547" s="44"/>
      <c r="AI547" s="44"/>
      <c r="AU547" s="44"/>
      <c r="AV547" s="44"/>
      <c r="AW547" s="44"/>
      <c r="AX547" s="44"/>
      <c r="AY547" s="44"/>
    </row>
    <row r="548" spans="30:51" ht="15" thickBot="1">
      <c r="AD548" s="44"/>
      <c r="AE548" s="44"/>
      <c r="AF548" s="44"/>
      <c r="AG548" s="44"/>
      <c r="AH548" s="44"/>
      <c r="AI548" s="44"/>
      <c r="AU548" s="44"/>
      <c r="AV548" s="44"/>
      <c r="AW548" s="44"/>
      <c r="AX548" s="44"/>
      <c r="AY548" s="44"/>
    </row>
    <row r="549" spans="30:51" ht="15" thickBot="1">
      <c r="AD549" s="44"/>
      <c r="AE549" s="44"/>
      <c r="AF549" s="44"/>
      <c r="AG549" s="44"/>
      <c r="AH549" s="44"/>
      <c r="AI549" s="44"/>
      <c r="AU549" s="44"/>
      <c r="AV549" s="44"/>
      <c r="AW549" s="44"/>
      <c r="AX549" s="44"/>
      <c r="AY549" s="44"/>
    </row>
    <row r="550" spans="30:51" ht="15" thickBot="1">
      <c r="AD550" s="44"/>
      <c r="AE550" s="44"/>
      <c r="AF550" s="44"/>
      <c r="AG550" s="44"/>
      <c r="AH550" s="44"/>
      <c r="AI550" s="44"/>
      <c r="AU550" s="44"/>
      <c r="AV550" s="44"/>
      <c r="AW550" s="44"/>
      <c r="AX550" s="44"/>
      <c r="AY550" s="44"/>
    </row>
    <row r="551" spans="30:51" ht="15" thickBot="1">
      <c r="AD551" s="44"/>
      <c r="AE551" s="44"/>
      <c r="AF551" s="44"/>
      <c r="AG551" s="44"/>
      <c r="AH551" s="44"/>
      <c r="AI551" s="44"/>
      <c r="AU551" s="44"/>
      <c r="AV551" s="44"/>
      <c r="AW551" s="44"/>
      <c r="AX551" s="44"/>
      <c r="AY551" s="44"/>
    </row>
    <row r="552" spans="30:51" ht="15" thickBot="1">
      <c r="AD552" s="44"/>
      <c r="AE552" s="44"/>
      <c r="AF552" s="44"/>
      <c r="AG552" s="44"/>
      <c r="AH552" s="44"/>
      <c r="AI552" s="44"/>
      <c r="AU552" s="44"/>
      <c r="AV552" s="44"/>
      <c r="AW552" s="44"/>
      <c r="AX552" s="44"/>
      <c r="AY552" s="44"/>
    </row>
    <row r="553" spans="30:51" ht="15" thickBot="1">
      <c r="AD553" s="44"/>
      <c r="AE553" s="44"/>
      <c r="AF553" s="44"/>
      <c r="AG553" s="44"/>
      <c r="AH553" s="44"/>
      <c r="AI553" s="44"/>
      <c r="AU553" s="44"/>
      <c r="AV553" s="44"/>
      <c r="AW553" s="44"/>
      <c r="AX553" s="44"/>
      <c r="AY553" s="44"/>
    </row>
    <row r="554" spans="30:51" ht="15" thickBot="1">
      <c r="AD554" s="44"/>
      <c r="AE554" s="44"/>
      <c r="AF554" s="44"/>
      <c r="AG554" s="44"/>
      <c r="AH554" s="44"/>
      <c r="AI554" s="44"/>
      <c r="AU554" s="44"/>
      <c r="AV554" s="44"/>
      <c r="AW554" s="44"/>
      <c r="AX554" s="44"/>
      <c r="AY554" s="44"/>
    </row>
    <row r="555" spans="30:51" ht="15" thickBot="1">
      <c r="AD555" s="44"/>
      <c r="AE555" s="44"/>
      <c r="AF555" s="44"/>
      <c r="AG555" s="44"/>
      <c r="AH555" s="44"/>
      <c r="AI555" s="44"/>
      <c r="AU555" s="44"/>
      <c r="AV555" s="44"/>
      <c r="AW555" s="44"/>
      <c r="AX555" s="44"/>
      <c r="AY555" s="44"/>
    </row>
    <row r="556" spans="30:51" ht="15" thickBot="1">
      <c r="AD556" s="44"/>
      <c r="AE556" s="44"/>
      <c r="AF556" s="44"/>
      <c r="AG556" s="44"/>
      <c r="AH556" s="44"/>
      <c r="AI556" s="44"/>
      <c r="AU556" s="44"/>
      <c r="AV556" s="44"/>
      <c r="AW556" s="44"/>
      <c r="AX556" s="44"/>
      <c r="AY556" s="44"/>
    </row>
    <row r="557" spans="30:51" ht="15" thickBot="1">
      <c r="AD557" s="44"/>
      <c r="AE557" s="44"/>
      <c r="AF557" s="44"/>
      <c r="AG557" s="44"/>
      <c r="AH557" s="44"/>
      <c r="AI557" s="44"/>
      <c r="AU557" s="44"/>
      <c r="AV557" s="44"/>
      <c r="AW557" s="44"/>
      <c r="AX557" s="44"/>
      <c r="AY557" s="44"/>
    </row>
    <row r="558" spans="30:51" ht="15" thickBot="1">
      <c r="AD558" s="44"/>
      <c r="AE558" s="44"/>
      <c r="AF558" s="44"/>
      <c r="AG558" s="44"/>
      <c r="AH558" s="44"/>
      <c r="AI558" s="44"/>
      <c r="AU558" s="44"/>
      <c r="AV558" s="44"/>
      <c r="AW558" s="44"/>
      <c r="AX558" s="44"/>
      <c r="AY558" s="44"/>
    </row>
    <row r="559" spans="30:51" ht="15" thickBot="1">
      <c r="AD559" s="44"/>
      <c r="AE559" s="44"/>
      <c r="AF559" s="44"/>
      <c r="AG559" s="44"/>
      <c r="AH559" s="44"/>
      <c r="AI559" s="44"/>
      <c r="AU559" s="44"/>
      <c r="AV559" s="44"/>
      <c r="AW559" s="44"/>
      <c r="AX559" s="44"/>
      <c r="AY559" s="44"/>
    </row>
    <row r="560" spans="30:51" ht="15" thickBot="1">
      <c r="AD560" s="44"/>
      <c r="AE560" s="44"/>
      <c r="AF560" s="44"/>
      <c r="AG560" s="44"/>
      <c r="AH560" s="44"/>
      <c r="AI560" s="44"/>
      <c r="AU560" s="44"/>
      <c r="AV560" s="44"/>
      <c r="AW560" s="44"/>
      <c r="AX560" s="44"/>
      <c r="AY560" s="44"/>
    </row>
    <row r="561" spans="30:51" ht="15" thickBot="1">
      <c r="AD561" s="44"/>
      <c r="AE561" s="44"/>
      <c r="AF561" s="44"/>
      <c r="AG561" s="44"/>
      <c r="AH561" s="44"/>
      <c r="AI561" s="44"/>
      <c r="AU561" s="44"/>
      <c r="AV561" s="44"/>
      <c r="AW561" s="44"/>
      <c r="AX561" s="44"/>
      <c r="AY561" s="44"/>
    </row>
    <row r="562" spans="30:51" ht="15" thickBot="1">
      <c r="AD562" s="44"/>
      <c r="AE562" s="44"/>
      <c r="AF562" s="44"/>
      <c r="AG562" s="44"/>
      <c r="AH562" s="44"/>
      <c r="AI562" s="44"/>
      <c r="AU562" s="44"/>
      <c r="AV562" s="44"/>
      <c r="AW562" s="44"/>
      <c r="AX562" s="44"/>
      <c r="AY562" s="44"/>
    </row>
    <row r="563" spans="30:51" ht="15" thickBot="1">
      <c r="AD563" s="44"/>
      <c r="AE563" s="44"/>
      <c r="AF563" s="44"/>
      <c r="AG563" s="44"/>
      <c r="AH563" s="44"/>
      <c r="AI563" s="44"/>
      <c r="AU563" s="44"/>
      <c r="AV563" s="44"/>
      <c r="AW563" s="44"/>
      <c r="AX563" s="44"/>
      <c r="AY563" s="44"/>
    </row>
    <row r="564" spans="30:51" ht="15" thickBot="1">
      <c r="AD564" s="44"/>
      <c r="AE564" s="44"/>
      <c r="AF564" s="44"/>
      <c r="AG564" s="44"/>
      <c r="AH564" s="44"/>
      <c r="AI564" s="44"/>
      <c r="AU564" s="44"/>
      <c r="AV564" s="44"/>
      <c r="AW564" s="44"/>
      <c r="AX564" s="44"/>
      <c r="AY564" s="44"/>
    </row>
    <row r="565" spans="30:51" ht="15" thickBot="1">
      <c r="AD565" s="44"/>
      <c r="AE565" s="44"/>
      <c r="AF565" s="44"/>
      <c r="AG565" s="44"/>
      <c r="AH565" s="44"/>
      <c r="AI565" s="44"/>
      <c r="AU565" s="44"/>
      <c r="AV565" s="44"/>
      <c r="AW565" s="44"/>
      <c r="AX565" s="44"/>
      <c r="AY565" s="44"/>
    </row>
    <row r="566" spans="30:51" ht="15" thickBot="1">
      <c r="AD566" s="44"/>
      <c r="AE566" s="44"/>
      <c r="AF566" s="44"/>
      <c r="AG566" s="44"/>
      <c r="AH566" s="44"/>
      <c r="AI566" s="44"/>
      <c r="AU566" s="44"/>
      <c r="AV566" s="44"/>
      <c r="AW566" s="44"/>
      <c r="AX566" s="44"/>
      <c r="AY566" s="44"/>
    </row>
    <row r="567" spans="30:51" ht="15" thickBot="1">
      <c r="AD567" s="44"/>
      <c r="AE567" s="44"/>
      <c r="AF567" s="44"/>
      <c r="AG567" s="44"/>
      <c r="AH567" s="44"/>
      <c r="AI567" s="44"/>
      <c r="AU567" s="44"/>
      <c r="AV567" s="44"/>
      <c r="AW567" s="44"/>
      <c r="AX567" s="44"/>
      <c r="AY567" s="44"/>
    </row>
    <row r="568" spans="30:51" ht="15" thickBot="1">
      <c r="AD568" s="44"/>
      <c r="AE568" s="44"/>
      <c r="AF568" s="44"/>
      <c r="AG568" s="44"/>
      <c r="AH568" s="44"/>
      <c r="AI568" s="44"/>
      <c r="AU568" s="44"/>
      <c r="AV568" s="44"/>
      <c r="AW568" s="44"/>
      <c r="AX568" s="44"/>
      <c r="AY568" s="44"/>
    </row>
    <row r="569" spans="30:51" ht="15" thickBot="1">
      <c r="AD569" s="44"/>
      <c r="AE569" s="44"/>
      <c r="AF569" s="44"/>
      <c r="AG569" s="44"/>
      <c r="AH569" s="44"/>
      <c r="AI569" s="44"/>
      <c r="AU569" s="44"/>
      <c r="AV569" s="44"/>
      <c r="AW569" s="44"/>
      <c r="AX569" s="44"/>
      <c r="AY569" s="44"/>
    </row>
    <row r="570" spans="30:51" ht="15" thickBot="1">
      <c r="AD570" s="44"/>
      <c r="AE570" s="44"/>
      <c r="AF570" s="44"/>
      <c r="AG570" s="44"/>
      <c r="AH570" s="44"/>
      <c r="AI570" s="44"/>
      <c r="AU570" s="44"/>
      <c r="AV570" s="44"/>
      <c r="AW570" s="44"/>
      <c r="AX570" s="44"/>
      <c r="AY570" s="44"/>
    </row>
    <row r="571" spans="30:51" ht="15" thickBot="1">
      <c r="AD571" s="44"/>
      <c r="AE571" s="44"/>
      <c r="AF571" s="44"/>
      <c r="AG571" s="44"/>
      <c r="AH571" s="44"/>
      <c r="AI571" s="44"/>
      <c r="AU571" s="44"/>
      <c r="AV571" s="44"/>
      <c r="AW571" s="44"/>
      <c r="AX571" s="44"/>
      <c r="AY571" s="44"/>
    </row>
    <row r="572" spans="30:51" ht="15" thickBot="1">
      <c r="AD572" s="44"/>
      <c r="AE572" s="44"/>
      <c r="AF572" s="44"/>
      <c r="AG572" s="44"/>
      <c r="AH572" s="44"/>
      <c r="AI572" s="44"/>
      <c r="AU572" s="44"/>
      <c r="AV572" s="44"/>
      <c r="AW572" s="44"/>
      <c r="AX572" s="44"/>
      <c r="AY572" s="44"/>
    </row>
    <row r="573" spans="30:51" ht="15" thickBot="1">
      <c r="AD573" s="44"/>
      <c r="AE573" s="44"/>
      <c r="AF573" s="44"/>
      <c r="AG573" s="44"/>
      <c r="AH573" s="44"/>
      <c r="AI573" s="44"/>
      <c r="AU573" s="44"/>
      <c r="AV573" s="44"/>
      <c r="AW573" s="44"/>
      <c r="AX573" s="44"/>
      <c r="AY573" s="44"/>
    </row>
    <row r="574" spans="30:51" ht="15" thickBot="1">
      <c r="AD574" s="44"/>
      <c r="AE574" s="44"/>
      <c r="AF574" s="44"/>
      <c r="AG574" s="44"/>
      <c r="AH574" s="44"/>
      <c r="AI574" s="44"/>
      <c r="AU574" s="44"/>
      <c r="AV574" s="44"/>
      <c r="AW574" s="44"/>
      <c r="AX574" s="44"/>
      <c r="AY574" s="44"/>
    </row>
    <row r="575" spans="30:51" ht="15" thickBot="1">
      <c r="AD575" s="44"/>
      <c r="AE575" s="44"/>
      <c r="AF575" s="44"/>
      <c r="AG575" s="44"/>
      <c r="AH575" s="44"/>
      <c r="AI575" s="44"/>
      <c r="AU575" s="44"/>
      <c r="AV575" s="44"/>
      <c r="AW575" s="44"/>
      <c r="AX575" s="44"/>
      <c r="AY575" s="44"/>
    </row>
    <row r="576" spans="30:51" ht="15" thickBot="1">
      <c r="AD576" s="44"/>
      <c r="AE576" s="44"/>
      <c r="AF576" s="44"/>
      <c r="AG576" s="44"/>
      <c r="AH576" s="44"/>
      <c r="AI576" s="44"/>
      <c r="AU576" s="44"/>
      <c r="AV576" s="44"/>
      <c r="AW576" s="44"/>
      <c r="AX576" s="44"/>
      <c r="AY576" s="44"/>
    </row>
    <row r="577" spans="30:51" ht="15" thickBot="1">
      <c r="AD577" s="44"/>
      <c r="AE577" s="44"/>
      <c r="AF577" s="44"/>
      <c r="AG577" s="44"/>
      <c r="AH577" s="44"/>
      <c r="AI577" s="44"/>
      <c r="AU577" s="44"/>
      <c r="AV577" s="44"/>
      <c r="AW577" s="44"/>
      <c r="AX577" s="44"/>
      <c r="AY577" s="44"/>
    </row>
    <row r="578" spans="30:51" ht="15" thickBot="1">
      <c r="AD578" s="44"/>
      <c r="AE578" s="44"/>
      <c r="AF578" s="44"/>
      <c r="AG578" s="44"/>
      <c r="AH578" s="44"/>
      <c r="AI578" s="44"/>
      <c r="AU578" s="44"/>
      <c r="AV578" s="44"/>
      <c r="AW578" s="44"/>
      <c r="AX578" s="44"/>
      <c r="AY578" s="44"/>
    </row>
    <row r="579" spans="30:51" ht="15" thickBot="1">
      <c r="AD579" s="44"/>
      <c r="AE579" s="44"/>
      <c r="AF579" s="44"/>
      <c r="AG579" s="44"/>
      <c r="AH579" s="44"/>
      <c r="AI579" s="44"/>
      <c r="AU579" s="44"/>
      <c r="AV579" s="44"/>
      <c r="AW579" s="44"/>
      <c r="AX579" s="44"/>
      <c r="AY579" s="44"/>
    </row>
    <row r="580" spans="30:51" ht="15" thickBot="1">
      <c r="AD580" s="44"/>
      <c r="AE580" s="44"/>
      <c r="AF580" s="44"/>
      <c r="AG580" s="44"/>
      <c r="AH580" s="44"/>
      <c r="AI580" s="44"/>
      <c r="AU580" s="44"/>
      <c r="AV580" s="44"/>
      <c r="AW580" s="44"/>
      <c r="AX580" s="44"/>
      <c r="AY580" s="44"/>
    </row>
    <row r="581" spans="30:51" ht="15" thickBot="1">
      <c r="AD581" s="44"/>
      <c r="AE581" s="44"/>
      <c r="AF581" s="44"/>
      <c r="AG581" s="44"/>
      <c r="AH581" s="44"/>
      <c r="AI581" s="44"/>
      <c r="AU581" s="44"/>
      <c r="AV581" s="44"/>
      <c r="AW581" s="44"/>
      <c r="AX581" s="44"/>
      <c r="AY581" s="44"/>
    </row>
    <row r="582" spans="30:51" ht="15" thickBot="1">
      <c r="AD582" s="44"/>
      <c r="AE582" s="44"/>
      <c r="AF582" s="44"/>
      <c r="AG582" s="44"/>
      <c r="AH582" s="44"/>
      <c r="AI582" s="44"/>
      <c r="AU582" s="44"/>
      <c r="AV582" s="44"/>
      <c r="AW582" s="44"/>
      <c r="AX582" s="44"/>
      <c r="AY582" s="44"/>
    </row>
    <row r="583" spans="30:51" ht="15" thickBot="1">
      <c r="AD583" s="44"/>
      <c r="AE583" s="44"/>
      <c r="AF583" s="44"/>
      <c r="AG583" s="44"/>
      <c r="AH583" s="44"/>
      <c r="AI583" s="44"/>
      <c r="AU583" s="44"/>
      <c r="AV583" s="44"/>
      <c r="AW583" s="44"/>
      <c r="AX583" s="44"/>
      <c r="AY583" s="44"/>
    </row>
    <row r="584" spans="30:51" ht="15" thickBot="1">
      <c r="AD584" s="44"/>
      <c r="AE584" s="44"/>
      <c r="AF584" s="44"/>
      <c r="AG584" s="44"/>
      <c r="AH584" s="44"/>
      <c r="AI584" s="44"/>
      <c r="AU584" s="44"/>
      <c r="AV584" s="44"/>
      <c r="AW584" s="44"/>
      <c r="AX584" s="44"/>
      <c r="AY584" s="44"/>
    </row>
    <row r="585" spans="30:51" ht="15" thickBot="1">
      <c r="AD585" s="44"/>
      <c r="AE585" s="44"/>
      <c r="AF585" s="44"/>
      <c r="AG585" s="44"/>
      <c r="AH585" s="44"/>
      <c r="AI585" s="44"/>
      <c r="AU585" s="44"/>
      <c r="AV585" s="44"/>
      <c r="AW585" s="44"/>
      <c r="AX585" s="44"/>
      <c r="AY585" s="44"/>
    </row>
    <row r="586" spans="30:51" ht="15" thickBot="1">
      <c r="AD586" s="44"/>
      <c r="AE586" s="44"/>
      <c r="AF586" s="44"/>
      <c r="AG586" s="44"/>
      <c r="AH586" s="44"/>
      <c r="AI586" s="44"/>
      <c r="AU586" s="44"/>
      <c r="AV586" s="44"/>
      <c r="AW586" s="44"/>
      <c r="AX586" s="44"/>
      <c r="AY586" s="44"/>
    </row>
    <row r="587" spans="30:51" ht="15" thickBot="1">
      <c r="AD587" s="44"/>
      <c r="AE587" s="44"/>
      <c r="AF587" s="44"/>
      <c r="AG587" s="44"/>
      <c r="AH587" s="44"/>
      <c r="AI587" s="44"/>
      <c r="AU587" s="44"/>
      <c r="AV587" s="44"/>
      <c r="AW587" s="44"/>
      <c r="AX587" s="44"/>
      <c r="AY587" s="44"/>
    </row>
    <row r="588" spans="30:51" ht="15" thickBot="1">
      <c r="AD588" s="44"/>
      <c r="AE588" s="44"/>
      <c r="AF588" s="44"/>
      <c r="AG588" s="44"/>
      <c r="AH588" s="44"/>
      <c r="AI588" s="44"/>
      <c r="AU588" s="44"/>
      <c r="AV588" s="44"/>
      <c r="AW588" s="44"/>
      <c r="AX588" s="44"/>
      <c r="AY588" s="44"/>
    </row>
    <row r="589" spans="30:51" ht="15" thickBot="1">
      <c r="AD589" s="44"/>
      <c r="AE589" s="44"/>
      <c r="AF589" s="44"/>
      <c r="AG589" s="44"/>
      <c r="AH589" s="44"/>
      <c r="AI589" s="44"/>
      <c r="AU589" s="44"/>
      <c r="AV589" s="44"/>
      <c r="AW589" s="44"/>
      <c r="AX589" s="44"/>
      <c r="AY589" s="44"/>
    </row>
    <row r="590" spans="30:51" ht="15" thickBot="1">
      <c r="AD590" s="44"/>
      <c r="AE590" s="44"/>
      <c r="AF590" s="44"/>
      <c r="AG590" s="44"/>
      <c r="AH590" s="44"/>
      <c r="AI590" s="44"/>
      <c r="AU590" s="44"/>
      <c r="AV590" s="44"/>
      <c r="AW590" s="44"/>
      <c r="AX590" s="44"/>
      <c r="AY590" s="44"/>
    </row>
    <row r="591" spans="30:51" ht="15" thickBot="1">
      <c r="AD591" s="44"/>
      <c r="AE591" s="44"/>
      <c r="AF591" s="44"/>
      <c r="AG591" s="44"/>
      <c r="AH591" s="44"/>
      <c r="AI591" s="44"/>
      <c r="AU591" s="44"/>
      <c r="AV591" s="44"/>
      <c r="AW591" s="44"/>
      <c r="AX591" s="44"/>
      <c r="AY591" s="44"/>
    </row>
    <row r="592" spans="30:51" ht="15" thickBot="1">
      <c r="AD592" s="44"/>
      <c r="AE592" s="44"/>
      <c r="AF592" s="44"/>
      <c r="AG592" s="44"/>
      <c r="AH592" s="44"/>
      <c r="AI592" s="44"/>
      <c r="AU592" s="44"/>
      <c r="AV592" s="44"/>
      <c r="AW592" s="44"/>
      <c r="AX592" s="44"/>
      <c r="AY592" s="44"/>
    </row>
    <row r="593" spans="30:51" ht="15" thickBot="1">
      <c r="AD593" s="44"/>
      <c r="AE593" s="44"/>
      <c r="AF593" s="44"/>
      <c r="AG593" s="44"/>
      <c r="AH593" s="44"/>
      <c r="AI593" s="44"/>
      <c r="AU593" s="44"/>
      <c r="AV593" s="44"/>
      <c r="AW593" s="44"/>
      <c r="AX593" s="44"/>
      <c r="AY593" s="44"/>
    </row>
    <row r="594" spans="30:51" ht="15" thickBot="1">
      <c r="AD594" s="44"/>
      <c r="AE594" s="44"/>
      <c r="AF594" s="44"/>
      <c r="AG594" s="44"/>
      <c r="AH594" s="44"/>
      <c r="AI594" s="44"/>
      <c r="AU594" s="44"/>
      <c r="AV594" s="44"/>
      <c r="AW594" s="44"/>
      <c r="AX594" s="44"/>
      <c r="AY594" s="44"/>
    </row>
    <row r="595" spans="30:51" ht="15" thickBot="1">
      <c r="AD595" s="44"/>
      <c r="AE595" s="44"/>
      <c r="AF595" s="44"/>
      <c r="AG595" s="44"/>
      <c r="AH595" s="44"/>
      <c r="AI595" s="44"/>
      <c r="AU595" s="44"/>
      <c r="AV595" s="44"/>
      <c r="AW595" s="44"/>
      <c r="AX595" s="44"/>
      <c r="AY595" s="44"/>
    </row>
    <row r="596" spans="30:51" ht="15" thickBot="1">
      <c r="AD596" s="44"/>
      <c r="AE596" s="44"/>
      <c r="AF596" s="44"/>
      <c r="AG596" s="44"/>
      <c r="AH596" s="44"/>
      <c r="AI596" s="44"/>
      <c r="AU596" s="44"/>
      <c r="AV596" s="44"/>
      <c r="AW596" s="44"/>
      <c r="AX596" s="44"/>
      <c r="AY596" s="44"/>
    </row>
    <row r="597" spans="30:51" ht="15" thickBot="1">
      <c r="AD597" s="44"/>
      <c r="AE597" s="44"/>
      <c r="AF597" s="44"/>
      <c r="AG597" s="44"/>
      <c r="AH597" s="44"/>
      <c r="AI597" s="44"/>
      <c r="AU597" s="44"/>
      <c r="AV597" s="44"/>
      <c r="AW597" s="44"/>
      <c r="AX597" s="44"/>
      <c r="AY597" s="44"/>
    </row>
    <row r="598" spans="30:51" ht="15" thickBot="1">
      <c r="AD598" s="44"/>
      <c r="AE598" s="44"/>
      <c r="AF598" s="44"/>
      <c r="AG598" s="44"/>
      <c r="AH598" s="44"/>
      <c r="AI598" s="44"/>
      <c r="AU598" s="44"/>
      <c r="AV598" s="44"/>
      <c r="AW598" s="44"/>
      <c r="AX598" s="44"/>
      <c r="AY598" s="44"/>
    </row>
    <row r="599" spans="30:51" ht="15" thickBot="1">
      <c r="AD599" s="44"/>
      <c r="AE599" s="44"/>
      <c r="AF599" s="44"/>
      <c r="AG599" s="44"/>
      <c r="AH599" s="44"/>
      <c r="AI599" s="44"/>
      <c r="AU599" s="44"/>
      <c r="AV599" s="44"/>
      <c r="AW599" s="44"/>
      <c r="AX599" s="44"/>
      <c r="AY599" s="44"/>
    </row>
    <row r="600" spans="30:51" ht="15" thickBot="1">
      <c r="AD600" s="44"/>
      <c r="AE600" s="44"/>
      <c r="AF600" s="44"/>
      <c r="AG600" s="44"/>
      <c r="AH600" s="44"/>
      <c r="AI600" s="44"/>
      <c r="AU600" s="44"/>
      <c r="AV600" s="44"/>
      <c r="AW600" s="44"/>
      <c r="AX600" s="44"/>
      <c r="AY600" s="44"/>
    </row>
    <row r="601" spans="30:51" ht="15" thickBot="1">
      <c r="AD601" s="44"/>
      <c r="AE601" s="44"/>
      <c r="AF601" s="44"/>
      <c r="AG601" s="44"/>
      <c r="AH601" s="44"/>
      <c r="AI601" s="44"/>
      <c r="AU601" s="44"/>
      <c r="AV601" s="44"/>
      <c r="AW601" s="44"/>
      <c r="AX601" s="44"/>
      <c r="AY601" s="44"/>
    </row>
    <row r="602" spans="30:51" ht="15" thickBot="1">
      <c r="AD602" s="44"/>
      <c r="AE602" s="44"/>
      <c r="AF602" s="44"/>
      <c r="AG602" s="44"/>
      <c r="AH602" s="44"/>
      <c r="AI602" s="44"/>
      <c r="AU602" s="44"/>
      <c r="AV602" s="44"/>
      <c r="AW602" s="44"/>
      <c r="AX602" s="44"/>
      <c r="AY602" s="44"/>
    </row>
    <row r="603" spans="30:51" ht="15" thickBot="1">
      <c r="AD603" s="44"/>
      <c r="AE603" s="44"/>
      <c r="AF603" s="44"/>
      <c r="AG603" s="44"/>
      <c r="AH603" s="44"/>
      <c r="AI603" s="44"/>
      <c r="AU603" s="44"/>
      <c r="AV603" s="44"/>
      <c r="AW603" s="44"/>
      <c r="AX603" s="44"/>
      <c r="AY603" s="44"/>
    </row>
    <row r="604" spans="30:51" ht="15" thickBot="1">
      <c r="AD604" s="44"/>
      <c r="AE604" s="44"/>
      <c r="AF604" s="44"/>
      <c r="AG604" s="44"/>
      <c r="AH604" s="44"/>
      <c r="AI604" s="44"/>
      <c r="AU604" s="44"/>
      <c r="AV604" s="44"/>
      <c r="AW604" s="44"/>
      <c r="AX604" s="44"/>
      <c r="AY604" s="44"/>
    </row>
    <row r="605" spans="30:51" ht="15" thickBot="1">
      <c r="AD605" s="44"/>
      <c r="AE605" s="44"/>
      <c r="AF605" s="44"/>
      <c r="AG605" s="44"/>
      <c r="AH605" s="44"/>
      <c r="AI605" s="44"/>
      <c r="AU605" s="44"/>
      <c r="AV605" s="44"/>
      <c r="AW605" s="44"/>
      <c r="AX605" s="44"/>
      <c r="AY605" s="44"/>
    </row>
    <row r="606" spans="30:51" ht="15" thickBot="1">
      <c r="AD606" s="44"/>
      <c r="AE606" s="44"/>
      <c r="AF606" s="44"/>
      <c r="AG606" s="44"/>
      <c r="AH606" s="44"/>
      <c r="AI606" s="44"/>
      <c r="AU606" s="44"/>
      <c r="AV606" s="44"/>
      <c r="AW606" s="44"/>
      <c r="AX606" s="44"/>
      <c r="AY606" s="44"/>
    </row>
    <row r="607" spans="30:51" ht="15" thickBot="1">
      <c r="AD607" s="44"/>
      <c r="AE607" s="44"/>
      <c r="AF607" s="44"/>
      <c r="AG607" s="44"/>
      <c r="AH607" s="44"/>
      <c r="AI607" s="44"/>
      <c r="AU607" s="44"/>
      <c r="AV607" s="44"/>
      <c r="AW607" s="44"/>
      <c r="AX607" s="44"/>
      <c r="AY607" s="44"/>
    </row>
    <row r="608" spans="30:51" ht="15" thickBot="1">
      <c r="AD608" s="44"/>
      <c r="AE608" s="44"/>
      <c r="AF608" s="44"/>
      <c r="AG608" s="44"/>
      <c r="AH608" s="44"/>
      <c r="AI608" s="44"/>
      <c r="AU608" s="44"/>
      <c r="AV608" s="44"/>
      <c r="AW608" s="44"/>
      <c r="AX608" s="44"/>
      <c r="AY608" s="44"/>
    </row>
    <row r="609" spans="30:51" ht="15" thickBot="1">
      <c r="AD609" s="44"/>
      <c r="AE609" s="44"/>
      <c r="AF609" s="44"/>
      <c r="AG609" s="44"/>
      <c r="AH609" s="44"/>
      <c r="AI609" s="44"/>
      <c r="AU609" s="44"/>
      <c r="AV609" s="44"/>
      <c r="AW609" s="44"/>
      <c r="AX609" s="44"/>
      <c r="AY609" s="44"/>
    </row>
    <row r="610" spans="30:51" ht="15" thickBot="1">
      <c r="AD610" s="44"/>
      <c r="AE610" s="44"/>
      <c r="AF610" s="44"/>
      <c r="AG610" s="44"/>
      <c r="AH610" s="44"/>
      <c r="AI610" s="44"/>
      <c r="AU610" s="44"/>
      <c r="AV610" s="44"/>
      <c r="AW610" s="44"/>
      <c r="AX610" s="44"/>
      <c r="AY610" s="44"/>
    </row>
    <row r="611" spans="30:51" ht="15" thickBot="1">
      <c r="AD611" s="44"/>
      <c r="AE611" s="44"/>
      <c r="AF611" s="44"/>
      <c r="AG611" s="44"/>
      <c r="AH611" s="44"/>
      <c r="AI611" s="44"/>
      <c r="AU611" s="44"/>
      <c r="AV611" s="44"/>
      <c r="AW611" s="44"/>
      <c r="AX611" s="44"/>
      <c r="AY611" s="44"/>
    </row>
    <row r="612" spans="30:51" ht="15" thickBot="1">
      <c r="AD612" s="44"/>
      <c r="AE612" s="44"/>
      <c r="AF612" s="44"/>
      <c r="AG612" s="44"/>
      <c r="AH612" s="44"/>
      <c r="AI612" s="44"/>
      <c r="AU612" s="44"/>
      <c r="AV612" s="44"/>
      <c r="AW612" s="44"/>
      <c r="AX612" s="44"/>
      <c r="AY612" s="44"/>
    </row>
    <row r="613" spans="30:51" ht="15" thickBot="1">
      <c r="AD613" s="44"/>
      <c r="AE613" s="44"/>
      <c r="AF613" s="44"/>
      <c r="AG613" s="44"/>
      <c r="AH613" s="44"/>
      <c r="AI613" s="44"/>
      <c r="AU613" s="44"/>
      <c r="AV613" s="44"/>
      <c r="AW613" s="44"/>
      <c r="AX613" s="44"/>
      <c r="AY613" s="44"/>
    </row>
    <row r="614" spans="30:51" ht="15" thickBot="1">
      <c r="AD614" s="44"/>
      <c r="AE614" s="44"/>
      <c r="AF614" s="44"/>
      <c r="AG614" s="44"/>
      <c r="AH614" s="44"/>
      <c r="AI614" s="44"/>
      <c r="AU614" s="44"/>
      <c r="AV614" s="44"/>
      <c r="AW614" s="44"/>
      <c r="AX614" s="44"/>
      <c r="AY614" s="44"/>
    </row>
    <row r="615" spans="30:51" ht="15" thickBot="1">
      <c r="AD615" s="44"/>
      <c r="AE615" s="44"/>
      <c r="AF615" s="44"/>
      <c r="AG615" s="44"/>
      <c r="AH615" s="44"/>
      <c r="AI615" s="44"/>
      <c r="AU615" s="44"/>
      <c r="AV615" s="44"/>
      <c r="AW615" s="44"/>
      <c r="AX615" s="44"/>
      <c r="AY615" s="44"/>
    </row>
    <row r="616" spans="30:51" ht="15" thickBot="1">
      <c r="AD616" s="44"/>
      <c r="AE616" s="44"/>
      <c r="AF616" s="44"/>
      <c r="AG616" s="44"/>
      <c r="AH616" s="44"/>
      <c r="AI616" s="44"/>
      <c r="AU616" s="44"/>
      <c r="AV616" s="44"/>
      <c r="AW616" s="44"/>
      <c r="AX616" s="44"/>
      <c r="AY616" s="44"/>
    </row>
    <row r="617" spans="30:51" ht="15" thickBot="1">
      <c r="AD617" s="44"/>
      <c r="AE617" s="44"/>
      <c r="AF617" s="44"/>
      <c r="AG617" s="44"/>
      <c r="AH617" s="44"/>
      <c r="AI617" s="44"/>
      <c r="AU617" s="44"/>
      <c r="AV617" s="44"/>
      <c r="AW617" s="44"/>
      <c r="AX617" s="44"/>
      <c r="AY617" s="44"/>
    </row>
    <row r="618" spans="30:51" ht="15" thickBot="1">
      <c r="AD618" s="44"/>
      <c r="AE618" s="44"/>
      <c r="AF618" s="44"/>
      <c r="AG618" s="44"/>
      <c r="AH618" s="44"/>
      <c r="AI618" s="44"/>
      <c r="AU618" s="44"/>
      <c r="AV618" s="44"/>
      <c r="AW618" s="44"/>
      <c r="AX618" s="44"/>
      <c r="AY618" s="44"/>
    </row>
    <row r="619" spans="30:51" ht="15" thickBot="1">
      <c r="AD619" s="44"/>
      <c r="AE619" s="44"/>
      <c r="AF619" s="44"/>
      <c r="AG619" s="44"/>
      <c r="AH619" s="44"/>
      <c r="AI619" s="44"/>
      <c r="AU619" s="44"/>
      <c r="AV619" s="44"/>
      <c r="AW619" s="44"/>
      <c r="AX619" s="44"/>
      <c r="AY619" s="44"/>
    </row>
    <row r="620" spans="30:51" ht="15" thickBot="1">
      <c r="AD620" s="44"/>
      <c r="AE620" s="44"/>
      <c r="AF620" s="44"/>
      <c r="AG620" s="44"/>
      <c r="AH620" s="44"/>
      <c r="AI620" s="44"/>
      <c r="AU620" s="44"/>
      <c r="AV620" s="44"/>
      <c r="AW620" s="44"/>
      <c r="AX620" s="44"/>
      <c r="AY620" s="44"/>
    </row>
    <row r="621" spans="30:51" ht="15" thickBot="1">
      <c r="AD621" s="44"/>
      <c r="AE621" s="44"/>
      <c r="AF621" s="44"/>
      <c r="AG621" s="44"/>
      <c r="AH621" s="44"/>
      <c r="AI621" s="44"/>
      <c r="AU621" s="44"/>
      <c r="AV621" s="44"/>
      <c r="AW621" s="44"/>
      <c r="AX621" s="44"/>
      <c r="AY621" s="44"/>
    </row>
    <row r="622" spans="30:51" ht="15" thickBot="1">
      <c r="AD622" s="44"/>
      <c r="AE622" s="44"/>
      <c r="AF622" s="44"/>
      <c r="AG622" s="44"/>
      <c r="AH622" s="44"/>
      <c r="AI622" s="44"/>
      <c r="AU622" s="44"/>
      <c r="AV622" s="44"/>
      <c r="AW622" s="44"/>
      <c r="AX622" s="44"/>
      <c r="AY622" s="44"/>
    </row>
    <row r="623" spans="30:51" ht="15" thickBot="1">
      <c r="AD623" s="44"/>
      <c r="AE623" s="44"/>
      <c r="AF623" s="44"/>
      <c r="AG623" s="44"/>
      <c r="AH623" s="44"/>
      <c r="AI623" s="44"/>
      <c r="AU623" s="44"/>
      <c r="AV623" s="44"/>
      <c r="AW623" s="44"/>
      <c r="AX623" s="44"/>
      <c r="AY623" s="44"/>
    </row>
    <row r="624" spans="30:51" ht="15" thickBot="1">
      <c r="AD624" s="44"/>
      <c r="AE624" s="44"/>
      <c r="AF624" s="44"/>
      <c r="AG624" s="44"/>
      <c r="AH624" s="44"/>
      <c r="AI624" s="44"/>
      <c r="AU624" s="44"/>
      <c r="AV624" s="44"/>
      <c r="AW624" s="44"/>
      <c r="AX624" s="44"/>
      <c r="AY624" s="44"/>
    </row>
    <row r="625" spans="30:51" ht="15" thickBot="1">
      <c r="AD625" s="44"/>
      <c r="AE625" s="44"/>
      <c r="AF625" s="44"/>
      <c r="AG625" s="44"/>
      <c r="AH625" s="44"/>
      <c r="AI625" s="44"/>
      <c r="AU625" s="44"/>
      <c r="AV625" s="44"/>
      <c r="AW625" s="44"/>
      <c r="AX625" s="44"/>
      <c r="AY625" s="44"/>
    </row>
    <row r="626" spans="30:51" ht="15" thickBot="1">
      <c r="AD626" s="44"/>
      <c r="AE626" s="44"/>
      <c r="AF626" s="44"/>
      <c r="AG626" s="44"/>
      <c r="AH626" s="44"/>
      <c r="AI626" s="44"/>
      <c r="AU626" s="44"/>
      <c r="AV626" s="44"/>
      <c r="AW626" s="44"/>
      <c r="AX626" s="44"/>
      <c r="AY626" s="44"/>
    </row>
    <row r="627" spans="30:51" ht="15" thickBot="1">
      <c r="AD627" s="44"/>
      <c r="AE627" s="44"/>
      <c r="AF627" s="44"/>
      <c r="AG627" s="44"/>
      <c r="AH627" s="44"/>
      <c r="AI627" s="44"/>
      <c r="AU627" s="44"/>
      <c r="AV627" s="44"/>
      <c r="AW627" s="44"/>
      <c r="AX627" s="44"/>
      <c r="AY627" s="44"/>
    </row>
    <row r="628" spans="30:51" ht="15" thickBot="1">
      <c r="AD628" s="44"/>
      <c r="AE628" s="44"/>
      <c r="AF628" s="44"/>
      <c r="AG628" s="44"/>
      <c r="AH628" s="44"/>
      <c r="AI628" s="44"/>
      <c r="AU628" s="44"/>
      <c r="AV628" s="44"/>
      <c r="AW628" s="44"/>
      <c r="AX628" s="44"/>
      <c r="AY628" s="44"/>
    </row>
    <row r="629" spans="30:51" ht="15" thickBot="1">
      <c r="AD629" s="44"/>
      <c r="AE629" s="44"/>
      <c r="AF629" s="44"/>
      <c r="AG629" s="44"/>
      <c r="AH629" s="44"/>
      <c r="AI629" s="44"/>
      <c r="AU629" s="44"/>
      <c r="AV629" s="44"/>
      <c r="AW629" s="44"/>
      <c r="AX629" s="44"/>
      <c r="AY629" s="44"/>
    </row>
    <row r="630" spans="30:51" ht="15" thickBot="1">
      <c r="AD630" s="44"/>
      <c r="AE630" s="44"/>
      <c r="AF630" s="44"/>
      <c r="AG630" s="44"/>
      <c r="AH630" s="44"/>
      <c r="AI630" s="44"/>
      <c r="AU630" s="44"/>
      <c r="AV630" s="44"/>
      <c r="AW630" s="44"/>
      <c r="AX630" s="44"/>
      <c r="AY630" s="44"/>
    </row>
    <row r="631" spans="30:51" ht="15" thickBot="1">
      <c r="AD631" s="44"/>
      <c r="AE631" s="44"/>
      <c r="AF631" s="44"/>
      <c r="AG631" s="44"/>
      <c r="AH631" s="44"/>
      <c r="AI631" s="44"/>
      <c r="AU631" s="44"/>
      <c r="AV631" s="44"/>
      <c r="AW631" s="44"/>
      <c r="AX631" s="44"/>
      <c r="AY631" s="44"/>
    </row>
    <row r="632" spans="30:51" ht="15" thickBot="1">
      <c r="AD632" s="44"/>
      <c r="AE632" s="44"/>
      <c r="AF632" s="44"/>
      <c r="AG632" s="44"/>
      <c r="AH632" s="44"/>
      <c r="AI632" s="44"/>
      <c r="AU632" s="44"/>
      <c r="AV632" s="44"/>
      <c r="AW632" s="44"/>
      <c r="AX632" s="44"/>
      <c r="AY632" s="44"/>
    </row>
    <row r="633" spans="30:51" ht="15" thickBot="1">
      <c r="AD633" s="44"/>
      <c r="AE633" s="44"/>
      <c r="AF633" s="44"/>
      <c r="AG633" s="44"/>
      <c r="AH633" s="44"/>
      <c r="AI633" s="44"/>
      <c r="AU633" s="44"/>
      <c r="AV633" s="44"/>
      <c r="AW633" s="44"/>
      <c r="AX633" s="44"/>
      <c r="AY633" s="44"/>
    </row>
    <row r="634" spans="30:51" ht="15" thickBot="1">
      <c r="AD634" s="44"/>
      <c r="AE634" s="44"/>
      <c r="AF634" s="44"/>
      <c r="AG634" s="44"/>
      <c r="AH634" s="44"/>
      <c r="AI634" s="44"/>
      <c r="AU634" s="44"/>
      <c r="AV634" s="44"/>
      <c r="AW634" s="44"/>
      <c r="AX634" s="44"/>
      <c r="AY634" s="44"/>
    </row>
    <row r="635" spans="30:51" ht="15" thickBot="1">
      <c r="AD635" s="44"/>
      <c r="AE635" s="44"/>
      <c r="AF635" s="44"/>
      <c r="AG635" s="44"/>
      <c r="AH635" s="44"/>
      <c r="AI635" s="44"/>
      <c r="AU635" s="44"/>
      <c r="AV635" s="44"/>
      <c r="AW635" s="44"/>
      <c r="AX635" s="44"/>
      <c r="AY635" s="44"/>
    </row>
    <row r="636" spans="30:51" ht="15" thickBot="1">
      <c r="AD636" s="44"/>
      <c r="AE636" s="44"/>
      <c r="AF636" s="44"/>
      <c r="AG636" s="44"/>
      <c r="AH636" s="44"/>
      <c r="AI636" s="44"/>
      <c r="AU636" s="44"/>
      <c r="AV636" s="44"/>
      <c r="AW636" s="44"/>
      <c r="AX636" s="44"/>
      <c r="AY636" s="44"/>
    </row>
    <row r="637" spans="30:51" ht="15" thickBot="1">
      <c r="AD637" s="44"/>
      <c r="AE637" s="44"/>
      <c r="AF637" s="44"/>
      <c r="AG637" s="44"/>
      <c r="AH637" s="44"/>
      <c r="AI637" s="44"/>
      <c r="AU637" s="44"/>
      <c r="AV637" s="44"/>
      <c r="AW637" s="44"/>
      <c r="AX637" s="44"/>
      <c r="AY637" s="44"/>
    </row>
    <row r="638" spans="30:51" ht="15" thickBot="1">
      <c r="AD638" s="44"/>
      <c r="AE638" s="44"/>
      <c r="AF638" s="44"/>
      <c r="AG638" s="44"/>
      <c r="AH638" s="44"/>
      <c r="AI638" s="44"/>
      <c r="AU638" s="44"/>
      <c r="AV638" s="44"/>
      <c r="AW638" s="44"/>
      <c r="AX638" s="44"/>
      <c r="AY638" s="44"/>
    </row>
    <row r="639" spans="30:51" ht="15" thickBot="1">
      <c r="AD639" s="44"/>
      <c r="AE639" s="44"/>
      <c r="AF639" s="44"/>
      <c r="AG639" s="44"/>
      <c r="AH639" s="44"/>
      <c r="AI639" s="44"/>
      <c r="AU639" s="44"/>
      <c r="AV639" s="44"/>
      <c r="AW639" s="44"/>
      <c r="AX639" s="44"/>
      <c r="AY639" s="44"/>
    </row>
    <row r="640" spans="30:51" ht="15" thickBot="1">
      <c r="AD640" s="44"/>
      <c r="AE640" s="44"/>
      <c r="AF640" s="44"/>
      <c r="AG640" s="44"/>
      <c r="AH640" s="44"/>
      <c r="AI640" s="44"/>
      <c r="AU640" s="44"/>
      <c r="AV640" s="44"/>
      <c r="AW640" s="44"/>
      <c r="AX640" s="44"/>
      <c r="AY640" s="44"/>
    </row>
    <row r="641" spans="30:51" ht="15" thickBot="1">
      <c r="AD641" s="44"/>
      <c r="AE641" s="44"/>
      <c r="AF641" s="44"/>
      <c r="AG641" s="44"/>
      <c r="AH641" s="44"/>
      <c r="AI641" s="44"/>
      <c r="AU641" s="44"/>
      <c r="AV641" s="44"/>
      <c r="AW641" s="44"/>
      <c r="AX641" s="44"/>
      <c r="AY641" s="44"/>
    </row>
    <row r="642" spans="30:51" ht="15" thickBot="1">
      <c r="AD642" s="44"/>
      <c r="AE642" s="44"/>
      <c r="AF642" s="44"/>
      <c r="AG642" s="44"/>
      <c r="AH642" s="44"/>
      <c r="AI642" s="44"/>
      <c r="AU642" s="44"/>
      <c r="AV642" s="44"/>
      <c r="AW642" s="44"/>
      <c r="AX642" s="44"/>
      <c r="AY642" s="44"/>
    </row>
    <row r="643" spans="30:51" ht="15" thickBot="1">
      <c r="AD643" s="44"/>
      <c r="AE643" s="44"/>
      <c r="AF643" s="44"/>
      <c r="AG643" s="44"/>
      <c r="AH643" s="44"/>
      <c r="AI643" s="44"/>
      <c r="AU643" s="44"/>
      <c r="AV643" s="44"/>
      <c r="AW643" s="44"/>
      <c r="AX643" s="44"/>
      <c r="AY643" s="44"/>
    </row>
    <row r="644" spans="30:51" ht="15" thickBot="1">
      <c r="AD644" s="44"/>
      <c r="AE644" s="44"/>
      <c r="AF644" s="44"/>
      <c r="AG644" s="44"/>
      <c r="AH644" s="44"/>
      <c r="AI644" s="44"/>
      <c r="AU644" s="44"/>
      <c r="AV644" s="44"/>
      <c r="AW644" s="44"/>
      <c r="AX644" s="44"/>
      <c r="AY644" s="44"/>
    </row>
    <row r="645" spans="30:51" ht="15" thickBot="1">
      <c r="AD645" s="44"/>
      <c r="AE645" s="44"/>
      <c r="AF645" s="44"/>
      <c r="AG645" s="44"/>
      <c r="AH645" s="44"/>
      <c r="AI645" s="44"/>
      <c r="AU645" s="44"/>
      <c r="AV645" s="44"/>
      <c r="AW645" s="44"/>
      <c r="AX645" s="44"/>
      <c r="AY645" s="44"/>
    </row>
    <row r="646" spans="30:51" ht="15" thickBot="1">
      <c r="AD646" s="44"/>
      <c r="AE646" s="44"/>
      <c r="AF646" s="44"/>
      <c r="AG646" s="44"/>
      <c r="AH646" s="44"/>
      <c r="AI646" s="44"/>
      <c r="AU646" s="44"/>
      <c r="AV646" s="44"/>
      <c r="AW646" s="44"/>
      <c r="AX646" s="44"/>
      <c r="AY646" s="44"/>
    </row>
    <row r="647" spans="30:51" ht="15" thickBot="1">
      <c r="AD647" s="44"/>
      <c r="AE647" s="44"/>
      <c r="AF647" s="44"/>
      <c r="AG647" s="44"/>
      <c r="AH647" s="44"/>
      <c r="AI647" s="44"/>
      <c r="AU647" s="44"/>
      <c r="AV647" s="44"/>
      <c r="AW647" s="44"/>
      <c r="AX647" s="44"/>
      <c r="AY647" s="44"/>
    </row>
    <row r="648" spans="30:51" ht="15" thickBot="1">
      <c r="AD648" s="44"/>
      <c r="AE648" s="44"/>
      <c r="AF648" s="44"/>
      <c r="AG648" s="44"/>
      <c r="AH648" s="44"/>
      <c r="AI648" s="44"/>
      <c r="AU648" s="44"/>
      <c r="AV648" s="44"/>
      <c r="AW648" s="44"/>
      <c r="AX648" s="44"/>
      <c r="AY648" s="44"/>
    </row>
    <row r="649" spans="30:51" ht="15" thickBot="1">
      <c r="AD649" s="44"/>
      <c r="AE649" s="44"/>
      <c r="AF649" s="44"/>
      <c r="AG649" s="44"/>
      <c r="AH649" s="44"/>
      <c r="AI649" s="44"/>
      <c r="AU649" s="44"/>
      <c r="AV649" s="44"/>
      <c r="AW649" s="44"/>
      <c r="AX649" s="44"/>
      <c r="AY649" s="44"/>
    </row>
    <row r="650" spans="30:51" ht="15" thickBot="1">
      <c r="AD650" s="44"/>
      <c r="AE650" s="44"/>
      <c r="AF650" s="44"/>
      <c r="AG650" s="44"/>
      <c r="AH650" s="44"/>
      <c r="AI650" s="44"/>
      <c r="AU650" s="44"/>
      <c r="AV650" s="44"/>
      <c r="AW650" s="44"/>
      <c r="AX650" s="44"/>
      <c r="AY650" s="44"/>
    </row>
    <row r="651" spans="30:51" ht="15" thickBot="1">
      <c r="AD651" s="44"/>
      <c r="AE651" s="44"/>
      <c r="AF651" s="44"/>
      <c r="AG651" s="44"/>
      <c r="AH651" s="44"/>
      <c r="AI651" s="44"/>
      <c r="AU651" s="44"/>
      <c r="AV651" s="44"/>
      <c r="AW651" s="44"/>
      <c r="AX651" s="44"/>
      <c r="AY651" s="44"/>
    </row>
    <row r="652" spans="30:51" ht="15" thickBot="1">
      <c r="AD652" s="44"/>
      <c r="AE652" s="44"/>
      <c r="AF652" s="44"/>
      <c r="AG652" s="44"/>
      <c r="AH652" s="44"/>
      <c r="AI652" s="44"/>
      <c r="AU652" s="44"/>
      <c r="AV652" s="44"/>
      <c r="AW652" s="44"/>
      <c r="AX652" s="44"/>
      <c r="AY652" s="44"/>
    </row>
    <row r="653" spans="30:51" ht="15" thickBot="1">
      <c r="AD653" s="44"/>
      <c r="AE653" s="44"/>
      <c r="AF653" s="44"/>
      <c r="AG653" s="44"/>
      <c r="AH653" s="44"/>
      <c r="AI653" s="44"/>
      <c r="AU653" s="44"/>
      <c r="AV653" s="44"/>
      <c r="AW653" s="44"/>
      <c r="AX653" s="44"/>
      <c r="AY653" s="44"/>
    </row>
    <row r="654" spans="30:51" ht="15" thickBot="1">
      <c r="AD654" s="44"/>
      <c r="AE654" s="44"/>
      <c r="AF654" s="44"/>
      <c r="AG654" s="44"/>
      <c r="AH654" s="44"/>
      <c r="AI654" s="44"/>
      <c r="AU654" s="44"/>
      <c r="AV654" s="44"/>
      <c r="AW654" s="44"/>
      <c r="AX654" s="44"/>
      <c r="AY654" s="44"/>
    </row>
    <row r="655" spans="30:51" ht="15" thickBot="1">
      <c r="AD655" s="44"/>
      <c r="AE655" s="44"/>
      <c r="AF655" s="44"/>
      <c r="AG655" s="44"/>
      <c r="AH655" s="44"/>
      <c r="AI655" s="44"/>
      <c r="AU655" s="44"/>
      <c r="AV655" s="44"/>
      <c r="AW655" s="44"/>
      <c r="AX655" s="44"/>
      <c r="AY655" s="44"/>
    </row>
    <row r="656" spans="30:51" ht="15" thickBot="1">
      <c r="AD656" s="44"/>
      <c r="AE656" s="44"/>
      <c r="AF656" s="44"/>
      <c r="AG656" s="44"/>
      <c r="AH656" s="44"/>
      <c r="AI656" s="44"/>
      <c r="AU656" s="44"/>
      <c r="AV656" s="44"/>
      <c r="AW656" s="44"/>
      <c r="AX656" s="44"/>
      <c r="AY656" s="44"/>
    </row>
    <row r="657" spans="30:51" ht="15" thickBot="1">
      <c r="AD657" s="44"/>
      <c r="AE657" s="44"/>
      <c r="AF657" s="44"/>
      <c r="AG657" s="44"/>
      <c r="AH657" s="44"/>
      <c r="AI657" s="44"/>
      <c r="AU657" s="44"/>
      <c r="AV657" s="44"/>
      <c r="AW657" s="44"/>
      <c r="AX657" s="44"/>
      <c r="AY657" s="44"/>
    </row>
    <row r="658" spans="30:51" ht="15" thickBot="1">
      <c r="AD658" s="44"/>
      <c r="AE658" s="44"/>
      <c r="AF658" s="44"/>
      <c r="AG658" s="44"/>
      <c r="AH658" s="44"/>
      <c r="AI658" s="44"/>
      <c r="AU658" s="44"/>
      <c r="AV658" s="44"/>
      <c r="AW658" s="44"/>
      <c r="AX658" s="44"/>
      <c r="AY658" s="44"/>
    </row>
    <row r="659" spans="30:51" ht="15" thickBot="1">
      <c r="AD659" s="44"/>
      <c r="AE659" s="44"/>
      <c r="AF659" s="44"/>
      <c r="AG659" s="44"/>
      <c r="AH659" s="44"/>
      <c r="AI659" s="44"/>
      <c r="AU659" s="44"/>
      <c r="AV659" s="44"/>
      <c r="AW659" s="44"/>
      <c r="AX659" s="44"/>
      <c r="AY659" s="44"/>
    </row>
    <row r="660" spans="30:51" ht="15" thickBot="1">
      <c r="AD660" s="44"/>
      <c r="AE660" s="44"/>
      <c r="AF660" s="44"/>
      <c r="AG660" s="44"/>
      <c r="AH660" s="44"/>
      <c r="AI660" s="44"/>
      <c r="AU660" s="44"/>
      <c r="AV660" s="44"/>
      <c r="AW660" s="44"/>
      <c r="AX660" s="44"/>
      <c r="AY660" s="44"/>
    </row>
    <row r="661" spans="30:51" ht="15" thickBot="1">
      <c r="AD661" s="44"/>
      <c r="AE661" s="44"/>
      <c r="AF661" s="44"/>
      <c r="AG661" s="44"/>
      <c r="AH661" s="44"/>
      <c r="AI661" s="44"/>
      <c r="AU661" s="44"/>
      <c r="AV661" s="44"/>
      <c r="AW661" s="44"/>
      <c r="AX661" s="44"/>
      <c r="AY661" s="44"/>
    </row>
    <row r="662" spans="30:51" ht="15" thickBot="1">
      <c r="AD662" s="44"/>
      <c r="AE662" s="44"/>
      <c r="AF662" s="44"/>
      <c r="AG662" s="44"/>
      <c r="AH662" s="44"/>
      <c r="AI662" s="44"/>
      <c r="AU662" s="44"/>
      <c r="AV662" s="44"/>
      <c r="AW662" s="44"/>
      <c r="AX662" s="44"/>
      <c r="AY662" s="44"/>
    </row>
    <row r="663" spans="30:51" ht="15" thickBot="1">
      <c r="AD663" s="44"/>
      <c r="AE663" s="44"/>
      <c r="AF663" s="44"/>
      <c r="AG663" s="44"/>
      <c r="AH663" s="44"/>
      <c r="AI663" s="44"/>
      <c r="AU663" s="44"/>
      <c r="AV663" s="44"/>
      <c r="AW663" s="44"/>
      <c r="AX663" s="44"/>
      <c r="AY663" s="44"/>
    </row>
    <row r="664" spans="30:51" ht="15" thickBot="1">
      <c r="AD664" s="44"/>
      <c r="AE664" s="44"/>
      <c r="AF664" s="44"/>
      <c r="AG664" s="44"/>
      <c r="AH664" s="44"/>
      <c r="AI664" s="44"/>
      <c r="AU664" s="44"/>
      <c r="AV664" s="44"/>
      <c r="AW664" s="44"/>
      <c r="AX664" s="44"/>
      <c r="AY664" s="44"/>
    </row>
    <row r="665" spans="30:51" ht="15" thickBot="1">
      <c r="AD665" s="44"/>
      <c r="AE665" s="44"/>
      <c r="AF665" s="44"/>
      <c r="AG665" s="44"/>
      <c r="AH665" s="44"/>
      <c r="AI665" s="44"/>
      <c r="AU665" s="44"/>
      <c r="AV665" s="44"/>
      <c r="AW665" s="44"/>
      <c r="AX665" s="44"/>
      <c r="AY665" s="44"/>
    </row>
    <row r="666" spans="30:51" ht="15" thickBot="1">
      <c r="AD666" s="44"/>
      <c r="AE666" s="44"/>
      <c r="AF666" s="44"/>
      <c r="AG666" s="44"/>
      <c r="AH666" s="44"/>
      <c r="AI666" s="44"/>
      <c r="AU666" s="44"/>
      <c r="AV666" s="44"/>
      <c r="AW666" s="44"/>
      <c r="AX666" s="44"/>
      <c r="AY666" s="44"/>
    </row>
    <row r="667" spans="30:51" ht="15" thickBot="1">
      <c r="AD667" s="44"/>
      <c r="AE667" s="44"/>
      <c r="AF667" s="44"/>
      <c r="AG667" s="44"/>
      <c r="AH667" s="44"/>
      <c r="AI667" s="44"/>
      <c r="AU667" s="44"/>
      <c r="AV667" s="44"/>
      <c r="AW667" s="44"/>
      <c r="AX667" s="44"/>
      <c r="AY667" s="44"/>
    </row>
    <row r="668" spans="30:51" ht="15" thickBot="1">
      <c r="AD668" s="44"/>
      <c r="AE668" s="44"/>
      <c r="AF668" s="44"/>
      <c r="AG668" s="44"/>
      <c r="AH668" s="44"/>
      <c r="AI668" s="44"/>
      <c r="AU668" s="44"/>
      <c r="AV668" s="44"/>
      <c r="AW668" s="44"/>
      <c r="AX668" s="44"/>
      <c r="AY668" s="44"/>
    </row>
    <row r="669" spans="30:51" ht="15" thickBot="1">
      <c r="AD669" s="44"/>
      <c r="AE669" s="44"/>
      <c r="AF669" s="44"/>
      <c r="AG669" s="44"/>
      <c r="AH669" s="44"/>
      <c r="AI669" s="44"/>
      <c r="AU669" s="44"/>
      <c r="AV669" s="44"/>
      <c r="AW669" s="44"/>
      <c r="AX669" s="44"/>
      <c r="AY669" s="44"/>
    </row>
    <row r="670" spans="30:51" ht="15" thickBot="1">
      <c r="AD670" s="44"/>
      <c r="AE670" s="44"/>
      <c r="AF670" s="44"/>
      <c r="AG670" s="44"/>
      <c r="AH670" s="44"/>
      <c r="AI670" s="44"/>
      <c r="AU670" s="44"/>
      <c r="AV670" s="44"/>
      <c r="AW670" s="44"/>
      <c r="AX670" s="44"/>
      <c r="AY670" s="44"/>
    </row>
    <row r="671" spans="30:51" ht="15" thickBot="1">
      <c r="AD671" s="44"/>
      <c r="AE671" s="44"/>
      <c r="AF671" s="44"/>
      <c r="AG671" s="44"/>
      <c r="AH671" s="44"/>
      <c r="AI671" s="44"/>
      <c r="AU671" s="44"/>
      <c r="AV671" s="44"/>
      <c r="AW671" s="44"/>
      <c r="AX671" s="44"/>
      <c r="AY671" s="44"/>
    </row>
    <row r="672" spans="30:51" ht="15" thickBot="1">
      <c r="AD672" s="44"/>
      <c r="AE672" s="44"/>
      <c r="AF672" s="44"/>
      <c r="AG672" s="44"/>
      <c r="AH672" s="44"/>
      <c r="AI672" s="44"/>
      <c r="AU672" s="44"/>
      <c r="AV672" s="44"/>
      <c r="AW672" s="44"/>
      <c r="AX672" s="44"/>
      <c r="AY672" s="44"/>
    </row>
    <row r="673" spans="30:51" ht="15" thickBot="1">
      <c r="AD673" s="44"/>
      <c r="AE673" s="44"/>
      <c r="AF673" s="44"/>
      <c r="AG673" s="44"/>
      <c r="AH673" s="44"/>
      <c r="AI673" s="44"/>
      <c r="AU673" s="44"/>
      <c r="AV673" s="44"/>
      <c r="AW673" s="44"/>
      <c r="AX673" s="44"/>
      <c r="AY673" s="44"/>
    </row>
    <row r="674" spans="30:51" ht="15" thickBot="1">
      <c r="AD674" s="44"/>
      <c r="AE674" s="44"/>
      <c r="AF674" s="44"/>
      <c r="AG674" s="44"/>
      <c r="AH674" s="44"/>
      <c r="AI674" s="44"/>
      <c r="AU674" s="44"/>
      <c r="AV674" s="44"/>
      <c r="AW674" s="44"/>
      <c r="AX674" s="44"/>
      <c r="AY674" s="44"/>
    </row>
    <row r="675" spans="30:51" ht="15" thickBot="1">
      <c r="AD675" s="44"/>
      <c r="AE675" s="44"/>
      <c r="AF675" s="44"/>
      <c r="AG675" s="44"/>
      <c r="AH675" s="44"/>
      <c r="AI675" s="44"/>
      <c r="AU675" s="44"/>
      <c r="AV675" s="44"/>
      <c r="AW675" s="44"/>
      <c r="AX675" s="44"/>
      <c r="AY675" s="44"/>
    </row>
    <row r="676" spans="30:51" ht="15" thickBot="1">
      <c r="AD676" s="44"/>
      <c r="AE676" s="44"/>
      <c r="AF676" s="44"/>
      <c r="AG676" s="44"/>
      <c r="AH676" s="44"/>
      <c r="AI676" s="44"/>
      <c r="AU676" s="44"/>
      <c r="AV676" s="44"/>
      <c r="AW676" s="44"/>
      <c r="AX676" s="44"/>
      <c r="AY676" s="44"/>
    </row>
    <row r="677" spans="30:51" ht="15" thickBot="1">
      <c r="AD677" s="44"/>
      <c r="AE677" s="44"/>
      <c r="AF677" s="44"/>
      <c r="AG677" s="44"/>
      <c r="AH677" s="44"/>
      <c r="AI677" s="44"/>
      <c r="AU677" s="44"/>
      <c r="AV677" s="44"/>
      <c r="AW677" s="44"/>
      <c r="AX677" s="44"/>
      <c r="AY677" s="44"/>
    </row>
    <row r="678" spans="30:51" ht="15" thickBot="1">
      <c r="AD678" s="44"/>
      <c r="AE678" s="44"/>
      <c r="AF678" s="44"/>
      <c r="AG678" s="44"/>
      <c r="AH678" s="44"/>
      <c r="AI678" s="44"/>
      <c r="AU678" s="44"/>
      <c r="AV678" s="44"/>
      <c r="AW678" s="44"/>
      <c r="AX678" s="44"/>
      <c r="AY678" s="44"/>
    </row>
    <row r="679" spans="30:51" ht="15" thickBot="1">
      <c r="AD679" s="44"/>
      <c r="AE679" s="44"/>
      <c r="AF679" s="44"/>
      <c r="AG679" s="44"/>
      <c r="AH679" s="44"/>
      <c r="AI679" s="44"/>
      <c r="AU679" s="44"/>
      <c r="AV679" s="44"/>
      <c r="AW679" s="44"/>
      <c r="AX679" s="44"/>
      <c r="AY679" s="44"/>
    </row>
    <row r="680" spans="30:51" ht="15" thickBot="1">
      <c r="AD680" s="44"/>
      <c r="AE680" s="44"/>
      <c r="AF680" s="44"/>
      <c r="AG680" s="44"/>
      <c r="AH680" s="44"/>
      <c r="AI680" s="44"/>
      <c r="AU680" s="44"/>
      <c r="AV680" s="44"/>
      <c r="AW680" s="44"/>
      <c r="AX680" s="44"/>
      <c r="AY680" s="44"/>
    </row>
    <row r="681" spans="30:51" ht="15" thickBot="1">
      <c r="AD681" s="44"/>
      <c r="AE681" s="44"/>
      <c r="AF681" s="44"/>
      <c r="AG681" s="44"/>
      <c r="AH681" s="44"/>
      <c r="AI681" s="44"/>
      <c r="AU681" s="44"/>
      <c r="AV681" s="44"/>
      <c r="AW681" s="44"/>
      <c r="AX681" s="44"/>
      <c r="AY681" s="44"/>
    </row>
    <row r="682" spans="30:51" ht="15" thickBot="1">
      <c r="AD682" s="44"/>
      <c r="AE682" s="44"/>
      <c r="AF682" s="44"/>
      <c r="AG682" s="44"/>
      <c r="AH682" s="44"/>
      <c r="AI682" s="44"/>
      <c r="AU682" s="44"/>
      <c r="AV682" s="44"/>
      <c r="AW682" s="44"/>
      <c r="AX682" s="44"/>
      <c r="AY682" s="44"/>
    </row>
    <row r="683" spans="30:51" ht="15" thickBot="1">
      <c r="AD683" s="44"/>
      <c r="AE683" s="44"/>
      <c r="AF683" s="44"/>
      <c r="AG683" s="44"/>
      <c r="AH683" s="44"/>
      <c r="AI683" s="44"/>
      <c r="AU683" s="44"/>
      <c r="AV683" s="44"/>
      <c r="AW683" s="44"/>
      <c r="AX683" s="44"/>
      <c r="AY683" s="44"/>
    </row>
    <row r="684" spans="30:51" ht="15" thickBot="1">
      <c r="AD684" s="44"/>
      <c r="AE684" s="44"/>
      <c r="AF684" s="44"/>
      <c r="AG684" s="44"/>
      <c r="AH684" s="44"/>
      <c r="AI684" s="44"/>
      <c r="AU684" s="44"/>
      <c r="AV684" s="44"/>
      <c r="AW684" s="44"/>
      <c r="AX684" s="44"/>
      <c r="AY684" s="44"/>
    </row>
    <row r="685" spans="30:51" ht="15" thickBot="1">
      <c r="AD685" s="44"/>
      <c r="AE685" s="44"/>
      <c r="AF685" s="44"/>
      <c r="AG685" s="44"/>
      <c r="AH685" s="44"/>
      <c r="AI685" s="44"/>
      <c r="AU685" s="44"/>
      <c r="AV685" s="44"/>
      <c r="AW685" s="44"/>
      <c r="AX685" s="44"/>
      <c r="AY685" s="44"/>
    </row>
    <row r="686" spans="30:51" ht="15" thickBot="1">
      <c r="AD686" s="44"/>
      <c r="AE686" s="44"/>
      <c r="AF686" s="44"/>
      <c r="AG686" s="44"/>
      <c r="AH686" s="44"/>
      <c r="AI686" s="44"/>
      <c r="AU686" s="44"/>
      <c r="AV686" s="44"/>
      <c r="AW686" s="44"/>
      <c r="AX686" s="44"/>
      <c r="AY686" s="44"/>
    </row>
    <row r="687" spans="30:51" ht="15" thickBot="1">
      <c r="AD687" s="44"/>
      <c r="AE687" s="44"/>
      <c r="AF687" s="44"/>
      <c r="AG687" s="44"/>
      <c r="AH687" s="44"/>
      <c r="AI687" s="44"/>
      <c r="AU687" s="44"/>
      <c r="AV687" s="44"/>
      <c r="AW687" s="44"/>
      <c r="AX687" s="44"/>
      <c r="AY687" s="44"/>
    </row>
    <row r="688" spans="30:51" ht="15" thickBot="1">
      <c r="AD688" s="44"/>
      <c r="AE688" s="44"/>
      <c r="AF688" s="44"/>
      <c r="AG688" s="44"/>
      <c r="AH688" s="44"/>
      <c r="AI688" s="44"/>
      <c r="AU688" s="44"/>
      <c r="AV688" s="44"/>
      <c r="AW688" s="44"/>
      <c r="AX688" s="44"/>
      <c r="AY688" s="44"/>
    </row>
    <row r="689" spans="30:51" ht="15" thickBot="1">
      <c r="AD689" s="44"/>
      <c r="AE689" s="44"/>
      <c r="AF689" s="44"/>
      <c r="AG689" s="44"/>
      <c r="AH689" s="44"/>
      <c r="AI689" s="44"/>
      <c r="AU689" s="44"/>
      <c r="AV689" s="44"/>
      <c r="AW689" s="44"/>
      <c r="AX689" s="44"/>
      <c r="AY689" s="44"/>
    </row>
    <row r="690" spans="30:51" ht="15" thickBot="1">
      <c r="AD690" s="44"/>
      <c r="AE690" s="44"/>
      <c r="AF690" s="44"/>
      <c r="AG690" s="44"/>
      <c r="AH690" s="44"/>
      <c r="AI690" s="44"/>
      <c r="AU690" s="44"/>
      <c r="AV690" s="44"/>
      <c r="AW690" s="44"/>
      <c r="AX690" s="44"/>
      <c r="AY690" s="44"/>
    </row>
    <row r="691" spans="30:51" ht="15" thickBot="1">
      <c r="AD691" s="44"/>
      <c r="AE691" s="44"/>
      <c r="AF691" s="44"/>
      <c r="AG691" s="44"/>
      <c r="AH691" s="44"/>
      <c r="AI691" s="44"/>
      <c r="AU691" s="44"/>
      <c r="AV691" s="44"/>
      <c r="AW691" s="44"/>
      <c r="AX691" s="44"/>
      <c r="AY691" s="44"/>
    </row>
    <row r="692" spans="30:51" ht="15" thickBot="1">
      <c r="AD692" s="44"/>
      <c r="AE692" s="44"/>
      <c r="AF692" s="44"/>
      <c r="AG692" s="44"/>
      <c r="AH692" s="44"/>
      <c r="AI692" s="44"/>
      <c r="AU692" s="44"/>
      <c r="AV692" s="44"/>
      <c r="AW692" s="44"/>
      <c r="AX692" s="44"/>
      <c r="AY692" s="44"/>
    </row>
    <row r="693" spans="30:51" ht="15" thickBot="1">
      <c r="AD693" s="44"/>
      <c r="AE693" s="44"/>
      <c r="AF693" s="44"/>
      <c r="AG693" s="44"/>
      <c r="AH693" s="44"/>
      <c r="AI693" s="44"/>
      <c r="AU693" s="44"/>
      <c r="AV693" s="44"/>
      <c r="AW693" s="44"/>
      <c r="AX693" s="44"/>
      <c r="AY693" s="44"/>
    </row>
    <row r="694" spans="30:51" ht="15" thickBot="1">
      <c r="AD694" s="44"/>
      <c r="AE694" s="44"/>
      <c r="AF694" s="44"/>
      <c r="AG694" s="44"/>
      <c r="AH694" s="44"/>
      <c r="AI694" s="44"/>
      <c r="AU694" s="44"/>
      <c r="AV694" s="44"/>
      <c r="AW694" s="44"/>
      <c r="AX694" s="44"/>
      <c r="AY694" s="44"/>
    </row>
    <row r="695" spans="30:51" ht="15" thickBot="1">
      <c r="AD695" s="44"/>
      <c r="AE695" s="44"/>
      <c r="AF695" s="44"/>
      <c r="AG695" s="44"/>
      <c r="AH695" s="44"/>
      <c r="AI695" s="44"/>
      <c r="AU695" s="44"/>
      <c r="AV695" s="44"/>
      <c r="AW695" s="44"/>
      <c r="AX695" s="44"/>
      <c r="AY695" s="44"/>
    </row>
    <row r="696" spans="30:51" ht="15" thickBot="1">
      <c r="AD696" s="44"/>
      <c r="AE696" s="44"/>
      <c r="AF696" s="44"/>
      <c r="AG696" s="44"/>
      <c r="AH696" s="44"/>
      <c r="AI696" s="44"/>
      <c r="AU696" s="44"/>
      <c r="AV696" s="44"/>
      <c r="AW696" s="44"/>
      <c r="AX696" s="44"/>
      <c r="AY696" s="44"/>
    </row>
    <row r="697" spans="30:51" ht="15" thickBot="1">
      <c r="AD697" s="44"/>
      <c r="AE697" s="44"/>
      <c r="AF697" s="44"/>
      <c r="AG697" s="44"/>
      <c r="AH697" s="44"/>
      <c r="AI697" s="44"/>
      <c r="AU697" s="44"/>
      <c r="AV697" s="44"/>
      <c r="AW697" s="44"/>
      <c r="AX697" s="44"/>
      <c r="AY697" s="44"/>
    </row>
    <row r="698" spans="30:51" ht="15" thickBot="1">
      <c r="AD698" s="44"/>
      <c r="AE698" s="44"/>
      <c r="AF698" s="44"/>
      <c r="AG698" s="44"/>
      <c r="AH698" s="44"/>
      <c r="AI698" s="44"/>
      <c r="AU698" s="44"/>
      <c r="AV698" s="44"/>
      <c r="AW698" s="44"/>
      <c r="AX698" s="44"/>
      <c r="AY698" s="44"/>
    </row>
    <row r="699" spans="30:51" ht="15" thickBot="1">
      <c r="AD699" s="44"/>
      <c r="AE699" s="44"/>
      <c r="AF699" s="44"/>
      <c r="AG699" s="44"/>
      <c r="AH699" s="44"/>
      <c r="AI699" s="44"/>
      <c r="AU699" s="44"/>
      <c r="AV699" s="44"/>
      <c r="AW699" s="44"/>
      <c r="AX699" s="44"/>
      <c r="AY699" s="44"/>
    </row>
    <row r="700" spans="30:51" ht="15" thickBot="1">
      <c r="AD700" s="44"/>
      <c r="AE700" s="44"/>
      <c r="AF700" s="44"/>
      <c r="AG700" s="44"/>
      <c r="AH700" s="44"/>
      <c r="AI700" s="44"/>
      <c r="AU700" s="44"/>
      <c r="AV700" s="44"/>
      <c r="AW700" s="44"/>
      <c r="AX700" s="44"/>
      <c r="AY700" s="44"/>
    </row>
    <row r="701" spans="30:51" ht="15" thickBot="1">
      <c r="AD701" s="44"/>
      <c r="AE701" s="44"/>
      <c r="AF701" s="44"/>
      <c r="AG701" s="44"/>
      <c r="AH701" s="44"/>
      <c r="AI701" s="44"/>
      <c r="AU701" s="44"/>
      <c r="AV701" s="44"/>
      <c r="AW701" s="44"/>
      <c r="AX701" s="44"/>
      <c r="AY701" s="44"/>
    </row>
    <row r="702" spans="30:51" ht="15" thickBot="1">
      <c r="AD702" s="44"/>
      <c r="AE702" s="44"/>
      <c r="AF702" s="44"/>
      <c r="AG702" s="44"/>
      <c r="AH702" s="44"/>
      <c r="AI702" s="44"/>
      <c r="AU702" s="44"/>
      <c r="AV702" s="44"/>
      <c r="AW702" s="44"/>
      <c r="AX702" s="44"/>
      <c r="AY702" s="44"/>
    </row>
    <row r="703" spans="30:51" ht="15" thickBot="1">
      <c r="AD703" s="44"/>
      <c r="AE703" s="44"/>
      <c r="AF703" s="44"/>
      <c r="AG703" s="44"/>
      <c r="AH703" s="44"/>
      <c r="AI703" s="44"/>
      <c r="AU703" s="44"/>
      <c r="AV703" s="44"/>
      <c r="AW703" s="44"/>
      <c r="AX703" s="44"/>
      <c r="AY703" s="44"/>
    </row>
    <row r="704" spans="30:51" ht="15" thickBot="1">
      <c r="AD704" s="44"/>
      <c r="AE704" s="44"/>
      <c r="AF704" s="44"/>
      <c r="AG704" s="44"/>
      <c r="AH704" s="44"/>
      <c r="AI704" s="44"/>
      <c r="AU704" s="44"/>
      <c r="AV704" s="44"/>
      <c r="AW704" s="44"/>
      <c r="AX704" s="44"/>
      <c r="AY704" s="44"/>
    </row>
    <row r="705" spans="30:51" ht="15" thickBot="1">
      <c r="AD705" s="44"/>
      <c r="AE705" s="44"/>
      <c r="AF705" s="44"/>
      <c r="AG705" s="44"/>
      <c r="AH705" s="44"/>
      <c r="AI705" s="44"/>
      <c r="AU705" s="44"/>
      <c r="AV705" s="44"/>
      <c r="AW705" s="44"/>
      <c r="AX705" s="44"/>
      <c r="AY705" s="44"/>
    </row>
    <row r="706" spans="30:51" ht="15" thickBot="1">
      <c r="AD706" s="44"/>
      <c r="AE706" s="44"/>
      <c r="AF706" s="44"/>
      <c r="AG706" s="44"/>
      <c r="AH706" s="44"/>
      <c r="AI706" s="44"/>
      <c r="AU706" s="44"/>
      <c r="AV706" s="44"/>
      <c r="AW706" s="44"/>
      <c r="AX706" s="44"/>
      <c r="AY706" s="44"/>
    </row>
    <row r="707" spans="30:51" ht="15" thickBot="1">
      <c r="AD707" s="44"/>
      <c r="AE707" s="44"/>
      <c r="AF707" s="44"/>
      <c r="AG707" s="44"/>
      <c r="AH707" s="44"/>
      <c r="AI707" s="44"/>
      <c r="AU707" s="44"/>
      <c r="AV707" s="44"/>
      <c r="AW707" s="44"/>
      <c r="AX707" s="44"/>
      <c r="AY707" s="44"/>
    </row>
    <row r="708" spans="30:51" ht="15" thickBot="1">
      <c r="AD708" s="44"/>
      <c r="AE708" s="44"/>
      <c r="AF708" s="44"/>
      <c r="AG708" s="44"/>
      <c r="AH708" s="44"/>
      <c r="AI708" s="44"/>
      <c r="AU708" s="44"/>
      <c r="AV708" s="44"/>
      <c r="AW708" s="44"/>
      <c r="AX708" s="44"/>
      <c r="AY708" s="44"/>
    </row>
    <row r="709" spans="30:51" ht="15" thickBot="1">
      <c r="AD709" s="44"/>
      <c r="AE709" s="44"/>
      <c r="AF709" s="44"/>
      <c r="AG709" s="44"/>
      <c r="AH709" s="44"/>
      <c r="AI709" s="44"/>
      <c r="AU709" s="44"/>
      <c r="AV709" s="44"/>
      <c r="AW709" s="44"/>
      <c r="AX709" s="44"/>
      <c r="AY709" s="44"/>
    </row>
    <row r="710" spans="30:51" ht="15" thickBot="1">
      <c r="AD710" s="44"/>
      <c r="AE710" s="44"/>
      <c r="AF710" s="44"/>
      <c r="AG710" s="44"/>
      <c r="AH710" s="44"/>
      <c r="AI710" s="44"/>
      <c r="AU710" s="44"/>
      <c r="AV710" s="44"/>
      <c r="AW710" s="44"/>
      <c r="AX710" s="44"/>
      <c r="AY710" s="44"/>
    </row>
    <row r="711" spans="30:51" ht="15" thickBot="1">
      <c r="AD711" s="44"/>
      <c r="AE711" s="44"/>
      <c r="AF711" s="44"/>
      <c r="AG711" s="44"/>
      <c r="AH711" s="44"/>
      <c r="AI711" s="44"/>
      <c r="AU711" s="44"/>
      <c r="AV711" s="44"/>
      <c r="AW711" s="44"/>
      <c r="AX711" s="44"/>
      <c r="AY711" s="44"/>
    </row>
    <row r="712" spans="30:51" ht="15" thickBot="1">
      <c r="AD712" s="44"/>
      <c r="AE712" s="44"/>
      <c r="AF712" s="44"/>
      <c r="AG712" s="44"/>
      <c r="AH712" s="44"/>
      <c r="AI712" s="44"/>
      <c r="AU712" s="44"/>
      <c r="AV712" s="44"/>
      <c r="AW712" s="44"/>
      <c r="AX712" s="44"/>
      <c r="AY712" s="44"/>
    </row>
    <row r="713" spans="30:51" ht="15" thickBot="1">
      <c r="AD713" s="44"/>
      <c r="AE713" s="44"/>
      <c r="AF713" s="44"/>
      <c r="AG713" s="44"/>
      <c r="AH713" s="44"/>
      <c r="AI713" s="44"/>
      <c r="AU713" s="44"/>
      <c r="AV713" s="44"/>
      <c r="AW713" s="44"/>
      <c r="AX713" s="44"/>
      <c r="AY713" s="44"/>
    </row>
    <row r="714" spans="30:51" ht="15" thickBot="1">
      <c r="AD714" s="44"/>
      <c r="AE714" s="44"/>
      <c r="AF714" s="44"/>
      <c r="AG714" s="44"/>
      <c r="AH714" s="44"/>
      <c r="AI714" s="44"/>
      <c r="AU714" s="44"/>
      <c r="AV714" s="44"/>
      <c r="AW714" s="44"/>
      <c r="AX714" s="44"/>
      <c r="AY714" s="44"/>
    </row>
    <row r="715" spans="30:51" ht="15" thickBot="1">
      <c r="AD715" s="44"/>
      <c r="AE715" s="44"/>
      <c r="AF715" s="44"/>
      <c r="AG715" s="44"/>
      <c r="AH715" s="44"/>
      <c r="AI715" s="44"/>
      <c r="AU715" s="44"/>
      <c r="AV715" s="44"/>
      <c r="AW715" s="44"/>
      <c r="AX715" s="44"/>
      <c r="AY715" s="44"/>
    </row>
    <row r="716" spans="30:51" ht="15" thickBot="1">
      <c r="AD716" s="44"/>
      <c r="AE716" s="44"/>
      <c r="AF716" s="44"/>
      <c r="AG716" s="44"/>
      <c r="AH716" s="44"/>
      <c r="AI716" s="44"/>
      <c r="AU716" s="44"/>
      <c r="AV716" s="44"/>
      <c r="AW716" s="44"/>
      <c r="AX716" s="44"/>
      <c r="AY716" s="44"/>
    </row>
    <row r="717" spans="30:51" ht="15" thickBot="1">
      <c r="AD717" s="44"/>
      <c r="AE717" s="44"/>
      <c r="AF717" s="44"/>
      <c r="AG717" s="44"/>
      <c r="AH717" s="44"/>
      <c r="AI717" s="44"/>
      <c r="AU717" s="44"/>
      <c r="AV717" s="44"/>
      <c r="AW717" s="44"/>
      <c r="AX717" s="44"/>
      <c r="AY717" s="44"/>
    </row>
    <row r="718" spans="30:51" ht="15" thickBot="1">
      <c r="AD718" s="44"/>
      <c r="AE718" s="44"/>
      <c r="AF718" s="44"/>
      <c r="AG718" s="44"/>
      <c r="AH718" s="44"/>
      <c r="AI718" s="44"/>
      <c r="AU718" s="44"/>
      <c r="AV718" s="44"/>
      <c r="AW718" s="44"/>
      <c r="AX718" s="44"/>
      <c r="AY718" s="44"/>
    </row>
    <row r="719" spans="30:51" ht="15" thickBot="1">
      <c r="AD719" s="44"/>
      <c r="AE719" s="44"/>
      <c r="AF719" s="44"/>
      <c r="AG719" s="44"/>
      <c r="AH719" s="44"/>
      <c r="AI719" s="44"/>
      <c r="AU719" s="44"/>
      <c r="AV719" s="44"/>
      <c r="AW719" s="44"/>
      <c r="AX719" s="44"/>
      <c r="AY719" s="44"/>
    </row>
    <row r="720" spans="30:51" ht="15" thickBot="1">
      <c r="AD720" s="44"/>
      <c r="AE720" s="44"/>
      <c r="AF720" s="44"/>
      <c r="AG720" s="44"/>
      <c r="AH720" s="44"/>
      <c r="AI720" s="44"/>
      <c r="AU720" s="44"/>
      <c r="AV720" s="44"/>
      <c r="AW720" s="44"/>
      <c r="AX720" s="44"/>
      <c r="AY720" s="44"/>
    </row>
    <row r="721" spans="30:51" ht="15" thickBot="1">
      <c r="AD721" s="44"/>
      <c r="AE721" s="44"/>
      <c r="AF721" s="44"/>
      <c r="AG721" s="44"/>
      <c r="AH721" s="44"/>
      <c r="AI721" s="44"/>
      <c r="AU721" s="44"/>
      <c r="AV721" s="44"/>
      <c r="AW721" s="44"/>
      <c r="AX721" s="44"/>
      <c r="AY721" s="44"/>
    </row>
    <row r="722" spans="30:51" ht="15" thickBot="1">
      <c r="AD722" s="44"/>
      <c r="AE722" s="44"/>
      <c r="AF722" s="44"/>
      <c r="AG722" s="44"/>
      <c r="AH722" s="44"/>
      <c r="AI722" s="44"/>
      <c r="AU722" s="44"/>
      <c r="AV722" s="44"/>
      <c r="AW722" s="44"/>
      <c r="AX722" s="44"/>
      <c r="AY722" s="44"/>
    </row>
    <row r="723" spans="30:51" ht="15" thickBot="1">
      <c r="AD723" s="44"/>
      <c r="AE723" s="44"/>
      <c r="AF723" s="44"/>
      <c r="AG723" s="44"/>
      <c r="AH723" s="44"/>
      <c r="AI723" s="44"/>
      <c r="AU723" s="44"/>
      <c r="AV723" s="44"/>
      <c r="AW723" s="44"/>
      <c r="AX723" s="44"/>
      <c r="AY723" s="44"/>
    </row>
    <row r="724" spans="30:51" ht="15" thickBot="1">
      <c r="AD724" s="44"/>
      <c r="AE724" s="44"/>
      <c r="AF724" s="44"/>
      <c r="AG724" s="44"/>
      <c r="AH724" s="44"/>
      <c r="AI724" s="44"/>
      <c r="AU724" s="44"/>
      <c r="AV724" s="44"/>
      <c r="AW724" s="44"/>
      <c r="AX724" s="44"/>
      <c r="AY724" s="44"/>
    </row>
    <row r="725" spans="30:51" ht="15" thickBot="1">
      <c r="AD725" s="44"/>
      <c r="AE725" s="44"/>
      <c r="AF725" s="44"/>
      <c r="AG725" s="44"/>
      <c r="AH725" s="44"/>
      <c r="AI725" s="44"/>
      <c r="AU725" s="44"/>
      <c r="AV725" s="44"/>
      <c r="AW725" s="44"/>
      <c r="AX725" s="44"/>
      <c r="AY725" s="44"/>
    </row>
    <row r="726" spans="30:51" ht="15" thickBot="1">
      <c r="AD726" s="44"/>
      <c r="AE726" s="44"/>
      <c r="AF726" s="44"/>
      <c r="AG726" s="44"/>
      <c r="AH726" s="44"/>
      <c r="AI726" s="44"/>
      <c r="AU726" s="44"/>
      <c r="AV726" s="44"/>
      <c r="AW726" s="44"/>
      <c r="AX726" s="44"/>
      <c r="AY726" s="44"/>
    </row>
    <row r="727" spans="30:51" ht="15" thickBot="1">
      <c r="AD727" s="44"/>
      <c r="AE727" s="44"/>
      <c r="AF727" s="44"/>
      <c r="AG727" s="44"/>
      <c r="AH727" s="44"/>
      <c r="AI727" s="44"/>
      <c r="AU727" s="44"/>
      <c r="AV727" s="44"/>
      <c r="AW727" s="44"/>
      <c r="AX727" s="44"/>
      <c r="AY727" s="44"/>
    </row>
    <row r="728" spans="30:51" ht="15" thickBot="1">
      <c r="AD728" s="44"/>
      <c r="AE728" s="44"/>
      <c r="AF728" s="44"/>
      <c r="AG728" s="44"/>
      <c r="AH728" s="44"/>
      <c r="AI728" s="44"/>
      <c r="AU728" s="44"/>
      <c r="AV728" s="44"/>
      <c r="AW728" s="44"/>
      <c r="AX728" s="44"/>
      <c r="AY728" s="44"/>
    </row>
    <row r="729" spans="30:51" ht="15" thickBot="1">
      <c r="AD729" s="44"/>
      <c r="AE729" s="44"/>
      <c r="AF729" s="44"/>
      <c r="AG729" s="44"/>
      <c r="AH729" s="44"/>
      <c r="AI729" s="44"/>
      <c r="AU729" s="44"/>
      <c r="AV729" s="44"/>
      <c r="AW729" s="44"/>
      <c r="AX729" s="44"/>
      <c r="AY729" s="44"/>
    </row>
    <row r="730" spans="30:51" ht="15" thickBot="1">
      <c r="AD730" s="44"/>
      <c r="AE730" s="44"/>
      <c r="AF730" s="44"/>
      <c r="AG730" s="44"/>
      <c r="AH730" s="44"/>
      <c r="AI730" s="44"/>
      <c r="AU730" s="44"/>
      <c r="AV730" s="44"/>
      <c r="AW730" s="44"/>
      <c r="AX730" s="44"/>
      <c r="AY730" s="44"/>
    </row>
    <row r="731" spans="30:51" ht="15" thickBot="1">
      <c r="AD731" s="44"/>
      <c r="AE731" s="44"/>
      <c r="AF731" s="44"/>
      <c r="AG731" s="44"/>
      <c r="AH731" s="44"/>
      <c r="AI731" s="44"/>
      <c r="AU731" s="44"/>
      <c r="AV731" s="44"/>
      <c r="AW731" s="44"/>
      <c r="AX731" s="44"/>
      <c r="AY731" s="44"/>
    </row>
    <row r="732" spans="30:51" ht="15" thickBot="1">
      <c r="AD732" s="44"/>
      <c r="AE732" s="44"/>
      <c r="AF732" s="44"/>
      <c r="AG732" s="44"/>
      <c r="AH732" s="44"/>
      <c r="AI732" s="44"/>
      <c r="AU732" s="44"/>
      <c r="AV732" s="44"/>
      <c r="AW732" s="44"/>
      <c r="AX732" s="44"/>
      <c r="AY732" s="44"/>
    </row>
    <row r="733" spans="30:51" ht="15" thickBot="1">
      <c r="AD733" s="44"/>
      <c r="AE733" s="44"/>
      <c r="AF733" s="44"/>
      <c r="AG733" s="44"/>
      <c r="AH733" s="44"/>
      <c r="AI733" s="44"/>
      <c r="AU733" s="44"/>
      <c r="AV733" s="44"/>
      <c r="AW733" s="44"/>
      <c r="AX733" s="44"/>
      <c r="AY733" s="44"/>
    </row>
    <row r="734" spans="30:51" ht="15" thickBot="1">
      <c r="AD734" s="44"/>
      <c r="AE734" s="44"/>
      <c r="AF734" s="44"/>
      <c r="AG734" s="44"/>
      <c r="AH734" s="44"/>
      <c r="AI734" s="44"/>
      <c r="AU734" s="44"/>
      <c r="AV734" s="44"/>
      <c r="AW734" s="44"/>
      <c r="AX734" s="44"/>
      <c r="AY734" s="44"/>
    </row>
    <row r="735" spans="30:51" ht="15" thickBot="1">
      <c r="AD735" s="44"/>
      <c r="AE735" s="44"/>
      <c r="AF735" s="44"/>
      <c r="AG735" s="44"/>
      <c r="AH735" s="44"/>
      <c r="AI735" s="44"/>
      <c r="AU735" s="44"/>
      <c r="AV735" s="44"/>
      <c r="AW735" s="44"/>
      <c r="AX735" s="44"/>
      <c r="AY735" s="44"/>
    </row>
    <row r="736" spans="30:51" ht="15" thickBot="1">
      <c r="AD736" s="44"/>
      <c r="AE736" s="44"/>
      <c r="AF736" s="44"/>
      <c r="AG736" s="44"/>
      <c r="AH736" s="44"/>
      <c r="AI736" s="44"/>
      <c r="AU736" s="44"/>
      <c r="AV736" s="44"/>
      <c r="AW736" s="44"/>
      <c r="AX736" s="44"/>
      <c r="AY736" s="44"/>
    </row>
    <row r="737" spans="30:51" ht="15" thickBot="1">
      <c r="AD737" s="44"/>
      <c r="AE737" s="44"/>
      <c r="AF737" s="44"/>
      <c r="AG737" s="44"/>
      <c r="AH737" s="44"/>
      <c r="AI737" s="44"/>
      <c r="AU737" s="44"/>
      <c r="AV737" s="44"/>
      <c r="AW737" s="44"/>
      <c r="AX737" s="44"/>
      <c r="AY737" s="44"/>
    </row>
    <row r="738" spans="30:51" ht="15" thickBot="1">
      <c r="AD738" s="44"/>
      <c r="AE738" s="44"/>
      <c r="AF738" s="44"/>
      <c r="AG738" s="44"/>
      <c r="AH738" s="44"/>
      <c r="AI738" s="44"/>
      <c r="AU738" s="44"/>
      <c r="AV738" s="44"/>
      <c r="AW738" s="44"/>
      <c r="AX738" s="44"/>
      <c r="AY738" s="44"/>
    </row>
    <row r="739" spans="30:51" ht="15" thickBot="1">
      <c r="AD739" s="44"/>
      <c r="AE739" s="44"/>
      <c r="AF739" s="44"/>
      <c r="AG739" s="44"/>
      <c r="AH739" s="44"/>
      <c r="AI739" s="44"/>
      <c r="AU739" s="44"/>
      <c r="AV739" s="44"/>
      <c r="AW739" s="44"/>
      <c r="AX739" s="44"/>
      <c r="AY739" s="44"/>
    </row>
    <row r="740" spans="30:51" ht="15" thickBot="1">
      <c r="AD740" s="44"/>
      <c r="AE740" s="44"/>
      <c r="AF740" s="44"/>
      <c r="AG740" s="44"/>
      <c r="AH740" s="44"/>
      <c r="AI740" s="44"/>
      <c r="AU740" s="44"/>
      <c r="AV740" s="44"/>
      <c r="AW740" s="44"/>
      <c r="AX740" s="44"/>
      <c r="AY740" s="44"/>
    </row>
    <row r="741" spans="30:51" ht="15" thickBot="1">
      <c r="AD741" s="44"/>
      <c r="AE741" s="44"/>
      <c r="AF741" s="44"/>
      <c r="AG741" s="44"/>
      <c r="AH741" s="44"/>
      <c r="AI741" s="44"/>
      <c r="AU741" s="44"/>
      <c r="AV741" s="44"/>
      <c r="AW741" s="44"/>
      <c r="AX741" s="44"/>
      <c r="AY741" s="44"/>
    </row>
    <row r="742" spans="30:51" ht="15" thickBot="1">
      <c r="AD742" s="44"/>
      <c r="AE742" s="44"/>
      <c r="AF742" s="44"/>
      <c r="AG742" s="44"/>
      <c r="AH742" s="44"/>
      <c r="AI742" s="44"/>
      <c r="AU742" s="44"/>
      <c r="AV742" s="44"/>
      <c r="AW742" s="44"/>
      <c r="AX742" s="44"/>
      <c r="AY742" s="44"/>
    </row>
    <row r="743" spans="30:51" ht="15" thickBot="1">
      <c r="AD743" s="44"/>
      <c r="AE743" s="44"/>
      <c r="AF743" s="44"/>
      <c r="AG743" s="44"/>
      <c r="AH743" s="44"/>
      <c r="AI743" s="44"/>
      <c r="AU743" s="44"/>
      <c r="AV743" s="44"/>
      <c r="AW743" s="44"/>
      <c r="AX743" s="44"/>
      <c r="AY743" s="44"/>
    </row>
    <row r="744" spans="30:51" ht="15" thickBot="1">
      <c r="AD744" s="44"/>
      <c r="AE744" s="44"/>
      <c r="AF744" s="44"/>
      <c r="AG744" s="44"/>
      <c r="AH744" s="44"/>
      <c r="AI744" s="44"/>
      <c r="AU744" s="44"/>
      <c r="AV744" s="44"/>
      <c r="AW744" s="44"/>
      <c r="AX744" s="44"/>
      <c r="AY744" s="44"/>
    </row>
    <row r="745" spans="30:51" ht="15" thickBot="1">
      <c r="AD745" s="44"/>
      <c r="AE745" s="44"/>
      <c r="AF745" s="44"/>
      <c r="AG745" s="44"/>
      <c r="AH745" s="44"/>
      <c r="AI745" s="44"/>
      <c r="AU745" s="44"/>
      <c r="AV745" s="44"/>
      <c r="AW745" s="44"/>
      <c r="AX745" s="44"/>
      <c r="AY745" s="44"/>
    </row>
    <row r="746" spans="30:51" ht="15" thickBot="1">
      <c r="AD746" s="44"/>
      <c r="AE746" s="44"/>
      <c r="AF746" s="44"/>
      <c r="AG746" s="44"/>
      <c r="AH746" s="44"/>
      <c r="AI746" s="44"/>
      <c r="AU746" s="44"/>
      <c r="AV746" s="44"/>
      <c r="AW746" s="44"/>
      <c r="AX746" s="44"/>
      <c r="AY746" s="44"/>
    </row>
    <row r="747" spans="30:51" ht="15" thickBot="1">
      <c r="AD747" s="44"/>
      <c r="AE747" s="44"/>
      <c r="AF747" s="44"/>
      <c r="AG747" s="44"/>
      <c r="AH747" s="44"/>
      <c r="AI747" s="44"/>
      <c r="AU747" s="44"/>
      <c r="AV747" s="44"/>
      <c r="AW747" s="44"/>
      <c r="AX747" s="44"/>
      <c r="AY747" s="44"/>
    </row>
    <row r="748" spans="30:51" ht="15" thickBot="1">
      <c r="AD748" s="44"/>
      <c r="AE748" s="44"/>
      <c r="AF748" s="44"/>
      <c r="AG748" s="44"/>
      <c r="AH748" s="44"/>
      <c r="AI748" s="44"/>
      <c r="AU748" s="44"/>
      <c r="AV748" s="44"/>
      <c r="AW748" s="44"/>
      <c r="AX748" s="44"/>
      <c r="AY748" s="44"/>
    </row>
    <row r="749" spans="30:51" ht="15" thickBot="1">
      <c r="AD749" s="44"/>
      <c r="AE749" s="44"/>
      <c r="AF749" s="44"/>
      <c r="AG749" s="44"/>
      <c r="AH749" s="44"/>
      <c r="AI749" s="44"/>
      <c r="AU749" s="44"/>
      <c r="AV749" s="44"/>
      <c r="AW749" s="44"/>
      <c r="AX749" s="44"/>
      <c r="AY749" s="44"/>
    </row>
    <row r="750" spans="30:51" ht="15" thickBot="1">
      <c r="AD750" s="44"/>
      <c r="AE750" s="44"/>
      <c r="AF750" s="44"/>
      <c r="AG750" s="44"/>
      <c r="AH750" s="44"/>
      <c r="AI750" s="44"/>
      <c r="AU750" s="44"/>
      <c r="AV750" s="44"/>
      <c r="AW750" s="44"/>
      <c r="AX750" s="44"/>
      <c r="AY750" s="44"/>
    </row>
    <row r="751" spans="30:51" ht="15" thickBot="1">
      <c r="AD751" s="44"/>
      <c r="AE751" s="44"/>
      <c r="AF751" s="44"/>
      <c r="AG751" s="44"/>
      <c r="AH751" s="44"/>
      <c r="AI751" s="44"/>
      <c r="AU751" s="44"/>
      <c r="AV751" s="44"/>
      <c r="AW751" s="44"/>
      <c r="AX751" s="44"/>
      <c r="AY751" s="44"/>
    </row>
    <row r="752" spans="30:51" ht="15" thickBot="1">
      <c r="AD752" s="44"/>
      <c r="AE752" s="44"/>
      <c r="AF752" s="44"/>
      <c r="AG752" s="44"/>
      <c r="AH752" s="44"/>
      <c r="AI752" s="44"/>
      <c r="AU752" s="44"/>
      <c r="AV752" s="44"/>
      <c r="AW752" s="44"/>
      <c r="AX752" s="44"/>
      <c r="AY752" s="44"/>
    </row>
    <row r="753" spans="30:51" ht="15" thickBot="1">
      <c r="AD753" s="44"/>
      <c r="AE753" s="44"/>
      <c r="AF753" s="44"/>
      <c r="AG753" s="44"/>
      <c r="AH753" s="44"/>
      <c r="AI753" s="44"/>
      <c r="AU753" s="44"/>
      <c r="AV753" s="44"/>
      <c r="AW753" s="44"/>
      <c r="AX753" s="44"/>
      <c r="AY753" s="44"/>
    </row>
    <row r="754" spans="30:51" ht="15" thickBot="1">
      <c r="AD754" s="44"/>
      <c r="AE754" s="44"/>
      <c r="AF754" s="44"/>
      <c r="AG754" s="44"/>
      <c r="AH754" s="44"/>
      <c r="AI754" s="44"/>
      <c r="AU754" s="44"/>
      <c r="AV754" s="44"/>
      <c r="AW754" s="44"/>
      <c r="AX754" s="44"/>
      <c r="AY754" s="44"/>
    </row>
    <row r="755" spans="30:51" ht="15" thickBot="1">
      <c r="AD755" s="44"/>
      <c r="AE755" s="44"/>
      <c r="AF755" s="44"/>
      <c r="AG755" s="44"/>
      <c r="AH755" s="44"/>
      <c r="AI755" s="44"/>
      <c r="AU755" s="44"/>
      <c r="AV755" s="44"/>
      <c r="AW755" s="44"/>
      <c r="AX755" s="44"/>
      <c r="AY755" s="44"/>
    </row>
    <row r="756" spans="30:51" ht="15" thickBot="1">
      <c r="AD756" s="44"/>
      <c r="AE756" s="44"/>
      <c r="AF756" s="44"/>
      <c r="AG756" s="44"/>
      <c r="AH756" s="44"/>
      <c r="AI756" s="44"/>
      <c r="AU756" s="44"/>
      <c r="AV756" s="44"/>
      <c r="AW756" s="44"/>
      <c r="AX756" s="44"/>
      <c r="AY756" s="44"/>
    </row>
    <row r="757" spans="30:51" ht="15" thickBot="1">
      <c r="AD757" s="44"/>
      <c r="AE757" s="44"/>
      <c r="AF757" s="44"/>
      <c r="AG757" s="44"/>
      <c r="AH757" s="44"/>
      <c r="AI757" s="44"/>
      <c r="AU757" s="44"/>
      <c r="AV757" s="44"/>
      <c r="AW757" s="44"/>
      <c r="AX757" s="44"/>
      <c r="AY757" s="44"/>
    </row>
    <row r="758" spans="30:51" ht="15" thickBot="1">
      <c r="AD758" s="44"/>
      <c r="AE758" s="44"/>
      <c r="AF758" s="44"/>
      <c r="AG758" s="44"/>
      <c r="AH758" s="44"/>
      <c r="AI758" s="44"/>
      <c r="AU758" s="44"/>
      <c r="AV758" s="44"/>
      <c r="AW758" s="44"/>
      <c r="AX758" s="44"/>
      <c r="AY758" s="44"/>
    </row>
    <row r="759" spans="30:51" ht="15" thickBot="1">
      <c r="AD759" s="44"/>
      <c r="AE759" s="44"/>
      <c r="AF759" s="44"/>
      <c r="AG759" s="44"/>
      <c r="AH759" s="44"/>
      <c r="AI759" s="44"/>
      <c r="AU759" s="44"/>
      <c r="AV759" s="44"/>
      <c r="AW759" s="44"/>
      <c r="AX759" s="44"/>
      <c r="AY759" s="44"/>
    </row>
    <row r="760" spans="30:51" ht="15" thickBot="1">
      <c r="AD760" s="44"/>
      <c r="AE760" s="44"/>
      <c r="AF760" s="44"/>
      <c r="AG760" s="44"/>
      <c r="AH760" s="44"/>
      <c r="AI760" s="44"/>
      <c r="AU760" s="44"/>
      <c r="AV760" s="44"/>
      <c r="AW760" s="44"/>
      <c r="AX760" s="44"/>
      <c r="AY760" s="44"/>
    </row>
    <row r="761" spans="30:51" ht="15" thickBot="1">
      <c r="AD761" s="44"/>
      <c r="AE761" s="44"/>
      <c r="AF761" s="44"/>
      <c r="AG761" s="44"/>
      <c r="AH761" s="44"/>
      <c r="AI761" s="44"/>
      <c r="AU761" s="44"/>
      <c r="AV761" s="44"/>
      <c r="AW761" s="44"/>
      <c r="AX761" s="44"/>
      <c r="AY761" s="44"/>
    </row>
    <row r="762" spans="30:51" ht="15" thickBot="1">
      <c r="AD762" s="44"/>
      <c r="AE762" s="44"/>
      <c r="AF762" s="44"/>
      <c r="AG762" s="44"/>
      <c r="AH762" s="44"/>
      <c r="AI762" s="44"/>
      <c r="AU762" s="44"/>
      <c r="AV762" s="44"/>
      <c r="AW762" s="44"/>
      <c r="AX762" s="44"/>
      <c r="AY762" s="44"/>
    </row>
    <row r="763" spans="30:51" ht="15" thickBot="1">
      <c r="AD763" s="44"/>
      <c r="AE763" s="44"/>
      <c r="AF763" s="44"/>
      <c r="AG763" s="44"/>
      <c r="AH763" s="44"/>
      <c r="AI763" s="44"/>
      <c r="AU763" s="44"/>
      <c r="AV763" s="44"/>
      <c r="AW763" s="44"/>
      <c r="AX763" s="44"/>
      <c r="AY763" s="44"/>
    </row>
    <row r="764" spans="30:51" ht="15" thickBot="1">
      <c r="AD764" s="44"/>
      <c r="AE764" s="44"/>
      <c r="AF764" s="44"/>
      <c r="AG764" s="44"/>
      <c r="AH764" s="44"/>
      <c r="AI764" s="44"/>
      <c r="AU764" s="44"/>
      <c r="AV764" s="44"/>
      <c r="AW764" s="44"/>
      <c r="AX764" s="44"/>
      <c r="AY764" s="44"/>
    </row>
    <row r="765" spans="30:51" ht="15" thickBot="1">
      <c r="AD765" s="44"/>
      <c r="AE765" s="44"/>
      <c r="AF765" s="44"/>
      <c r="AG765" s="44"/>
      <c r="AH765" s="44"/>
      <c r="AI765" s="44"/>
      <c r="AU765" s="44"/>
      <c r="AV765" s="44"/>
      <c r="AW765" s="44"/>
      <c r="AX765" s="44"/>
      <c r="AY765" s="44"/>
    </row>
    <row r="766" spans="30:51" ht="15" thickBot="1">
      <c r="AD766" s="44"/>
      <c r="AE766" s="44"/>
      <c r="AF766" s="44"/>
      <c r="AG766" s="44"/>
      <c r="AH766" s="44"/>
      <c r="AI766" s="44"/>
      <c r="AU766" s="44"/>
      <c r="AV766" s="44"/>
      <c r="AW766" s="44"/>
      <c r="AX766" s="44"/>
      <c r="AY766" s="44"/>
    </row>
    <row r="767" spans="30:51" ht="15" thickBot="1">
      <c r="AD767" s="44"/>
      <c r="AE767" s="44"/>
      <c r="AF767" s="44"/>
      <c r="AG767" s="44"/>
      <c r="AH767" s="44"/>
      <c r="AI767" s="44"/>
      <c r="AU767" s="44"/>
      <c r="AV767" s="44"/>
      <c r="AW767" s="44"/>
      <c r="AX767" s="44"/>
      <c r="AY767" s="44"/>
    </row>
    <row r="768" spans="30:51" ht="15" thickBot="1">
      <c r="AD768" s="44"/>
      <c r="AE768" s="44"/>
      <c r="AF768" s="44"/>
      <c r="AG768" s="44"/>
      <c r="AH768" s="44"/>
      <c r="AI768" s="44"/>
      <c r="AU768" s="44"/>
      <c r="AV768" s="44"/>
      <c r="AW768" s="44"/>
      <c r="AX768" s="44"/>
      <c r="AY768" s="44"/>
    </row>
    <row r="769" spans="30:51" ht="15" thickBot="1">
      <c r="AD769" s="44"/>
      <c r="AE769" s="44"/>
      <c r="AF769" s="44"/>
      <c r="AG769" s="44"/>
      <c r="AH769" s="44"/>
      <c r="AI769" s="44"/>
      <c r="AU769" s="44"/>
      <c r="AV769" s="44"/>
      <c r="AW769" s="44"/>
      <c r="AX769" s="44"/>
      <c r="AY769" s="44"/>
    </row>
    <row r="770" spans="30:51" ht="15" thickBot="1">
      <c r="AD770" s="44"/>
      <c r="AE770" s="44"/>
      <c r="AF770" s="44"/>
      <c r="AG770" s="44"/>
      <c r="AH770" s="44"/>
      <c r="AI770" s="44"/>
      <c r="AU770" s="44"/>
      <c r="AV770" s="44"/>
      <c r="AW770" s="44"/>
      <c r="AX770" s="44"/>
      <c r="AY770" s="44"/>
    </row>
    <row r="771" spans="30:51" ht="15" thickBot="1">
      <c r="AD771" s="44"/>
      <c r="AE771" s="44"/>
      <c r="AF771" s="44"/>
      <c r="AG771" s="44"/>
      <c r="AH771" s="44"/>
      <c r="AI771" s="44"/>
      <c r="AU771" s="44"/>
      <c r="AV771" s="44"/>
      <c r="AW771" s="44"/>
      <c r="AX771" s="44"/>
      <c r="AY771" s="44"/>
    </row>
    <row r="772" spans="30:51" ht="15" thickBot="1">
      <c r="AD772" s="44"/>
      <c r="AE772" s="44"/>
      <c r="AF772" s="44"/>
      <c r="AG772" s="44"/>
      <c r="AH772" s="44"/>
      <c r="AI772" s="44"/>
      <c r="AU772" s="44"/>
      <c r="AV772" s="44"/>
      <c r="AW772" s="44"/>
      <c r="AX772" s="44"/>
      <c r="AY772" s="44"/>
    </row>
    <row r="773" spans="30:51" ht="15" thickBot="1">
      <c r="AD773" s="44"/>
      <c r="AE773" s="44"/>
      <c r="AF773" s="44"/>
      <c r="AG773" s="44"/>
      <c r="AH773" s="44"/>
      <c r="AI773" s="44"/>
      <c r="AU773" s="44"/>
      <c r="AV773" s="44"/>
      <c r="AW773" s="44"/>
      <c r="AX773" s="44"/>
      <c r="AY773" s="44"/>
    </row>
    <row r="774" spans="30:51" ht="15" thickBot="1">
      <c r="AD774" s="44"/>
      <c r="AE774" s="44"/>
      <c r="AF774" s="44"/>
      <c r="AG774" s="44"/>
      <c r="AH774" s="44"/>
      <c r="AI774" s="44"/>
      <c r="AU774" s="44"/>
      <c r="AV774" s="44"/>
      <c r="AW774" s="44"/>
      <c r="AX774" s="44"/>
      <c r="AY774" s="44"/>
    </row>
    <row r="775" spans="30:51" ht="15" thickBot="1">
      <c r="AD775" s="44"/>
      <c r="AE775" s="44"/>
      <c r="AF775" s="44"/>
      <c r="AG775" s="44"/>
      <c r="AH775" s="44"/>
      <c r="AI775" s="44"/>
      <c r="AU775" s="44"/>
      <c r="AV775" s="44"/>
      <c r="AW775" s="44"/>
      <c r="AX775" s="44"/>
      <c r="AY775" s="44"/>
    </row>
    <row r="776" spans="30:51" ht="15" thickBot="1">
      <c r="AD776" s="44"/>
      <c r="AE776" s="44"/>
      <c r="AF776" s="44"/>
      <c r="AG776" s="44"/>
      <c r="AH776" s="44"/>
      <c r="AI776" s="44"/>
      <c r="AU776" s="44"/>
      <c r="AV776" s="44"/>
      <c r="AW776" s="44"/>
      <c r="AX776" s="44"/>
      <c r="AY776" s="44"/>
    </row>
    <row r="777" spans="30:51" ht="15" thickBot="1">
      <c r="AD777" s="44"/>
      <c r="AE777" s="44"/>
      <c r="AF777" s="44"/>
      <c r="AG777" s="44"/>
      <c r="AH777" s="44"/>
      <c r="AI777" s="44"/>
      <c r="AU777" s="44"/>
      <c r="AV777" s="44"/>
      <c r="AW777" s="44"/>
      <c r="AX777" s="44"/>
      <c r="AY777" s="44"/>
    </row>
    <row r="778" spans="30:51" ht="15" thickBot="1">
      <c r="AD778" s="44"/>
      <c r="AE778" s="44"/>
      <c r="AF778" s="44"/>
      <c r="AG778" s="44"/>
      <c r="AH778" s="44"/>
      <c r="AI778" s="44"/>
      <c r="AU778" s="44"/>
      <c r="AV778" s="44"/>
      <c r="AW778" s="44"/>
      <c r="AX778" s="44"/>
      <c r="AY778" s="44"/>
    </row>
    <row r="779" spans="30:51" ht="15" thickBot="1">
      <c r="AD779" s="44"/>
      <c r="AE779" s="44"/>
      <c r="AF779" s="44"/>
      <c r="AG779" s="44"/>
      <c r="AH779" s="44"/>
      <c r="AI779" s="44"/>
      <c r="AU779" s="44"/>
      <c r="AV779" s="44"/>
      <c r="AW779" s="44"/>
      <c r="AX779" s="44"/>
      <c r="AY779" s="44"/>
    </row>
    <row r="780" spans="30:51" ht="15" thickBot="1">
      <c r="AD780" s="44"/>
      <c r="AE780" s="44"/>
      <c r="AF780" s="44"/>
      <c r="AG780" s="44"/>
      <c r="AH780" s="44"/>
      <c r="AI780" s="44"/>
      <c r="AU780" s="44"/>
      <c r="AV780" s="44"/>
      <c r="AW780" s="44"/>
      <c r="AX780" s="44"/>
      <c r="AY780" s="44"/>
    </row>
    <row r="781" spans="30:51" ht="15" thickBot="1">
      <c r="AD781" s="44"/>
      <c r="AE781" s="44"/>
      <c r="AF781" s="44"/>
      <c r="AG781" s="44"/>
      <c r="AH781" s="44"/>
      <c r="AI781" s="44"/>
      <c r="AU781" s="44"/>
      <c r="AV781" s="44"/>
      <c r="AW781" s="44"/>
      <c r="AX781" s="44"/>
      <c r="AY781" s="44"/>
    </row>
    <row r="782" spans="30:51" ht="15" thickBot="1">
      <c r="AD782" s="44"/>
      <c r="AE782" s="44"/>
      <c r="AF782" s="44"/>
      <c r="AG782" s="44"/>
      <c r="AH782" s="44"/>
      <c r="AI782" s="44"/>
      <c r="AU782" s="44"/>
      <c r="AV782" s="44"/>
      <c r="AW782" s="44"/>
      <c r="AX782" s="44"/>
      <c r="AY782" s="44"/>
    </row>
    <row r="783" spans="30:51" ht="15" thickBot="1">
      <c r="AD783" s="44"/>
      <c r="AE783" s="44"/>
      <c r="AF783" s="44"/>
      <c r="AG783" s="44"/>
      <c r="AH783" s="44"/>
      <c r="AI783" s="44"/>
      <c r="AU783" s="44"/>
      <c r="AV783" s="44"/>
      <c r="AW783" s="44"/>
      <c r="AX783" s="44"/>
      <c r="AY783" s="44"/>
    </row>
    <row r="784" spans="30:51" ht="15" thickBot="1">
      <c r="AD784" s="44"/>
      <c r="AE784" s="44"/>
      <c r="AF784" s="44"/>
      <c r="AG784" s="44"/>
      <c r="AH784" s="44"/>
      <c r="AI784" s="44"/>
      <c r="AU784" s="44"/>
      <c r="AV784" s="44"/>
      <c r="AW784" s="44"/>
      <c r="AX784" s="44"/>
      <c r="AY784" s="44"/>
    </row>
    <row r="785" spans="30:51" ht="15" thickBot="1">
      <c r="AD785" s="44"/>
      <c r="AE785" s="44"/>
      <c r="AF785" s="44"/>
      <c r="AG785" s="44"/>
      <c r="AH785" s="44"/>
      <c r="AI785" s="44"/>
      <c r="AU785" s="44"/>
      <c r="AV785" s="44"/>
      <c r="AW785" s="44"/>
      <c r="AX785" s="44"/>
      <c r="AY785" s="44"/>
    </row>
    <row r="786" spans="30:51" ht="15" thickBot="1">
      <c r="AD786" s="44"/>
      <c r="AE786" s="44"/>
      <c r="AF786" s="44"/>
      <c r="AG786" s="44"/>
      <c r="AH786" s="44"/>
      <c r="AI786" s="44"/>
      <c r="AU786" s="44"/>
      <c r="AV786" s="44"/>
      <c r="AW786" s="44"/>
      <c r="AX786" s="44"/>
      <c r="AY786" s="44"/>
    </row>
    <row r="787" spans="30:51" ht="15" thickBot="1">
      <c r="AD787" s="44"/>
      <c r="AE787" s="44"/>
      <c r="AF787" s="44"/>
      <c r="AG787" s="44"/>
      <c r="AH787" s="44"/>
      <c r="AI787" s="44"/>
      <c r="AU787" s="44"/>
      <c r="AV787" s="44"/>
      <c r="AW787" s="44"/>
      <c r="AX787" s="44"/>
      <c r="AY787" s="44"/>
    </row>
    <row r="788" spans="30:51" ht="15" thickBot="1">
      <c r="AD788" s="44"/>
      <c r="AE788" s="44"/>
      <c r="AF788" s="44"/>
      <c r="AG788" s="44"/>
      <c r="AH788" s="44"/>
      <c r="AI788" s="44"/>
      <c r="AU788" s="44"/>
      <c r="AV788" s="44"/>
      <c r="AW788" s="44"/>
      <c r="AX788" s="44"/>
      <c r="AY788" s="44"/>
    </row>
    <row r="789" spans="30:51" ht="15" thickBot="1">
      <c r="AD789" s="44"/>
      <c r="AE789" s="44"/>
      <c r="AF789" s="44"/>
      <c r="AG789" s="44"/>
      <c r="AH789" s="44"/>
      <c r="AI789" s="44"/>
      <c r="AU789" s="44"/>
      <c r="AV789" s="44"/>
      <c r="AW789" s="44"/>
      <c r="AX789" s="44"/>
      <c r="AY789" s="44"/>
    </row>
    <row r="790" spans="30:51" ht="15" thickBot="1">
      <c r="AD790" s="44"/>
      <c r="AE790" s="44"/>
      <c r="AF790" s="44"/>
      <c r="AG790" s="44"/>
      <c r="AH790" s="44"/>
      <c r="AI790" s="44"/>
      <c r="AU790" s="44"/>
      <c r="AV790" s="44"/>
      <c r="AW790" s="44"/>
      <c r="AX790" s="44"/>
      <c r="AY790" s="44"/>
    </row>
    <row r="791" spans="30:51" ht="15" thickBot="1">
      <c r="AD791" s="44"/>
      <c r="AE791" s="44"/>
      <c r="AF791" s="44"/>
      <c r="AG791" s="44"/>
      <c r="AH791" s="44"/>
      <c r="AI791" s="44"/>
      <c r="AU791" s="44"/>
      <c r="AV791" s="44"/>
      <c r="AW791" s="44"/>
      <c r="AX791" s="44"/>
      <c r="AY791" s="44"/>
    </row>
    <row r="792" spans="30:51" ht="15" thickBot="1">
      <c r="AD792" s="44"/>
      <c r="AE792" s="44"/>
      <c r="AF792" s="44"/>
      <c r="AG792" s="44"/>
      <c r="AH792" s="44"/>
      <c r="AI792" s="44"/>
      <c r="AU792" s="44"/>
      <c r="AV792" s="44"/>
      <c r="AW792" s="44"/>
      <c r="AX792" s="44"/>
      <c r="AY792" s="44"/>
    </row>
    <row r="793" spans="30:51" ht="15" thickBot="1">
      <c r="AD793" s="44"/>
      <c r="AE793" s="44"/>
      <c r="AF793" s="44"/>
      <c r="AG793" s="44"/>
      <c r="AH793" s="44"/>
      <c r="AI793" s="44"/>
      <c r="AU793" s="44"/>
      <c r="AV793" s="44"/>
      <c r="AW793" s="44"/>
      <c r="AX793" s="44"/>
      <c r="AY793" s="44"/>
    </row>
    <row r="794" spans="30:51" ht="15" thickBot="1">
      <c r="AD794" s="44"/>
      <c r="AE794" s="44"/>
      <c r="AF794" s="44"/>
      <c r="AG794" s="44"/>
      <c r="AH794" s="44"/>
      <c r="AI794" s="44"/>
      <c r="AU794" s="44"/>
      <c r="AV794" s="44"/>
      <c r="AW794" s="44"/>
      <c r="AX794" s="44"/>
      <c r="AY794" s="44"/>
    </row>
    <row r="795" spans="30:51" ht="15" thickBot="1">
      <c r="AD795" s="44"/>
      <c r="AE795" s="44"/>
      <c r="AF795" s="44"/>
      <c r="AG795" s="44"/>
      <c r="AH795" s="44"/>
      <c r="AI795" s="44"/>
      <c r="AU795" s="44"/>
      <c r="AV795" s="44"/>
      <c r="AW795" s="44"/>
      <c r="AX795" s="44"/>
      <c r="AY795" s="44"/>
    </row>
    <row r="796" spans="30:51" ht="15" thickBot="1">
      <c r="AD796" s="44"/>
      <c r="AE796" s="44"/>
      <c r="AF796" s="44"/>
      <c r="AG796" s="44"/>
      <c r="AH796" s="44"/>
      <c r="AI796" s="44"/>
      <c r="AU796" s="44"/>
      <c r="AV796" s="44"/>
      <c r="AW796" s="44"/>
      <c r="AX796" s="44"/>
      <c r="AY796" s="44"/>
    </row>
    <row r="797" spans="30:51" ht="15" thickBot="1">
      <c r="AD797" s="44"/>
      <c r="AE797" s="44"/>
      <c r="AF797" s="44"/>
      <c r="AG797" s="44"/>
      <c r="AH797" s="44"/>
      <c r="AI797" s="44"/>
      <c r="AU797" s="44"/>
      <c r="AV797" s="44"/>
      <c r="AW797" s="44"/>
      <c r="AX797" s="44"/>
      <c r="AY797" s="44"/>
    </row>
    <row r="798" spans="30:51" ht="15" thickBot="1">
      <c r="AD798" s="44"/>
      <c r="AE798" s="44"/>
      <c r="AF798" s="44"/>
      <c r="AG798" s="44"/>
      <c r="AH798" s="44"/>
      <c r="AI798" s="44"/>
      <c r="AU798" s="44"/>
      <c r="AV798" s="44"/>
      <c r="AW798" s="44"/>
      <c r="AX798" s="44"/>
      <c r="AY798" s="44"/>
    </row>
    <row r="799" spans="30:51" ht="15" thickBot="1">
      <c r="AD799" s="44"/>
      <c r="AE799" s="44"/>
      <c r="AF799" s="44"/>
      <c r="AG799" s="44"/>
      <c r="AH799" s="44"/>
      <c r="AI799" s="44"/>
      <c r="AU799" s="44"/>
      <c r="AV799" s="44"/>
      <c r="AW799" s="44"/>
      <c r="AX799" s="44"/>
      <c r="AY799" s="44"/>
    </row>
    <row r="800" spans="30:51" ht="15" thickBot="1">
      <c r="AD800" s="44"/>
      <c r="AE800" s="44"/>
      <c r="AF800" s="44"/>
      <c r="AG800" s="44"/>
      <c r="AH800" s="44"/>
      <c r="AI800" s="44"/>
      <c r="AU800" s="44"/>
      <c r="AV800" s="44"/>
      <c r="AW800" s="44"/>
      <c r="AX800" s="44"/>
      <c r="AY800" s="44"/>
    </row>
    <row r="801" spans="30:51" ht="15" thickBot="1">
      <c r="AD801" s="44"/>
      <c r="AE801" s="44"/>
      <c r="AF801" s="44"/>
      <c r="AG801" s="44"/>
      <c r="AH801" s="44"/>
      <c r="AI801" s="44"/>
      <c r="AU801" s="44"/>
      <c r="AV801" s="44"/>
      <c r="AW801" s="44"/>
      <c r="AX801" s="44"/>
      <c r="AY801" s="44"/>
    </row>
    <row r="802" spans="30:51" ht="15" thickBot="1">
      <c r="AD802" s="44"/>
      <c r="AE802" s="44"/>
      <c r="AF802" s="44"/>
      <c r="AG802" s="44"/>
      <c r="AH802" s="44"/>
      <c r="AI802" s="44"/>
      <c r="AU802" s="44"/>
      <c r="AV802" s="44"/>
      <c r="AW802" s="44"/>
      <c r="AX802" s="44"/>
      <c r="AY802" s="44"/>
    </row>
    <row r="803" spans="30:51" ht="15" thickBot="1">
      <c r="AD803" s="44"/>
      <c r="AE803" s="44"/>
      <c r="AF803" s="44"/>
      <c r="AG803" s="44"/>
      <c r="AH803" s="44"/>
      <c r="AI803" s="44"/>
      <c r="AU803" s="44"/>
      <c r="AV803" s="44"/>
      <c r="AW803" s="44"/>
      <c r="AX803" s="44"/>
      <c r="AY803" s="44"/>
    </row>
    <row r="804" spans="30:51" ht="15" thickBot="1">
      <c r="AD804" s="44"/>
      <c r="AE804" s="44"/>
      <c r="AF804" s="44"/>
      <c r="AG804" s="44"/>
      <c r="AH804" s="44"/>
      <c r="AI804" s="44"/>
      <c r="AU804" s="44"/>
      <c r="AV804" s="44"/>
      <c r="AW804" s="44"/>
      <c r="AX804" s="44"/>
      <c r="AY804" s="44"/>
    </row>
    <row r="805" spans="30:51" ht="15" thickBot="1">
      <c r="AD805" s="44"/>
      <c r="AE805" s="44"/>
      <c r="AF805" s="44"/>
      <c r="AG805" s="44"/>
      <c r="AH805" s="44"/>
      <c r="AI805" s="44"/>
      <c r="AU805" s="44"/>
      <c r="AV805" s="44"/>
      <c r="AW805" s="44"/>
      <c r="AX805" s="44"/>
      <c r="AY805" s="44"/>
    </row>
    <row r="806" spans="30:51" ht="15" thickBot="1">
      <c r="AD806" s="44"/>
      <c r="AE806" s="44"/>
      <c r="AF806" s="44"/>
      <c r="AG806" s="44"/>
      <c r="AH806" s="44"/>
      <c r="AI806" s="44"/>
      <c r="AU806" s="44"/>
      <c r="AV806" s="44"/>
      <c r="AW806" s="44"/>
      <c r="AX806" s="44"/>
      <c r="AY806" s="44"/>
    </row>
    <row r="807" spans="30:51" ht="15" thickBot="1">
      <c r="AD807" s="44"/>
      <c r="AE807" s="44"/>
      <c r="AF807" s="44"/>
      <c r="AG807" s="44"/>
      <c r="AH807" s="44"/>
      <c r="AI807" s="44"/>
      <c r="AU807" s="44"/>
      <c r="AV807" s="44"/>
      <c r="AW807" s="44"/>
      <c r="AX807" s="44"/>
      <c r="AY807" s="44"/>
    </row>
    <row r="808" spans="30:51" ht="15" thickBot="1">
      <c r="AD808" s="44"/>
      <c r="AE808" s="44"/>
      <c r="AF808" s="44"/>
      <c r="AG808" s="44"/>
      <c r="AH808" s="44"/>
      <c r="AI808" s="44"/>
      <c r="AU808" s="44"/>
      <c r="AV808" s="44"/>
      <c r="AW808" s="44"/>
      <c r="AX808" s="44"/>
      <c r="AY808" s="44"/>
    </row>
    <row r="809" spans="30:51" ht="15" thickBot="1">
      <c r="AD809" s="44"/>
      <c r="AE809" s="44"/>
      <c r="AF809" s="44"/>
      <c r="AG809" s="44"/>
      <c r="AH809" s="44"/>
      <c r="AI809" s="44"/>
      <c r="AU809" s="44"/>
      <c r="AV809" s="44"/>
      <c r="AW809" s="44"/>
      <c r="AX809" s="44"/>
      <c r="AY809" s="44"/>
    </row>
    <row r="810" spans="30:51" ht="15" thickBot="1">
      <c r="AD810" s="44"/>
      <c r="AE810" s="44"/>
      <c r="AF810" s="44"/>
      <c r="AG810" s="44"/>
      <c r="AH810" s="44"/>
      <c r="AI810" s="44"/>
      <c r="AU810" s="44"/>
      <c r="AV810" s="44"/>
      <c r="AW810" s="44"/>
      <c r="AX810" s="44"/>
      <c r="AY810" s="44"/>
    </row>
    <row r="811" spans="30:51" ht="15" thickBot="1">
      <c r="AD811" s="44"/>
      <c r="AE811" s="44"/>
      <c r="AF811" s="44"/>
      <c r="AG811" s="44"/>
      <c r="AH811" s="44"/>
      <c r="AI811" s="44"/>
      <c r="AU811" s="44"/>
      <c r="AV811" s="44"/>
      <c r="AW811" s="44"/>
      <c r="AX811" s="44"/>
      <c r="AY811" s="44"/>
    </row>
    <row r="812" spans="30:51" ht="15" thickBot="1">
      <c r="AD812" s="44"/>
      <c r="AE812" s="44"/>
      <c r="AF812" s="44"/>
      <c r="AG812" s="44"/>
      <c r="AH812" s="44"/>
      <c r="AI812" s="44"/>
      <c r="AU812" s="44"/>
      <c r="AV812" s="44"/>
      <c r="AW812" s="44"/>
      <c r="AX812" s="44"/>
      <c r="AY812" s="44"/>
    </row>
    <row r="813" spans="30:51" ht="15" thickBot="1">
      <c r="AD813" s="44"/>
      <c r="AE813" s="44"/>
      <c r="AF813" s="44"/>
      <c r="AG813" s="44"/>
      <c r="AH813" s="44"/>
      <c r="AI813" s="44"/>
      <c r="AU813" s="44"/>
      <c r="AV813" s="44"/>
      <c r="AW813" s="44"/>
      <c r="AX813" s="44"/>
      <c r="AY813" s="44"/>
    </row>
    <row r="814" spans="30:51" ht="15" thickBot="1">
      <c r="AD814" s="44"/>
      <c r="AE814" s="44"/>
      <c r="AF814" s="44"/>
      <c r="AG814" s="44"/>
      <c r="AH814" s="44"/>
      <c r="AI814" s="44"/>
      <c r="AU814" s="44"/>
      <c r="AV814" s="44"/>
      <c r="AW814" s="44"/>
      <c r="AX814" s="44"/>
      <c r="AY814" s="44"/>
    </row>
    <row r="815" spans="30:51" ht="15" thickBot="1">
      <c r="AD815" s="44"/>
      <c r="AE815" s="44"/>
      <c r="AF815" s="44"/>
      <c r="AG815" s="44"/>
      <c r="AH815" s="44"/>
      <c r="AI815" s="44"/>
      <c r="AU815" s="44"/>
      <c r="AV815" s="44"/>
      <c r="AW815" s="44"/>
      <c r="AX815" s="44"/>
      <c r="AY815" s="44"/>
    </row>
    <row r="816" spans="30:51" ht="15" thickBot="1">
      <c r="AD816" s="44"/>
      <c r="AE816" s="44"/>
      <c r="AF816" s="44"/>
      <c r="AG816" s="44"/>
      <c r="AH816" s="44"/>
      <c r="AI816" s="44"/>
      <c r="AU816" s="44"/>
      <c r="AV816" s="44"/>
      <c r="AW816" s="44"/>
      <c r="AX816" s="44"/>
      <c r="AY816" s="44"/>
    </row>
    <row r="817" spans="30:51" ht="15" thickBot="1">
      <c r="AD817" s="44"/>
      <c r="AE817" s="44"/>
      <c r="AF817" s="44"/>
      <c r="AG817" s="44"/>
      <c r="AH817" s="44"/>
      <c r="AI817" s="44"/>
      <c r="AU817" s="44"/>
      <c r="AV817" s="44"/>
      <c r="AW817" s="44"/>
      <c r="AX817" s="44"/>
      <c r="AY817" s="44"/>
    </row>
    <row r="818" spans="30:51" ht="15" thickBot="1">
      <c r="AD818" s="44"/>
      <c r="AE818" s="44"/>
      <c r="AF818" s="44"/>
      <c r="AG818" s="44"/>
      <c r="AH818" s="44"/>
      <c r="AI818" s="44"/>
      <c r="AU818" s="44"/>
      <c r="AV818" s="44"/>
      <c r="AW818" s="44"/>
      <c r="AX818" s="44"/>
      <c r="AY818" s="44"/>
    </row>
    <row r="819" spans="30:51" ht="15" thickBot="1">
      <c r="AD819" s="44"/>
      <c r="AE819" s="44"/>
      <c r="AF819" s="44"/>
      <c r="AG819" s="44"/>
      <c r="AH819" s="44"/>
      <c r="AI819" s="44"/>
      <c r="AU819" s="44"/>
      <c r="AV819" s="44"/>
      <c r="AW819" s="44"/>
      <c r="AX819" s="44"/>
      <c r="AY819" s="44"/>
    </row>
    <row r="820" spans="30:51" ht="15" thickBot="1">
      <c r="AD820" s="44"/>
      <c r="AE820" s="44"/>
      <c r="AF820" s="44"/>
      <c r="AG820" s="44"/>
      <c r="AH820" s="44"/>
      <c r="AI820" s="44"/>
      <c r="AU820" s="44"/>
      <c r="AV820" s="44"/>
      <c r="AW820" s="44"/>
      <c r="AX820" s="44"/>
      <c r="AY820" s="44"/>
    </row>
    <row r="821" spans="30:51" ht="15" thickBot="1">
      <c r="AD821" s="44"/>
      <c r="AE821" s="44"/>
      <c r="AF821" s="44"/>
      <c r="AG821" s="44"/>
      <c r="AH821" s="44"/>
      <c r="AI821" s="44"/>
      <c r="AU821" s="44"/>
      <c r="AV821" s="44"/>
      <c r="AW821" s="44"/>
      <c r="AX821" s="44"/>
      <c r="AY821" s="44"/>
    </row>
    <row r="822" spans="30:51" ht="15" thickBot="1">
      <c r="AD822" s="44"/>
      <c r="AE822" s="44"/>
      <c r="AF822" s="44"/>
      <c r="AG822" s="44"/>
      <c r="AH822" s="44"/>
      <c r="AI822" s="44"/>
      <c r="AU822" s="44"/>
      <c r="AV822" s="44"/>
      <c r="AW822" s="44"/>
      <c r="AX822" s="44"/>
      <c r="AY822" s="44"/>
    </row>
    <row r="823" spans="30:51" ht="15" thickBot="1">
      <c r="AD823" s="44"/>
      <c r="AE823" s="44"/>
      <c r="AF823" s="44"/>
      <c r="AG823" s="44"/>
      <c r="AH823" s="44"/>
      <c r="AI823" s="44"/>
      <c r="AU823" s="44"/>
      <c r="AV823" s="44"/>
      <c r="AW823" s="44"/>
      <c r="AX823" s="44"/>
      <c r="AY823" s="44"/>
    </row>
    <row r="824" spans="30:51" ht="15" thickBot="1">
      <c r="AD824" s="44"/>
      <c r="AE824" s="44"/>
      <c r="AF824" s="44"/>
      <c r="AG824" s="44"/>
      <c r="AH824" s="44"/>
      <c r="AI824" s="44"/>
      <c r="AU824" s="44"/>
      <c r="AV824" s="44"/>
      <c r="AW824" s="44"/>
      <c r="AX824" s="44"/>
      <c r="AY824" s="44"/>
    </row>
    <row r="825" spans="30:51" ht="15" thickBot="1">
      <c r="AD825" s="44"/>
      <c r="AE825" s="44"/>
      <c r="AF825" s="44"/>
      <c r="AG825" s="44"/>
      <c r="AH825" s="44"/>
      <c r="AI825" s="44"/>
      <c r="AU825" s="44"/>
      <c r="AV825" s="44"/>
      <c r="AW825" s="44"/>
      <c r="AX825" s="44"/>
      <c r="AY825" s="44"/>
    </row>
    <row r="826" spans="30:51" ht="15" thickBot="1">
      <c r="AD826" s="44"/>
      <c r="AE826" s="44"/>
      <c r="AF826" s="44"/>
      <c r="AG826" s="44"/>
      <c r="AH826" s="44"/>
      <c r="AI826" s="44"/>
      <c r="AU826" s="44"/>
      <c r="AV826" s="44"/>
      <c r="AW826" s="44"/>
      <c r="AX826" s="44"/>
      <c r="AY826" s="44"/>
    </row>
    <row r="827" spans="30:51" ht="15" thickBot="1">
      <c r="AD827" s="44"/>
      <c r="AE827" s="44"/>
      <c r="AF827" s="44"/>
      <c r="AG827" s="44"/>
      <c r="AH827" s="44"/>
      <c r="AI827" s="44"/>
      <c r="AU827" s="44"/>
      <c r="AV827" s="44"/>
      <c r="AW827" s="44"/>
      <c r="AX827" s="44"/>
      <c r="AY827" s="44"/>
    </row>
    <row r="828" spans="30:51" ht="15" thickBot="1">
      <c r="AD828" s="44"/>
      <c r="AE828" s="44"/>
      <c r="AF828" s="44"/>
      <c r="AG828" s="44"/>
      <c r="AH828" s="44"/>
      <c r="AI828" s="44"/>
      <c r="AU828" s="44"/>
      <c r="AV828" s="44"/>
      <c r="AW828" s="44"/>
      <c r="AX828" s="44"/>
      <c r="AY828" s="44"/>
    </row>
    <row r="829" spans="30:51" ht="15" thickBot="1">
      <c r="AD829" s="44"/>
      <c r="AE829" s="44"/>
      <c r="AF829" s="44"/>
      <c r="AG829" s="44"/>
      <c r="AH829" s="44"/>
      <c r="AI829" s="44"/>
      <c r="AU829" s="44"/>
      <c r="AV829" s="44"/>
      <c r="AW829" s="44"/>
      <c r="AX829" s="44"/>
      <c r="AY829" s="44"/>
    </row>
    <row r="830" spans="30:51" ht="15" thickBot="1">
      <c r="AD830" s="44"/>
      <c r="AE830" s="44"/>
      <c r="AF830" s="44"/>
      <c r="AG830" s="44"/>
      <c r="AH830" s="44"/>
      <c r="AI830" s="44"/>
      <c r="AU830" s="44"/>
      <c r="AV830" s="44"/>
      <c r="AW830" s="44"/>
      <c r="AX830" s="44"/>
      <c r="AY830" s="44"/>
    </row>
    <row r="831" spans="30:51" ht="15" thickBot="1">
      <c r="AD831" s="44"/>
      <c r="AE831" s="44"/>
      <c r="AF831" s="44"/>
      <c r="AG831" s="44"/>
      <c r="AH831" s="44"/>
      <c r="AI831" s="44"/>
      <c r="AU831" s="44"/>
      <c r="AV831" s="44"/>
      <c r="AW831" s="44"/>
      <c r="AX831" s="44"/>
      <c r="AY831" s="44"/>
    </row>
    <row r="832" spans="30:51" ht="15" thickBot="1">
      <c r="AD832" s="44"/>
      <c r="AE832" s="44"/>
      <c r="AF832" s="44"/>
      <c r="AG832" s="44"/>
      <c r="AH832" s="44"/>
      <c r="AI832" s="44"/>
      <c r="AU832" s="44"/>
      <c r="AV832" s="44"/>
      <c r="AW832" s="44"/>
      <c r="AX832" s="44"/>
      <c r="AY832" s="44"/>
    </row>
    <row r="833" spans="30:51" ht="15" thickBot="1">
      <c r="AD833" s="44"/>
      <c r="AE833" s="44"/>
      <c r="AF833" s="44"/>
      <c r="AG833" s="44"/>
      <c r="AH833" s="44"/>
      <c r="AI833" s="44"/>
      <c r="AU833" s="44"/>
      <c r="AV833" s="44"/>
      <c r="AW833" s="44"/>
      <c r="AX833" s="44"/>
      <c r="AY833" s="44"/>
    </row>
    <row r="834" spans="30:51" ht="15" thickBot="1">
      <c r="AD834" s="44"/>
      <c r="AE834" s="44"/>
      <c r="AF834" s="44"/>
      <c r="AG834" s="44"/>
      <c r="AH834" s="44"/>
      <c r="AI834" s="44"/>
      <c r="AU834" s="44"/>
      <c r="AV834" s="44"/>
      <c r="AW834" s="44"/>
      <c r="AX834" s="44"/>
      <c r="AY834" s="44"/>
    </row>
    <row r="835" spans="30:51" ht="15" thickBot="1">
      <c r="AD835" s="44"/>
      <c r="AE835" s="44"/>
      <c r="AF835" s="44"/>
      <c r="AG835" s="44"/>
      <c r="AH835" s="44"/>
      <c r="AI835" s="44"/>
      <c r="AU835" s="44"/>
      <c r="AV835" s="44"/>
      <c r="AW835" s="44"/>
      <c r="AX835" s="44"/>
      <c r="AY835" s="44"/>
    </row>
    <row r="836" spans="30:51" ht="15" thickBot="1">
      <c r="AD836" s="44"/>
      <c r="AE836" s="44"/>
      <c r="AF836" s="44"/>
      <c r="AG836" s="44"/>
      <c r="AH836" s="44"/>
      <c r="AI836" s="44"/>
      <c r="AU836" s="44"/>
      <c r="AV836" s="44"/>
      <c r="AW836" s="44"/>
      <c r="AX836" s="44"/>
      <c r="AY836" s="44"/>
    </row>
    <row r="837" spans="30:51" ht="15" thickBot="1">
      <c r="AD837" s="44"/>
      <c r="AE837" s="44"/>
      <c r="AF837" s="44"/>
      <c r="AG837" s="44"/>
      <c r="AH837" s="44"/>
      <c r="AI837" s="44"/>
      <c r="AU837" s="44"/>
      <c r="AV837" s="44"/>
      <c r="AW837" s="44"/>
      <c r="AX837" s="44"/>
      <c r="AY837" s="44"/>
    </row>
    <row r="838" spans="30:51" ht="15" thickBot="1">
      <c r="AD838" s="44"/>
      <c r="AE838" s="44"/>
      <c r="AF838" s="44"/>
      <c r="AG838" s="44"/>
      <c r="AH838" s="44"/>
      <c r="AI838" s="44"/>
      <c r="AU838" s="44"/>
      <c r="AV838" s="44"/>
      <c r="AW838" s="44"/>
      <c r="AX838" s="44"/>
      <c r="AY838" s="44"/>
    </row>
    <row r="839" spans="30:51" ht="15" thickBot="1">
      <c r="AD839" s="44"/>
      <c r="AE839" s="44"/>
      <c r="AF839" s="44"/>
      <c r="AG839" s="44"/>
      <c r="AH839" s="44"/>
      <c r="AI839" s="44"/>
      <c r="AU839" s="44"/>
      <c r="AV839" s="44"/>
      <c r="AW839" s="44"/>
      <c r="AX839" s="44"/>
      <c r="AY839" s="44"/>
    </row>
    <row r="840" spans="30:51" ht="15" thickBot="1">
      <c r="AD840" s="44"/>
      <c r="AE840" s="44"/>
      <c r="AF840" s="44"/>
      <c r="AG840" s="44"/>
      <c r="AH840" s="44"/>
      <c r="AI840" s="44"/>
      <c r="AU840" s="44"/>
      <c r="AV840" s="44"/>
      <c r="AW840" s="44"/>
      <c r="AX840" s="44"/>
      <c r="AY840" s="44"/>
    </row>
    <row r="841" spans="30:51" ht="15" thickBot="1">
      <c r="AD841" s="44"/>
      <c r="AE841" s="44"/>
      <c r="AF841" s="44"/>
      <c r="AG841" s="44"/>
      <c r="AH841" s="44"/>
      <c r="AI841" s="44"/>
      <c r="AU841" s="44"/>
      <c r="AV841" s="44"/>
      <c r="AW841" s="44"/>
      <c r="AX841" s="44"/>
      <c r="AY841" s="44"/>
    </row>
    <row r="842" spans="30:51" ht="15" thickBot="1">
      <c r="AD842" s="44"/>
      <c r="AE842" s="44"/>
      <c r="AF842" s="44"/>
      <c r="AG842" s="44"/>
      <c r="AH842" s="44"/>
      <c r="AI842" s="44"/>
      <c r="AU842" s="44"/>
      <c r="AV842" s="44"/>
      <c r="AW842" s="44"/>
      <c r="AX842" s="44"/>
      <c r="AY842" s="44"/>
    </row>
    <row r="843" spans="30:51" ht="15" thickBot="1">
      <c r="AD843" s="44"/>
      <c r="AE843" s="44"/>
      <c r="AF843" s="44"/>
      <c r="AG843" s="44"/>
      <c r="AH843" s="44"/>
      <c r="AI843" s="44"/>
      <c r="AU843" s="44"/>
      <c r="AV843" s="44"/>
      <c r="AW843" s="44"/>
      <c r="AX843" s="44"/>
      <c r="AY843" s="44"/>
    </row>
    <row r="844" spans="30:51" ht="15" thickBot="1">
      <c r="AD844" s="44"/>
      <c r="AE844" s="44"/>
      <c r="AF844" s="44"/>
      <c r="AG844" s="44"/>
      <c r="AH844" s="44"/>
      <c r="AI844" s="44"/>
      <c r="AU844" s="44"/>
      <c r="AV844" s="44"/>
      <c r="AW844" s="44"/>
      <c r="AX844" s="44"/>
      <c r="AY844" s="44"/>
    </row>
    <row r="845" spans="30:51" ht="15" thickBot="1">
      <c r="AD845" s="44"/>
      <c r="AE845" s="44"/>
      <c r="AF845" s="44"/>
      <c r="AG845" s="44"/>
      <c r="AH845" s="44"/>
      <c r="AI845" s="44"/>
      <c r="AU845" s="44"/>
      <c r="AV845" s="44"/>
      <c r="AW845" s="44"/>
      <c r="AX845" s="44"/>
      <c r="AY845" s="44"/>
    </row>
    <row r="846" spans="30:51" ht="15" thickBot="1">
      <c r="AD846" s="44"/>
      <c r="AE846" s="44"/>
      <c r="AF846" s="44"/>
      <c r="AG846" s="44"/>
      <c r="AH846" s="44"/>
      <c r="AI846" s="44"/>
      <c r="AU846" s="44"/>
      <c r="AV846" s="44"/>
      <c r="AW846" s="44"/>
      <c r="AX846" s="44"/>
      <c r="AY846" s="44"/>
    </row>
    <row r="847" spans="30:51" ht="15" thickBot="1">
      <c r="AD847" s="44"/>
      <c r="AE847" s="44"/>
      <c r="AF847" s="44"/>
      <c r="AG847" s="44"/>
      <c r="AH847" s="44"/>
      <c r="AI847" s="44"/>
      <c r="AU847" s="44"/>
      <c r="AV847" s="44"/>
      <c r="AW847" s="44"/>
      <c r="AX847" s="44"/>
      <c r="AY847" s="44"/>
    </row>
    <row r="848" spans="30:51" ht="15" thickBot="1">
      <c r="AD848" s="44"/>
      <c r="AE848" s="44"/>
      <c r="AF848" s="44"/>
      <c r="AG848" s="44"/>
      <c r="AH848" s="44"/>
      <c r="AI848" s="44"/>
      <c r="AU848" s="44"/>
      <c r="AV848" s="44"/>
      <c r="AW848" s="44"/>
      <c r="AX848" s="44"/>
      <c r="AY848" s="44"/>
    </row>
    <row r="849" spans="30:51" ht="15" thickBot="1">
      <c r="AD849" s="44"/>
      <c r="AE849" s="44"/>
      <c r="AF849" s="44"/>
      <c r="AG849" s="44"/>
      <c r="AH849" s="44"/>
      <c r="AI849" s="44"/>
      <c r="AU849" s="44"/>
      <c r="AV849" s="44"/>
      <c r="AW849" s="44"/>
      <c r="AX849" s="44"/>
      <c r="AY849" s="44"/>
    </row>
    <row r="850" spans="30:51" ht="15" thickBot="1">
      <c r="AD850" s="44"/>
      <c r="AE850" s="44"/>
      <c r="AF850" s="44"/>
      <c r="AG850" s="44"/>
      <c r="AH850" s="44"/>
      <c r="AI850" s="44"/>
      <c r="AU850" s="44"/>
      <c r="AV850" s="44"/>
      <c r="AW850" s="44"/>
      <c r="AX850" s="44"/>
      <c r="AY850" s="44"/>
    </row>
    <row r="851" spans="30:51" ht="15" thickBot="1">
      <c r="AD851" s="44"/>
      <c r="AE851" s="44"/>
      <c r="AF851" s="44"/>
      <c r="AG851" s="44"/>
      <c r="AH851" s="44"/>
      <c r="AI851" s="44"/>
      <c r="AU851" s="44"/>
      <c r="AV851" s="44"/>
      <c r="AW851" s="44"/>
      <c r="AX851" s="44"/>
      <c r="AY851" s="44"/>
    </row>
    <row r="852" spans="30:51" ht="15" thickBot="1">
      <c r="AD852" s="44"/>
      <c r="AE852" s="44"/>
      <c r="AF852" s="44"/>
      <c r="AG852" s="44"/>
      <c r="AH852" s="44"/>
      <c r="AI852" s="44"/>
      <c r="AU852" s="44"/>
      <c r="AV852" s="44"/>
      <c r="AW852" s="44"/>
      <c r="AX852" s="44"/>
      <c r="AY852" s="44"/>
    </row>
    <row r="853" spans="30:51" ht="15" thickBot="1">
      <c r="AD853" s="44"/>
      <c r="AE853" s="44"/>
      <c r="AF853" s="44"/>
      <c r="AG853" s="44"/>
      <c r="AH853" s="44"/>
      <c r="AI853" s="44"/>
      <c r="AU853" s="44"/>
      <c r="AV853" s="44"/>
      <c r="AW853" s="44"/>
      <c r="AX853" s="44"/>
      <c r="AY853" s="44"/>
    </row>
    <row r="854" spans="30:51" ht="15" thickBot="1">
      <c r="AD854" s="44"/>
      <c r="AE854" s="44"/>
      <c r="AF854" s="44"/>
      <c r="AG854" s="44"/>
      <c r="AH854" s="44"/>
      <c r="AI854" s="44"/>
      <c r="AU854" s="44"/>
      <c r="AV854" s="44"/>
      <c r="AW854" s="44"/>
      <c r="AX854" s="44"/>
      <c r="AY854" s="44"/>
    </row>
    <row r="855" spans="30:51" ht="15" thickBot="1">
      <c r="AD855" s="44"/>
      <c r="AE855" s="44"/>
      <c r="AF855" s="44"/>
      <c r="AG855" s="44"/>
      <c r="AH855" s="44"/>
      <c r="AI855" s="44"/>
      <c r="AU855" s="44"/>
      <c r="AV855" s="44"/>
      <c r="AW855" s="44"/>
      <c r="AX855" s="44"/>
      <c r="AY855" s="44"/>
    </row>
    <row r="856" spans="30:51" ht="15" thickBot="1">
      <c r="AD856" s="44"/>
      <c r="AE856" s="44"/>
      <c r="AF856" s="44"/>
      <c r="AG856" s="44"/>
      <c r="AH856" s="44"/>
      <c r="AI856" s="44"/>
      <c r="AU856" s="44"/>
      <c r="AV856" s="44"/>
      <c r="AW856" s="44"/>
      <c r="AX856" s="44"/>
      <c r="AY856" s="44"/>
    </row>
    <row r="857" spans="30:51" ht="15" thickBot="1">
      <c r="AD857" s="44"/>
      <c r="AE857" s="44"/>
      <c r="AF857" s="44"/>
      <c r="AG857" s="44"/>
      <c r="AH857" s="44"/>
      <c r="AI857" s="44"/>
      <c r="AU857" s="44"/>
      <c r="AV857" s="44"/>
      <c r="AW857" s="44"/>
      <c r="AX857" s="44"/>
      <c r="AY857" s="44"/>
    </row>
    <row r="858" spans="30:51" ht="15" thickBot="1">
      <c r="AD858" s="44"/>
      <c r="AE858" s="44"/>
      <c r="AF858" s="44"/>
      <c r="AG858" s="44"/>
      <c r="AH858" s="44"/>
      <c r="AI858" s="44"/>
      <c r="AU858" s="44"/>
      <c r="AV858" s="44"/>
      <c r="AW858" s="44"/>
      <c r="AX858" s="44"/>
      <c r="AY858" s="44"/>
    </row>
    <row r="859" spans="30:51" ht="15" thickBot="1">
      <c r="AD859" s="44"/>
      <c r="AE859" s="44"/>
      <c r="AF859" s="44"/>
      <c r="AG859" s="44"/>
      <c r="AH859" s="44"/>
      <c r="AI859" s="44"/>
      <c r="AU859" s="44"/>
      <c r="AV859" s="44"/>
      <c r="AW859" s="44"/>
      <c r="AX859" s="44"/>
      <c r="AY859" s="44"/>
    </row>
    <row r="860" spans="30:51" ht="15" thickBot="1">
      <c r="AD860" s="44"/>
      <c r="AE860" s="44"/>
      <c r="AF860" s="44"/>
      <c r="AG860" s="44"/>
      <c r="AH860" s="44"/>
      <c r="AI860" s="44"/>
      <c r="AU860" s="44"/>
      <c r="AV860" s="44"/>
      <c r="AW860" s="44"/>
      <c r="AX860" s="44"/>
      <c r="AY860" s="44"/>
    </row>
    <row r="861" spans="30:51" ht="15" thickBot="1">
      <c r="AD861" s="44"/>
      <c r="AE861" s="44"/>
      <c r="AF861" s="44"/>
      <c r="AG861" s="44"/>
      <c r="AH861" s="44"/>
      <c r="AI861" s="44"/>
      <c r="AU861" s="44"/>
      <c r="AV861" s="44"/>
      <c r="AW861" s="44"/>
      <c r="AX861" s="44"/>
      <c r="AY861" s="44"/>
    </row>
    <row r="862" spans="30:51" ht="15" thickBot="1">
      <c r="AD862" s="44"/>
      <c r="AE862" s="44"/>
      <c r="AF862" s="44"/>
      <c r="AG862" s="44"/>
      <c r="AH862" s="44"/>
      <c r="AI862" s="44"/>
      <c r="AU862" s="44"/>
      <c r="AV862" s="44"/>
      <c r="AW862" s="44"/>
      <c r="AX862" s="44"/>
      <c r="AY862" s="44"/>
    </row>
    <row r="863" spans="30:51" ht="15" thickBot="1">
      <c r="AD863" s="44"/>
      <c r="AE863" s="44"/>
      <c r="AF863" s="44"/>
      <c r="AG863" s="44"/>
      <c r="AH863" s="44"/>
      <c r="AI863" s="44"/>
      <c r="AU863" s="44"/>
      <c r="AV863" s="44"/>
      <c r="AW863" s="44"/>
      <c r="AX863" s="44"/>
      <c r="AY863" s="44"/>
    </row>
    <row r="864" spans="30:51" ht="15" thickBot="1">
      <c r="AD864" s="44"/>
      <c r="AE864" s="44"/>
      <c r="AF864" s="44"/>
      <c r="AG864" s="44"/>
      <c r="AH864" s="44"/>
      <c r="AI864" s="44"/>
      <c r="AU864" s="44"/>
      <c r="AV864" s="44"/>
      <c r="AW864" s="44"/>
      <c r="AX864" s="44"/>
      <c r="AY864" s="44"/>
    </row>
    <row r="865" spans="30:51" ht="15" thickBot="1">
      <c r="AD865" s="44"/>
      <c r="AE865" s="44"/>
      <c r="AF865" s="44"/>
      <c r="AG865" s="44"/>
      <c r="AH865" s="44"/>
      <c r="AI865" s="44"/>
      <c r="AU865" s="44"/>
      <c r="AV865" s="44"/>
      <c r="AW865" s="44"/>
      <c r="AX865" s="44"/>
      <c r="AY865" s="44"/>
    </row>
    <row r="866" spans="30:51" ht="15" thickBot="1">
      <c r="AD866" s="44"/>
      <c r="AE866" s="44"/>
      <c r="AF866" s="44"/>
      <c r="AG866" s="44"/>
      <c r="AH866" s="44"/>
      <c r="AI866" s="44"/>
      <c r="AU866" s="44"/>
      <c r="AV866" s="44"/>
      <c r="AW866" s="44"/>
      <c r="AX866" s="44"/>
      <c r="AY866" s="44"/>
    </row>
    <row r="867" spans="30:51" ht="15" thickBot="1">
      <c r="AD867" s="44"/>
      <c r="AE867" s="44"/>
      <c r="AF867" s="44"/>
      <c r="AG867" s="44"/>
      <c r="AH867" s="44"/>
      <c r="AI867" s="44"/>
      <c r="AU867" s="44"/>
      <c r="AV867" s="44"/>
      <c r="AW867" s="44"/>
      <c r="AX867" s="44"/>
      <c r="AY867" s="44"/>
    </row>
    <row r="868" spans="30:51" ht="15" thickBot="1">
      <c r="AD868" s="44"/>
      <c r="AE868" s="44"/>
      <c r="AF868" s="44"/>
      <c r="AG868" s="44"/>
      <c r="AH868" s="44"/>
      <c r="AI868" s="44"/>
      <c r="AU868" s="44"/>
      <c r="AV868" s="44"/>
      <c r="AW868" s="44"/>
      <c r="AX868" s="44"/>
      <c r="AY868" s="44"/>
    </row>
    <row r="869" spans="30:51" ht="15" thickBot="1">
      <c r="AD869" s="44"/>
      <c r="AE869" s="44"/>
      <c r="AF869" s="44"/>
      <c r="AG869" s="44"/>
      <c r="AH869" s="44"/>
      <c r="AI869" s="44"/>
      <c r="AU869" s="44"/>
      <c r="AV869" s="44"/>
      <c r="AW869" s="44"/>
      <c r="AX869" s="44"/>
      <c r="AY869" s="44"/>
    </row>
    <row r="870" spans="30:51" ht="15" thickBot="1">
      <c r="AD870" s="44"/>
      <c r="AE870" s="44"/>
      <c r="AF870" s="44"/>
      <c r="AG870" s="44"/>
      <c r="AH870" s="44"/>
      <c r="AI870" s="44"/>
      <c r="AU870" s="44"/>
      <c r="AV870" s="44"/>
      <c r="AW870" s="44"/>
      <c r="AX870" s="44"/>
      <c r="AY870" s="44"/>
    </row>
    <row r="871" spans="30:51" ht="15" thickBot="1">
      <c r="AD871" s="44"/>
      <c r="AE871" s="44"/>
      <c r="AF871" s="44"/>
      <c r="AG871" s="44"/>
      <c r="AH871" s="44"/>
      <c r="AI871" s="44"/>
      <c r="AU871" s="44"/>
      <c r="AV871" s="44"/>
      <c r="AW871" s="44"/>
      <c r="AX871" s="44"/>
      <c r="AY871" s="44"/>
    </row>
    <row r="872" spans="30:51" ht="15" thickBot="1">
      <c r="AD872" s="44"/>
      <c r="AE872" s="44"/>
      <c r="AF872" s="44"/>
      <c r="AG872" s="44"/>
      <c r="AH872" s="44"/>
      <c r="AI872" s="44"/>
      <c r="AU872" s="44"/>
      <c r="AV872" s="44"/>
      <c r="AW872" s="44"/>
      <c r="AX872" s="44"/>
      <c r="AY872" s="44"/>
    </row>
    <row r="873" spans="30:51" ht="15" thickBot="1">
      <c r="AD873" s="44"/>
      <c r="AE873" s="44"/>
      <c r="AF873" s="44"/>
      <c r="AG873" s="44"/>
      <c r="AH873" s="44"/>
      <c r="AI873" s="44"/>
      <c r="AU873" s="44"/>
      <c r="AV873" s="44"/>
      <c r="AW873" s="44"/>
      <c r="AX873" s="44"/>
      <c r="AY873" s="44"/>
    </row>
    <row r="874" spans="30:51" ht="15" thickBot="1">
      <c r="AD874" s="44"/>
      <c r="AE874" s="44"/>
      <c r="AF874" s="44"/>
      <c r="AG874" s="44"/>
      <c r="AH874" s="44"/>
      <c r="AI874" s="44"/>
      <c r="AU874" s="44"/>
      <c r="AV874" s="44"/>
      <c r="AW874" s="44"/>
      <c r="AX874" s="44"/>
      <c r="AY874" s="44"/>
    </row>
    <row r="875" spans="30:51" ht="15" thickBot="1">
      <c r="AD875" s="44"/>
      <c r="AE875" s="44"/>
      <c r="AF875" s="44"/>
      <c r="AG875" s="44"/>
      <c r="AH875" s="44"/>
      <c r="AI875" s="44"/>
      <c r="AU875" s="44"/>
      <c r="AV875" s="44"/>
      <c r="AW875" s="44"/>
      <c r="AX875" s="44"/>
      <c r="AY875" s="44"/>
    </row>
    <row r="876" spans="30:51" ht="15" thickBot="1">
      <c r="AD876" s="44"/>
      <c r="AE876" s="44"/>
      <c r="AF876" s="44"/>
      <c r="AG876" s="44"/>
      <c r="AH876" s="44"/>
      <c r="AI876" s="44"/>
      <c r="AU876" s="44"/>
      <c r="AV876" s="44"/>
      <c r="AW876" s="44"/>
      <c r="AX876" s="44"/>
      <c r="AY876" s="44"/>
    </row>
    <row r="877" spans="30:51" ht="15" thickBot="1">
      <c r="AD877" s="44"/>
      <c r="AE877" s="44"/>
      <c r="AF877" s="44"/>
      <c r="AG877" s="44"/>
      <c r="AH877" s="44"/>
      <c r="AI877" s="44"/>
      <c r="AU877" s="44"/>
      <c r="AV877" s="44"/>
      <c r="AW877" s="44"/>
      <c r="AX877" s="44"/>
      <c r="AY877" s="44"/>
    </row>
    <row r="878" spans="30:51" ht="15" thickBot="1">
      <c r="AD878" s="44"/>
      <c r="AE878" s="44"/>
      <c r="AF878" s="44"/>
      <c r="AG878" s="44"/>
      <c r="AH878" s="44"/>
      <c r="AI878" s="44"/>
      <c r="AU878" s="44"/>
      <c r="AV878" s="44"/>
      <c r="AW878" s="44"/>
      <c r="AX878" s="44"/>
      <c r="AY878" s="44"/>
    </row>
    <row r="879" spans="30:51" ht="15" thickBot="1">
      <c r="AD879" s="44"/>
      <c r="AE879" s="44"/>
      <c r="AF879" s="44"/>
      <c r="AG879" s="44"/>
      <c r="AH879" s="44"/>
      <c r="AI879" s="44"/>
      <c r="AU879" s="44"/>
      <c r="AV879" s="44"/>
      <c r="AW879" s="44"/>
      <c r="AX879" s="44"/>
      <c r="AY879" s="44"/>
    </row>
    <row r="880" spans="30:51" ht="15" thickBot="1">
      <c r="AD880" s="44"/>
      <c r="AE880" s="44"/>
      <c r="AF880" s="44"/>
      <c r="AG880" s="44"/>
      <c r="AH880" s="44"/>
      <c r="AI880" s="44"/>
      <c r="AU880" s="44"/>
      <c r="AV880" s="44"/>
      <c r="AW880" s="44"/>
      <c r="AX880" s="44"/>
      <c r="AY880" s="44"/>
    </row>
    <row r="881" spans="30:51" ht="15" thickBot="1">
      <c r="AD881" s="44"/>
      <c r="AE881" s="44"/>
      <c r="AF881" s="44"/>
      <c r="AG881" s="44"/>
      <c r="AH881" s="44"/>
      <c r="AI881" s="44"/>
      <c r="AU881" s="44"/>
      <c r="AV881" s="44"/>
      <c r="AW881" s="44"/>
      <c r="AX881" s="44"/>
      <c r="AY881" s="44"/>
    </row>
    <row r="882" spans="30:51" ht="15" thickBot="1">
      <c r="AD882" s="44"/>
      <c r="AE882" s="44"/>
      <c r="AF882" s="44"/>
      <c r="AG882" s="44"/>
      <c r="AH882" s="44"/>
      <c r="AI882" s="44"/>
      <c r="AU882" s="44"/>
      <c r="AV882" s="44"/>
      <c r="AW882" s="44"/>
      <c r="AX882" s="44"/>
      <c r="AY882" s="44"/>
    </row>
    <row r="883" spans="30:51" ht="15" thickBot="1">
      <c r="AD883" s="44"/>
      <c r="AE883" s="44"/>
      <c r="AF883" s="44"/>
      <c r="AG883" s="44"/>
      <c r="AH883" s="44"/>
      <c r="AI883" s="44"/>
      <c r="AU883" s="44"/>
      <c r="AV883" s="44"/>
      <c r="AW883" s="44"/>
      <c r="AX883" s="44"/>
      <c r="AY883" s="44"/>
    </row>
    <row r="884" spans="30:51" ht="15" thickBot="1">
      <c r="AD884" s="44"/>
      <c r="AE884" s="44"/>
      <c r="AF884" s="44"/>
      <c r="AG884" s="44"/>
      <c r="AH884" s="44"/>
      <c r="AI884" s="44"/>
      <c r="AU884" s="44"/>
      <c r="AV884" s="44"/>
      <c r="AW884" s="44"/>
      <c r="AX884" s="44"/>
      <c r="AY884" s="44"/>
    </row>
    <row r="885" spans="30:51" ht="15" thickBot="1">
      <c r="AD885" s="44"/>
      <c r="AE885" s="44"/>
      <c r="AF885" s="44"/>
      <c r="AG885" s="44"/>
      <c r="AH885" s="44"/>
      <c r="AI885" s="44"/>
      <c r="AU885" s="44"/>
      <c r="AV885" s="44"/>
      <c r="AW885" s="44"/>
      <c r="AX885" s="44"/>
      <c r="AY885" s="44"/>
    </row>
    <row r="886" spans="30:51" ht="15" thickBot="1">
      <c r="AD886" s="44"/>
      <c r="AE886" s="44"/>
      <c r="AF886" s="44"/>
      <c r="AG886" s="44"/>
      <c r="AH886" s="44"/>
      <c r="AI886" s="44"/>
      <c r="AU886" s="44"/>
      <c r="AV886" s="44"/>
      <c r="AW886" s="44"/>
      <c r="AX886" s="44"/>
      <c r="AY886" s="44"/>
    </row>
    <row r="887" spans="30:51" ht="15" thickBot="1">
      <c r="AD887" s="44"/>
      <c r="AE887" s="44"/>
      <c r="AF887" s="44"/>
      <c r="AG887" s="44"/>
      <c r="AH887" s="44"/>
      <c r="AI887" s="44"/>
      <c r="AU887" s="44"/>
      <c r="AV887" s="44"/>
      <c r="AW887" s="44"/>
      <c r="AX887" s="44"/>
      <c r="AY887" s="44"/>
    </row>
    <row r="888" spans="30:51" ht="15" thickBot="1">
      <c r="AD888" s="44"/>
      <c r="AE888" s="44"/>
      <c r="AF888" s="44"/>
      <c r="AG888" s="44"/>
      <c r="AH888" s="44"/>
      <c r="AI888" s="44"/>
      <c r="AU888" s="44"/>
      <c r="AV888" s="44"/>
      <c r="AW888" s="44"/>
      <c r="AX888" s="44"/>
      <c r="AY888" s="44"/>
    </row>
    <row r="889" spans="30:51" ht="15" thickBot="1">
      <c r="AD889" s="44"/>
      <c r="AE889" s="44"/>
      <c r="AF889" s="44"/>
      <c r="AG889" s="44"/>
      <c r="AH889" s="44"/>
      <c r="AI889" s="44"/>
      <c r="AU889" s="44"/>
      <c r="AV889" s="44"/>
      <c r="AW889" s="44"/>
      <c r="AX889" s="44"/>
      <c r="AY889" s="44"/>
    </row>
    <row r="890" spans="30:51" ht="15" thickBot="1">
      <c r="AD890" s="44"/>
      <c r="AE890" s="44"/>
      <c r="AF890" s="44"/>
      <c r="AG890" s="44"/>
      <c r="AH890" s="44"/>
      <c r="AI890" s="44"/>
      <c r="AU890" s="44"/>
      <c r="AV890" s="44"/>
      <c r="AW890" s="44"/>
      <c r="AX890" s="44"/>
      <c r="AY890" s="44"/>
    </row>
    <row r="891" spans="30:51" ht="15" thickBot="1">
      <c r="AD891" s="44"/>
      <c r="AE891" s="44"/>
      <c r="AF891" s="44"/>
      <c r="AG891" s="44"/>
      <c r="AH891" s="44"/>
      <c r="AI891" s="44"/>
      <c r="AU891" s="44"/>
      <c r="AV891" s="44"/>
      <c r="AW891" s="44"/>
      <c r="AX891" s="44"/>
      <c r="AY891" s="44"/>
    </row>
    <row r="892" spans="30:51" ht="15" thickBot="1">
      <c r="AD892" s="44"/>
      <c r="AE892" s="44"/>
      <c r="AF892" s="44"/>
      <c r="AG892" s="44"/>
      <c r="AH892" s="44"/>
      <c r="AI892" s="44"/>
      <c r="AU892" s="44"/>
      <c r="AV892" s="44"/>
      <c r="AW892" s="44"/>
      <c r="AX892" s="44"/>
      <c r="AY892" s="44"/>
    </row>
    <row r="893" spans="30:51" ht="15" thickBot="1">
      <c r="AD893" s="44"/>
      <c r="AE893" s="44"/>
      <c r="AF893" s="44"/>
      <c r="AG893" s="44"/>
      <c r="AH893" s="44"/>
      <c r="AI893" s="44"/>
      <c r="AU893" s="44"/>
      <c r="AV893" s="44"/>
      <c r="AW893" s="44"/>
      <c r="AX893" s="44"/>
      <c r="AY893" s="44"/>
    </row>
    <row r="894" spans="30:51" ht="15" thickBot="1">
      <c r="AD894" s="44"/>
      <c r="AE894" s="44"/>
      <c r="AF894" s="44"/>
      <c r="AG894" s="44"/>
      <c r="AH894" s="44"/>
      <c r="AI894" s="44"/>
      <c r="AU894" s="44"/>
      <c r="AV894" s="44"/>
      <c r="AW894" s="44"/>
      <c r="AX894" s="44"/>
      <c r="AY894" s="44"/>
    </row>
    <row r="895" spans="30:51" ht="15" thickBot="1">
      <c r="AD895" s="44"/>
      <c r="AE895" s="44"/>
      <c r="AF895" s="44"/>
      <c r="AG895" s="44"/>
      <c r="AH895" s="44"/>
      <c r="AI895" s="44"/>
      <c r="AU895" s="44"/>
      <c r="AV895" s="44"/>
      <c r="AW895" s="44"/>
      <c r="AX895" s="44"/>
      <c r="AY895" s="44"/>
    </row>
    <row r="896" spans="30:51" ht="15" thickBot="1">
      <c r="AD896" s="44"/>
      <c r="AE896" s="44"/>
      <c r="AF896" s="44"/>
      <c r="AG896" s="44"/>
      <c r="AH896" s="44"/>
      <c r="AI896" s="44"/>
      <c r="AU896" s="44"/>
      <c r="AV896" s="44"/>
      <c r="AW896" s="44"/>
      <c r="AX896" s="44"/>
      <c r="AY896" s="44"/>
    </row>
    <row r="897" spans="30:51" ht="15" thickBot="1">
      <c r="AD897" s="44"/>
      <c r="AE897" s="44"/>
      <c r="AF897" s="44"/>
      <c r="AG897" s="44"/>
      <c r="AH897" s="44"/>
      <c r="AI897" s="44"/>
      <c r="AU897" s="44"/>
      <c r="AV897" s="44"/>
      <c r="AW897" s="44"/>
      <c r="AX897" s="44"/>
      <c r="AY897" s="44"/>
    </row>
    <row r="898" spans="30:51" ht="15" thickBot="1">
      <c r="AD898" s="44"/>
      <c r="AE898" s="44"/>
      <c r="AF898" s="44"/>
      <c r="AG898" s="44"/>
      <c r="AH898" s="44"/>
      <c r="AI898" s="44"/>
      <c r="AU898" s="44"/>
      <c r="AV898" s="44"/>
      <c r="AW898" s="44"/>
      <c r="AX898" s="44"/>
      <c r="AY898" s="44"/>
    </row>
    <row r="899" spans="30:51" ht="15" thickBot="1">
      <c r="AD899" s="44"/>
      <c r="AE899" s="44"/>
      <c r="AF899" s="44"/>
      <c r="AG899" s="44"/>
      <c r="AH899" s="44"/>
      <c r="AI899" s="44"/>
      <c r="AU899" s="44"/>
      <c r="AV899" s="44"/>
      <c r="AW899" s="44"/>
      <c r="AX899" s="44"/>
      <c r="AY899" s="44"/>
    </row>
    <row r="900" spans="30:51" ht="15" thickBot="1">
      <c r="AD900" s="44"/>
      <c r="AE900" s="44"/>
      <c r="AF900" s="44"/>
      <c r="AG900" s="44"/>
      <c r="AH900" s="44"/>
      <c r="AI900" s="44"/>
      <c r="AU900" s="44"/>
      <c r="AV900" s="44"/>
      <c r="AW900" s="44"/>
      <c r="AX900" s="44"/>
      <c r="AY900" s="44"/>
    </row>
    <row r="901" spans="30:51" ht="15" thickBot="1">
      <c r="AD901" s="44"/>
      <c r="AE901" s="44"/>
      <c r="AF901" s="44"/>
      <c r="AG901" s="44"/>
      <c r="AH901" s="44"/>
      <c r="AI901" s="44"/>
      <c r="AU901" s="44"/>
      <c r="AV901" s="44"/>
      <c r="AW901" s="44"/>
      <c r="AX901" s="44"/>
      <c r="AY901" s="44"/>
    </row>
    <row r="902" spans="30:51" ht="15" thickBot="1">
      <c r="AD902" s="44"/>
      <c r="AE902" s="44"/>
      <c r="AF902" s="44"/>
      <c r="AG902" s="44"/>
      <c r="AH902" s="44"/>
      <c r="AI902" s="44"/>
      <c r="AU902" s="44"/>
      <c r="AV902" s="44"/>
      <c r="AW902" s="44"/>
      <c r="AX902" s="44"/>
      <c r="AY902" s="44"/>
    </row>
    <row r="903" spans="30:51" ht="15" thickBot="1">
      <c r="AD903" s="44"/>
      <c r="AE903" s="44"/>
      <c r="AF903" s="44"/>
      <c r="AG903" s="44"/>
      <c r="AH903" s="44"/>
      <c r="AI903" s="44"/>
      <c r="AU903" s="44"/>
      <c r="AV903" s="44"/>
      <c r="AW903" s="44"/>
      <c r="AX903" s="44"/>
      <c r="AY903" s="44"/>
    </row>
    <row r="904" spans="30:51" ht="15" thickBot="1">
      <c r="AD904" s="44"/>
      <c r="AE904" s="44"/>
      <c r="AF904" s="44"/>
      <c r="AG904" s="44"/>
      <c r="AH904" s="44"/>
      <c r="AI904" s="44"/>
      <c r="AU904" s="44"/>
      <c r="AV904" s="44"/>
      <c r="AW904" s="44"/>
      <c r="AX904" s="44"/>
      <c r="AY904" s="44"/>
    </row>
    <row r="905" spans="30:51" ht="15" thickBot="1">
      <c r="AD905" s="44"/>
      <c r="AE905" s="44"/>
      <c r="AF905" s="44"/>
      <c r="AG905" s="44"/>
      <c r="AH905" s="44"/>
      <c r="AI905" s="44"/>
      <c r="AU905" s="44"/>
      <c r="AV905" s="44"/>
      <c r="AW905" s="44"/>
      <c r="AX905" s="44"/>
      <c r="AY905" s="44"/>
    </row>
    <row r="906" spans="30:51" ht="15" thickBot="1">
      <c r="AD906" s="44"/>
      <c r="AE906" s="44"/>
      <c r="AF906" s="44"/>
      <c r="AG906" s="44"/>
      <c r="AH906" s="44"/>
      <c r="AI906" s="44"/>
      <c r="AU906" s="44"/>
      <c r="AV906" s="44"/>
      <c r="AW906" s="44"/>
      <c r="AX906" s="44"/>
      <c r="AY906" s="44"/>
    </row>
    <row r="907" spans="30:51" ht="15" thickBot="1">
      <c r="AD907" s="44"/>
      <c r="AE907" s="44"/>
      <c r="AF907" s="44"/>
      <c r="AG907" s="44"/>
      <c r="AH907" s="44"/>
      <c r="AI907" s="44"/>
      <c r="AU907" s="44"/>
      <c r="AV907" s="44"/>
      <c r="AW907" s="44"/>
      <c r="AX907" s="44"/>
      <c r="AY907" s="44"/>
    </row>
    <row r="908" spans="30:51" ht="15" thickBot="1">
      <c r="AD908" s="44"/>
      <c r="AE908" s="44"/>
      <c r="AF908" s="44"/>
      <c r="AG908" s="44"/>
      <c r="AH908" s="44"/>
      <c r="AI908" s="44"/>
      <c r="AU908" s="44"/>
      <c r="AV908" s="44"/>
      <c r="AW908" s="44"/>
      <c r="AX908" s="44"/>
      <c r="AY908" s="44"/>
    </row>
    <row r="909" spans="30:51" ht="15" thickBot="1">
      <c r="AD909" s="44"/>
      <c r="AE909" s="44"/>
      <c r="AF909" s="44"/>
      <c r="AG909" s="44"/>
      <c r="AH909" s="44"/>
      <c r="AI909" s="44"/>
      <c r="AU909" s="44"/>
      <c r="AV909" s="44"/>
      <c r="AW909" s="44"/>
      <c r="AX909" s="44"/>
      <c r="AY909" s="44"/>
    </row>
    <row r="910" spans="30:51" ht="15" thickBot="1">
      <c r="AD910" s="44"/>
      <c r="AE910" s="44"/>
      <c r="AF910" s="44"/>
      <c r="AG910" s="44"/>
      <c r="AH910" s="44"/>
      <c r="AI910" s="44"/>
      <c r="AU910" s="44"/>
      <c r="AV910" s="44"/>
      <c r="AW910" s="44"/>
      <c r="AX910" s="44"/>
      <c r="AY910" s="44"/>
    </row>
    <row r="911" spans="30:51" ht="15" thickBot="1">
      <c r="AD911" s="44"/>
      <c r="AE911" s="44"/>
      <c r="AF911" s="44"/>
      <c r="AG911" s="44"/>
      <c r="AH911" s="44"/>
      <c r="AI911" s="44"/>
      <c r="AU911" s="44"/>
      <c r="AV911" s="44"/>
      <c r="AW911" s="44"/>
      <c r="AX911" s="44"/>
      <c r="AY911" s="44"/>
    </row>
    <row r="912" spans="30:51" ht="15" thickBot="1">
      <c r="AD912" s="44"/>
      <c r="AE912" s="44"/>
      <c r="AF912" s="44"/>
      <c r="AG912" s="44"/>
      <c r="AH912" s="44"/>
      <c r="AI912" s="44"/>
      <c r="AU912" s="44"/>
      <c r="AV912" s="44"/>
      <c r="AW912" s="44"/>
      <c r="AX912" s="44"/>
      <c r="AY912" s="44"/>
    </row>
    <row r="913" spans="30:51" ht="15" thickBot="1">
      <c r="AD913" s="44"/>
      <c r="AE913" s="44"/>
      <c r="AF913" s="44"/>
      <c r="AG913" s="44"/>
      <c r="AH913" s="44"/>
      <c r="AI913" s="44"/>
      <c r="AU913" s="44"/>
      <c r="AV913" s="44"/>
      <c r="AW913" s="44"/>
      <c r="AX913" s="44"/>
      <c r="AY913" s="44"/>
    </row>
    <row r="914" spans="30:51" ht="15" thickBot="1">
      <c r="AD914" s="44"/>
      <c r="AE914" s="44"/>
      <c r="AF914" s="44"/>
      <c r="AG914" s="44"/>
      <c r="AH914" s="44"/>
      <c r="AI914" s="44"/>
      <c r="AU914" s="44"/>
      <c r="AV914" s="44"/>
      <c r="AW914" s="44"/>
      <c r="AX914" s="44"/>
      <c r="AY914" s="44"/>
    </row>
    <row r="915" spans="30:51" ht="15" thickBot="1">
      <c r="AD915" s="44"/>
      <c r="AE915" s="44"/>
      <c r="AF915" s="44"/>
      <c r="AG915" s="44"/>
      <c r="AH915" s="44"/>
      <c r="AI915" s="44"/>
      <c r="AU915" s="44"/>
      <c r="AV915" s="44"/>
      <c r="AW915" s="44"/>
      <c r="AX915" s="44"/>
      <c r="AY915" s="44"/>
    </row>
    <row r="916" spans="30:51" ht="15" thickBot="1">
      <c r="AD916" s="44"/>
      <c r="AE916" s="44"/>
      <c r="AF916" s="44"/>
      <c r="AG916" s="44"/>
      <c r="AH916" s="44"/>
      <c r="AI916" s="44"/>
      <c r="AU916" s="44"/>
      <c r="AV916" s="44"/>
      <c r="AW916" s="44"/>
      <c r="AX916" s="44"/>
      <c r="AY916" s="44"/>
    </row>
    <row r="917" spans="30:51" ht="15" thickBot="1">
      <c r="AD917" s="44"/>
      <c r="AE917" s="44"/>
      <c r="AF917" s="44"/>
      <c r="AG917" s="44"/>
      <c r="AH917" s="44"/>
      <c r="AI917" s="44"/>
      <c r="AU917" s="44"/>
      <c r="AV917" s="44"/>
      <c r="AW917" s="44"/>
      <c r="AX917" s="44"/>
      <c r="AY917" s="44"/>
    </row>
    <row r="918" spans="30:51" ht="15" thickBot="1">
      <c r="AD918" s="44"/>
      <c r="AE918" s="44"/>
      <c r="AF918" s="44"/>
      <c r="AG918" s="44"/>
      <c r="AH918" s="44"/>
      <c r="AI918" s="44"/>
      <c r="AU918" s="44"/>
      <c r="AV918" s="44"/>
      <c r="AW918" s="44"/>
      <c r="AX918" s="44"/>
      <c r="AY918" s="44"/>
    </row>
    <row r="919" spans="30:51" ht="15" thickBot="1">
      <c r="AD919" s="44"/>
      <c r="AE919" s="44"/>
      <c r="AF919" s="44"/>
      <c r="AG919" s="44"/>
      <c r="AH919" s="44"/>
      <c r="AI919" s="44"/>
      <c r="AU919" s="44"/>
      <c r="AV919" s="44"/>
      <c r="AW919" s="44"/>
      <c r="AX919" s="44"/>
      <c r="AY919" s="44"/>
    </row>
    <row r="920" spans="30:51" ht="15" thickBot="1">
      <c r="AD920" s="44"/>
      <c r="AE920" s="44"/>
      <c r="AF920" s="44"/>
      <c r="AG920" s="44"/>
      <c r="AH920" s="44"/>
      <c r="AI920" s="44"/>
      <c r="AU920" s="44"/>
      <c r="AV920" s="44"/>
      <c r="AW920" s="44"/>
      <c r="AX920" s="44"/>
      <c r="AY920" s="44"/>
    </row>
    <row r="921" spans="30:51" ht="15" thickBot="1">
      <c r="AD921" s="44"/>
      <c r="AE921" s="44"/>
      <c r="AF921" s="44"/>
      <c r="AG921" s="44"/>
      <c r="AH921" s="44"/>
      <c r="AI921" s="44"/>
      <c r="AU921" s="44"/>
      <c r="AV921" s="44"/>
      <c r="AW921" s="44"/>
      <c r="AX921" s="44"/>
      <c r="AY921" s="44"/>
    </row>
    <row r="922" spans="30:51" ht="15" thickBot="1">
      <c r="AD922" s="44"/>
      <c r="AE922" s="44"/>
      <c r="AF922" s="44"/>
      <c r="AG922" s="44"/>
      <c r="AH922" s="44"/>
      <c r="AI922" s="44"/>
      <c r="AU922" s="44"/>
      <c r="AV922" s="44"/>
      <c r="AW922" s="44"/>
      <c r="AX922" s="44"/>
      <c r="AY922" s="44"/>
    </row>
    <row r="923" spans="30:51" ht="15" thickBot="1">
      <c r="AD923" s="44"/>
      <c r="AE923" s="44"/>
      <c r="AF923" s="44"/>
      <c r="AG923" s="44"/>
      <c r="AH923" s="44"/>
      <c r="AI923" s="44"/>
      <c r="AU923" s="44"/>
      <c r="AV923" s="44"/>
      <c r="AW923" s="44"/>
      <c r="AX923" s="44"/>
      <c r="AY923" s="44"/>
    </row>
    <row r="924" spans="30:51" ht="15" thickBot="1">
      <c r="AD924" s="44"/>
      <c r="AE924" s="44"/>
      <c r="AF924" s="44"/>
      <c r="AG924" s="44"/>
      <c r="AH924" s="44"/>
      <c r="AI924" s="44"/>
      <c r="AU924" s="44"/>
      <c r="AV924" s="44"/>
      <c r="AW924" s="44"/>
      <c r="AX924" s="44"/>
      <c r="AY924" s="44"/>
    </row>
    <row r="925" spans="30:51" ht="15" thickBot="1">
      <c r="AD925" s="44"/>
      <c r="AE925" s="44"/>
      <c r="AF925" s="44"/>
      <c r="AG925" s="44"/>
      <c r="AH925" s="44"/>
      <c r="AI925" s="44"/>
      <c r="AU925" s="44"/>
      <c r="AV925" s="44"/>
      <c r="AW925" s="44"/>
      <c r="AX925" s="44"/>
      <c r="AY925" s="44"/>
    </row>
    <row r="926" spans="30:51" ht="15" thickBot="1">
      <c r="AD926" s="44"/>
      <c r="AE926" s="44"/>
      <c r="AF926" s="44"/>
      <c r="AG926" s="44"/>
      <c r="AH926" s="44"/>
      <c r="AI926" s="44"/>
      <c r="AU926" s="44"/>
      <c r="AV926" s="44"/>
      <c r="AW926" s="44"/>
      <c r="AX926" s="44"/>
      <c r="AY926" s="44"/>
    </row>
    <row r="927" spans="30:51" ht="15" thickBot="1">
      <c r="AD927" s="44"/>
      <c r="AE927" s="44"/>
      <c r="AF927" s="44"/>
      <c r="AG927" s="44"/>
      <c r="AH927" s="44"/>
      <c r="AI927" s="44"/>
      <c r="AU927" s="44"/>
      <c r="AV927" s="44"/>
      <c r="AW927" s="44"/>
      <c r="AX927" s="44"/>
      <c r="AY927" s="44"/>
    </row>
    <row r="928" spans="30:51" ht="15" thickBot="1">
      <c r="AD928" s="44"/>
      <c r="AE928" s="44"/>
      <c r="AF928" s="44"/>
      <c r="AG928" s="44"/>
      <c r="AH928" s="44"/>
      <c r="AI928" s="44"/>
      <c r="AU928" s="44"/>
      <c r="AV928" s="44"/>
      <c r="AW928" s="44"/>
      <c r="AX928" s="44"/>
      <c r="AY928" s="44"/>
    </row>
    <row r="929" spans="30:51" ht="15" thickBot="1">
      <c r="AD929" s="44"/>
      <c r="AE929" s="44"/>
      <c r="AF929" s="44"/>
      <c r="AG929" s="44"/>
      <c r="AH929" s="44"/>
      <c r="AI929" s="44"/>
      <c r="AU929" s="44"/>
      <c r="AV929" s="44"/>
      <c r="AW929" s="44"/>
      <c r="AX929" s="44"/>
      <c r="AY929" s="44"/>
    </row>
    <row r="930" spans="30:51" ht="15" thickBot="1">
      <c r="AD930" s="44"/>
      <c r="AE930" s="44"/>
      <c r="AF930" s="44"/>
      <c r="AG930" s="44"/>
      <c r="AH930" s="44"/>
      <c r="AI930" s="44"/>
      <c r="AU930" s="44"/>
      <c r="AV930" s="44"/>
      <c r="AW930" s="44"/>
      <c r="AX930" s="44"/>
      <c r="AY930" s="44"/>
    </row>
    <row r="931" spans="30:51" ht="15" thickBot="1">
      <c r="AD931" s="44"/>
      <c r="AE931" s="44"/>
      <c r="AF931" s="44"/>
      <c r="AG931" s="44"/>
      <c r="AH931" s="44"/>
      <c r="AI931" s="44"/>
      <c r="AU931" s="44"/>
      <c r="AV931" s="44"/>
      <c r="AW931" s="44"/>
      <c r="AX931" s="44"/>
      <c r="AY931" s="44"/>
    </row>
    <row r="932" spans="30:51" ht="15" thickBot="1">
      <c r="AD932" s="44"/>
      <c r="AE932" s="44"/>
      <c r="AF932" s="44"/>
      <c r="AG932" s="44"/>
      <c r="AH932" s="44"/>
      <c r="AI932" s="44"/>
      <c r="AU932" s="44"/>
      <c r="AV932" s="44"/>
      <c r="AW932" s="44"/>
      <c r="AX932" s="44"/>
      <c r="AY932" s="44"/>
    </row>
    <row r="933" spans="30:51" ht="15" thickBot="1">
      <c r="AD933" s="44"/>
      <c r="AE933" s="44"/>
      <c r="AF933" s="44"/>
      <c r="AG933" s="44"/>
      <c r="AH933" s="44"/>
      <c r="AI933" s="44"/>
      <c r="AU933" s="44"/>
      <c r="AV933" s="44"/>
      <c r="AW933" s="44"/>
      <c r="AX933" s="44"/>
      <c r="AY933" s="44"/>
    </row>
    <row r="934" spans="30:51" ht="15" thickBot="1">
      <c r="AD934" s="44"/>
      <c r="AE934" s="44"/>
      <c r="AF934" s="44"/>
      <c r="AG934" s="44"/>
      <c r="AH934" s="44"/>
      <c r="AI934" s="44"/>
      <c r="AU934" s="44"/>
      <c r="AV934" s="44"/>
      <c r="AW934" s="44"/>
      <c r="AX934" s="44"/>
      <c r="AY934" s="44"/>
    </row>
    <row r="935" spans="30:51" ht="15" thickBot="1">
      <c r="AD935" s="44"/>
      <c r="AE935" s="44"/>
      <c r="AF935" s="44"/>
      <c r="AG935" s="44"/>
      <c r="AH935" s="44"/>
      <c r="AI935" s="44"/>
      <c r="AU935" s="44"/>
      <c r="AV935" s="44"/>
      <c r="AW935" s="44"/>
      <c r="AX935" s="44"/>
      <c r="AY935" s="44"/>
    </row>
    <row r="936" spans="30:51" ht="15" thickBot="1">
      <c r="AD936" s="44"/>
      <c r="AE936" s="44"/>
      <c r="AF936" s="44"/>
      <c r="AG936" s="44"/>
      <c r="AH936" s="44"/>
      <c r="AI936" s="44"/>
      <c r="AU936" s="44"/>
      <c r="AV936" s="44"/>
      <c r="AW936" s="44"/>
      <c r="AX936" s="44"/>
      <c r="AY936" s="44"/>
    </row>
    <row r="937" spans="30:51" ht="15" thickBot="1">
      <c r="AD937" s="44"/>
      <c r="AE937" s="44"/>
      <c r="AF937" s="44"/>
      <c r="AG937" s="44"/>
      <c r="AH937" s="44"/>
      <c r="AI937" s="44"/>
      <c r="AU937" s="44"/>
      <c r="AV937" s="44"/>
      <c r="AW937" s="44"/>
      <c r="AX937" s="44"/>
      <c r="AY937" s="44"/>
    </row>
    <row r="938" spans="30:51" ht="15" thickBot="1">
      <c r="AD938" s="44"/>
      <c r="AE938" s="44"/>
      <c r="AF938" s="44"/>
      <c r="AG938" s="44"/>
      <c r="AH938" s="44"/>
      <c r="AI938" s="44"/>
      <c r="AU938" s="44"/>
      <c r="AV938" s="44"/>
      <c r="AW938" s="44"/>
      <c r="AX938" s="44"/>
      <c r="AY938" s="44"/>
    </row>
    <row r="939" spans="30:51" ht="15" thickBot="1">
      <c r="AD939" s="44"/>
      <c r="AE939" s="44"/>
      <c r="AF939" s="44"/>
      <c r="AG939" s="44"/>
      <c r="AH939" s="44"/>
      <c r="AI939" s="44"/>
      <c r="AU939" s="44"/>
      <c r="AV939" s="44"/>
      <c r="AW939" s="44"/>
      <c r="AX939" s="44"/>
      <c r="AY939" s="44"/>
    </row>
    <row r="940" spans="30:51" ht="15" thickBot="1">
      <c r="AD940" s="44"/>
      <c r="AE940" s="44"/>
      <c r="AF940" s="44"/>
      <c r="AG940" s="44"/>
      <c r="AH940" s="44"/>
      <c r="AI940" s="44"/>
      <c r="AU940" s="44"/>
      <c r="AV940" s="44"/>
      <c r="AW940" s="44"/>
      <c r="AX940" s="44"/>
      <c r="AY940" s="44"/>
    </row>
    <row r="941" spans="30:51" ht="15" thickBot="1">
      <c r="AD941" s="44"/>
      <c r="AE941" s="44"/>
      <c r="AF941" s="44"/>
      <c r="AG941" s="44"/>
      <c r="AH941" s="44"/>
      <c r="AI941" s="44"/>
      <c r="AU941" s="44"/>
      <c r="AV941" s="44"/>
      <c r="AW941" s="44"/>
      <c r="AX941" s="44"/>
      <c r="AY941" s="44"/>
    </row>
    <row r="942" spans="30:51" ht="15" thickBot="1">
      <c r="AD942" s="44"/>
      <c r="AE942" s="44"/>
      <c r="AF942" s="44"/>
      <c r="AG942" s="44"/>
      <c r="AH942" s="44"/>
      <c r="AI942" s="44"/>
      <c r="AU942" s="44"/>
      <c r="AV942" s="44"/>
      <c r="AW942" s="44"/>
      <c r="AX942" s="44"/>
      <c r="AY942" s="44"/>
    </row>
    <row r="943" spans="30:51" ht="15" thickBot="1">
      <c r="AD943" s="44"/>
      <c r="AE943" s="44"/>
      <c r="AF943" s="44"/>
      <c r="AG943" s="44"/>
      <c r="AH943" s="44"/>
      <c r="AI943" s="44"/>
      <c r="AU943" s="44"/>
      <c r="AV943" s="44"/>
      <c r="AW943" s="44"/>
      <c r="AX943" s="44"/>
      <c r="AY943" s="44"/>
    </row>
    <row r="944" spans="30:51" ht="15" thickBot="1">
      <c r="AD944" s="44"/>
      <c r="AE944" s="44"/>
      <c r="AF944" s="44"/>
      <c r="AG944" s="44"/>
      <c r="AH944" s="44"/>
      <c r="AI944" s="44"/>
      <c r="AU944" s="44"/>
      <c r="AV944" s="44"/>
      <c r="AW944" s="44"/>
      <c r="AX944" s="44"/>
      <c r="AY944" s="44"/>
    </row>
    <row r="945" spans="30:51" ht="15" thickBot="1">
      <c r="AD945" s="44"/>
      <c r="AE945" s="44"/>
      <c r="AF945" s="44"/>
      <c r="AG945" s="44"/>
      <c r="AH945" s="44"/>
      <c r="AI945" s="44"/>
      <c r="AU945" s="44"/>
      <c r="AV945" s="44"/>
      <c r="AW945" s="44"/>
      <c r="AX945" s="44"/>
      <c r="AY945" s="44"/>
    </row>
    <row r="946" spans="30:51" ht="15" thickBot="1">
      <c r="AD946" s="44"/>
      <c r="AE946" s="44"/>
      <c r="AF946" s="44"/>
      <c r="AG946" s="44"/>
      <c r="AH946" s="44"/>
      <c r="AI946" s="44"/>
      <c r="AU946" s="44"/>
      <c r="AV946" s="44"/>
      <c r="AW946" s="44"/>
      <c r="AX946" s="44"/>
      <c r="AY946" s="44"/>
    </row>
    <row r="947" spans="30:51" ht="15" thickBot="1">
      <c r="AD947" s="44"/>
      <c r="AE947" s="44"/>
      <c r="AF947" s="44"/>
      <c r="AG947" s="44"/>
      <c r="AH947" s="44"/>
      <c r="AI947" s="44"/>
      <c r="AU947" s="44"/>
      <c r="AV947" s="44"/>
      <c r="AW947" s="44"/>
      <c r="AX947" s="44"/>
      <c r="AY947" s="44"/>
    </row>
    <row r="948" spans="30:51" ht="15" thickBot="1">
      <c r="AD948" s="44"/>
      <c r="AE948" s="44"/>
      <c r="AF948" s="44"/>
      <c r="AG948" s="44"/>
      <c r="AH948" s="44"/>
      <c r="AI948" s="44"/>
      <c r="AU948" s="44"/>
      <c r="AV948" s="44"/>
      <c r="AW948" s="44"/>
      <c r="AX948" s="44"/>
      <c r="AY948" s="44"/>
    </row>
    <row r="949" spans="30:51" ht="15" thickBot="1">
      <c r="AD949" s="44"/>
      <c r="AE949" s="44"/>
      <c r="AF949" s="44"/>
      <c r="AG949" s="44"/>
      <c r="AH949" s="44"/>
      <c r="AI949" s="44"/>
      <c r="AU949" s="44"/>
      <c r="AV949" s="44"/>
      <c r="AW949" s="44"/>
      <c r="AX949" s="44"/>
      <c r="AY949" s="44"/>
    </row>
    <row r="950" spans="30:51" ht="15" thickBot="1">
      <c r="AD950" s="44"/>
      <c r="AE950" s="44"/>
      <c r="AF950" s="44"/>
      <c r="AG950" s="44"/>
      <c r="AH950" s="44"/>
      <c r="AI950" s="44"/>
      <c r="AU950" s="44"/>
      <c r="AV950" s="44"/>
      <c r="AW950" s="44"/>
      <c r="AX950" s="44"/>
      <c r="AY950" s="44"/>
    </row>
    <row r="951" spans="30:51" ht="15" thickBot="1">
      <c r="AD951" s="44"/>
      <c r="AE951" s="44"/>
      <c r="AF951" s="44"/>
      <c r="AG951" s="44"/>
      <c r="AH951" s="44"/>
      <c r="AI951" s="44"/>
      <c r="AU951" s="44"/>
      <c r="AV951" s="44"/>
      <c r="AW951" s="44"/>
      <c r="AX951" s="44"/>
      <c r="AY951" s="44"/>
    </row>
    <row r="952" spans="30:51" ht="15" thickBot="1">
      <c r="AD952" s="44"/>
      <c r="AE952" s="44"/>
      <c r="AF952" s="44"/>
      <c r="AG952" s="44"/>
      <c r="AH952" s="44"/>
      <c r="AI952" s="44"/>
      <c r="AU952" s="44"/>
      <c r="AV952" s="44"/>
      <c r="AW952" s="44"/>
      <c r="AX952" s="44"/>
      <c r="AY952" s="44"/>
    </row>
    <row r="953" spans="30:51" ht="15" thickBot="1">
      <c r="AD953" s="44"/>
      <c r="AE953" s="44"/>
      <c r="AF953" s="44"/>
      <c r="AG953" s="44"/>
      <c r="AH953" s="44"/>
      <c r="AI953" s="44"/>
      <c r="AU953" s="44"/>
      <c r="AV953" s="44"/>
      <c r="AW953" s="44"/>
      <c r="AX953" s="44"/>
      <c r="AY953" s="44"/>
    </row>
    <row r="954" spans="30:51" ht="15" thickBot="1">
      <c r="AD954" s="44"/>
      <c r="AE954" s="44"/>
      <c r="AF954" s="44"/>
      <c r="AG954" s="44"/>
      <c r="AH954" s="44"/>
      <c r="AI954" s="44"/>
      <c r="AU954" s="44"/>
      <c r="AV954" s="44"/>
      <c r="AW954" s="44"/>
      <c r="AX954" s="44"/>
      <c r="AY954" s="44"/>
    </row>
    <row r="955" spans="30:51" ht="15" thickBot="1">
      <c r="AD955" s="44"/>
      <c r="AE955" s="44"/>
      <c r="AF955" s="44"/>
      <c r="AG955" s="44"/>
      <c r="AH955" s="44"/>
      <c r="AI955" s="44"/>
      <c r="AU955" s="44"/>
      <c r="AV955" s="44"/>
      <c r="AW955" s="44"/>
      <c r="AX955" s="44"/>
      <c r="AY955" s="44"/>
    </row>
    <row r="956" spans="30:51" ht="15" thickBot="1">
      <c r="AD956" s="44"/>
      <c r="AE956" s="44"/>
      <c r="AF956" s="44"/>
      <c r="AG956" s="44"/>
      <c r="AH956" s="44"/>
      <c r="AI956" s="44"/>
      <c r="AU956" s="44"/>
      <c r="AV956" s="44"/>
      <c r="AW956" s="44"/>
      <c r="AX956" s="44"/>
      <c r="AY956" s="44"/>
    </row>
    <row r="957" spans="30:51" ht="15" thickBot="1">
      <c r="AD957" s="44"/>
      <c r="AE957" s="44"/>
      <c r="AF957" s="44"/>
      <c r="AG957" s="44"/>
      <c r="AH957" s="44"/>
      <c r="AI957" s="44"/>
      <c r="AU957" s="44"/>
      <c r="AV957" s="44"/>
      <c r="AW957" s="44"/>
      <c r="AX957" s="44"/>
      <c r="AY957" s="44"/>
    </row>
    <row r="958" spans="30:51" ht="15" thickBot="1">
      <c r="AD958" s="44"/>
      <c r="AE958" s="44"/>
      <c r="AF958" s="44"/>
      <c r="AG958" s="44"/>
      <c r="AH958" s="44"/>
      <c r="AI958" s="44"/>
      <c r="AU958" s="44"/>
      <c r="AV958" s="44"/>
      <c r="AW958" s="44"/>
      <c r="AX958" s="44"/>
      <c r="AY958" s="44"/>
    </row>
    <row r="959" spans="30:51" ht="15" thickBot="1">
      <c r="AD959" s="44"/>
      <c r="AE959" s="44"/>
      <c r="AF959" s="44"/>
      <c r="AG959" s="44"/>
      <c r="AH959" s="44"/>
      <c r="AI959" s="44"/>
      <c r="AU959" s="44"/>
      <c r="AV959" s="44"/>
      <c r="AW959" s="44"/>
      <c r="AX959" s="44"/>
      <c r="AY959" s="44"/>
    </row>
    <row r="960" spans="30:51" ht="15" thickBot="1">
      <c r="AD960" s="44"/>
      <c r="AE960" s="44"/>
      <c r="AF960" s="44"/>
      <c r="AG960" s="44"/>
      <c r="AH960" s="44"/>
      <c r="AI960" s="44"/>
      <c r="AU960" s="44"/>
      <c r="AV960" s="44"/>
      <c r="AW960" s="44"/>
      <c r="AX960" s="44"/>
      <c r="AY960" s="44"/>
    </row>
    <row r="961" spans="30:51" ht="15" thickBot="1">
      <c r="AD961" s="44"/>
      <c r="AE961" s="44"/>
      <c r="AF961" s="44"/>
      <c r="AG961" s="44"/>
      <c r="AH961" s="44"/>
      <c r="AI961" s="44"/>
      <c r="AU961" s="44"/>
      <c r="AV961" s="44"/>
      <c r="AW961" s="44"/>
      <c r="AX961" s="44"/>
      <c r="AY961" s="44"/>
    </row>
    <row r="962" spans="30:51" ht="15" thickBot="1">
      <c r="AD962" s="44"/>
      <c r="AE962" s="44"/>
      <c r="AF962" s="44"/>
      <c r="AG962" s="44"/>
      <c r="AH962" s="44"/>
      <c r="AI962" s="44"/>
      <c r="AU962" s="44"/>
      <c r="AV962" s="44"/>
      <c r="AW962" s="44"/>
      <c r="AX962" s="44"/>
      <c r="AY962" s="44"/>
    </row>
    <row r="963" spans="30:51" ht="15" thickBot="1">
      <c r="AD963" s="44"/>
      <c r="AE963" s="44"/>
      <c r="AF963" s="44"/>
      <c r="AG963" s="44"/>
      <c r="AH963" s="44"/>
      <c r="AI963" s="44"/>
      <c r="AU963" s="44"/>
      <c r="AV963" s="44"/>
      <c r="AW963" s="44"/>
      <c r="AX963" s="44"/>
      <c r="AY963" s="44"/>
    </row>
    <row r="964" spans="30:51" ht="15" thickBot="1">
      <c r="AD964" s="44"/>
      <c r="AE964" s="44"/>
      <c r="AF964" s="44"/>
      <c r="AG964" s="44"/>
      <c r="AH964" s="44"/>
      <c r="AI964" s="44"/>
      <c r="AU964" s="44"/>
      <c r="AV964" s="44"/>
      <c r="AW964" s="44"/>
      <c r="AX964" s="44"/>
      <c r="AY964" s="44"/>
    </row>
    <row r="965" spans="30:51" ht="15" thickBot="1">
      <c r="AD965" s="44"/>
      <c r="AE965" s="44"/>
      <c r="AF965" s="44"/>
      <c r="AG965" s="44"/>
      <c r="AH965" s="44"/>
      <c r="AI965" s="44"/>
      <c r="AU965" s="44"/>
      <c r="AV965" s="44"/>
      <c r="AW965" s="44"/>
      <c r="AX965" s="44"/>
      <c r="AY965" s="44"/>
    </row>
    <row r="966" spans="30:51" ht="15" thickBot="1">
      <c r="AD966" s="44"/>
      <c r="AE966" s="44"/>
      <c r="AF966" s="44"/>
      <c r="AG966" s="44"/>
      <c r="AH966" s="44"/>
      <c r="AI966" s="44"/>
      <c r="AU966" s="44"/>
      <c r="AV966" s="44"/>
      <c r="AW966" s="44"/>
      <c r="AX966" s="44"/>
      <c r="AY966" s="44"/>
    </row>
    <row r="967" spans="30:51" ht="15" thickBot="1">
      <c r="AD967" s="44"/>
      <c r="AE967" s="44"/>
      <c r="AF967" s="44"/>
      <c r="AG967" s="44"/>
      <c r="AH967" s="44"/>
      <c r="AI967" s="44"/>
      <c r="AU967" s="44"/>
      <c r="AV967" s="44"/>
      <c r="AW967" s="44"/>
      <c r="AX967" s="44"/>
      <c r="AY967" s="44"/>
    </row>
    <row r="968" spans="30:51" ht="15" thickBot="1">
      <c r="AD968" s="44"/>
      <c r="AE968" s="44"/>
      <c r="AF968" s="44"/>
      <c r="AG968" s="44"/>
      <c r="AH968" s="44"/>
      <c r="AI968" s="44"/>
      <c r="AU968" s="44"/>
      <c r="AV968" s="44"/>
      <c r="AW968" s="44"/>
      <c r="AX968" s="44"/>
      <c r="AY968" s="44"/>
    </row>
    <row r="969" spans="30:51" ht="15" thickBot="1">
      <c r="AD969" s="44"/>
      <c r="AE969" s="44"/>
      <c r="AF969" s="44"/>
      <c r="AG969" s="44"/>
      <c r="AH969" s="44"/>
      <c r="AI969" s="44"/>
      <c r="AU969" s="44"/>
      <c r="AV969" s="44"/>
      <c r="AW969" s="44"/>
      <c r="AX969" s="44"/>
      <c r="AY969" s="44"/>
    </row>
    <row r="970" spans="30:51" ht="15" thickBot="1">
      <c r="AD970" s="44"/>
      <c r="AE970" s="44"/>
      <c r="AF970" s="44"/>
      <c r="AG970" s="44"/>
      <c r="AH970" s="44"/>
      <c r="AI970" s="44"/>
      <c r="AU970" s="44"/>
      <c r="AV970" s="44"/>
      <c r="AW970" s="44"/>
      <c r="AX970" s="44"/>
      <c r="AY970" s="44"/>
    </row>
    <row r="971" spans="30:51" ht="15" thickBot="1">
      <c r="AD971" s="44"/>
      <c r="AE971" s="44"/>
      <c r="AF971" s="44"/>
      <c r="AG971" s="44"/>
      <c r="AH971" s="44"/>
      <c r="AI971" s="44"/>
      <c r="AU971" s="44"/>
      <c r="AV971" s="44"/>
      <c r="AW971" s="44"/>
      <c r="AX971" s="44"/>
      <c r="AY971" s="44"/>
    </row>
    <row r="972" spans="30:51" ht="15" thickBot="1">
      <c r="AD972" s="44"/>
      <c r="AE972" s="44"/>
      <c r="AF972" s="44"/>
      <c r="AG972" s="44"/>
      <c r="AH972" s="44"/>
      <c r="AI972" s="44"/>
      <c r="AU972" s="44"/>
      <c r="AV972" s="44"/>
      <c r="AW972" s="44"/>
      <c r="AX972" s="44"/>
      <c r="AY972" s="44"/>
    </row>
    <row r="973" spans="30:51" ht="15" thickBot="1">
      <c r="AD973" s="44"/>
      <c r="AE973" s="44"/>
      <c r="AF973" s="44"/>
      <c r="AG973" s="44"/>
      <c r="AH973" s="44"/>
      <c r="AI973" s="44"/>
      <c r="AU973" s="44"/>
      <c r="AV973" s="44"/>
      <c r="AW973" s="44"/>
      <c r="AX973" s="44"/>
      <c r="AY973" s="44"/>
    </row>
    <row r="974" spans="30:51" ht="15" thickBot="1">
      <c r="AD974" s="44"/>
      <c r="AE974" s="44"/>
      <c r="AF974" s="44"/>
      <c r="AG974" s="44"/>
      <c r="AH974" s="44"/>
      <c r="AI974" s="44"/>
      <c r="AU974" s="44"/>
      <c r="AV974" s="44"/>
      <c r="AW974" s="44"/>
      <c r="AX974" s="44"/>
      <c r="AY974" s="44"/>
    </row>
    <row r="975" spans="30:51" ht="15" thickBot="1">
      <c r="AD975" s="44"/>
      <c r="AE975" s="44"/>
      <c r="AF975" s="44"/>
      <c r="AG975" s="44"/>
      <c r="AH975" s="44"/>
      <c r="AI975" s="44"/>
      <c r="AU975" s="44"/>
      <c r="AV975" s="44"/>
      <c r="AW975" s="44"/>
      <c r="AX975" s="44"/>
      <c r="AY975" s="44"/>
    </row>
    <row r="976" spans="30:51" ht="15" thickBot="1">
      <c r="AD976" s="44"/>
      <c r="AE976" s="44"/>
      <c r="AF976" s="44"/>
      <c r="AG976" s="44"/>
      <c r="AH976" s="44"/>
      <c r="AI976" s="44"/>
      <c r="AU976" s="44"/>
      <c r="AV976" s="44"/>
      <c r="AW976" s="44"/>
      <c r="AX976" s="44"/>
      <c r="AY976" s="44"/>
    </row>
    <row r="977" spans="30:51" ht="15" thickBot="1">
      <c r="AD977" s="44"/>
      <c r="AE977" s="44"/>
      <c r="AF977" s="44"/>
      <c r="AG977" s="44"/>
      <c r="AH977" s="44"/>
      <c r="AI977" s="44"/>
      <c r="AU977" s="44"/>
      <c r="AV977" s="44"/>
      <c r="AW977" s="44"/>
      <c r="AX977" s="44"/>
      <c r="AY977" s="44"/>
    </row>
    <row r="978" spans="30:51" ht="15" thickBot="1">
      <c r="AD978" s="44"/>
      <c r="AE978" s="44"/>
      <c r="AF978" s="44"/>
      <c r="AG978" s="44"/>
      <c r="AH978" s="44"/>
      <c r="AI978" s="44"/>
      <c r="AU978" s="44"/>
      <c r="AV978" s="44"/>
      <c r="AW978" s="44"/>
      <c r="AX978" s="44"/>
      <c r="AY978" s="44"/>
    </row>
    <row r="979" spans="30:51" ht="15" thickBot="1">
      <c r="AD979" s="44"/>
      <c r="AE979" s="44"/>
      <c r="AF979" s="44"/>
      <c r="AG979" s="44"/>
      <c r="AH979" s="44"/>
      <c r="AI979" s="44"/>
      <c r="AU979" s="44"/>
      <c r="AV979" s="44"/>
      <c r="AW979" s="44"/>
      <c r="AX979" s="44"/>
      <c r="AY979" s="44"/>
    </row>
    <row r="980" spans="30:51" ht="15" thickBot="1">
      <c r="AD980" s="44"/>
      <c r="AE980" s="44"/>
      <c r="AF980" s="44"/>
      <c r="AG980" s="44"/>
      <c r="AH980" s="44"/>
      <c r="AI980" s="44"/>
      <c r="AU980" s="44"/>
      <c r="AV980" s="44"/>
      <c r="AW980" s="44"/>
      <c r="AX980" s="44"/>
      <c r="AY980" s="44"/>
    </row>
    <row r="981" spans="30:51" ht="15" thickBot="1">
      <c r="AD981" s="44"/>
      <c r="AE981" s="44"/>
      <c r="AF981" s="44"/>
      <c r="AG981" s="44"/>
      <c r="AH981" s="44"/>
      <c r="AI981" s="44"/>
      <c r="AU981" s="44"/>
      <c r="AV981" s="44"/>
      <c r="AW981" s="44"/>
      <c r="AX981" s="44"/>
      <c r="AY981" s="44"/>
    </row>
    <row r="982" spans="30:51" ht="15" thickBot="1">
      <c r="AD982" s="44"/>
      <c r="AE982" s="44"/>
      <c r="AF982" s="44"/>
      <c r="AG982" s="44"/>
      <c r="AH982" s="44"/>
      <c r="AI982" s="44"/>
      <c r="AU982" s="44"/>
      <c r="AV982" s="44"/>
      <c r="AW982" s="44"/>
      <c r="AX982" s="44"/>
      <c r="AY982" s="44"/>
    </row>
    <row r="983" spans="30:51" ht="15" thickBot="1">
      <c r="AD983" s="44"/>
      <c r="AE983" s="44"/>
      <c r="AF983" s="44"/>
      <c r="AG983" s="44"/>
      <c r="AH983" s="44"/>
      <c r="AI983" s="44"/>
      <c r="AU983" s="44"/>
      <c r="AV983" s="44"/>
      <c r="AW983" s="44"/>
      <c r="AX983" s="44"/>
      <c r="AY983" s="44"/>
    </row>
    <row r="984" spans="30:51" ht="15" thickBot="1">
      <c r="AD984" s="44"/>
      <c r="AE984" s="44"/>
      <c r="AF984" s="44"/>
      <c r="AG984" s="44"/>
      <c r="AH984" s="44"/>
      <c r="AI984" s="44"/>
      <c r="AU984" s="44"/>
      <c r="AV984" s="44"/>
      <c r="AW984" s="44"/>
      <c r="AX984" s="44"/>
      <c r="AY984" s="44"/>
    </row>
    <row r="985" spans="30:51" ht="15" thickBot="1">
      <c r="AD985" s="44"/>
      <c r="AE985" s="44"/>
      <c r="AF985" s="44"/>
      <c r="AG985" s="44"/>
      <c r="AH985" s="44"/>
      <c r="AI985" s="44"/>
      <c r="AU985" s="44"/>
      <c r="AV985" s="44"/>
      <c r="AW985" s="44"/>
      <c r="AX985" s="44"/>
      <c r="AY985" s="44"/>
    </row>
    <row r="986" spans="30:51" ht="15" thickBot="1">
      <c r="AD986" s="44"/>
      <c r="AE986" s="44"/>
      <c r="AF986" s="44"/>
      <c r="AG986" s="44"/>
      <c r="AH986" s="44"/>
      <c r="AI986" s="44"/>
      <c r="AU986" s="44"/>
      <c r="AV986" s="44"/>
      <c r="AW986" s="44"/>
      <c r="AX986" s="44"/>
      <c r="AY986" s="44"/>
    </row>
    <row r="987" spans="30:51" ht="15" thickBot="1">
      <c r="AD987" s="44"/>
      <c r="AE987" s="44"/>
      <c r="AF987" s="44"/>
      <c r="AG987" s="44"/>
      <c r="AH987" s="44"/>
      <c r="AI987" s="44"/>
      <c r="AU987" s="44"/>
      <c r="AV987" s="44"/>
      <c r="AW987" s="44"/>
      <c r="AX987" s="44"/>
      <c r="AY987" s="44"/>
    </row>
    <row r="988" spans="30:51" ht="15" thickBot="1">
      <c r="AD988" s="44"/>
      <c r="AE988" s="44"/>
      <c r="AF988" s="44"/>
      <c r="AG988" s="44"/>
      <c r="AH988" s="44"/>
      <c r="AI988" s="44"/>
      <c r="AU988" s="44"/>
      <c r="AV988" s="44"/>
      <c r="AW988" s="44"/>
      <c r="AX988" s="44"/>
      <c r="AY988" s="44"/>
    </row>
    <row r="989" spans="30:51" ht="15" thickBot="1">
      <c r="AD989" s="44"/>
      <c r="AE989" s="44"/>
      <c r="AF989" s="44"/>
      <c r="AG989" s="44"/>
      <c r="AH989" s="44"/>
      <c r="AI989" s="44"/>
      <c r="AU989" s="44"/>
      <c r="AV989" s="44"/>
      <c r="AW989" s="44"/>
      <c r="AX989" s="44"/>
      <c r="AY989" s="44"/>
    </row>
    <row r="990" spans="30:51" ht="15" thickBot="1">
      <c r="AD990" s="44"/>
      <c r="AE990" s="44"/>
      <c r="AF990" s="44"/>
      <c r="AG990" s="44"/>
      <c r="AH990" s="44"/>
      <c r="AI990" s="44"/>
      <c r="AU990" s="44"/>
      <c r="AV990" s="44"/>
      <c r="AW990" s="44"/>
      <c r="AX990" s="44"/>
      <c r="AY990" s="44"/>
    </row>
    <row r="991" spans="30:51" ht="15" thickBot="1">
      <c r="AD991" s="44"/>
      <c r="AE991" s="44"/>
      <c r="AF991" s="44"/>
      <c r="AG991" s="44"/>
      <c r="AH991" s="44"/>
      <c r="AI991" s="44"/>
      <c r="AU991" s="44"/>
      <c r="AV991" s="44"/>
      <c r="AW991" s="44"/>
      <c r="AX991" s="44"/>
      <c r="AY991" s="44"/>
    </row>
    <row r="992" spans="30:51" ht="15" thickBot="1">
      <c r="AD992" s="44"/>
      <c r="AE992" s="44"/>
      <c r="AF992" s="44"/>
      <c r="AG992" s="44"/>
      <c r="AH992" s="44"/>
      <c r="AI992" s="44"/>
      <c r="AU992" s="44"/>
      <c r="AV992" s="44"/>
      <c r="AW992" s="44"/>
      <c r="AX992" s="44"/>
      <c r="AY992" s="44"/>
    </row>
    <row r="993" spans="30:51" ht="15" thickBot="1">
      <c r="AD993" s="44"/>
      <c r="AE993" s="44"/>
      <c r="AF993" s="44"/>
      <c r="AG993" s="44"/>
      <c r="AH993" s="44"/>
      <c r="AI993" s="44"/>
      <c r="AU993" s="44"/>
      <c r="AV993" s="44"/>
      <c r="AW993" s="44"/>
      <c r="AX993" s="44"/>
      <c r="AY993" s="44"/>
    </row>
    <row r="994" spans="30:51" ht="15" thickBot="1">
      <c r="AD994" s="44"/>
      <c r="AE994" s="44"/>
      <c r="AF994" s="44"/>
      <c r="AG994" s="44"/>
      <c r="AH994" s="44"/>
      <c r="AI994" s="44"/>
      <c r="AU994" s="44"/>
      <c r="AV994" s="44"/>
      <c r="AW994" s="44"/>
      <c r="AX994" s="44"/>
      <c r="AY994" s="44"/>
    </row>
    <row r="995" spans="30:51" ht="15" thickBot="1">
      <c r="AD995" s="44"/>
      <c r="AE995" s="44"/>
      <c r="AF995" s="44"/>
      <c r="AG995" s="44"/>
      <c r="AH995" s="44"/>
      <c r="AI995" s="44"/>
      <c r="AU995" s="44"/>
      <c r="AV995" s="44"/>
      <c r="AW995" s="44"/>
      <c r="AX995" s="44"/>
      <c r="AY995" s="44"/>
    </row>
    <row r="996" spans="30:51" ht="15" thickBot="1">
      <c r="AD996" s="44"/>
      <c r="AE996" s="44"/>
      <c r="AF996" s="44"/>
      <c r="AG996" s="44"/>
      <c r="AH996" s="44"/>
      <c r="AI996" s="44"/>
      <c r="AU996" s="44"/>
      <c r="AV996" s="44"/>
      <c r="AW996" s="44"/>
      <c r="AX996" s="44"/>
      <c r="AY996" s="44"/>
    </row>
    <row r="997" spans="30:51" ht="15" thickBot="1">
      <c r="AD997" s="44"/>
      <c r="AE997" s="44"/>
      <c r="AF997" s="44"/>
      <c r="AG997" s="44"/>
      <c r="AH997" s="44"/>
      <c r="AI997" s="44"/>
      <c r="AU997" s="44"/>
      <c r="AV997" s="44"/>
      <c r="AW997" s="44"/>
      <c r="AX997" s="44"/>
      <c r="AY997" s="44"/>
    </row>
    <row r="998" spans="30:51" ht="15" thickBot="1">
      <c r="AD998" s="44"/>
      <c r="AE998" s="44"/>
      <c r="AF998" s="44"/>
      <c r="AG998" s="44"/>
      <c r="AH998" s="44"/>
      <c r="AI998" s="44"/>
      <c r="AU998" s="44"/>
      <c r="AV998" s="44"/>
      <c r="AW998" s="44"/>
      <c r="AX998" s="44"/>
      <c r="AY998" s="44"/>
    </row>
    <row r="999" spans="30:51" ht="15" thickBot="1">
      <c r="AD999" s="44"/>
      <c r="AE999" s="44"/>
      <c r="AF999" s="44"/>
      <c r="AG999" s="44"/>
      <c r="AH999" s="44"/>
      <c r="AI999" s="44"/>
      <c r="AU999" s="44"/>
      <c r="AV999" s="44"/>
      <c r="AW999" s="44"/>
      <c r="AX999" s="44"/>
      <c r="AY999" s="44"/>
    </row>
    <row r="1000" spans="30:51" ht="15" thickBot="1">
      <c r="AD1000" s="44"/>
      <c r="AE1000" s="44"/>
      <c r="AF1000" s="44"/>
      <c r="AG1000" s="44"/>
      <c r="AH1000" s="44"/>
      <c r="AI1000" s="44"/>
      <c r="AU1000" s="44"/>
      <c r="AV1000" s="44"/>
      <c r="AW1000" s="44"/>
      <c r="AX1000" s="44"/>
      <c r="AY1000" s="44"/>
    </row>
    <row r="1001" spans="30:51" ht="15" thickBot="1">
      <c r="AD1001" s="44"/>
      <c r="AE1001" s="44"/>
      <c r="AF1001" s="44"/>
      <c r="AG1001" s="44"/>
      <c r="AH1001" s="44"/>
      <c r="AI1001" s="44"/>
      <c r="AU1001" s="44"/>
      <c r="AV1001" s="44"/>
      <c r="AW1001" s="44"/>
      <c r="AX1001" s="44"/>
      <c r="AY1001" s="44"/>
    </row>
    <row r="1002" spans="30:51" ht="15" thickBot="1">
      <c r="AD1002" s="44"/>
      <c r="AE1002" s="44"/>
      <c r="AF1002" s="44"/>
      <c r="AG1002" s="44"/>
      <c r="AH1002" s="44"/>
      <c r="AI1002" s="44"/>
      <c r="AU1002" s="44"/>
      <c r="AV1002" s="44"/>
      <c r="AW1002" s="44"/>
      <c r="AX1002" s="44"/>
      <c r="AY1002" s="44"/>
    </row>
    <row r="1003" spans="30:51" ht="15" thickBot="1">
      <c r="AD1003" s="44"/>
      <c r="AE1003" s="44"/>
      <c r="AF1003" s="44"/>
      <c r="AG1003" s="44"/>
      <c r="AH1003" s="44"/>
      <c r="AI1003" s="44"/>
      <c r="AU1003" s="44"/>
      <c r="AV1003" s="44"/>
      <c r="AW1003" s="44"/>
      <c r="AX1003" s="44"/>
      <c r="AY1003" s="44"/>
    </row>
    <row r="1004" spans="30:51" ht="15" thickBot="1">
      <c r="AD1004" s="44"/>
      <c r="AE1004" s="44"/>
      <c r="AF1004" s="44"/>
      <c r="AG1004" s="44"/>
      <c r="AH1004" s="44"/>
      <c r="AI1004" s="44"/>
      <c r="AU1004" s="44"/>
      <c r="AV1004" s="44"/>
      <c r="AW1004" s="44"/>
      <c r="AX1004" s="44"/>
      <c r="AY1004" s="44"/>
    </row>
    <row r="1005" spans="30:51" ht="15" thickBot="1">
      <c r="AD1005" s="44"/>
      <c r="AE1005" s="44"/>
      <c r="AF1005" s="44"/>
      <c r="AG1005" s="44"/>
      <c r="AH1005" s="44"/>
      <c r="AI1005" s="44"/>
      <c r="AU1005" s="44"/>
      <c r="AV1005" s="44"/>
      <c r="AW1005" s="44"/>
      <c r="AX1005" s="44"/>
      <c r="AY1005" s="44"/>
    </row>
    <row r="1006" spans="30:51" ht="15" thickBot="1">
      <c r="AD1006" s="44"/>
      <c r="AE1006" s="44"/>
      <c r="AF1006" s="44"/>
      <c r="AG1006" s="44"/>
      <c r="AH1006" s="44"/>
      <c r="AI1006" s="44"/>
      <c r="AU1006" s="44"/>
      <c r="AV1006" s="44"/>
      <c r="AW1006" s="44"/>
      <c r="AX1006" s="44"/>
      <c r="AY1006" s="44"/>
    </row>
    <row r="1007" spans="30:51" ht="15" thickBot="1">
      <c r="AD1007" s="44"/>
      <c r="AE1007" s="44"/>
      <c r="AF1007" s="44"/>
      <c r="AG1007" s="44"/>
      <c r="AH1007" s="44"/>
      <c r="AI1007" s="44"/>
      <c r="AU1007" s="44"/>
      <c r="AV1007" s="44"/>
      <c r="AW1007" s="44"/>
      <c r="AX1007" s="44"/>
      <c r="AY1007" s="44"/>
    </row>
    <row r="1008" spans="30:51" ht="15" thickBot="1">
      <c r="AD1008" s="44"/>
      <c r="AE1008" s="44"/>
      <c r="AF1008" s="44"/>
      <c r="AG1008" s="44"/>
      <c r="AH1008" s="44"/>
      <c r="AI1008" s="44"/>
      <c r="AU1008" s="44"/>
      <c r="AV1008" s="44"/>
      <c r="AW1008" s="44"/>
      <c r="AX1008" s="44"/>
      <c r="AY1008" s="44"/>
    </row>
    <row r="1009" spans="30:51" ht="15" thickBot="1">
      <c r="AD1009" s="44"/>
      <c r="AE1009" s="44"/>
      <c r="AF1009" s="44"/>
      <c r="AG1009" s="44"/>
      <c r="AH1009" s="44"/>
      <c r="AI1009" s="44"/>
      <c r="AU1009" s="44"/>
      <c r="AV1009" s="44"/>
      <c r="AW1009" s="44"/>
      <c r="AX1009" s="44"/>
      <c r="AY1009" s="44"/>
    </row>
    <row r="1010" spans="30:51" ht="15" thickBot="1">
      <c r="AD1010" s="44"/>
      <c r="AE1010" s="44"/>
      <c r="AF1010" s="44"/>
      <c r="AG1010" s="44"/>
      <c r="AH1010" s="44"/>
      <c r="AI1010" s="44"/>
      <c r="AU1010" s="44"/>
      <c r="AV1010" s="44"/>
      <c r="AW1010" s="44"/>
      <c r="AX1010" s="44"/>
      <c r="AY1010" s="44"/>
    </row>
    <row r="1011" spans="30:51" ht="15" thickBot="1">
      <c r="AD1011" s="44"/>
      <c r="AE1011" s="44"/>
      <c r="AF1011" s="44"/>
      <c r="AG1011" s="44"/>
      <c r="AH1011" s="44"/>
      <c r="AI1011" s="44"/>
      <c r="AU1011" s="44"/>
      <c r="AV1011" s="44"/>
      <c r="AW1011" s="44"/>
      <c r="AX1011" s="44"/>
      <c r="AY1011" s="44"/>
    </row>
    <row r="1012" spans="30:51" ht="15" thickBot="1">
      <c r="AD1012" s="44"/>
      <c r="AE1012" s="44"/>
      <c r="AF1012" s="44"/>
      <c r="AG1012" s="44"/>
      <c r="AH1012" s="44"/>
      <c r="AI1012" s="44"/>
      <c r="AU1012" s="44"/>
      <c r="AV1012" s="44"/>
      <c r="AW1012" s="44"/>
      <c r="AX1012" s="44"/>
      <c r="AY1012" s="44"/>
    </row>
    <row r="1013" spans="30:51" ht="15" thickBot="1">
      <c r="AD1013" s="44"/>
      <c r="AE1013" s="44"/>
      <c r="AF1013" s="44"/>
      <c r="AG1013" s="44"/>
      <c r="AH1013" s="44"/>
      <c r="AI1013" s="44"/>
      <c r="AU1013" s="44"/>
      <c r="AV1013" s="44"/>
      <c r="AW1013" s="44"/>
      <c r="AX1013" s="44"/>
      <c r="AY1013" s="44"/>
    </row>
    <row r="1014" spans="30:51" ht="15" thickBot="1">
      <c r="AD1014" s="44"/>
      <c r="AE1014" s="44"/>
      <c r="AF1014" s="44"/>
      <c r="AG1014" s="44"/>
      <c r="AH1014" s="44"/>
      <c r="AI1014" s="44"/>
      <c r="AU1014" s="44"/>
      <c r="AV1014" s="44"/>
      <c r="AW1014" s="44"/>
      <c r="AX1014" s="44"/>
      <c r="AY1014" s="44"/>
    </row>
    <row r="1015" spans="30:51" ht="15" thickBot="1">
      <c r="AD1015" s="44"/>
      <c r="AE1015" s="44"/>
      <c r="AF1015" s="44"/>
      <c r="AG1015" s="44"/>
      <c r="AH1015" s="44"/>
      <c r="AI1015" s="44"/>
      <c r="AU1015" s="44"/>
      <c r="AV1015" s="44"/>
      <c r="AW1015" s="44"/>
      <c r="AX1015" s="44"/>
      <c r="AY1015" s="44"/>
    </row>
    <row r="1016" spans="30:51" ht="15" thickBot="1">
      <c r="AD1016" s="44"/>
      <c r="AE1016" s="44"/>
      <c r="AF1016" s="44"/>
      <c r="AG1016" s="44"/>
      <c r="AH1016" s="44"/>
      <c r="AI1016" s="44"/>
      <c r="AU1016" s="44"/>
      <c r="AV1016" s="44"/>
      <c r="AW1016" s="44"/>
      <c r="AX1016" s="44"/>
      <c r="AY1016" s="44"/>
    </row>
    <row r="1017" spans="30:51" ht="15" thickBot="1">
      <c r="AD1017" s="44"/>
      <c r="AE1017" s="44"/>
      <c r="AF1017" s="44"/>
      <c r="AG1017" s="44"/>
      <c r="AH1017" s="44"/>
      <c r="AI1017" s="44"/>
      <c r="AU1017" s="44"/>
      <c r="AV1017" s="44"/>
      <c r="AW1017" s="44"/>
      <c r="AX1017" s="44"/>
      <c r="AY1017" s="44"/>
    </row>
    <row r="1018" spans="30:51" ht="15" thickBot="1">
      <c r="AD1018" s="44"/>
      <c r="AE1018" s="44"/>
      <c r="AF1018" s="44"/>
      <c r="AG1018" s="44"/>
      <c r="AH1018" s="44"/>
      <c r="AI1018" s="44"/>
      <c r="AU1018" s="44"/>
      <c r="AV1018" s="44"/>
      <c r="AW1018" s="44"/>
      <c r="AX1018" s="44"/>
      <c r="AY1018" s="44"/>
    </row>
    <row r="1019" spans="30:51" ht="15" thickBot="1">
      <c r="AD1019" s="44"/>
      <c r="AE1019" s="44"/>
      <c r="AF1019" s="44"/>
      <c r="AG1019" s="44"/>
      <c r="AH1019" s="44"/>
      <c r="AI1019" s="44"/>
      <c r="AU1019" s="44"/>
      <c r="AV1019" s="44"/>
      <c r="AW1019" s="44"/>
      <c r="AX1019" s="44"/>
      <c r="AY1019" s="44"/>
    </row>
    <row r="1020" spans="30:51" ht="15" thickBot="1">
      <c r="AU1020" s="44"/>
      <c r="AV1020" s="44"/>
      <c r="AW1020" s="44"/>
      <c r="AX1020" s="44"/>
      <c r="AY1020" s="44"/>
    </row>
  </sheetData>
  <sheetProtection algorithmName="SHA-512" hashValue="G5+Rtu+frSnGzadzDXdIp4T4dNlLumz64cJRtGCSO68jH1rWb7qHLq7T4olHiJJM+xWQveQwS6Ej4LZjdSBztw==" saltValue="ZWkTipstErf1yjcaIlauPA==" spinCount="100000" sheet="1" objects="1" scenarios="1"/>
  <mergeCells count="36">
    <mergeCell ref="DI2:DJ2"/>
    <mergeCell ref="DG2:DH2"/>
    <mergeCell ref="AJ2:AN2"/>
    <mergeCell ref="AO2:AQ2"/>
    <mergeCell ref="AR2:AT2"/>
    <mergeCell ref="AZ2:BE2"/>
    <mergeCell ref="CD2:CD3"/>
    <mergeCell ref="CE2:CE3"/>
    <mergeCell ref="CF2:CF3"/>
    <mergeCell ref="CG2:CG3"/>
    <mergeCell ref="CH2:CH3"/>
    <mergeCell ref="CI2:CI3"/>
    <mergeCell ref="CJ2:CJ3"/>
    <mergeCell ref="CO2:CP2"/>
    <mergeCell ref="CQ2:CR2"/>
    <mergeCell ref="CU2:CV2"/>
    <mergeCell ref="AU1:AY1"/>
    <mergeCell ref="BF2:BZ2"/>
    <mergeCell ref="CS2:CT2"/>
    <mergeCell ref="A2:B2"/>
    <mergeCell ref="C2:G2"/>
    <mergeCell ref="AU2:AY2"/>
    <mergeCell ref="AD1:AI1"/>
    <mergeCell ref="AD2:AI2"/>
    <mergeCell ref="A1:H1"/>
    <mergeCell ref="J2:T2"/>
    <mergeCell ref="U2:AC2"/>
    <mergeCell ref="CA1:CC1"/>
    <mergeCell ref="CA2:CC2"/>
    <mergeCell ref="DA2:DB2"/>
    <mergeCell ref="DC2:DD2"/>
    <mergeCell ref="CK4:CM4"/>
    <mergeCell ref="CK2:CM2"/>
    <mergeCell ref="DE2:DF2"/>
    <mergeCell ref="CW2:CX2"/>
    <mergeCell ref="CY2:CZ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3BBBC-BFB5-4913-AAE5-D2D16FF7EB60}">
  <sheetPr>
    <pageSetUpPr fitToPage="1"/>
  </sheetPr>
  <dimension ref="A1:Q187"/>
  <sheetViews>
    <sheetView workbookViewId="0">
      <selection activeCell="E3" sqref="E3"/>
    </sheetView>
  </sheetViews>
  <sheetFormatPr baseColWidth="10" defaultColWidth="11.5546875" defaultRowHeight="14.4"/>
  <cols>
    <col min="1" max="1" width="14.33203125" customWidth="1"/>
    <col min="11" max="12" width="11.5546875" style="183"/>
  </cols>
  <sheetData>
    <row r="1" spans="1:16">
      <c r="A1" s="150" t="s">
        <v>270</v>
      </c>
      <c r="N1" s="151"/>
      <c r="O1" s="151"/>
      <c r="P1" s="151"/>
    </row>
    <row r="2" spans="1:16">
      <c r="A2" s="150" t="s">
        <v>302</v>
      </c>
      <c r="N2" s="151"/>
      <c r="O2" s="151"/>
      <c r="P2" s="151"/>
    </row>
    <row r="3" spans="1:16" ht="65.7" customHeight="1" thickBot="1">
      <c r="N3" s="151"/>
      <c r="O3" s="151"/>
      <c r="P3" s="151"/>
    </row>
    <row r="4" spans="1:16" ht="14.4" customHeight="1">
      <c r="A4" s="344" t="s">
        <v>1</v>
      </c>
      <c r="B4" s="345"/>
      <c r="C4" s="346" t="s">
        <v>9</v>
      </c>
      <c r="D4" s="325" t="s">
        <v>10</v>
      </c>
      <c r="E4" s="327" t="s">
        <v>11</v>
      </c>
      <c r="F4" s="329" t="s">
        <v>280</v>
      </c>
      <c r="G4" s="331" t="s">
        <v>281</v>
      </c>
      <c r="H4" s="333" t="s">
        <v>282</v>
      </c>
      <c r="I4" s="340" t="s">
        <v>271</v>
      </c>
      <c r="J4" s="342" t="s">
        <v>267</v>
      </c>
      <c r="K4" s="343"/>
      <c r="L4" s="343"/>
      <c r="N4" s="151"/>
      <c r="O4" s="151"/>
      <c r="P4" s="151"/>
    </row>
    <row r="5" spans="1:16" ht="75" customHeight="1" thickBot="1">
      <c r="A5" s="213" t="s">
        <v>21</v>
      </c>
      <c r="B5" s="214" t="s">
        <v>22</v>
      </c>
      <c r="C5" s="347"/>
      <c r="D5" s="348"/>
      <c r="E5" s="339"/>
      <c r="F5" s="349"/>
      <c r="G5" s="348"/>
      <c r="H5" s="339"/>
      <c r="I5" s="341"/>
      <c r="J5" s="26" t="s">
        <v>279</v>
      </c>
      <c r="K5" s="27" t="s">
        <v>291</v>
      </c>
      <c r="L5" s="27" t="s">
        <v>283</v>
      </c>
      <c r="N5" s="151"/>
      <c r="O5" s="151"/>
      <c r="P5" s="151"/>
    </row>
    <row r="6" spans="1:16" ht="18.600000000000001" thickBot="1">
      <c r="A6" s="212" t="s">
        <v>39</v>
      </c>
      <c r="B6" s="155"/>
      <c r="C6" s="156"/>
      <c r="D6" s="156"/>
      <c r="E6" s="157"/>
      <c r="F6" s="156"/>
      <c r="G6" s="156"/>
      <c r="H6" s="156"/>
      <c r="I6" s="156"/>
      <c r="J6" s="350"/>
      <c r="K6" s="351"/>
      <c r="L6" s="221"/>
      <c r="M6" s="158"/>
      <c r="N6" s="5"/>
      <c r="O6" s="151"/>
      <c r="P6" s="151"/>
    </row>
    <row r="7" spans="1:16" ht="15" thickBot="1">
      <c r="A7" s="124" t="s">
        <v>40</v>
      </c>
      <c r="B7" s="125" t="s">
        <v>41</v>
      </c>
      <c r="C7" s="137" t="s">
        <v>255</v>
      </c>
      <c r="D7" s="32" t="s">
        <v>255</v>
      </c>
      <c r="E7" s="33" t="s">
        <v>255</v>
      </c>
      <c r="F7" s="34" t="s">
        <v>255</v>
      </c>
      <c r="G7" s="35" t="s">
        <v>255</v>
      </c>
      <c r="H7" s="36" t="s">
        <v>255</v>
      </c>
      <c r="I7" s="37" t="s">
        <v>255</v>
      </c>
      <c r="J7" s="130"/>
      <c r="K7" s="185"/>
      <c r="L7" s="185"/>
      <c r="M7" s="5"/>
      <c r="N7" s="5"/>
      <c r="O7" s="151"/>
      <c r="P7" s="151"/>
    </row>
    <row r="8" spans="1:16" ht="15" thickBot="1">
      <c r="A8" s="57" t="s">
        <v>42</v>
      </c>
      <c r="B8" s="68" t="s">
        <v>41</v>
      </c>
      <c r="C8" s="137">
        <v>11.06</v>
      </c>
      <c r="D8" s="32">
        <v>8.1999999999999993</v>
      </c>
      <c r="E8" s="33">
        <v>15</v>
      </c>
      <c r="F8" s="34">
        <v>10.5</v>
      </c>
      <c r="G8" s="35">
        <v>6.5</v>
      </c>
      <c r="H8" s="36">
        <v>14.5</v>
      </c>
      <c r="I8" s="37" t="s">
        <v>255</v>
      </c>
      <c r="J8" s="131"/>
      <c r="K8" s="174"/>
      <c r="L8" s="174">
        <v>5.72</v>
      </c>
      <c r="M8" s="5"/>
      <c r="N8" s="5"/>
      <c r="O8" s="151"/>
      <c r="P8" s="151"/>
    </row>
    <row r="9" spans="1:16" ht="15" thickBot="1">
      <c r="A9" s="57" t="s">
        <v>43</v>
      </c>
      <c r="B9" s="68" t="s">
        <v>44</v>
      </c>
      <c r="C9" s="137" t="s">
        <v>255</v>
      </c>
      <c r="D9" s="32" t="s">
        <v>255</v>
      </c>
      <c r="E9" s="33" t="s">
        <v>255</v>
      </c>
      <c r="F9" s="34" t="s">
        <v>255</v>
      </c>
      <c r="G9" s="35" t="s">
        <v>255</v>
      </c>
      <c r="H9" s="36" t="s">
        <v>255</v>
      </c>
      <c r="I9" s="37" t="s">
        <v>255</v>
      </c>
      <c r="J9" s="131"/>
      <c r="K9" s="174"/>
      <c r="L9" s="174"/>
      <c r="M9" s="5"/>
      <c r="N9" s="5"/>
      <c r="O9" s="151"/>
      <c r="P9" s="151"/>
    </row>
    <row r="10" spans="1:16" ht="15" thickBot="1">
      <c r="A10" s="57" t="s">
        <v>45</v>
      </c>
      <c r="B10" s="68" t="s">
        <v>41</v>
      </c>
      <c r="C10" s="137" t="s">
        <v>255</v>
      </c>
      <c r="D10" s="32" t="s">
        <v>255</v>
      </c>
      <c r="E10" s="33" t="s">
        <v>255</v>
      </c>
      <c r="F10" s="34" t="s">
        <v>255</v>
      </c>
      <c r="G10" s="35" t="s">
        <v>255</v>
      </c>
      <c r="H10" s="36" t="s">
        <v>255</v>
      </c>
      <c r="I10" s="37" t="s">
        <v>255</v>
      </c>
      <c r="J10" s="131"/>
      <c r="K10" s="174"/>
      <c r="L10" s="174">
        <v>3.66</v>
      </c>
      <c r="M10" s="5"/>
      <c r="N10" s="5"/>
      <c r="O10" s="151"/>
      <c r="P10" s="151"/>
    </row>
    <row r="11" spans="1:16" ht="15" thickBot="1">
      <c r="A11" s="57" t="s">
        <v>46</v>
      </c>
      <c r="B11" s="68" t="s">
        <v>41</v>
      </c>
      <c r="C11" s="137">
        <v>0.8</v>
      </c>
      <c r="D11" s="32"/>
      <c r="E11" s="33"/>
      <c r="F11" s="34">
        <v>0.8</v>
      </c>
      <c r="G11" s="35"/>
      <c r="H11" s="36"/>
      <c r="I11" s="37" t="s">
        <v>255</v>
      </c>
      <c r="J11" s="131"/>
      <c r="K11" s="174"/>
      <c r="L11" s="174">
        <v>3.6</v>
      </c>
      <c r="M11" s="5"/>
      <c r="N11" s="5"/>
      <c r="O11" s="151"/>
      <c r="P11" s="151"/>
    </row>
    <row r="12" spans="1:16" ht="15" thickBot="1">
      <c r="A12" s="57" t="s">
        <v>47</v>
      </c>
      <c r="B12" s="68" t="s">
        <v>41</v>
      </c>
      <c r="C12" s="137" t="s">
        <v>255</v>
      </c>
      <c r="D12" s="32" t="s">
        <v>255</v>
      </c>
      <c r="E12" s="33" t="s">
        <v>255</v>
      </c>
      <c r="F12" s="34" t="s">
        <v>255</v>
      </c>
      <c r="G12" s="35" t="s">
        <v>255</v>
      </c>
      <c r="H12" s="36" t="s">
        <v>255</v>
      </c>
      <c r="I12" s="37" t="s">
        <v>255</v>
      </c>
      <c r="J12" s="131"/>
      <c r="K12" s="174"/>
      <c r="L12" s="174"/>
      <c r="M12" s="5"/>
      <c r="N12" s="5"/>
      <c r="O12" s="151"/>
      <c r="P12" s="151"/>
    </row>
    <row r="13" spans="1:16" ht="15" thickBot="1">
      <c r="A13" s="57" t="s">
        <v>208</v>
      </c>
      <c r="B13" s="68" t="s">
        <v>41</v>
      </c>
      <c r="C13" s="137">
        <v>4.75</v>
      </c>
      <c r="D13" s="32">
        <v>3</v>
      </c>
      <c r="E13" s="33">
        <v>5</v>
      </c>
      <c r="F13" s="34">
        <v>3.55</v>
      </c>
      <c r="G13" s="35"/>
      <c r="H13" s="36">
        <v>5.95</v>
      </c>
      <c r="I13" s="37">
        <v>3.25</v>
      </c>
      <c r="J13" s="131"/>
      <c r="K13" s="174"/>
      <c r="L13" s="174"/>
      <c r="M13" s="5"/>
      <c r="N13" s="5"/>
      <c r="O13" s="151"/>
      <c r="P13" s="151"/>
    </row>
    <row r="14" spans="1:16" ht="15" thickBot="1">
      <c r="A14" s="57" t="s">
        <v>48</v>
      </c>
      <c r="B14" s="68" t="s">
        <v>41</v>
      </c>
      <c r="C14" s="137">
        <v>4.9545454545454</v>
      </c>
      <c r="D14" s="32">
        <v>3</v>
      </c>
      <c r="E14" s="33">
        <v>5</v>
      </c>
      <c r="F14" s="34">
        <v>3.55375</v>
      </c>
      <c r="G14" s="35"/>
      <c r="H14" s="36">
        <v>5.95</v>
      </c>
      <c r="I14" s="37">
        <v>2.9750000000000001</v>
      </c>
      <c r="J14" s="131"/>
      <c r="K14" s="174"/>
      <c r="L14" s="174">
        <v>2.8</v>
      </c>
      <c r="M14" s="5"/>
      <c r="N14" s="5"/>
      <c r="O14" s="151"/>
      <c r="P14" s="151"/>
    </row>
    <row r="15" spans="1:16" ht="15" thickBot="1">
      <c r="A15" s="57" t="s">
        <v>49</v>
      </c>
      <c r="B15" s="68" t="s">
        <v>41</v>
      </c>
      <c r="C15" s="137">
        <v>4.8</v>
      </c>
      <c r="D15" s="32">
        <v>3</v>
      </c>
      <c r="E15" s="33">
        <v>5</v>
      </c>
      <c r="F15" s="34">
        <v>3.7833333333333337</v>
      </c>
      <c r="G15" s="35"/>
      <c r="H15" s="36">
        <v>5.95</v>
      </c>
      <c r="I15" s="37">
        <v>3.25</v>
      </c>
      <c r="J15" s="131"/>
      <c r="K15" s="174"/>
      <c r="L15" s="174"/>
      <c r="M15" s="5"/>
      <c r="N15" s="5"/>
      <c r="O15" s="151"/>
      <c r="P15" s="151"/>
    </row>
    <row r="16" spans="1:16" ht="15" thickBot="1">
      <c r="A16" s="57" t="s">
        <v>256</v>
      </c>
      <c r="B16" s="68" t="s">
        <v>41</v>
      </c>
      <c r="C16" s="137">
        <v>3.1454545454545455</v>
      </c>
      <c r="D16" s="32">
        <v>2.2999999999999998</v>
      </c>
      <c r="E16" s="33">
        <v>4.5</v>
      </c>
      <c r="F16" s="34">
        <v>2.75</v>
      </c>
      <c r="G16" s="35"/>
      <c r="H16" s="36">
        <v>3.8</v>
      </c>
      <c r="I16" s="37">
        <v>1.9</v>
      </c>
      <c r="J16" s="131"/>
      <c r="K16" s="174"/>
      <c r="L16" s="174">
        <v>2.14</v>
      </c>
      <c r="M16" s="5"/>
      <c r="N16" s="5"/>
      <c r="O16" s="151"/>
      <c r="P16" s="151"/>
    </row>
    <row r="17" spans="1:16" ht="15" thickBot="1">
      <c r="A17" s="57" t="s">
        <v>256</v>
      </c>
      <c r="B17" s="68" t="s">
        <v>44</v>
      </c>
      <c r="C17" s="137">
        <v>2.6124999999999998</v>
      </c>
      <c r="D17" s="32">
        <v>2</v>
      </c>
      <c r="E17" s="33">
        <v>3.9</v>
      </c>
      <c r="F17" s="34">
        <v>2.2349999999999999</v>
      </c>
      <c r="G17" s="35"/>
      <c r="H17" s="36">
        <v>2.4</v>
      </c>
      <c r="I17" s="37">
        <v>2</v>
      </c>
      <c r="J17" s="131"/>
      <c r="K17" s="174"/>
      <c r="L17" s="174"/>
      <c r="M17" s="5"/>
      <c r="N17" s="5"/>
      <c r="O17" s="151"/>
      <c r="P17" s="151"/>
    </row>
    <row r="18" spans="1:16" ht="15" thickBot="1">
      <c r="A18" s="57" t="s">
        <v>257</v>
      </c>
      <c r="B18" s="68" t="s">
        <v>41</v>
      </c>
      <c r="C18" s="137" t="s">
        <v>255</v>
      </c>
      <c r="D18" s="32" t="s">
        <v>255</v>
      </c>
      <c r="E18" s="33" t="s">
        <v>255</v>
      </c>
      <c r="F18" s="34" t="s">
        <v>255</v>
      </c>
      <c r="G18" s="35" t="s">
        <v>255</v>
      </c>
      <c r="H18" s="36" t="s">
        <v>255</v>
      </c>
      <c r="I18" s="37" t="s">
        <v>255</v>
      </c>
      <c r="J18" s="131"/>
      <c r="K18" s="174"/>
      <c r="L18" s="174"/>
      <c r="M18" s="5"/>
      <c r="N18" s="5"/>
      <c r="O18" s="151"/>
      <c r="P18" s="151"/>
    </row>
    <row r="19" spans="1:16" ht="15" thickBot="1">
      <c r="A19" s="57" t="s">
        <v>50</v>
      </c>
      <c r="B19" s="68" t="s">
        <v>41</v>
      </c>
      <c r="C19" s="137">
        <v>3.4750000000000001</v>
      </c>
      <c r="D19" s="32">
        <v>3</v>
      </c>
      <c r="E19" s="33">
        <v>3.95</v>
      </c>
      <c r="F19" s="34">
        <v>3.1749999999999998</v>
      </c>
      <c r="G19" s="35"/>
      <c r="H19" s="36">
        <v>3.95</v>
      </c>
      <c r="I19" s="37" t="s">
        <v>255</v>
      </c>
      <c r="J19" s="131"/>
      <c r="K19" s="174"/>
      <c r="L19" s="174"/>
      <c r="M19" s="5"/>
      <c r="N19" s="5"/>
      <c r="O19" s="151"/>
      <c r="P19" s="151"/>
    </row>
    <row r="20" spans="1:16" ht="15" thickBot="1">
      <c r="A20" s="57" t="s">
        <v>50</v>
      </c>
      <c r="B20" s="68" t="s">
        <v>44</v>
      </c>
      <c r="C20" s="137">
        <v>2.2250000000000001</v>
      </c>
      <c r="D20" s="32">
        <v>2</v>
      </c>
      <c r="E20" s="33">
        <v>2.5</v>
      </c>
      <c r="F20" s="34" t="s">
        <v>255</v>
      </c>
      <c r="G20" s="35"/>
      <c r="H20" s="36"/>
      <c r="I20" s="37" t="s">
        <v>255</v>
      </c>
      <c r="J20" s="131"/>
      <c r="K20" s="174"/>
      <c r="L20" s="174"/>
      <c r="M20" s="5"/>
      <c r="N20" s="5"/>
      <c r="O20" s="151"/>
      <c r="P20" s="151"/>
    </row>
    <row r="21" spans="1:16" ht="28.8" thickBot="1">
      <c r="A21" s="57" t="s">
        <v>51</v>
      </c>
      <c r="B21" s="68" t="s">
        <v>41</v>
      </c>
      <c r="C21" s="137" t="s">
        <v>255</v>
      </c>
      <c r="D21" s="32" t="s">
        <v>255</v>
      </c>
      <c r="E21" s="33" t="s">
        <v>255</v>
      </c>
      <c r="F21" s="34" t="s">
        <v>255</v>
      </c>
      <c r="G21" s="35" t="s">
        <v>255</v>
      </c>
      <c r="H21" s="36" t="s">
        <v>255</v>
      </c>
      <c r="I21" s="37" t="s">
        <v>255</v>
      </c>
      <c r="J21" s="131"/>
      <c r="K21" s="174"/>
      <c r="L21" s="174"/>
      <c r="M21" s="5"/>
      <c r="N21" s="5"/>
      <c r="O21" s="151"/>
      <c r="P21" s="151"/>
    </row>
    <row r="22" spans="1:16" ht="15" thickBot="1">
      <c r="A22" s="57" t="s">
        <v>52</v>
      </c>
      <c r="B22" s="68" t="s">
        <v>44</v>
      </c>
      <c r="C22" s="137">
        <v>2.56</v>
      </c>
      <c r="D22" s="32">
        <v>2</v>
      </c>
      <c r="E22" s="33">
        <v>3</v>
      </c>
      <c r="F22" s="34">
        <v>2.855</v>
      </c>
      <c r="G22" s="35"/>
      <c r="H22" s="36">
        <v>3.5</v>
      </c>
      <c r="I22" s="37" t="s">
        <v>255</v>
      </c>
      <c r="J22" s="131"/>
      <c r="K22" s="174"/>
      <c r="L22" s="174">
        <v>2.0299999999999998</v>
      </c>
      <c r="M22" s="5"/>
      <c r="N22" s="5"/>
      <c r="O22" s="151"/>
      <c r="P22" s="151"/>
    </row>
    <row r="23" spans="1:16" ht="15" thickBot="1">
      <c r="A23" s="57" t="s">
        <v>53</v>
      </c>
      <c r="B23" s="68" t="s">
        <v>41</v>
      </c>
      <c r="C23" s="137">
        <v>3.3416666666666663</v>
      </c>
      <c r="D23" s="32">
        <v>2.8</v>
      </c>
      <c r="E23" s="33">
        <v>4.2</v>
      </c>
      <c r="F23" s="34">
        <v>3.125</v>
      </c>
      <c r="G23" s="35"/>
      <c r="H23" s="36">
        <v>2.95</v>
      </c>
      <c r="I23" s="37" t="s">
        <v>255</v>
      </c>
      <c r="J23" s="131"/>
      <c r="K23" s="174"/>
      <c r="L23" s="174">
        <v>1.73</v>
      </c>
      <c r="M23" s="5"/>
      <c r="N23" s="5"/>
      <c r="O23" s="151"/>
      <c r="P23" s="151"/>
    </row>
    <row r="24" spans="1:16" ht="15" thickBot="1">
      <c r="A24" s="57" t="s">
        <v>234</v>
      </c>
      <c r="B24" s="68" t="s">
        <v>41</v>
      </c>
      <c r="C24" s="137">
        <v>4</v>
      </c>
      <c r="D24" s="32">
        <v>3.8</v>
      </c>
      <c r="E24" s="33">
        <v>4.2</v>
      </c>
      <c r="F24" s="34" t="s">
        <v>255</v>
      </c>
      <c r="G24" s="35"/>
      <c r="H24" s="36"/>
      <c r="I24" s="37" t="s">
        <v>255</v>
      </c>
      <c r="J24" s="131"/>
      <c r="K24" s="174"/>
      <c r="L24" s="174"/>
      <c r="M24" s="5"/>
      <c r="N24" s="5"/>
      <c r="O24" s="151"/>
      <c r="P24" s="151"/>
    </row>
    <row r="25" spans="1:16" ht="15" thickBot="1">
      <c r="A25" s="57" t="s">
        <v>54</v>
      </c>
      <c r="B25" s="68" t="s">
        <v>41</v>
      </c>
      <c r="C25" s="137">
        <v>3.85</v>
      </c>
      <c r="D25" s="32">
        <v>3.5</v>
      </c>
      <c r="E25" s="33">
        <v>4.2</v>
      </c>
      <c r="F25" s="34">
        <v>4.75</v>
      </c>
      <c r="G25" s="35"/>
      <c r="H25" s="36"/>
      <c r="I25" s="37" t="s">
        <v>255</v>
      </c>
      <c r="J25" s="131"/>
      <c r="K25" s="174"/>
      <c r="L25" s="174">
        <v>2.46</v>
      </c>
      <c r="M25" s="5"/>
      <c r="N25" s="5"/>
      <c r="O25" s="151"/>
      <c r="P25" s="151"/>
    </row>
    <row r="26" spans="1:16" ht="15" thickBot="1">
      <c r="A26" s="57" t="s">
        <v>55</v>
      </c>
      <c r="B26" s="68" t="s">
        <v>41</v>
      </c>
      <c r="C26" s="137">
        <v>4.25</v>
      </c>
      <c r="D26" s="32">
        <v>3.5</v>
      </c>
      <c r="E26" s="33">
        <v>4.5</v>
      </c>
      <c r="F26" s="34">
        <v>4.75</v>
      </c>
      <c r="G26" s="35"/>
      <c r="H26" s="36"/>
      <c r="I26" s="37" t="s">
        <v>255</v>
      </c>
      <c r="J26" s="131"/>
      <c r="K26" s="174"/>
      <c r="L26" s="174">
        <v>2.54</v>
      </c>
      <c r="M26" s="5"/>
      <c r="N26" s="5"/>
      <c r="O26" s="151"/>
      <c r="P26" s="151"/>
    </row>
    <row r="27" spans="1:16" ht="15" thickBot="1">
      <c r="A27" s="164" t="s">
        <v>56</v>
      </c>
      <c r="B27" s="165" t="s">
        <v>41</v>
      </c>
      <c r="C27" s="166">
        <v>3.3600000000000003</v>
      </c>
      <c r="D27" s="167">
        <v>3</v>
      </c>
      <c r="E27" s="168">
        <v>3.8</v>
      </c>
      <c r="F27" s="169">
        <v>2.8499999999999996</v>
      </c>
      <c r="G27" s="170"/>
      <c r="H27" s="171">
        <v>3.8</v>
      </c>
      <c r="I27" s="172" t="s">
        <v>255</v>
      </c>
      <c r="J27" s="173"/>
      <c r="K27" s="174"/>
      <c r="L27" s="174">
        <v>1.84</v>
      </c>
      <c r="M27" s="5"/>
      <c r="N27" s="5"/>
      <c r="O27" s="151"/>
      <c r="P27" s="151"/>
    </row>
    <row r="28" spans="1:16" ht="15" thickBot="1">
      <c r="A28" s="164" t="s">
        <v>56</v>
      </c>
      <c r="B28" s="165" t="s">
        <v>62</v>
      </c>
      <c r="C28" s="166" t="s">
        <v>255</v>
      </c>
      <c r="D28" s="167"/>
      <c r="E28" s="168"/>
      <c r="F28" s="169">
        <v>3.3</v>
      </c>
      <c r="G28" s="170"/>
      <c r="H28" s="171">
        <v>3.3</v>
      </c>
      <c r="I28" s="172" t="s">
        <v>255</v>
      </c>
      <c r="J28" s="173"/>
      <c r="K28" s="174"/>
      <c r="L28" s="174"/>
      <c r="M28" s="5"/>
      <c r="N28" s="5"/>
      <c r="O28" s="151"/>
      <c r="P28" s="151"/>
    </row>
    <row r="29" spans="1:16" ht="15" thickBot="1">
      <c r="A29" s="184" t="s">
        <v>57</v>
      </c>
      <c r="B29" s="165" t="s">
        <v>41</v>
      </c>
      <c r="C29" s="166" t="s">
        <v>255</v>
      </c>
      <c r="D29" s="167" t="s">
        <v>255</v>
      </c>
      <c r="E29" s="168" t="s">
        <v>255</v>
      </c>
      <c r="F29" s="169" t="s">
        <v>255</v>
      </c>
      <c r="G29" s="170" t="s">
        <v>255</v>
      </c>
      <c r="H29" s="171" t="s">
        <v>255</v>
      </c>
      <c r="I29" s="172" t="s">
        <v>255</v>
      </c>
      <c r="J29" s="173"/>
      <c r="K29" s="174"/>
      <c r="L29" s="174"/>
      <c r="M29" s="5"/>
      <c r="N29" s="5"/>
      <c r="O29" s="151"/>
      <c r="P29" s="151"/>
    </row>
    <row r="30" spans="1:16" ht="15" thickBot="1">
      <c r="A30" s="184" t="s">
        <v>59</v>
      </c>
      <c r="B30" s="165" t="s">
        <v>41</v>
      </c>
      <c r="C30" s="166">
        <v>2.1</v>
      </c>
      <c r="D30" s="167"/>
      <c r="E30" s="168"/>
      <c r="F30" s="169" t="s">
        <v>255</v>
      </c>
      <c r="G30" s="170"/>
      <c r="H30" s="171"/>
      <c r="I30" s="172" t="s">
        <v>255</v>
      </c>
      <c r="J30" s="173"/>
      <c r="K30" s="174"/>
      <c r="L30" s="174"/>
      <c r="M30" s="5"/>
      <c r="N30" s="5"/>
      <c r="O30" s="151"/>
      <c r="P30" s="151"/>
    </row>
    <row r="31" spans="1:16" ht="15" thickBot="1">
      <c r="A31" s="184" t="s">
        <v>59</v>
      </c>
      <c r="B31" s="165" t="s">
        <v>62</v>
      </c>
      <c r="C31" s="166" t="s">
        <v>255</v>
      </c>
      <c r="D31" s="167" t="s">
        <v>255</v>
      </c>
      <c r="E31" s="168" t="s">
        <v>255</v>
      </c>
      <c r="F31" s="169" t="s">
        <v>255</v>
      </c>
      <c r="G31" s="170" t="s">
        <v>255</v>
      </c>
      <c r="H31" s="171" t="s">
        <v>255</v>
      </c>
      <c r="I31" s="172" t="s">
        <v>255</v>
      </c>
      <c r="J31" s="173"/>
      <c r="K31" s="174"/>
      <c r="L31" s="174"/>
      <c r="M31" s="5"/>
      <c r="N31" s="5"/>
      <c r="O31" s="151"/>
      <c r="P31" s="151"/>
    </row>
    <row r="32" spans="1:16" ht="15" thickBot="1">
      <c r="A32" s="184" t="s">
        <v>60</v>
      </c>
      <c r="B32" s="165" t="s">
        <v>41</v>
      </c>
      <c r="C32" s="166" t="s">
        <v>255</v>
      </c>
      <c r="D32" s="167" t="s">
        <v>255</v>
      </c>
      <c r="E32" s="168" t="s">
        <v>255</v>
      </c>
      <c r="F32" s="169" t="s">
        <v>255</v>
      </c>
      <c r="G32" s="170" t="s">
        <v>255</v>
      </c>
      <c r="H32" s="171" t="s">
        <v>255</v>
      </c>
      <c r="I32" s="172" t="s">
        <v>255</v>
      </c>
      <c r="J32" s="173"/>
      <c r="K32" s="174"/>
      <c r="L32" s="174"/>
      <c r="M32" s="5"/>
      <c r="N32" s="5"/>
      <c r="O32" s="151"/>
      <c r="P32" s="151"/>
    </row>
    <row r="33" spans="1:16" ht="15" thickBot="1">
      <c r="A33" s="184" t="s">
        <v>60</v>
      </c>
      <c r="B33" s="165" t="s">
        <v>62</v>
      </c>
      <c r="C33" s="166">
        <v>3.8</v>
      </c>
      <c r="D33" s="167"/>
      <c r="E33" s="168"/>
      <c r="F33" s="169">
        <v>3.5</v>
      </c>
      <c r="G33" s="170"/>
      <c r="H33" s="171">
        <v>3.8</v>
      </c>
      <c r="I33" s="172" t="s">
        <v>255</v>
      </c>
      <c r="J33" s="173"/>
      <c r="K33" s="174"/>
      <c r="L33" s="174">
        <v>1.84</v>
      </c>
      <c r="M33" s="5"/>
      <c r="N33" s="5"/>
      <c r="O33" s="151"/>
      <c r="P33" s="151"/>
    </row>
    <row r="34" spans="1:16" ht="15" thickBot="1">
      <c r="A34" s="184" t="s">
        <v>61</v>
      </c>
      <c r="B34" s="165" t="s">
        <v>41</v>
      </c>
      <c r="C34" s="166">
        <v>3.6</v>
      </c>
      <c r="D34" s="167">
        <v>3.2</v>
      </c>
      <c r="E34" s="168">
        <v>4</v>
      </c>
      <c r="F34" s="169" t="s">
        <v>255</v>
      </c>
      <c r="G34" s="170"/>
      <c r="H34" s="171"/>
      <c r="I34" s="172" t="s">
        <v>255</v>
      </c>
      <c r="J34" s="173"/>
      <c r="K34" s="174"/>
      <c r="L34" s="174"/>
      <c r="M34" s="5"/>
      <c r="N34" s="5"/>
      <c r="O34" s="151"/>
      <c r="P34" s="151"/>
    </row>
    <row r="35" spans="1:16" ht="15" thickBot="1">
      <c r="A35" s="184" t="s">
        <v>61</v>
      </c>
      <c r="B35" s="165" t="s">
        <v>62</v>
      </c>
      <c r="C35" s="166" t="s">
        <v>255</v>
      </c>
      <c r="D35" s="167" t="s">
        <v>255</v>
      </c>
      <c r="E35" s="168" t="s">
        <v>255</v>
      </c>
      <c r="F35" s="169" t="s">
        <v>255</v>
      </c>
      <c r="G35" s="170" t="s">
        <v>255</v>
      </c>
      <c r="H35" s="171" t="s">
        <v>255</v>
      </c>
      <c r="I35" s="172" t="s">
        <v>255</v>
      </c>
      <c r="J35" s="173"/>
      <c r="K35" s="174"/>
      <c r="L35" s="174">
        <v>1.1599999999999999</v>
      </c>
      <c r="M35" s="5"/>
      <c r="N35" s="5"/>
      <c r="O35" s="151"/>
      <c r="P35" s="151"/>
    </row>
    <row r="36" spans="1:16" ht="15" thickBot="1">
      <c r="A36" s="184" t="s">
        <v>63</v>
      </c>
      <c r="B36" s="165" t="s">
        <v>41</v>
      </c>
      <c r="C36" s="166">
        <v>4.8</v>
      </c>
      <c r="D36" s="167"/>
      <c r="E36" s="168"/>
      <c r="F36" s="169">
        <v>4.8</v>
      </c>
      <c r="G36" s="170"/>
      <c r="H36" s="171">
        <v>4.8</v>
      </c>
      <c r="I36" s="172" t="s">
        <v>255</v>
      </c>
      <c r="J36" s="173"/>
      <c r="K36" s="174"/>
      <c r="L36" s="174"/>
      <c r="M36" s="5"/>
      <c r="N36" s="5"/>
      <c r="O36" s="151"/>
      <c r="P36" s="151"/>
    </row>
    <row r="37" spans="1:16" ht="15" thickBot="1">
      <c r="A37" s="184" t="s">
        <v>64</v>
      </c>
      <c r="B37" s="165" t="s">
        <v>41</v>
      </c>
      <c r="C37" s="166">
        <v>5.9</v>
      </c>
      <c r="D37" s="167"/>
      <c r="E37" s="168"/>
      <c r="F37" s="169">
        <v>5.9</v>
      </c>
      <c r="G37" s="170"/>
      <c r="H37" s="171">
        <v>5.9</v>
      </c>
      <c r="I37" s="172" t="s">
        <v>255</v>
      </c>
      <c r="J37" s="173"/>
      <c r="K37" s="174"/>
      <c r="L37" s="174">
        <v>2.46</v>
      </c>
      <c r="M37" s="5"/>
      <c r="N37" s="5"/>
      <c r="O37" s="151"/>
      <c r="P37" s="151"/>
    </row>
    <row r="38" spans="1:16" ht="15" thickBot="1">
      <c r="A38" s="184" t="s">
        <v>258</v>
      </c>
      <c r="B38" s="165" t="s">
        <v>41</v>
      </c>
      <c r="C38" s="166">
        <v>3</v>
      </c>
      <c r="D38" s="167"/>
      <c r="E38" s="168"/>
      <c r="F38" s="169" t="s">
        <v>255</v>
      </c>
      <c r="G38" s="170"/>
      <c r="H38" s="171"/>
      <c r="I38" s="172" t="s">
        <v>255</v>
      </c>
      <c r="J38" s="173"/>
      <c r="K38" s="174"/>
      <c r="L38" s="174"/>
      <c r="M38" s="5"/>
      <c r="N38" s="5"/>
      <c r="O38" s="151"/>
      <c r="P38" s="151"/>
    </row>
    <row r="39" spans="1:16" ht="15" thickBot="1">
      <c r="A39" s="184" t="s">
        <v>65</v>
      </c>
      <c r="B39" s="165" t="s">
        <v>41</v>
      </c>
      <c r="C39" s="166">
        <v>3.5</v>
      </c>
      <c r="D39" s="167"/>
      <c r="E39" s="168"/>
      <c r="F39" s="169">
        <v>3.5</v>
      </c>
      <c r="G39" s="170"/>
      <c r="H39" s="171">
        <v>3.5</v>
      </c>
      <c r="I39" s="172" t="s">
        <v>255</v>
      </c>
      <c r="J39" s="173"/>
      <c r="K39" s="174"/>
      <c r="L39" s="174">
        <v>2.31</v>
      </c>
      <c r="M39" s="5"/>
      <c r="N39" s="5"/>
      <c r="O39" s="151"/>
      <c r="P39" s="151"/>
    </row>
    <row r="40" spans="1:16" ht="15" thickBot="1">
      <c r="A40" s="184" t="s">
        <v>65</v>
      </c>
      <c r="B40" s="165" t="s">
        <v>62</v>
      </c>
      <c r="C40" s="166" t="s">
        <v>255</v>
      </c>
      <c r="D40" s="167" t="s">
        <v>255</v>
      </c>
      <c r="E40" s="168" t="s">
        <v>255</v>
      </c>
      <c r="F40" s="169" t="s">
        <v>255</v>
      </c>
      <c r="G40" s="170" t="s">
        <v>255</v>
      </c>
      <c r="H40" s="171" t="s">
        <v>255</v>
      </c>
      <c r="I40" s="172" t="s">
        <v>255</v>
      </c>
      <c r="J40" s="173"/>
      <c r="K40" s="174"/>
      <c r="L40" s="174"/>
      <c r="M40" s="5"/>
      <c r="N40" s="5"/>
      <c r="O40" s="151"/>
      <c r="P40" s="151"/>
    </row>
    <row r="41" spans="1:16" ht="28.8" thickBot="1">
      <c r="A41" s="184" t="s">
        <v>66</v>
      </c>
      <c r="B41" s="165" t="s">
        <v>41</v>
      </c>
      <c r="C41" s="166">
        <v>3.5</v>
      </c>
      <c r="D41" s="167">
        <v>1.9</v>
      </c>
      <c r="E41" s="168">
        <v>4.5</v>
      </c>
      <c r="F41" s="169">
        <v>2.7</v>
      </c>
      <c r="G41" s="170"/>
      <c r="H41" s="171">
        <v>4</v>
      </c>
      <c r="I41" s="172" t="s">
        <v>255</v>
      </c>
      <c r="J41" s="173"/>
      <c r="K41" s="174"/>
      <c r="L41" s="174"/>
      <c r="M41" s="5"/>
      <c r="N41" s="5"/>
      <c r="O41" s="151"/>
      <c r="P41" s="151"/>
    </row>
    <row r="42" spans="1:16" ht="28.8" thickBot="1">
      <c r="A42" s="184" t="s">
        <v>66</v>
      </c>
      <c r="B42" s="165" t="s">
        <v>62</v>
      </c>
      <c r="C42" s="166">
        <v>1.4000000000000001</v>
      </c>
      <c r="D42" s="167">
        <v>1.3</v>
      </c>
      <c r="E42" s="168">
        <v>1.5</v>
      </c>
      <c r="F42" s="169">
        <v>1.1499999999999999</v>
      </c>
      <c r="G42" s="170"/>
      <c r="H42" s="171">
        <v>1.3</v>
      </c>
      <c r="I42" s="172">
        <v>1.3</v>
      </c>
      <c r="J42" s="173"/>
      <c r="K42" s="174"/>
      <c r="L42" s="174">
        <v>0.88</v>
      </c>
      <c r="M42" s="5"/>
      <c r="N42" s="5"/>
      <c r="O42" s="151"/>
      <c r="P42" s="151"/>
    </row>
    <row r="43" spans="1:16" ht="28.8" thickBot="1">
      <c r="A43" s="184" t="s">
        <v>300</v>
      </c>
      <c r="B43" s="165" t="s">
        <v>62</v>
      </c>
      <c r="C43" s="166">
        <v>0.91666666666666696</v>
      </c>
      <c r="D43" s="167">
        <v>0.75</v>
      </c>
      <c r="E43" s="168">
        <v>1.2</v>
      </c>
      <c r="F43" s="169" t="s">
        <v>255</v>
      </c>
      <c r="G43" s="170"/>
      <c r="H43" s="171"/>
      <c r="I43" s="172" t="s">
        <v>255</v>
      </c>
      <c r="J43" s="173"/>
      <c r="K43" s="174"/>
      <c r="L43" s="174"/>
      <c r="M43" s="5"/>
      <c r="N43" s="5"/>
      <c r="O43" s="151"/>
      <c r="P43" s="151"/>
    </row>
    <row r="44" spans="1:16" ht="28.8" thickBot="1">
      <c r="A44" s="57" t="s">
        <v>67</v>
      </c>
      <c r="B44" s="68" t="s">
        <v>62</v>
      </c>
      <c r="C44" s="137">
        <v>2.25</v>
      </c>
      <c r="D44" s="32">
        <v>1</v>
      </c>
      <c r="E44" s="33">
        <v>3.5</v>
      </c>
      <c r="F44" s="34" t="s">
        <v>255</v>
      </c>
      <c r="G44" s="35"/>
      <c r="H44" s="36"/>
      <c r="I44" s="37" t="s">
        <v>255</v>
      </c>
      <c r="J44" s="131"/>
      <c r="K44" s="174"/>
      <c r="L44" s="174"/>
      <c r="M44" s="5"/>
      <c r="N44" s="5"/>
      <c r="O44" s="151"/>
      <c r="P44" s="151"/>
    </row>
    <row r="45" spans="1:16" ht="28.8" thickBot="1">
      <c r="A45" s="57" t="s">
        <v>67</v>
      </c>
      <c r="B45" s="68" t="s">
        <v>41</v>
      </c>
      <c r="C45" s="137">
        <v>3.56</v>
      </c>
      <c r="D45" s="32">
        <v>2.5</v>
      </c>
      <c r="E45" s="33">
        <v>4.5</v>
      </c>
      <c r="F45" s="34">
        <v>2.4</v>
      </c>
      <c r="G45" s="35"/>
      <c r="H45" s="36">
        <v>3.8</v>
      </c>
      <c r="I45" s="37">
        <v>1.4</v>
      </c>
      <c r="J45" s="131"/>
      <c r="K45" s="174"/>
      <c r="L45" s="174">
        <v>2.0699999999999998</v>
      </c>
      <c r="M45" s="5"/>
      <c r="N45" s="5"/>
      <c r="O45" s="151"/>
      <c r="P45" s="151"/>
    </row>
    <row r="46" spans="1:16" ht="28.8" thickBot="1">
      <c r="A46" s="57" t="s">
        <v>68</v>
      </c>
      <c r="B46" s="68" t="s">
        <v>41</v>
      </c>
      <c r="C46" s="137" t="s">
        <v>255</v>
      </c>
      <c r="D46" s="32" t="s">
        <v>255</v>
      </c>
      <c r="E46" s="33" t="s">
        <v>255</v>
      </c>
      <c r="F46" s="34" t="s">
        <v>255</v>
      </c>
      <c r="G46" s="35" t="s">
        <v>255</v>
      </c>
      <c r="H46" s="36" t="s">
        <v>255</v>
      </c>
      <c r="I46" s="37" t="s">
        <v>255</v>
      </c>
      <c r="J46" s="131"/>
      <c r="K46" s="174"/>
      <c r="L46" s="174"/>
      <c r="M46" s="5"/>
      <c r="N46" s="5"/>
      <c r="O46" s="151"/>
      <c r="P46" s="151"/>
    </row>
    <row r="47" spans="1:16" ht="15" thickBot="1">
      <c r="A47" s="57" t="s">
        <v>69</v>
      </c>
      <c r="B47" s="68" t="s">
        <v>41</v>
      </c>
      <c r="C47" s="137">
        <v>2.84</v>
      </c>
      <c r="D47" s="32">
        <v>1.1000000000000001</v>
      </c>
      <c r="E47" s="33">
        <v>4</v>
      </c>
      <c r="F47" s="34">
        <v>3.0000000000000004</v>
      </c>
      <c r="G47" s="35"/>
      <c r="H47" s="36">
        <v>3.9</v>
      </c>
      <c r="I47" s="37">
        <v>2.2000000000000002</v>
      </c>
      <c r="J47" s="131"/>
      <c r="K47" s="174"/>
      <c r="L47" s="174">
        <v>2.4500000000000002</v>
      </c>
      <c r="M47" s="5"/>
      <c r="N47" s="5"/>
      <c r="O47" s="151"/>
      <c r="P47" s="151"/>
    </row>
    <row r="48" spans="1:16" ht="15" thickBot="1">
      <c r="A48" s="57" t="s">
        <v>70</v>
      </c>
      <c r="B48" s="68" t="s">
        <v>41</v>
      </c>
      <c r="C48" s="137">
        <v>3.5</v>
      </c>
      <c r="D48" s="32">
        <v>3.5</v>
      </c>
      <c r="E48" s="33">
        <v>3.5</v>
      </c>
      <c r="F48" s="34">
        <v>3.1999999999999997</v>
      </c>
      <c r="G48" s="35"/>
      <c r="H48" s="36">
        <v>3.9</v>
      </c>
      <c r="I48" s="37">
        <v>2.2000000000000002</v>
      </c>
      <c r="J48" s="131"/>
      <c r="K48" s="174"/>
      <c r="L48" s="174"/>
      <c r="M48" s="5"/>
      <c r="N48" s="5"/>
      <c r="O48" s="151"/>
      <c r="P48" s="151"/>
    </row>
    <row r="49" spans="1:16" ht="28.8" thickBot="1">
      <c r="A49" s="57" t="s">
        <v>71</v>
      </c>
      <c r="B49" s="68" t="s">
        <v>41</v>
      </c>
      <c r="C49" s="137">
        <v>2.9</v>
      </c>
      <c r="D49" s="32">
        <v>2.5</v>
      </c>
      <c r="E49" s="33">
        <v>3.5</v>
      </c>
      <c r="F49" s="34">
        <v>3.0000000000000004</v>
      </c>
      <c r="G49" s="35"/>
      <c r="H49" s="36">
        <v>3.9</v>
      </c>
      <c r="I49" s="37">
        <v>2.2000000000000002</v>
      </c>
      <c r="J49" s="131"/>
      <c r="K49" s="174"/>
      <c r="L49" s="174">
        <v>2.21</v>
      </c>
      <c r="M49" s="5"/>
      <c r="N49" s="5"/>
      <c r="O49" s="151"/>
      <c r="P49" s="151"/>
    </row>
    <row r="50" spans="1:16" ht="15" thickBot="1">
      <c r="A50" s="57" t="s">
        <v>72</v>
      </c>
      <c r="B50" s="68" t="s">
        <v>41</v>
      </c>
      <c r="C50" s="137">
        <v>3.4</v>
      </c>
      <c r="D50" s="32">
        <v>2.8</v>
      </c>
      <c r="E50" s="33">
        <v>3.9</v>
      </c>
      <c r="F50" s="34">
        <v>3.3333333333333335</v>
      </c>
      <c r="G50" s="35"/>
      <c r="H50" s="36">
        <v>3.9</v>
      </c>
      <c r="I50" s="37">
        <v>2.2000000000000002</v>
      </c>
      <c r="J50" s="131"/>
      <c r="K50" s="174"/>
      <c r="L50" s="174"/>
      <c r="M50" s="5"/>
      <c r="N50" s="5"/>
      <c r="O50" s="151"/>
      <c r="P50" s="151"/>
    </row>
    <row r="51" spans="1:16" ht="28.8" thickBot="1">
      <c r="A51" s="57" t="s">
        <v>73</v>
      </c>
      <c r="B51" s="68" t="s">
        <v>41</v>
      </c>
      <c r="C51" s="137" t="s">
        <v>255</v>
      </c>
      <c r="D51" s="32"/>
      <c r="E51" s="33"/>
      <c r="F51" s="34">
        <v>3.9</v>
      </c>
      <c r="G51" s="35"/>
      <c r="H51" s="36">
        <v>3.9</v>
      </c>
      <c r="I51" s="37" t="s">
        <v>255</v>
      </c>
      <c r="J51" s="131"/>
      <c r="K51" s="174"/>
      <c r="L51" s="174"/>
      <c r="M51" s="5"/>
      <c r="N51" s="5"/>
      <c r="O51" s="151"/>
      <c r="P51" s="151"/>
    </row>
    <row r="52" spans="1:16" ht="15" thickBot="1">
      <c r="A52" s="57" t="s">
        <v>74</v>
      </c>
      <c r="B52" s="68" t="s">
        <v>41</v>
      </c>
      <c r="C52" s="137">
        <v>2.8826869565217002</v>
      </c>
      <c r="D52" s="32">
        <v>2</v>
      </c>
      <c r="E52" s="33">
        <v>4</v>
      </c>
      <c r="F52" s="34">
        <v>2.5499999999999998</v>
      </c>
      <c r="G52" s="35"/>
      <c r="H52" s="36">
        <v>3.9</v>
      </c>
      <c r="I52" s="37">
        <v>1.8</v>
      </c>
      <c r="J52" s="131"/>
      <c r="K52" s="174"/>
      <c r="L52" s="174">
        <v>2.42</v>
      </c>
      <c r="M52" s="5"/>
      <c r="N52" s="5"/>
      <c r="O52" s="151"/>
      <c r="P52" s="151"/>
    </row>
    <row r="53" spans="1:16" ht="15" thickBot="1">
      <c r="A53" s="57" t="s">
        <v>75</v>
      </c>
      <c r="B53" s="68" t="s">
        <v>41</v>
      </c>
      <c r="C53" s="137">
        <v>2.875</v>
      </c>
      <c r="D53" s="32">
        <v>2</v>
      </c>
      <c r="E53" s="33">
        <v>3.5</v>
      </c>
      <c r="F53" s="34">
        <v>2.3333333333333335</v>
      </c>
      <c r="G53" s="35"/>
      <c r="H53" s="36">
        <v>3.4</v>
      </c>
      <c r="I53" s="37">
        <v>1.8</v>
      </c>
      <c r="J53" s="131"/>
      <c r="K53" s="174"/>
      <c r="L53" s="174"/>
      <c r="M53" s="5"/>
      <c r="N53" s="5"/>
      <c r="O53" s="151"/>
      <c r="P53" s="151"/>
    </row>
    <row r="54" spans="1:16" ht="15" thickBot="1">
      <c r="A54" s="57" t="s">
        <v>76</v>
      </c>
      <c r="B54" s="68" t="s">
        <v>41</v>
      </c>
      <c r="C54" s="137">
        <v>2.8692376923770002</v>
      </c>
      <c r="D54" s="32">
        <v>2</v>
      </c>
      <c r="E54" s="33">
        <v>3.5</v>
      </c>
      <c r="F54" s="34">
        <v>2.2399999999999998</v>
      </c>
      <c r="G54" s="35"/>
      <c r="H54" s="36">
        <v>3.4</v>
      </c>
      <c r="I54" s="37">
        <v>1.8</v>
      </c>
      <c r="J54" s="131"/>
      <c r="K54" s="174"/>
      <c r="L54" s="174"/>
      <c r="M54" s="5"/>
      <c r="N54" s="5"/>
      <c r="O54" s="151"/>
      <c r="P54" s="151"/>
    </row>
    <row r="55" spans="1:16" ht="15" thickBot="1">
      <c r="A55" s="57" t="s">
        <v>77</v>
      </c>
      <c r="B55" s="68" t="s">
        <v>41</v>
      </c>
      <c r="C55" s="137">
        <v>6.4833333333333334</v>
      </c>
      <c r="D55" s="32">
        <v>5</v>
      </c>
      <c r="E55" s="33">
        <v>8.9</v>
      </c>
      <c r="F55" s="34">
        <v>6.2833333333333341</v>
      </c>
      <c r="G55" s="35"/>
      <c r="H55" s="36">
        <v>8.9</v>
      </c>
      <c r="I55" s="37">
        <v>4</v>
      </c>
      <c r="J55" s="131"/>
      <c r="K55" s="174"/>
      <c r="L55" s="174">
        <v>2.66</v>
      </c>
      <c r="M55" s="5"/>
      <c r="N55" s="5"/>
      <c r="O55" s="151"/>
      <c r="P55" s="151"/>
    </row>
    <row r="56" spans="1:16" ht="15" thickBot="1">
      <c r="A56" s="57" t="s">
        <v>78</v>
      </c>
      <c r="B56" s="68" t="s">
        <v>41</v>
      </c>
      <c r="C56" s="137">
        <v>5.9</v>
      </c>
      <c r="D56" s="32">
        <v>5.9</v>
      </c>
      <c r="E56" s="33">
        <v>5.9</v>
      </c>
      <c r="F56" s="34">
        <v>5.9250000000000007</v>
      </c>
      <c r="G56" s="35"/>
      <c r="H56" s="36">
        <v>5.95</v>
      </c>
      <c r="I56" s="37" t="s">
        <v>255</v>
      </c>
      <c r="J56" s="131"/>
      <c r="K56" s="174"/>
      <c r="L56" s="174">
        <v>3.51</v>
      </c>
      <c r="M56" s="5"/>
      <c r="N56" s="5"/>
      <c r="O56" s="151"/>
      <c r="P56" s="151"/>
    </row>
    <row r="57" spans="1:16" ht="15" thickBot="1">
      <c r="A57" s="57" t="s">
        <v>79</v>
      </c>
      <c r="B57" s="68" t="s">
        <v>41</v>
      </c>
      <c r="C57" s="137">
        <v>4.0999999999999996</v>
      </c>
      <c r="D57" s="32">
        <v>3.7</v>
      </c>
      <c r="E57" s="33">
        <v>4.5</v>
      </c>
      <c r="F57" s="34">
        <v>4.0999999999999996</v>
      </c>
      <c r="G57" s="35"/>
      <c r="H57" s="36">
        <v>5.6</v>
      </c>
      <c r="I57" s="37" t="s">
        <v>255</v>
      </c>
      <c r="J57" s="131"/>
      <c r="K57" s="174"/>
      <c r="L57" s="174">
        <v>3.68</v>
      </c>
      <c r="M57" s="5"/>
      <c r="N57" s="5"/>
      <c r="O57" s="151"/>
      <c r="P57" s="151"/>
    </row>
    <row r="58" spans="1:16" ht="15" thickBot="1">
      <c r="A58" s="57" t="s">
        <v>81</v>
      </c>
      <c r="B58" s="68" t="s">
        <v>41</v>
      </c>
      <c r="C58" s="137">
        <v>9.2631578947367998</v>
      </c>
      <c r="D58" s="32">
        <v>6.5</v>
      </c>
      <c r="E58" s="33">
        <v>12.9</v>
      </c>
      <c r="F58" s="34">
        <v>8.2624999999999993</v>
      </c>
      <c r="G58" s="35"/>
      <c r="H58" s="36">
        <v>12.9</v>
      </c>
      <c r="I58" s="37">
        <v>6.5</v>
      </c>
      <c r="J58" s="131"/>
      <c r="K58" s="174"/>
      <c r="L58" s="174">
        <v>6.93</v>
      </c>
      <c r="M58" s="5"/>
      <c r="N58" s="5"/>
      <c r="O58" s="151"/>
      <c r="P58" s="151"/>
    </row>
    <row r="59" spans="1:16" ht="28.8" thickBot="1">
      <c r="A59" s="57" t="s">
        <v>82</v>
      </c>
      <c r="B59" s="68" t="s">
        <v>41</v>
      </c>
      <c r="C59" s="137">
        <v>6</v>
      </c>
      <c r="D59" s="32"/>
      <c r="E59" s="33"/>
      <c r="F59" s="34">
        <v>6.5</v>
      </c>
      <c r="G59" s="35"/>
      <c r="H59" s="36">
        <v>6.5</v>
      </c>
      <c r="I59" s="37">
        <v>6.5</v>
      </c>
      <c r="J59" s="131"/>
      <c r="K59" s="174"/>
      <c r="L59" s="174"/>
      <c r="M59" s="5"/>
      <c r="N59" s="5"/>
      <c r="O59" s="151"/>
      <c r="P59" s="151"/>
    </row>
    <row r="60" spans="1:16" ht="15" thickBot="1">
      <c r="A60" s="57" t="s">
        <v>83</v>
      </c>
      <c r="B60" s="68" t="s">
        <v>62</v>
      </c>
      <c r="C60" s="137">
        <v>1.3333333333333333</v>
      </c>
      <c r="D60" s="32">
        <v>1.1000000000000001</v>
      </c>
      <c r="E60" s="33">
        <v>1.5</v>
      </c>
      <c r="F60" s="34">
        <v>1.4</v>
      </c>
      <c r="G60" s="35"/>
      <c r="H60" s="36">
        <v>1.4</v>
      </c>
      <c r="I60" s="37" t="s">
        <v>255</v>
      </c>
      <c r="J60" s="131"/>
      <c r="K60" s="174"/>
      <c r="L60" s="174"/>
      <c r="M60" s="5"/>
      <c r="N60" s="5"/>
      <c r="O60" s="151"/>
      <c r="P60" s="151"/>
    </row>
    <row r="61" spans="1:16" ht="15" thickBot="1">
      <c r="A61" s="57" t="s">
        <v>84</v>
      </c>
      <c r="B61" s="68" t="s">
        <v>41</v>
      </c>
      <c r="C61" s="137">
        <v>2.9</v>
      </c>
      <c r="D61" s="32">
        <v>2</v>
      </c>
      <c r="E61" s="33">
        <v>3.5</v>
      </c>
      <c r="F61" s="34">
        <v>1.9833333333333332</v>
      </c>
      <c r="G61" s="35"/>
      <c r="H61" s="36">
        <v>2.4</v>
      </c>
      <c r="I61" s="37" t="s">
        <v>255</v>
      </c>
      <c r="J61" s="131"/>
      <c r="K61" s="174"/>
      <c r="L61" s="174">
        <v>1.86</v>
      </c>
      <c r="M61" s="5"/>
      <c r="N61" s="5"/>
      <c r="O61" s="151"/>
      <c r="P61" s="151"/>
    </row>
    <row r="62" spans="1:16" ht="15" thickBot="1">
      <c r="A62" s="57" t="s">
        <v>260</v>
      </c>
      <c r="B62" s="68" t="s">
        <v>41</v>
      </c>
      <c r="C62" s="137" t="s">
        <v>255</v>
      </c>
      <c r="D62" s="32" t="s">
        <v>255</v>
      </c>
      <c r="E62" s="33" t="s">
        <v>255</v>
      </c>
      <c r="F62" s="34" t="s">
        <v>255</v>
      </c>
      <c r="G62" s="35" t="s">
        <v>255</v>
      </c>
      <c r="H62" s="36" t="s">
        <v>255</v>
      </c>
      <c r="I62" s="37" t="s">
        <v>255</v>
      </c>
      <c r="J62" s="131"/>
      <c r="K62" s="174"/>
      <c r="L62" s="174"/>
      <c r="M62" s="5"/>
      <c r="N62" s="5"/>
      <c r="O62" s="151"/>
      <c r="P62" s="151"/>
    </row>
    <row r="63" spans="1:16" ht="15" thickBot="1">
      <c r="A63" s="57" t="s">
        <v>261</v>
      </c>
      <c r="B63" s="68" t="s">
        <v>41</v>
      </c>
      <c r="C63" s="137">
        <v>3.9</v>
      </c>
      <c r="D63" s="32"/>
      <c r="E63" s="33"/>
      <c r="F63" s="34">
        <v>4.125</v>
      </c>
      <c r="G63" s="35"/>
      <c r="H63" s="36">
        <v>4.3499999999999996</v>
      </c>
      <c r="I63" s="37" t="s">
        <v>255</v>
      </c>
      <c r="J63" s="131"/>
      <c r="K63" s="174"/>
      <c r="L63" s="174">
        <v>2.79</v>
      </c>
      <c r="M63" s="5"/>
      <c r="N63" s="5"/>
      <c r="O63" s="151"/>
      <c r="P63" s="151"/>
    </row>
    <row r="64" spans="1:16" ht="15" thickBot="1">
      <c r="A64" s="57" t="s">
        <v>85</v>
      </c>
      <c r="B64" s="68" t="s">
        <v>44</v>
      </c>
      <c r="C64" s="137" t="s">
        <v>255</v>
      </c>
      <c r="D64" s="32" t="s">
        <v>255</v>
      </c>
      <c r="E64" s="33" t="s">
        <v>255</v>
      </c>
      <c r="F64" s="34" t="s">
        <v>255</v>
      </c>
      <c r="G64" s="35" t="s">
        <v>255</v>
      </c>
      <c r="H64" s="36" t="s">
        <v>255</v>
      </c>
      <c r="I64" s="37" t="s">
        <v>255</v>
      </c>
      <c r="J64" s="131"/>
      <c r="K64" s="174"/>
      <c r="L64" s="174"/>
      <c r="M64" s="5"/>
      <c r="N64" s="5"/>
      <c r="O64" s="151"/>
      <c r="P64" s="151"/>
    </row>
    <row r="65" spans="1:16" ht="15" thickBot="1">
      <c r="A65" s="57" t="s">
        <v>86</v>
      </c>
      <c r="B65" s="68" t="s">
        <v>41</v>
      </c>
      <c r="C65" s="137" t="s">
        <v>255</v>
      </c>
      <c r="D65" s="32" t="s">
        <v>255</v>
      </c>
      <c r="E65" s="33" t="s">
        <v>255</v>
      </c>
      <c r="F65" s="34" t="s">
        <v>255</v>
      </c>
      <c r="G65" s="35" t="s">
        <v>255</v>
      </c>
      <c r="H65" s="36" t="s">
        <v>255</v>
      </c>
      <c r="I65" s="37" t="s">
        <v>255</v>
      </c>
      <c r="J65" s="131"/>
      <c r="K65" s="174"/>
      <c r="L65" s="174">
        <v>2.88</v>
      </c>
      <c r="M65" s="5"/>
      <c r="N65" s="5"/>
      <c r="O65" s="151"/>
      <c r="P65" s="151"/>
    </row>
    <row r="66" spans="1:16" ht="15" thickBot="1">
      <c r="A66" s="57" t="s">
        <v>87</v>
      </c>
      <c r="B66" s="68" t="s">
        <v>44</v>
      </c>
      <c r="C66" s="137">
        <v>2.5</v>
      </c>
      <c r="D66" s="32"/>
      <c r="E66" s="33"/>
      <c r="F66" s="34">
        <v>2.5</v>
      </c>
      <c r="G66" s="35"/>
      <c r="H66" s="36">
        <v>2.5</v>
      </c>
      <c r="I66" s="37" t="s">
        <v>255</v>
      </c>
      <c r="J66" s="131"/>
      <c r="K66" s="174"/>
      <c r="L66" s="174"/>
      <c r="M66" s="5"/>
      <c r="N66" s="5"/>
      <c r="O66" s="151"/>
      <c r="P66" s="151"/>
    </row>
    <row r="67" spans="1:16" ht="15" thickBot="1">
      <c r="A67" s="57" t="s">
        <v>88</v>
      </c>
      <c r="B67" s="68" t="s">
        <v>44</v>
      </c>
      <c r="C67" s="137">
        <v>2.4333333333333331</v>
      </c>
      <c r="D67" s="32">
        <v>1.8</v>
      </c>
      <c r="E67" s="33">
        <v>3.2</v>
      </c>
      <c r="F67" s="34">
        <v>1.85</v>
      </c>
      <c r="G67" s="35"/>
      <c r="H67" s="36">
        <v>1.9</v>
      </c>
      <c r="I67" s="37" t="s">
        <v>255</v>
      </c>
      <c r="J67" s="131"/>
      <c r="K67" s="174"/>
      <c r="L67" s="174"/>
      <c r="M67" s="5"/>
      <c r="N67" s="5"/>
      <c r="O67" s="151"/>
      <c r="P67" s="151"/>
    </row>
    <row r="68" spans="1:16" ht="15" thickBot="1">
      <c r="A68" s="57" t="s">
        <v>209</v>
      </c>
      <c r="B68" s="68" t="s">
        <v>41</v>
      </c>
      <c r="C68" s="137">
        <v>3.1071428571428572</v>
      </c>
      <c r="D68" s="32">
        <v>2.1</v>
      </c>
      <c r="E68" s="33">
        <v>3.95</v>
      </c>
      <c r="F68" s="34">
        <v>3.5</v>
      </c>
      <c r="G68" s="35"/>
      <c r="H68" s="36">
        <v>3.5</v>
      </c>
      <c r="I68" s="37" t="s">
        <v>255</v>
      </c>
      <c r="J68" s="131"/>
      <c r="K68" s="174"/>
      <c r="L68" s="174"/>
      <c r="M68" s="5"/>
      <c r="N68" s="5"/>
      <c r="O68" s="151"/>
      <c r="P68" s="151"/>
    </row>
    <row r="69" spans="1:16" ht="15" thickBot="1">
      <c r="A69" s="57" t="s">
        <v>89</v>
      </c>
      <c r="B69" s="68" t="s">
        <v>41</v>
      </c>
      <c r="C69" s="137">
        <v>3.15</v>
      </c>
      <c r="D69" s="32">
        <v>2.1</v>
      </c>
      <c r="E69" s="33">
        <v>4</v>
      </c>
      <c r="F69" s="34">
        <v>3.1333333333333333</v>
      </c>
      <c r="G69" s="35"/>
      <c r="H69" s="36">
        <v>3.5</v>
      </c>
      <c r="I69" s="37">
        <v>2.5</v>
      </c>
      <c r="J69" s="131"/>
      <c r="K69" s="174"/>
      <c r="L69" s="174">
        <v>2.6</v>
      </c>
      <c r="M69" s="5"/>
      <c r="N69" s="5"/>
      <c r="O69" s="151"/>
      <c r="P69" s="151"/>
    </row>
    <row r="70" spans="1:16" ht="15" thickBot="1">
      <c r="A70" s="57" t="s">
        <v>90</v>
      </c>
      <c r="B70" s="68" t="s">
        <v>41</v>
      </c>
      <c r="C70" s="137">
        <v>3.1119476194760001</v>
      </c>
      <c r="D70" s="32">
        <v>2.1</v>
      </c>
      <c r="E70" s="33">
        <v>4</v>
      </c>
      <c r="F70" s="34">
        <v>2.8142857142857141</v>
      </c>
      <c r="G70" s="35"/>
      <c r="H70" s="36">
        <v>3.5</v>
      </c>
      <c r="I70" s="37">
        <v>2</v>
      </c>
      <c r="J70" s="131"/>
      <c r="K70" s="174"/>
      <c r="L70" s="174">
        <v>2.15</v>
      </c>
      <c r="M70" s="5"/>
      <c r="N70" s="5"/>
      <c r="O70" s="151"/>
      <c r="P70" s="151"/>
    </row>
    <row r="71" spans="1:16" ht="15" thickBot="1">
      <c r="A71" s="57" t="s">
        <v>91</v>
      </c>
      <c r="B71" s="68" t="s">
        <v>41</v>
      </c>
      <c r="C71" s="137">
        <v>3.2749999999999999</v>
      </c>
      <c r="D71" s="32">
        <v>2.7</v>
      </c>
      <c r="E71" s="33">
        <v>4</v>
      </c>
      <c r="F71" s="34">
        <v>3.5</v>
      </c>
      <c r="G71" s="35"/>
      <c r="H71" s="36">
        <v>3.5</v>
      </c>
      <c r="I71" s="37" t="s">
        <v>255</v>
      </c>
      <c r="J71" s="131"/>
      <c r="K71" s="174"/>
      <c r="L71" s="174"/>
      <c r="M71" s="5"/>
      <c r="N71" s="5"/>
      <c r="O71" s="151"/>
      <c r="P71" s="151"/>
    </row>
    <row r="72" spans="1:16" ht="15" thickBot="1">
      <c r="A72" s="57" t="s">
        <v>92</v>
      </c>
      <c r="B72" s="68" t="s">
        <v>41</v>
      </c>
      <c r="C72" s="137" t="s">
        <v>255</v>
      </c>
      <c r="D72" s="32" t="s">
        <v>255</v>
      </c>
      <c r="E72" s="33" t="s">
        <v>255</v>
      </c>
      <c r="F72" s="34" t="s">
        <v>255</v>
      </c>
      <c r="G72" s="35" t="s">
        <v>255</v>
      </c>
      <c r="H72" s="36" t="s">
        <v>255</v>
      </c>
      <c r="I72" s="37" t="s">
        <v>255</v>
      </c>
      <c r="J72" s="131"/>
      <c r="K72" s="174"/>
      <c r="L72" s="174"/>
      <c r="M72" s="5"/>
      <c r="N72" s="5"/>
      <c r="O72" s="151"/>
      <c r="P72" s="151"/>
    </row>
    <row r="73" spans="1:16" ht="15" thickBot="1">
      <c r="A73" s="57" t="s">
        <v>93</v>
      </c>
      <c r="B73" s="68" t="s">
        <v>41</v>
      </c>
      <c r="C73" s="137">
        <v>4.5</v>
      </c>
      <c r="D73" s="32"/>
      <c r="E73" s="33"/>
      <c r="F73" s="34">
        <v>4.583333333333333</v>
      </c>
      <c r="G73" s="35"/>
      <c r="H73" s="36">
        <v>5.95</v>
      </c>
      <c r="I73" s="37" t="s">
        <v>255</v>
      </c>
      <c r="J73" s="131"/>
      <c r="K73" s="174"/>
      <c r="L73" s="174">
        <v>3.11</v>
      </c>
      <c r="M73" s="5"/>
      <c r="N73" s="5"/>
      <c r="O73" s="151"/>
      <c r="P73" s="151"/>
    </row>
    <row r="74" spans="1:16" ht="15" thickBot="1">
      <c r="A74" s="57" t="s">
        <v>94</v>
      </c>
      <c r="B74" s="68" t="s">
        <v>41</v>
      </c>
      <c r="C74" s="137">
        <v>1.9363636363636365</v>
      </c>
      <c r="D74" s="32">
        <v>1</v>
      </c>
      <c r="E74" s="33">
        <v>3</v>
      </c>
      <c r="F74" s="34">
        <v>1.7875000000000001</v>
      </c>
      <c r="G74" s="35"/>
      <c r="H74" s="36">
        <v>1.9</v>
      </c>
      <c r="I74" s="37">
        <v>1.7</v>
      </c>
      <c r="J74" s="131"/>
      <c r="K74" s="174"/>
      <c r="L74" s="174"/>
      <c r="M74" s="5"/>
      <c r="N74" s="5"/>
      <c r="O74" s="151"/>
      <c r="P74" s="151"/>
    </row>
    <row r="75" spans="1:16" ht="15" thickBot="1">
      <c r="A75" s="57" t="s">
        <v>95</v>
      </c>
      <c r="B75" s="68" t="s">
        <v>41</v>
      </c>
      <c r="C75" s="137">
        <v>3.5</v>
      </c>
      <c r="D75" s="32">
        <v>3.5</v>
      </c>
      <c r="E75" s="33">
        <v>3.5</v>
      </c>
      <c r="F75" s="34">
        <v>2.6</v>
      </c>
      <c r="G75" s="35"/>
      <c r="H75" s="36">
        <v>2.6</v>
      </c>
      <c r="I75" s="37" t="s">
        <v>255</v>
      </c>
      <c r="J75" s="131"/>
      <c r="K75" s="174"/>
      <c r="L75" s="174">
        <v>2.2200000000000002</v>
      </c>
      <c r="M75" s="5"/>
      <c r="N75" s="5"/>
      <c r="O75" s="151"/>
      <c r="P75" s="151"/>
    </row>
    <row r="76" spans="1:16" ht="15" thickBot="1">
      <c r="A76" s="57" t="s">
        <v>96</v>
      </c>
      <c r="B76" s="68" t="s">
        <v>41</v>
      </c>
      <c r="C76" s="137">
        <v>2.4849999999999999</v>
      </c>
      <c r="D76" s="32">
        <v>1.9</v>
      </c>
      <c r="E76" s="33">
        <v>3.6</v>
      </c>
      <c r="F76" s="34">
        <v>2.1799999999999997</v>
      </c>
      <c r="G76" s="35"/>
      <c r="H76" s="36">
        <v>2.7</v>
      </c>
      <c r="I76" s="37" t="s">
        <v>255</v>
      </c>
      <c r="J76" s="131"/>
      <c r="K76" s="174"/>
      <c r="L76" s="174">
        <v>1.71</v>
      </c>
      <c r="M76" s="5"/>
      <c r="N76" s="5"/>
      <c r="O76" s="151"/>
      <c r="P76" s="151"/>
    </row>
    <row r="77" spans="1:16" ht="15" thickBot="1">
      <c r="A77" s="57" t="s">
        <v>97</v>
      </c>
      <c r="B77" s="68" t="s">
        <v>44</v>
      </c>
      <c r="C77" s="137">
        <v>1.0799999999999996</v>
      </c>
      <c r="D77" s="32">
        <v>0.5</v>
      </c>
      <c r="E77" s="33">
        <v>1.5</v>
      </c>
      <c r="F77" s="34">
        <v>1.3</v>
      </c>
      <c r="G77" s="35"/>
      <c r="H77" s="36">
        <v>1.3</v>
      </c>
      <c r="I77" s="37">
        <v>1.3</v>
      </c>
      <c r="J77" s="131"/>
      <c r="K77" s="174"/>
      <c r="L77" s="174"/>
      <c r="M77" s="5"/>
      <c r="N77" s="5"/>
      <c r="O77" s="151"/>
      <c r="P77" s="151"/>
    </row>
    <row r="78" spans="1:16" ht="15" thickBot="1">
      <c r="A78" s="57" t="s">
        <v>98</v>
      </c>
      <c r="B78" s="68" t="s">
        <v>41</v>
      </c>
      <c r="C78" s="137">
        <v>3.35</v>
      </c>
      <c r="D78" s="32">
        <v>3.2</v>
      </c>
      <c r="E78" s="33">
        <v>3.5</v>
      </c>
      <c r="F78" s="34">
        <v>3.75</v>
      </c>
      <c r="G78" s="35"/>
      <c r="H78" s="36">
        <v>5.3</v>
      </c>
      <c r="I78" s="37">
        <v>2.75</v>
      </c>
      <c r="J78" s="131"/>
      <c r="K78" s="174"/>
      <c r="L78" s="174">
        <v>3.18</v>
      </c>
      <c r="M78" s="5"/>
      <c r="N78" s="5"/>
      <c r="O78" s="151"/>
      <c r="P78" s="151"/>
    </row>
    <row r="79" spans="1:16" ht="15" thickBot="1">
      <c r="A79" s="57" t="s">
        <v>98</v>
      </c>
      <c r="B79" s="68" t="s">
        <v>182</v>
      </c>
      <c r="C79" s="137">
        <v>3.1333333333333333</v>
      </c>
      <c r="D79" s="32">
        <v>2</v>
      </c>
      <c r="E79" s="33">
        <v>3.9</v>
      </c>
      <c r="F79" s="34">
        <v>3.9</v>
      </c>
      <c r="G79" s="35"/>
      <c r="H79" s="36">
        <v>3.9</v>
      </c>
      <c r="I79" s="37" t="s">
        <v>255</v>
      </c>
      <c r="J79" s="131"/>
      <c r="K79" s="174"/>
      <c r="L79" s="174"/>
      <c r="M79" s="5"/>
      <c r="N79" s="5"/>
      <c r="O79" s="151"/>
      <c r="P79" s="151"/>
    </row>
    <row r="80" spans="1:16" ht="15" thickBot="1">
      <c r="A80" s="57" t="s">
        <v>99</v>
      </c>
      <c r="B80" s="68" t="s">
        <v>41</v>
      </c>
      <c r="C80" s="137" t="s">
        <v>255</v>
      </c>
      <c r="D80" s="32" t="s">
        <v>255</v>
      </c>
      <c r="E80" s="33" t="s">
        <v>255</v>
      </c>
      <c r="F80" s="34" t="s">
        <v>255</v>
      </c>
      <c r="G80" s="35" t="s">
        <v>255</v>
      </c>
      <c r="H80" s="36" t="s">
        <v>255</v>
      </c>
      <c r="I80" s="37" t="s">
        <v>255</v>
      </c>
      <c r="J80" s="131"/>
      <c r="K80" s="174"/>
      <c r="L80" s="174"/>
      <c r="M80" s="5"/>
      <c r="N80" s="5"/>
      <c r="O80" s="151"/>
      <c r="P80" s="151"/>
    </row>
    <row r="81" spans="1:16" ht="15" thickBot="1">
      <c r="A81" s="57" t="s">
        <v>100</v>
      </c>
      <c r="B81" s="68" t="s">
        <v>41</v>
      </c>
      <c r="C81" s="137">
        <v>4.7239130434782597</v>
      </c>
      <c r="D81" s="32">
        <v>3.6</v>
      </c>
      <c r="E81" s="33">
        <v>6</v>
      </c>
      <c r="F81" s="34">
        <v>4.3</v>
      </c>
      <c r="G81" s="35"/>
      <c r="H81" s="36">
        <v>6</v>
      </c>
      <c r="I81" s="37">
        <v>2.7</v>
      </c>
      <c r="J81" s="131"/>
      <c r="K81" s="174"/>
      <c r="L81" s="174">
        <v>3.86</v>
      </c>
      <c r="M81" s="5"/>
      <c r="N81" s="5"/>
      <c r="O81" s="151"/>
      <c r="P81" s="151"/>
    </row>
    <row r="82" spans="1:16" ht="15" thickBot="1">
      <c r="A82" s="57" t="s">
        <v>101</v>
      </c>
      <c r="B82" s="68" t="s">
        <v>41</v>
      </c>
      <c r="C82" s="137">
        <v>5.0368421052631573</v>
      </c>
      <c r="D82" s="32">
        <v>3.6</v>
      </c>
      <c r="E82" s="33">
        <v>7.5</v>
      </c>
      <c r="F82" s="34">
        <v>6.7166666666666659</v>
      </c>
      <c r="G82" s="35"/>
      <c r="H82" s="36">
        <v>6.75</v>
      </c>
      <c r="I82" s="37" t="s">
        <v>255</v>
      </c>
      <c r="J82" s="131"/>
      <c r="K82" s="174"/>
      <c r="L82" s="174"/>
      <c r="M82" s="5"/>
      <c r="N82" s="5"/>
      <c r="O82" s="151"/>
      <c r="P82" s="151"/>
    </row>
    <row r="83" spans="1:16" ht="15" thickBot="1">
      <c r="A83" s="57" t="s">
        <v>102</v>
      </c>
      <c r="B83" s="68" t="s">
        <v>41</v>
      </c>
      <c r="C83" s="137">
        <v>4.9307692307692301</v>
      </c>
      <c r="D83" s="32">
        <v>3.6</v>
      </c>
      <c r="E83" s="33">
        <v>5.9</v>
      </c>
      <c r="F83" s="34">
        <v>6.3250000000000002</v>
      </c>
      <c r="G83" s="35"/>
      <c r="H83" s="36">
        <v>6.75</v>
      </c>
      <c r="I83" s="37" t="s">
        <v>255</v>
      </c>
      <c r="J83" s="131"/>
      <c r="K83" s="174"/>
      <c r="L83" s="174"/>
      <c r="M83" s="5"/>
      <c r="N83" s="5"/>
      <c r="O83" s="151"/>
      <c r="P83" s="151"/>
    </row>
    <row r="84" spans="1:16" ht="15" thickBot="1">
      <c r="A84" s="57" t="s">
        <v>103</v>
      </c>
      <c r="B84" s="68" t="s">
        <v>41</v>
      </c>
      <c r="C84" s="137">
        <v>8.0333333333333332</v>
      </c>
      <c r="D84" s="32">
        <v>4.5999999999999996</v>
      </c>
      <c r="E84" s="33">
        <v>10</v>
      </c>
      <c r="F84" s="34" t="s">
        <v>255</v>
      </c>
      <c r="G84" s="35"/>
      <c r="H84" s="36"/>
      <c r="I84" s="37" t="s">
        <v>255</v>
      </c>
      <c r="J84" s="131"/>
      <c r="K84" s="174"/>
      <c r="L84" s="174"/>
      <c r="M84" s="5"/>
      <c r="N84" s="5"/>
      <c r="O84" s="151"/>
      <c r="P84" s="151"/>
    </row>
    <row r="85" spans="1:16" ht="15" thickBot="1">
      <c r="A85" s="57" t="s">
        <v>104</v>
      </c>
      <c r="B85" s="68" t="s">
        <v>44</v>
      </c>
      <c r="C85" s="137">
        <v>2.2000000000000002</v>
      </c>
      <c r="D85" s="32"/>
      <c r="E85" s="33"/>
      <c r="F85" s="34">
        <v>2.75</v>
      </c>
      <c r="G85" s="35"/>
      <c r="H85" s="36">
        <v>2.2000000000000002</v>
      </c>
      <c r="I85" s="37" t="s">
        <v>255</v>
      </c>
      <c r="J85" s="131"/>
      <c r="K85" s="174"/>
      <c r="L85" s="174">
        <v>1.33</v>
      </c>
      <c r="M85" s="5"/>
      <c r="N85" s="5"/>
      <c r="O85" s="151"/>
      <c r="P85" s="151"/>
    </row>
    <row r="86" spans="1:16" ht="15" thickBot="1">
      <c r="A86" s="57" t="s">
        <v>105</v>
      </c>
      <c r="B86" s="68" t="s">
        <v>41</v>
      </c>
      <c r="C86" s="137" t="s">
        <v>255</v>
      </c>
      <c r="D86" s="32"/>
      <c r="E86" s="33"/>
      <c r="F86" s="34">
        <v>3.7</v>
      </c>
      <c r="G86" s="35"/>
      <c r="H86" s="36">
        <v>3.7</v>
      </c>
      <c r="I86" s="37" t="s">
        <v>255</v>
      </c>
      <c r="J86" s="131"/>
      <c r="K86" s="174"/>
      <c r="L86" s="174">
        <v>2.31</v>
      </c>
      <c r="M86" s="5"/>
      <c r="N86" s="5"/>
      <c r="O86" s="151"/>
      <c r="P86" s="151"/>
    </row>
    <row r="87" spans="1:16" ht="15" thickBot="1">
      <c r="A87" s="57" t="s">
        <v>106</v>
      </c>
      <c r="B87" s="68" t="s">
        <v>44</v>
      </c>
      <c r="C87" s="137" t="s">
        <v>255</v>
      </c>
      <c r="D87" s="32" t="s">
        <v>255</v>
      </c>
      <c r="E87" s="33" t="s">
        <v>255</v>
      </c>
      <c r="F87" s="34" t="s">
        <v>255</v>
      </c>
      <c r="G87" s="35" t="s">
        <v>255</v>
      </c>
      <c r="H87" s="36" t="s">
        <v>255</v>
      </c>
      <c r="I87" s="37" t="s">
        <v>255</v>
      </c>
      <c r="J87" s="131"/>
      <c r="K87" s="174"/>
      <c r="L87" s="174">
        <v>3.62</v>
      </c>
      <c r="M87" s="5"/>
      <c r="N87" s="5"/>
      <c r="O87" s="151"/>
      <c r="P87" s="151"/>
    </row>
    <row r="88" spans="1:16" ht="15" thickBot="1">
      <c r="A88" s="57" t="s">
        <v>107</v>
      </c>
      <c r="B88" s="68" t="s">
        <v>41</v>
      </c>
      <c r="C88" s="137" t="s">
        <v>255</v>
      </c>
      <c r="D88" s="32" t="s">
        <v>255</v>
      </c>
      <c r="E88" s="33" t="s">
        <v>255</v>
      </c>
      <c r="F88" s="34" t="s">
        <v>255</v>
      </c>
      <c r="G88" s="35" t="s">
        <v>255</v>
      </c>
      <c r="H88" s="36" t="s">
        <v>255</v>
      </c>
      <c r="I88" s="37" t="s">
        <v>255</v>
      </c>
      <c r="J88" s="131"/>
      <c r="K88" s="174"/>
      <c r="L88" s="174"/>
      <c r="M88" s="5"/>
      <c r="N88" s="5"/>
      <c r="O88" s="151"/>
      <c r="P88" s="151"/>
    </row>
    <row r="89" spans="1:16" ht="15" thickBot="1">
      <c r="A89" s="57" t="s">
        <v>210</v>
      </c>
      <c r="B89" s="68" t="s">
        <v>41</v>
      </c>
      <c r="C89" s="137">
        <v>4.4111111111111114</v>
      </c>
      <c r="D89" s="32">
        <v>3.5</v>
      </c>
      <c r="E89" s="33">
        <v>8</v>
      </c>
      <c r="F89" s="34">
        <v>4.5</v>
      </c>
      <c r="G89" s="35"/>
      <c r="H89" s="36">
        <v>4.5</v>
      </c>
      <c r="I89" s="37" t="s">
        <v>255</v>
      </c>
      <c r="J89" s="131"/>
      <c r="K89" s="174"/>
      <c r="L89" s="174"/>
      <c r="M89" s="5"/>
      <c r="N89" s="5"/>
      <c r="O89" s="151"/>
      <c r="P89" s="151"/>
    </row>
    <row r="90" spans="1:16" ht="15" thickBot="1">
      <c r="A90" s="57" t="s">
        <v>108</v>
      </c>
      <c r="B90" s="68" t="s">
        <v>109</v>
      </c>
      <c r="C90" s="137">
        <v>1.1466666666666667</v>
      </c>
      <c r="D90" s="32">
        <v>1</v>
      </c>
      <c r="E90" s="33">
        <v>1.3</v>
      </c>
      <c r="F90" s="34">
        <v>1.625</v>
      </c>
      <c r="G90" s="35"/>
      <c r="H90" s="36">
        <v>1.3</v>
      </c>
      <c r="I90" s="37">
        <v>0.95</v>
      </c>
      <c r="J90" s="131"/>
      <c r="K90" s="174"/>
      <c r="L90" s="174"/>
      <c r="M90" s="5"/>
      <c r="N90" s="5"/>
      <c r="O90" s="151"/>
      <c r="P90" s="151"/>
    </row>
    <row r="91" spans="1:16" ht="15" thickBot="1">
      <c r="A91" s="57" t="s">
        <v>110</v>
      </c>
      <c r="B91" s="68" t="s">
        <v>109</v>
      </c>
      <c r="C91" s="137">
        <v>1.1400000000000001</v>
      </c>
      <c r="D91" s="32">
        <v>1</v>
      </c>
      <c r="E91" s="33">
        <v>1.3</v>
      </c>
      <c r="F91" s="34">
        <v>1.625</v>
      </c>
      <c r="G91" s="35"/>
      <c r="H91" s="36">
        <v>1.3</v>
      </c>
      <c r="I91" s="37">
        <v>0.95</v>
      </c>
      <c r="J91" s="131"/>
      <c r="K91" s="174"/>
      <c r="L91" s="174"/>
      <c r="M91" s="5"/>
      <c r="N91" s="5"/>
      <c r="O91" s="151"/>
      <c r="P91" s="151"/>
    </row>
    <row r="92" spans="1:16" ht="15" thickBot="1">
      <c r="A92" s="57" t="s">
        <v>111</v>
      </c>
      <c r="B92" s="68" t="s">
        <v>109</v>
      </c>
      <c r="C92" s="137" t="s">
        <v>255</v>
      </c>
      <c r="D92" s="32" t="s">
        <v>255</v>
      </c>
      <c r="E92" s="33" t="s">
        <v>255</v>
      </c>
      <c r="F92" s="34" t="s">
        <v>255</v>
      </c>
      <c r="G92" s="35" t="s">
        <v>255</v>
      </c>
      <c r="H92" s="36" t="s">
        <v>255</v>
      </c>
      <c r="I92" s="37" t="s">
        <v>255</v>
      </c>
      <c r="J92" s="131"/>
      <c r="K92" s="174"/>
      <c r="L92" s="174"/>
      <c r="M92" s="5"/>
      <c r="N92" s="5"/>
      <c r="O92" s="151"/>
      <c r="P92" s="151"/>
    </row>
    <row r="93" spans="1:16" ht="15" thickBot="1">
      <c r="A93" s="57" t="s">
        <v>112</v>
      </c>
      <c r="B93" s="68" t="s">
        <v>109</v>
      </c>
      <c r="C93" s="137">
        <v>1.1285714285714286</v>
      </c>
      <c r="D93" s="32">
        <v>1</v>
      </c>
      <c r="E93" s="33">
        <v>1.3</v>
      </c>
      <c r="F93" s="34">
        <v>1.625</v>
      </c>
      <c r="G93" s="35"/>
      <c r="H93" s="36">
        <v>1.3</v>
      </c>
      <c r="I93" s="37">
        <v>0.95</v>
      </c>
      <c r="J93" s="131"/>
      <c r="K93" s="174"/>
      <c r="L93" s="174"/>
      <c r="M93" s="5"/>
      <c r="N93" s="5"/>
      <c r="O93" s="151"/>
      <c r="P93" s="151"/>
    </row>
    <row r="94" spans="1:16" ht="15" thickBot="1">
      <c r="A94" s="57" t="s">
        <v>113</v>
      </c>
      <c r="B94" s="68" t="s">
        <v>41</v>
      </c>
      <c r="C94" s="137" t="s">
        <v>255</v>
      </c>
      <c r="D94" s="32" t="s">
        <v>255</v>
      </c>
      <c r="E94" s="33" t="s">
        <v>255</v>
      </c>
      <c r="F94" s="34" t="s">
        <v>255</v>
      </c>
      <c r="G94" s="35" t="s">
        <v>255</v>
      </c>
      <c r="H94" s="36" t="s">
        <v>255</v>
      </c>
      <c r="I94" s="37" t="s">
        <v>255</v>
      </c>
      <c r="J94" s="131"/>
      <c r="K94" s="174"/>
      <c r="L94" s="174"/>
      <c r="M94" s="5"/>
      <c r="N94" s="5"/>
      <c r="O94" s="151"/>
      <c r="P94" s="151"/>
    </row>
    <row r="95" spans="1:16" ht="28.8" thickBot="1">
      <c r="A95" s="57" t="s">
        <v>114</v>
      </c>
      <c r="B95" s="68" t="s">
        <v>41</v>
      </c>
      <c r="C95" s="137">
        <v>12</v>
      </c>
      <c r="D95" s="32"/>
      <c r="E95" s="33"/>
      <c r="F95" s="34">
        <v>13.95</v>
      </c>
      <c r="G95" s="35"/>
      <c r="H95" s="36">
        <v>13.95</v>
      </c>
      <c r="I95" s="37" t="s">
        <v>255</v>
      </c>
      <c r="J95" s="131"/>
      <c r="K95" s="174"/>
      <c r="L95" s="174"/>
      <c r="M95" s="5"/>
      <c r="N95" s="5"/>
      <c r="O95" s="151"/>
      <c r="P95" s="151"/>
    </row>
    <row r="96" spans="1:16" ht="15" thickBot="1">
      <c r="A96" s="57" t="s">
        <v>115</v>
      </c>
      <c r="B96" s="68" t="s">
        <v>109</v>
      </c>
      <c r="C96" s="137" t="s">
        <v>255</v>
      </c>
      <c r="D96" s="32" t="s">
        <v>255</v>
      </c>
      <c r="E96" s="33" t="s">
        <v>255</v>
      </c>
      <c r="F96" s="34" t="s">
        <v>255</v>
      </c>
      <c r="G96" s="35" t="s">
        <v>255</v>
      </c>
      <c r="H96" s="36" t="s">
        <v>255</v>
      </c>
      <c r="I96" s="37" t="s">
        <v>255</v>
      </c>
      <c r="J96" s="131"/>
      <c r="K96" s="174"/>
      <c r="L96" s="174"/>
      <c r="M96" s="5"/>
      <c r="N96" s="5"/>
      <c r="O96" s="151"/>
      <c r="P96" s="151"/>
    </row>
    <row r="97" spans="1:16" ht="15" thickBot="1">
      <c r="A97" s="57" t="s">
        <v>116</v>
      </c>
      <c r="B97" s="68" t="s">
        <v>41</v>
      </c>
      <c r="C97" s="137" t="s">
        <v>255</v>
      </c>
      <c r="D97" s="32" t="s">
        <v>255</v>
      </c>
      <c r="E97" s="33" t="s">
        <v>255</v>
      </c>
      <c r="F97" s="34" t="s">
        <v>255</v>
      </c>
      <c r="G97" s="35" t="s">
        <v>255</v>
      </c>
      <c r="H97" s="36" t="s">
        <v>255</v>
      </c>
      <c r="I97" s="37" t="s">
        <v>255</v>
      </c>
      <c r="J97" s="131"/>
      <c r="K97" s="174"/>
      <c r="L97" s="174"/>
      <c r="M97" s="5"/>
      <c r="N97" s="5"/>
      <c r="O97" s="151"/>
      <c r="P97" s="151"/>
    </row>
    <row r="98" spans="1:16" ht="15" thickBot="1">
      <c r="A98" s="57" t="s">
        <v>116</v>
      </c>
      <c r="B98" s="68" t="s">
        <v>44</v>
      </c>
      <c r="C98" s="137" t="s">
        <v>255</v>
      </c>
      <c r="D98" s="32" t="s">
        <v>255</v>
      </c>
      <c r="E98" s="33" t="s">
        <v>255</v>
      </c>
      <c r="F98" s="34" t="s">
        <v>255</v>
      </c>
      <c r="G98" s="35" t="s">
        <v>255</v>
      </c>
      <c r="H98" s="36" t="s">
        <v>255</v>
      </c>
      <c r="I98" s="37" t="s">
        <v>255</v>
      </c>
      <c r="J98" s="131"/>
      <c r="K98" s="174"/>
      <c r="L98" s="174"/>
      <c r="M98" s="5"/>
      <c r="N98" s="5"/>
      <c r="O98" s="151"/>
      <c r="P98" s="151"/>
    </row>
    <row r="99" spans="1:16" ht="15" thickBot="1">
      <c r="A99" s="57" t="s">
        <v>211</v>
      </c>
      <c r="B99" s="68" t="s">
        <v>109</v>
      </c>
      <c r="C99" s="137">
        <v>1</v>
      </c>
      <c r="D99" s="32"/>
      <c r="E99" s="33"/>
      <c r="F99" s="34">
        <v>0.8</v>
      </c>
      <c r="G99" s="35"/>
      <c r="H99" s="36">
        <v>0.8</v>
      </c>
      <c r="I99" s="37" t="s">
        <v>255</v>
      </c>
      <c r="J99" s="131"/>
      <c r="K99" s="174"/>
      <c r="L99" s="174"/>
      <c r="M99" s="5"/>
      <c r="N99" s="5"/>
      <c r="O99" s="151"/>
      <c r="P99" s="151"/>
    </row>
    <row r="100" spans="1:16" ht="15" thickBot="1">
      <c r="A100" s="57" t="s">
        <v>117</v>
      </c>
      <c r="B100" s="68" t="s">
        <v>109</v>
      </c>
      <c r="C100" s="137" t="s">
        <v>255</v>
      </c>
      <c r="D100" s="32" t="s">
        <v>255</v>
      </c>
      <c r="E100" s="33" t="s">
        <v>255</v>
      </c>
      <c r="F100" s="34" t="s">
        <v>255</v>
      </c>
      <c r="G100" s="35" t="s">
        <v>255</v>
      </c>
      <c r="H100" s="36" t="s">
        <v>255</v>
      </c>
      <c r="I100" s="37" t="s">
        <v>255</v>
      </c>
      <c r="J100" s="131"/>
      <c r="K100" s="174"/>
      <c r="L100" s="174"/>
      <c r="M100" s="5"/>
      <c r="N100" s="5"/>
      <c r="O100" s="151"/>
      <c r="P100" s="151"/>
    </row>
    <row r="101" spans="1:16" ht="15" thickBot="1">
      <c r="A101" s="57" t="s">
        <v>118</v>
      </c>
      <c r="B101" s="68" t="s">
        <v>41</v>
      </c>
      <c r="C101" s="137">
        <v>7.5333333333333332</v>
      </c>
      <c r="D101" s="32">
        <v>5</v>
      </c>
      <c r="E101" s="33">
        <v>10</v>
      </c>
      <c r="F101" s="34">
        <v>7.2</v>
      </c>
      <c r="G101" s="35"/>
      <c r="H101" s="36">
        <v>10</v>
      </c>
      <c r="I101" s="37">
        <v>4</v>
      </c>
      <c r="J101" s="131"/>
      <c r="K101" s="174"/>
      <c r="L101" s="174">
        <v>5.84</v>
      </c>
      <c r="M101" s="5"/>
      <c r="N101" s="5"/>
      <c r="O101" s="151"/>
      <c r="P101" s="151"/>
    </row>
    <row r="102" spans="1:16" ht="15" thickBot="1">
      <c r="A102" s="57" t="s">
        <v>119</v>
      </c>
      <c r="B102" s="68" t="s">
        <v>41</v>
      </c>
      <c r="C102" s="137">
        <v>3.2</v>
      </c>
      <c r="D102" s="32">
        <v>2.5</v>
      </c>
      <c r="E102" s="33">
        <v>3.9</v>
      </c>
      <c r="F102" s="34">
        <v>3.9</v>
      </c>
      <c r="G102" s="35"/>
      <c r="H102" s="36">
        <v>3.9</v>
      </c>
      <c r="I102" s="37" t="s">
        <v>255</v>
      </c>
      <c r="J102" s="131"/>
      <c r="K102" s="174"/>
      <c r="L102" s="174">
        <v>1.97</v>
      </c>
      <c r="M102" s="5"/>
      <c r="N102" s="5"/>
      <c r="O102" s="151"/>
      <c r="P102" s="151"/>
    </row>
    <row r="103" spans="1:16" ht="15" thickBot="1">
      <c r="A103" s="57" t="s">
        <v>120</v>
      </c>
      <c r="B103" s="68" t="s">
        <v>41</v>
      </c>
      <c r="C103" s="137">
        <v>3.3868421526315999</v>
      </c>
      <c r="D103" s="32">
        <v>2.5</v>
      </c>
      <c r="E103" s="33">
        <v>4.5</v>
      </c>
      <c r="F103" s="34">
        <v>2.8779999999999997</v>
      </c>
      <c r="G103" s="35"/>
      <c r="H103" s="36">
        <v>3.6</v>
      </c>
      <c r="I103" s="37">
        <v>2.2000000000000002</v>
      </c>
      <c r="J103" s="131"/>
      <c r="K103" s="174"/>
      <c r="L103" s="174">
        <v>1.94</v>
      </c>
      <c r="M103" s="5"/>
      <c r="N103" s="5"/>
      <c r="O103" s="151"/>
      <c r="P103" s="151"/>
    </row>
    <row r="104" spans="1:16" ht="15" thickBot="1">
      <c r="A104" s="57" t="s">
        <v>121</v>
      </c>
      <c r="B104" s="68" t="s">
        <v>41</v>
      </c>
      <c r="C104" s="137">
        <v>3.8</v>
      </c>
      <c r="D104" s="32">
        <v>2.5</v>
      </c>
      <c r="E104" s="33">
        <v>4.5</v>
      </c>
      <c r="F104" s="34">
        <v>2.9</v>
      </c>
      <c r="G104" s="35"/>
      <c r="H104" s="36">
        <v>2.9</v>
      </c>
      <c r="I104" s="37" t="s">
        <v>255</v>
      </c>
      <c r="J104" s="131"/>
      <c r="K104" s="174"/>
      <c r="L104" s="174">
        <v>3.43</v>
      </c>
      <c r="M104" s="5"/>
      <c r="N104" s="5"/>
      <c r="O104" s="151"/>
      <c r="P104" s="151"/>
    </row>
    <row r="105" spans="1:16" ht="18.600000000000001" thickBot="1">
      <c r="A105" s="57" t="s">
        <v>262</v>
      </c>
      <c r="B105" s="68" t="s">
        <v>41</v>
      </c>
      <c r="C105" s="137">
        <v>4.2200000000000006</v>
      </c>
      <c r="D105" s="32">
        <v>3.1</v>
      </c>
      <c r="E105" s="33">
        <v>5.2</v>
      </c>
      <c r="F105" s="75">
        <v>4.333333333333</v>
      </c>
      <c r="G105" s="76"/>
      <c r="H105" s="77">
        <v>6.2</v>
      </c>
      <c r="I105" s="39">
        <v>3.8</v>
      </c>
      <c r="J105" s="161"/>
      <c r="K105" s="186"/>
      <c r="L105" s="186">
        <v>3.5</v>
      </c>
      <c r="M105" s="158"/>
      <c r="N105" s="5"/>
      <c r="O105" s="151"/>
      <c r="P105" s="151"/>
    </row>
    <row r="106" spans="1:16" ht="15" thickBot="1">
      <c r="A106" s="190" t="s">
        <v>122</v>
      </c>
      <c r="B106" s="191" t="s">
        <v>41</v>
      </c>
      <c r="C106" s="137" t="s">
        <v>255</v>
      </c>
      <c r="D106" s="32" t="s">
        <v>255</v>
      </c>
      <c r="E106" s="33" t="s">
        <v>255</v>
      </c>
      <c r="F106" s="75" t="s">
        <v>255</v>
      </c>
      <c r="G106" s="76" t="s">
        <v>255</v>
      </c>
      <c r="H106" s="77" t="s">
        <v>255</v>
      </c>
      <c r="I106" s="39" t="s">
        <v>255</v>
      </c>
      <c r="J106" s="161"/>
      <c r="K106" s="186"/>
      <c r="L106" s="186"/>
      <c r="M106" s="5"/>
      <c r="N106" s="5"/>
      <c r="O106" s="151"/>
      <c r="P106" s="151"/>
    </row>
    <row r="107" spans="1:16" ht="36.6" thickBot="1">
      <c r="A107" s="163" t="s">
        <v>123</v>
      </c>
      <c r="B107" s="192"/>
      <c r="C107" s="193" t="s">
        <v>255</v>
      </c>
      <c r="D107" s="193" t="s">
        <v>255</v>
      </c>
      <c r="E107" s="193" t="s">
        <v>255</v>
      </c>
      <c r="F107" s="193" t="s">
        <v>255</v>
      </c>
      <c r="G107" s="193" t="s">
        <v>255</v>
      </c>
      <c r="H107" s="193" t="s">
        <v>255</v>
      </c>
      <c r="I107" s="193" t="s">
        <v>255</v>
      </c>
      <c r="J107" s="193"/>
      <c r="K107" s="194"/>
      <c r="L107" s="195"/>
      <c r="M107" s="5"/>
      <c r="N107" s="5"/>
      <c r="O107" s="151"/>
      <c r="P107" s="151"/>
    </row>
    <row r="108" spans="1:16" ht="28.8" thickBot="1">
      <c r="A108" s="138" t="s">
        <v>263</v>
      </c>
      <c r="B108" s="139" t="s">
        <v>124</v>
      </c>
      <c r="C108" s="140">
        <v>9</v>
      </c>
      <c r="D108" s="78"/>
      <c r="E108" s="79"/>
      <c r="F108" s="80" t="s">
        <v>255</v>
      </c>
      <c r="G108" s="81"/>
      <c r="H108" s="82"/>
      <c r="I108" s="40" t="s">
        <v>255</v>
      </c>
      <c r="J108" s="141"/>
      <c r="K108" s="187"/>
      <c r="L108" s="187"/>
      <c r="M108" s="5"/>
      <c r="N108" s="5"/>
      <c r="O108" s="151"/>
      <c r="P108" s="151"/>
    </row>
    <row r="109" spans="1:16" ht="15" thickBot="1">
      <c r="A109" s="57" t="s">
        <v>125</v>
      </c>
      <c r="B109" s="68" t="s">
        <v>41</v>
      </c>
      <c r="C109" s="137">
        <v>10</v>
      </c>
      <c r="D109" s="32">
        <v>5</v>
      </c>
      <c r="E109" s="33">
        <v>15</v>
      </c>
      <c r="F109" s="34" t="s">
        <v>255</v>
      </c>
      <c r="G109" s="35"/>
      <c r="H109" s="36"/>
      <c r="I109" s="37" t="s">
        <v>255</v>
      </c>
      <c r="J109" s="131"/>
      <c r="K109" s="174"/>
      <c r="L109" s="174"/>
      <c r="M109" s="5"/>
      <c r="N109" s="5"/>
      <c r="O109" s="151"/>
      <c r="P109" s="151"/>
    </row>
    <row r="110" spans="1:16" ht="15" thickBot="1">
      <c r="A110" s="57" t="s">
        <v>126</v>
      </c>
      <c r="B110" s="68" t="s">
        <v>41</v>
      </c>
      <c r="C110" s="137">
        <v>14.5</v>
      </c>
      <c r="D110" s="32">
        <v>14</v>
      </c>
      <c r="E110" s="33">
        <v>15</v>
      </c>
      <c r="F110" s="34" t="s">
        <v>255</v>
      </c>
      <c r="G110" s="35"/>
      <c r="H110" s="36"/>
      <c r="I110" s="37" t="s">
        <v>255</v>
      </c>
      <c r="J110" s="131"/>
      <c r="K110" s="174"/>
      <c r="L110" s="174"/>
      <c r="M110" s="5"/>
      <c r="N110" s="5"/>
      <c r="O110" s="151"/>
      <c r="P110" s="151"/>
    </row>
    <row r="111" spans="1:16" ht="15" thickBot="1">
      <c r="A111" s="57" t="s">
        <v>127</v>
      </c>
      <c r="B111" s="68" t="s">
        <v>41</v>
      </c>
      <c r="C111" s="137">
        <v>26.666666666666668</v>
      </c>
      <c r="D111" s="32">
        <v>10</v>
      </c>
      <c r="E111" s="33">
        <v>40</v>
      </c>
      <c r="F111" s="34" t="s">
        <v>255</v>
      </c>
      <c r="G111" s="35"/>
      <c r="H111" s="36"/>
      <c r="I111" s="37" t="s">
        <v>255</v>
      </c>
      <c r="J111" s="131"/>
      <c r="K111" s="174"/>
      <c r="L111" s="174"/>
      <c r="M111" s="5"/>
      <c r="N111" s="5"/>
      <c r="O111" s="151"/>
      <c r="P111" s="151"/>
    </row>
    <row r="112" spans="1:16" ht="15" thickBot="1">
      <c r="A112" s="57" t="s">
        <v>128</v>
      </c>
      <c r="B112" s="68" t="s">
        <v>41</v>
      </c>
      <c r="C112" s="137" t="s">
        <v>255</v>
      </c>
      <c r="D112" s="32" t="s">
        <v>255</v>
      </c>
      <c r="E112" s="33" t="s">
        <v>255</v>
      </c>
      <c r="F112" s="34" t="s">
        <v>255</v>
      </c>
      <c r="G112" s="35"/>
      <c r="H112" s="36"/>
      <c r="I112" s="37" t="s">
        <v>255</v>
      </c>
      <c r="J112" s="131"/>
      <c r="K112" s="174"/>
      <c r="L112" s="174"/>
      <c r="M112" s="5"/>
      <c r="N112" s="5"/>
      <c r="O112" s="151"/>
      <c r="P112" s="151"/>
    </row>
    <row r="113" spans="1:16" ht="15" thickBot="1">
      <c r="A113" s="57" t="s">
        <v>129</v>
      </c>
      <c r="B113" s="68" t="s">
        <v>41</v>
      </c>
      <c r="C113" s="137">
        <v>3.2</v>
      </c>
      <c r="D113" s="32">
        <v>3.2</v>
      </c>
      <c r="E113" s="33">
        <v>3.2</v>
      </c>
      <c r="F113" s="34" t="s">
        <v>255</v>
      </c>
      <c r="G113" s="35"/>
      <c r="H113" s="36"/>
      <c r="I113" s="37" t="s">
        <v>255</v>
      </c>
      <c r="J113" s="131"/>
      <c r="K113" s="174"/>
      <c r="L113" s="174"/>
      <c r="M113" s="5"/>
      <c r="N113" s="5"/>
      <c r="O113" s="151"/>
      <c r="P113" s="151"/>
    </row>
    <row r="114" spans="1:16" ht="15" thickBot="1">
      <c r="A114" s="57" t="s">
        <v>130</v>
      </c>
      <c r="B114" s="68" t="s">
        <v>41</v>
      </c>
      <c r="C114" s="137">
        <v>3.5</v>
      </c>
      <c r="D114" s="32">
        <v>2.5</v>
      </c>
      <c r="E114" s="33">
        <v>4</v>
      </c>
      <c r="F114" s="34" t="s">
        <v>255</v>
      </c>
      <c r="G114" s="35"/>
      <c r="H114" s="36"/>
      <c r="I114" s="37" t="s">
        <v>255</v>
      </c>
      <c r="J114" s="131"/>
      <c r="K114" s="174"/>
      <c r="L114" s="174"/>
      <c r="M114" s="5"/>
      <c r="N114" s="5"/>
      <c r="O114" s="151"/>
      <c r="P114" s="151"/>
    </row>
    <row r="115" spans="1:16" ht="15" thickBot="1">
      <c r="A115" s="57" t="s">
        <v>131</v>
      </c>
      <c r="B115" s="68" t="s">
        <v>41</v>
      </c>
      <c r="C115" s="137" t="s">
        <v>255</v>
      </c>
      <c r="D115" s="32" t="s">
        <v>255</v>
      </c>
      <c r="E115" s="33" t="s">
        <v>255</v>
      </c>
      <c r="F115" s="34" t="s">
        <v>255</v>
      </c>
      <c r="G115" s="35" t="s">
        <v>255</v>
      </c>
      <c r="H115" s="36" t="s">
        <v>255</v>
      </c>
      <c r="I115" s="37" t="s">
        <v>255</v>
      </c>
      <c r="J115" s="131"/>
      <c r="K115" s="174"/>
      <c r="L115" s="174"/>
      <c r="M115" s="5"/>
      <c r="N115" s="5"/>
      <c r="O115" s="151"/>
      <c r="P115" s="151"/>
    </row>
    <row r="116" spans="1:16" ht="15" thickBot="1">
      <c r="A116" s="57" t="s">
        <v>132</v>
      </c>
      <c r="B116" s="68" t="s">
        <v>41</v>
      </c>
      <c r="C116" s="137">
        <v>3.2</v>
      </c>
      <c r="D116" s="32"/>
      <c r="E116" s="33"/>
      <c r="F116" s="34" t="s">
        <v>255</v>
      </c>
      <c r="G116" s="35"/>
      <c r="H116" s="36"/>
      <c r="I116" s="37" t="s">
        <v>255</v>
      </c>
      <c r="J116" s="131"/>
      <c r="K116" s="174"/>
      <c r="L116" s="174"/>
      <c r="M116" s="5"/>
      <c r="N116" s="5"/>
      <c r="O116" s="151"/>
      <c r="P116" s="151"/>
    </row>
    <row r="117" spans="1:16" ht="15" thickBot="1">
      <c r="A117" s="57" t="s">
        <v>133</v>
      </c>
      <c r="B117" s="68" t="s">
        <v>41</v>
      </c>
      <c r="C117" s="137" t="s">
        <v>255</v>
      </c>
      <c r="D117" s="32" t="s">
        <v>255</v>
      </c>
      <c r="E117" s="33" t="s">
        <v>255</v>
      </c>
      <c r="F117" s="34" t="s">
        <v>255</v>
      </c>
      <c r="G117" s="35" t="s">
        <v>255</v>
      </c>
      <c r="H117" s="36" t="s">
        <v>255</v>
      </c>
      <c r="I117" s="37" t="s">
        <v>255</v>
      </c>
      <c r="J117" s="131"/>
      <c r="K117" s="174"/>
      <c r="L117" s="174"/>
      <c r="M117" s="5"/>
      <c r="N117" s="5"/>
      <c r="O117" s="151"/>
      <c r="P117" s="151"/>
    </row>
    <row r="118" spans="1:16" ht="15" thickBot="1">
      <c r="A118" s="57" t="s">
        <v>284</v>
      </c>
      <c r="B118" s="68" t="s">
        <v>41</v>
      </c>
      <c r="C118" s="137" t="s">
        <v>255</v>
      </c>
      <c r="D118" s="32" t="s">
        <v>255</v>
      </c>
      <c r="E118" s="33" t="s">
        <v>255</v>
      </c>
      <c r="F118" s="34" t="s">
        <v>255</v>
      </c>
      <c r="G118" s="35" t="s">
        <v>255</v>
      </c>
      <c r="H118" s="36" t="s">
        <v>255</v>
      </c>
      <c r="I118" s="37" t="s">
        <v>255</v>
      </c>
      <c r="J118" s="131"/>
      <c r="K118" s="174"/>
      <c r="L118" s="174"/>
      <c r="M118" s="5"/>
      <c r="N118" s="5"/>
      <c r="O118" s="151"/>
      <c r="P118" s="151"/>
    </row>
    <row r="119" spans="1:16" ht="15" thickBot="1">
      <c r="A119" s="57" t="s">
        <v>134</v>
      </c>
      <c r="B119" s="68" t="s">
        <v>44</v>
      </c>
      <c r="C119" s="137">
        <v>2.1</v>
      </c>
      <c r="D119" s="32">
        <v>2</v>
      </c>
      <c r="E119" s="33">
        <v>2.2000000000000002</v>
      </c>
      <c r="F119" s="34" t="s">
        <v>255</v>
      </c>
      <c r="G119" s="35"/>
      <c r="H119" s="36"/>
      <c r="I119" s="37" t="s">
        <v>255</v>
      </c>
      <c r="J119" s="131"/>
      <c r="K119" s="174"/>
      <c r="L119" s="174"/>
      <c r="M119" s="5"/>
      <c r="N119" s="5"/>
      <c r="O119" s="151"/>
      <c r="P119" s="151"/>
    </row>
    <row r="120" spans="1:16" ht="15" thickBot="1">
      <c r="A120" s="57" t="s">
        <v>134</v>
      </c>
      <c r="B120" s="68" t="s">
        <v>41</v>
      </c>
      <c r="C120" s="137" t="s">
        <v>255</v>
      </c>
      <c r="D120" s="32" t="s">
        <v>255</v>
      </c>
      <c r="E120" s="33" t="s">
        <v>255</v>
      </c>
      <c r="F120" s="34" t="s">
        <v>255</v>
      </c>
      <c r="G120" s="35" t="s">
        <v>255</v>
      </c>
      <c r="H120" s="36" t="s">
        <v>255</v>
      </c>
      <c r="I120" s="37" t="s">
        <v>255</v>
      </c>
      <c r="J120" s="131"/>
      <c r="K120" s="174"/>
      <c r="L120" s="174"/>
      <c r="M120" s="5"/>
      <c r="N120" s="5"/>
      <c r="O120" s="151"/>
      <c r="P120" s="151"/>
    </row>
    <row r="121" spans="1:16" ht="15" thickBot="1">
      <c r="A121" s="57" t="s">
        <v>264</v>
      </c>
      <c r="B121" s="68" t="s">
        <v>44</v>
      </c>
      <c r="C121" s="137" t="s">
        <v>255</v>
      </c>
      <c r="D121" s="32" t="s">
        <v>255</v>
      </c>
      <c r="E121" s="33" t="s">
        <v>255</v>
      </c>
      <c r="F121" s="34" t="s">
        <v>255</v>
      </c>
      <c r="G121" s="35" t="s">
        <v>255</v>
      </c>
      <c r="H121" s="36" t="s">
        <v>255</v>
      </c>
      <c r="I121" s="37" t="s">
        <v>255</v>
      </c>
      <c r="J121" s="131"/>
      <c r="K121" s="174"/>
      <c r="L121" s="174"/>
      <c r="M121" s="5"/>
      <c r="N121" s="159"/>
      <c r="O121" s="151"/>
      <c r="P121" s="151"/>
    </row>
    <row r="122" spans="1:16" ht="15" thickBot="1">
      <c r="A122" s="57" t="s">
        <v>135</v>
      </c>
      <c r="B122" s="68" t="s">
        <v>44</v>
      </c>
      <c r="C122" s="137" t="s">
        <v>255</v>
      </c>
      <c r="D122" s="32" t="s">
        <v>255</v>
      </c>
      <c r="E122" s="33" t="s">
        <v>255</v>
      </c>
      <c r="F122" s="34" t="s">
        <v>255</v>
      </c>
      <c r="G122" s="35" t="s">
        <v>255</v>
      </c>
      <c r="H122" s="36" t="s">
        <v>255</v>
      </c>
      <c r="I122" s="37" t="s">
        <v>255</v>
      </c>
      <c r="J122" s="131"/>
      <c r="K122" s="174"/>
      <c r="L122" s="174"/>
      <c r="M122" s="5"/>
      <c r="N122" s="159"/>
      <c r="O122" s="151"/>
      <c r="P122" s="151"/>
    </row>
    <row r="123" spans="1:16" ht="15" thickBot="1">
      <c r="A123" s="57" t="s">
        <v>136</v>
      </c>
      <c r="B123" s="69" t="s">
        <v>41</v>
      </c>
      <c r="C123" s="137" t="s">
        <v>255</v>
      </c>
      <c r="D123" s="32" t="s">
        <v>255</v>
      </c>
      <c r="E123" s="33" t="s">
        <v>255</v>
      </c>
      <c r="F123" s="34" t="s">
        <v>255</v>
      </c>
      <c r="G123" s="35" t="s">
        <v>255</v>
      </c>
      <c r="H123" s="36" t="s">
        <v>255</v>
      </c>
      <c r="I123" s="37" t="s">
        <v>255</v>
      </c>
      <c r="J123" s="131"/>
      <c r="K123" s="174"/>
      <c r="L123" s="174"/>
      <c r="M123" s="5"/>
      <c r="N123" s="159"/>
      <c r="O123" s="151"/>
      <c r="P123" s="151"/>
    </row>
    <row r="124" spans="1:16" ht="15" thickBot="1">
      <c r="A124" s="57" t="s">
        <v>117</v>
      </c>
      <c r="B124" s="69" t="s">
        <v>41</v>
      </c>
      <c r="C124" s="137">
        <v>3.2</v>
      </c>
      <c r="D124" s="32"/>
      <c r="E124" s="33"/>
      <c r="F124" s="34" t="s">
        <v>255</v>
      </c>
      <c r="G124" s="35"/>
      <c r="H124" s="36"/>
      <c r="I124" s="37" t="s">
        <v>255</v>
      </c>
      <c r="J124" s="131"/>
      <c r="K124" s="174"/>
      <c r="L124" s="174"/>
      <c r="M124" s="5"/>
      <c r="N124" s="159"/>
      <c r="O124" s="151"/>
      <c r="P124" s="151"/>
    </row>
    <row r="125" spans="1:16" ht="15" thickBot="1">
      <c r="A125" s="57" t="s">
        <v>137</v>
      </c>
      <c r="B125" s="69" t="s">
        <v>41</v>
      </c>
      <c r="C125" s="137" t="s">
        <v>255</v>
      </c>
      <c r="D125" s="32" t="s">
        <v>255</v>
      </c>
      <c r="E125" s="33" t="s">
        <v>255</v>
      </c>
      <c r="F125" s="34" t="s">
        <v>255</v>
      </c>
      <c r="G125" s="35" t="s">
        <v>255</v>
      </c>
      <c r="H125" s="36" t="s">
        <v>255</v>
      </c>
      <c r="I125" s="37" t="s">
        <v>255</v>
      </c>
      <c r="J125" s="131"/>
      <c r="K125" s="174"/>
      <c r="L125" s="174"/>
      <c r="M125" s="5"/>
      <c r="N125" s="159"/>
      <c r="O125" s="151"/>
      <c r="P125" s="151"/>
    </row>
    <row r="126" spans="1:16" ht="15" thickBot="1">
      <c r="A126" s="57" t="s">
        <v>138</v>
      </c>
      <c r="B126" s="69" t="s">
        <v>41</v>
      </c>
      <c r="C126" s="137" t="s">
        <v>255</v>
      </c>
      <c r="D126" s="32" t="s">
        <v>255</v>
      </c>
      <c r="E126" s="33" t="s">
        <v>255</v>
      </c>
      <c r="F126" s="34" t="s">
        <v>255</v>
      </c>
      <c r="G126" s="35" t="s">
        <v>255</v>
      </c>
      <c r="H126" s="36" t="s">
        <v>255</v>
      </c>
      <c r="I126" s="37" t="s">
        <v>255</v>
      </c>
      <c r="J126" s="131"/>
      <c r="K126" s="174"/>
      <c r="L126" s="174"/>
      <c r="M126" s="5"/>
      <c r="N126" s="159"/>
      <c r="O126" s="151"/>
      <c r="P126" s="151"/>
    </row>
    <row r="127" spans="1:16" ht="15" thickBot="1">
      <c r="A127" s="57" t="s">
        <v>139</v>
      </c>
      <c r="B127" s="69" t="s">
        <v>41</v>
      </c>
      <c r="C127" s="137" t="s">
        <v>255</v>
      </c>
      <c r="D127" s="32" t="s">
        <v>255</v>
      </c>
      <c r="E127" s="33" t="s">
        <v>255</v>
      </c>
      <c r="F127" s="34" t="s">
        <v>255</v>
      </c>
      <c r="G127" s="35" t="s">
        <v>255</v>
      </c>
      <c r="H127" s="36" t="s">
        <v>255</v>
      </c>
      <c r="I127" s="37" t="s">
        <v>255</v>
      </c>
      <c r="J127" s="131"/>
      <c r="K127" s="174"/>
      <c r="L127" s="174"/>
      <c r="M127" s="5"/>
      <c r="N127" s="159"/>
      <c r="O127" s="151"/>
      <c r="P127" s="151"/>
    </row>
    <row r="128" spans="1:16" ht="15" thickBot="1">
      <c r="A128" s="57" t="s">
        <v>140</v>
      </c>
      <c r="B128" s="69" t="s">
        <v>44</v>
      </c>
      <c r="C128" s="137" t="s">
        <v>255</v>
      </c>
      <c r="D128" s="32" t="s">
        <v>255</v>
      </c>
      <c r="E128" s="33" t="s">
        <v>255</v>
      </c>
      <c r="F128" s="34" t="s">
        <v>255</v>
      </c>
      <c r="G128" s="35" t="s">
        <v>255</v>
      </c>
      <c r="H128" s="36" t="s">
        <v>255</v>
      </c>
      <c r="I128" s="37" t="s">
        <v>255</v>
      </c>
      <c r="J128" s="131"/>
      <c r="K128" s="174"/>
      <c r="L128" s="174">
        <v>2.66</v>
      </c>
      <c r="M128" s="5"/>
      <c r="N128" s="5"/>
      <c r="O128" s="151"/>
      <c r="P128" s="151"/>
    </row>
    <row r="129" spans="1:16" ht="15" thickBot="1">
      <c r="A129" s="57" t="s">
        <v>141</v>
      </c>
      <c r="B129" s="69" t="s">
        <v>44</v>
      </c>
      <c r="C129" s="137" t="s">
        <v>255</v>
      </c>
      <c r="D129" s="32" t="s">
        <v>255</v>
      </c>
      <c r="E129" s="33" t="s">
        <v>255</v>
      </c>
      <c r="F129" s="34" t="s">
        <v>255</v>
      </c>
      <c r="G129" s="35" t="s">
        <v>255</v>
      </c>
      <c r="H129" s="36" t="s">
        <v>255</v>
      </c>
      <c r="I129" s="37" t="s">
        <v>255</v>
      </c>
      <c r="J129" s="131"/>
      <c r="K129" s="174"/>
      <c r="L129" s="174"/>
      <c r="M129" s="5"/>
      <c r="N129" s="5"/>
      <c r="O129" s="151"/>
      <c r="P129" s="151"/>
    </row>
    <row r="130" spans="1:16" ht="15" thickBot="1">
      <c r="A130" s="57" t="s">
        <v>212</v>
      </c>
      <c r="B130" s="68" t="s">
        <v>41</v>
      </c>
      <c r="C130" s="137" t="s">
        <v>255</v>
      </c>
      <c r="D130" s="32" t="s">
        <v>255</v>
      </c>
      <c r="E130" s="33" t="s">
        <v>255</v>
      </c>
      <c r="F130" s="34" t="s">
        <v>255</v>
      </c>
      <c r="G130" s="35" t="s">
        <v>255</v>
      </c>
      <c r="H130" s="36" t="s">
        <v>255</v>
      </c>
      <c r="I130" s="37" t="s">
        <v>255</v>
      </c>
      <c r="J130" s="131"/>
      <c r="K130" s="174"/>
      <c r="L130" s="174"/>
      <c r="M130" s="5"/>
      <c r="N130" s="159"/>
      <c r="O130" s="151"/>
      <c r="P130" s="151"/>
    </row>
    <row r="131" spans="1:16" ht="15" thickBot="1">
      <c r="A131" s="57" t="s">
        <v>142</v>
      </c>
      <c r="B131" s="68" t="s">
        <v>41</v>
      </c>
      <c r="C131" s="137" t="s">
        <v>255</v>
      </c>
      <c r="D131" s="32" t="s">
        <v>255</v>
      </c>
      <c r="E131" s="33" t="s">
        <v>255</v>
      </c>
      <c r="F131" s="34" t="s">
        <v>255</v>
      </c>
      <c r="G131" s="35" t="s">
        <v>255</v>
      </c>
      <c r="H131" s="36" t="s">
        <v>255</v>
      </c>
      <c r="I131" s="37" t="s">
        <v>255</v>
      </c>
      <c r="J131" s="131"/>
      <c r="K131" s="174"/>
      <c r="L131" s="174"/>
      <c r="M131" s="5"/>
      <c r="N131" s="159"/>
      <c r="O131" s="151"/>
      <c r="P131" s="151"/>
    </row>
    <row r="132" spans="1:16" ht="15" thickBot="1">
      <c r="A132" s="57" t="s">
        <v>143</v>
      </c>
      <c r="B132" s="69" t="s">
        <v>44</v>
      </c>
      <c r="C132" s="137">
        <v>1.5</v>
      </c>
      <c r="D132" s="32">
        <v>0.9</v>
      </c>
      <c r="E132" s="33">
        <v>1.5</v>
      </c>
      <c r="F132" s="34">
        <v>1.1166666666666667</v>
      </c>
      <c r="G132" s="35">
        <v>0.9</v>
      </c>
      <c r="H132" s="36">
        <v>1.5</v>
      </c>
      <c r="I132" s="37" t="s">
        <v>255</v>
      </c>
      <c r="J132" s="131"/>
      <c r="K132" s="174"/>
      <c r="L132" s="174">
        <v>1.1499999999999999</v>
      </c>
      <c r="M132" s="5"/>
      <c r="N132" s="159"/>
      <c r="O132" s="151"/>
      <c r="P132" s="151"/>
    </row>
    <row r="133" spans="1:16" ht="15" thickBot="1">
      <c r="A133" s="57" t="s">
        <v>143</v>
      </c>
      <c r="B133" s="69" t="s">
        <v>41</v>
      </c>
      <c r="C133" s="137" t="s">
        <v>255</v>
      </c>
      <c r="D133" s="32" t="s">
        <v>255</v>
      </c>
      <c r="E133" s="33" t="s">
        <v>255</v>
      </c>
      <c r="F133" s="34" t="s">
        <v>255</v>
      </c>
      <c r="G133" s="35" t="s">
        <v>255</v>
      </c>
      <c r="H133" s="36" t="s">
        <v>255</v>
      </c>
      <c r="I133" s="37" t="s">
        <v>255</v>
      </c>
      <c r="J133" s="131"/>
      <c r="K133" s="174"/>
      <c r="L133" s="174"/>
      <c r="M133" s="5"/>
      <c r="N133" s="5"/>
      <c r="O133" s="151"/>
      <c r="P133" s="151"/>
    </row>
    <row r="134" spans="1:16" ht="15" thickBot="1">
      <c r="A134" s="57" t="s">
        <v>144</v>
      </c>
      <c r="B134" s="68" t="s">
        <v>41</v>
      </c>
      <c r="C134" s="137" t="s">
        <v>255</v>
      </c>
      <c r="D134" s="32" t="s">
        <v>255</v>
      </c>
      <c r="E134" s="33" t="s">
        <v>255</v>
      </c>
      <c r="F134" s="34" t="s">
        <v>255</v>
      </c>
      <c r="G134" s="35" t="s">
        <v>255</v>
      </c>
      <c r="H134" s="36" t="s">
        <v>255</v>
      </c>
      <c r="I134" s="37" t="s">
        <v>255</v>
      </c>
      <c r="J134" s="131"/>
      <c r="K134" s="174"/>
      <c r="L134" s="174"/>
      <c r="M134" s="5"/>
      <c r="N134" s="5"/>
      <c r="O134" s="151"/>
      <c r="P134" s="151"/>
    </row>
    <row r="135" spans="1:16" ht="15" thickBot="1">
      <c r="A135" s="57" t="s">
        <v>144</v>
      </c>
      <c r="B135" s="68" t="s">
        <v>58</v>
      </c>
      <c r="C135" s="137" t="s">
        <v>255</v>
      </c>
      <c r="D135" s="32" t="s">
        <v>255</v>
      </c>
      <c r="E135" s="33" t="s">
        <v>255</v>
      </c>
      <c r="F135" s="34" t="s">
        <v>255</v>
      </c>
      <c r="G135" s="35" t="s">
        <v>255</v>
      </c>
      <c r="H135" s="36" t="s">
        <v>255</v>
      </c>
      <c r="I135" s="37" t="s">
        <v>255</v>
      </c>
      <c r="J135" s="131"/>
      <c r="K135" s="174"/>
      <c r="L135" s="174"/>
      <c r="M135" s="5"/>
      <c r="N135" s="5"/>
      <c r="O135" s="151"/>
      <c r="P135" s="151"/>
    </row>
    <row r="136" spans="1:16" ht="15" thickBot="1">
      <c r="A136" s="57" t="s">
        <v>145</v>
      </c>
      <c r="B136" s="68" t="s">
        <v>41</v>
      </c>
      <c r="C136" s="137" t="s">
        <v>255</v>
      </c>
      <c r="D136" s="32" t="s">
        <v>255</v>
      </c>
      <c r="E136" s="33" t="s">
        <v>255</v>
      </c>
      <c r="F136" s="34" t="s">
        <v>255</v>
      </c>
      <c r="G136" s="35" t="s">
        <v>255</v>
      </c>
      <c r="H136" s="36" t="s">
        <v>255</v>
      </c>
      <c r="I136" s="37" t="s">
        <v>255</v>
      </c>
      <c r="J136" s="131"/>
      <c r="K136" s="174"/>
      <c r="L136" s="174"/>
      <c r="M136" s="5"/>
      <c r="N136" s="5"/>
      <c r="O136" s="151"/>
      <c r="P136" s="151"/>
    </row>
    <row r="137" spans="1:16" ht="15" thickBot="1">
      <c r="A137" s="57" t="s">
        <v>146</v>
      </c>
      <c r="B137" s="68" t="s">
        <v>58</v>
      </c>
      <c r="C137" s="137" t="s">
        <v>255</v>
      </c>
      <c r="D137" s="32" t="s">
        <v>255</v>
      </c>
      <c r="E137" s="33" t="s">
        <v>255</v>
      </c>
      <c r="F137" s="34" t="s">
        <v>255</v>
      </c>
      <c r="G137" s="35" t="s">
        <v>255</v>
      </c>
      <c r="H137" s="36" t="s">
        <v>255</v>
      </c>
      <c r="I137" s="37" t="s">
        <v>255</v>
      </c>
      <c r="J137" s="131"/>
      <c r="K137" s="174"/>
      <c r="L137" s="174">
        <v>3.6</v>
      </c>
      <c r="M137" s="5"/>
      <c r="N137" s="5"/>
      <c r="O137" s="151"/>
      <c r="P137" s="151"/>
    </row>
    <row r="138" spans="1:16" ht="15" thickBot="1">
      <c r="A138" s="57" t="s">
        <v>265</v>
      </c>
      <c r="B138" s="68" t="s">
        <v>148</v>
      </c>
      <c r="C138" s="137" t="s">
        <v>255</v>
      </c>
      <c r="D138" s="32" t="s">
        <v>255</v>
      </c>
      <c r="E138" s="33" t="s">
        <v>255</v>
      </c>
      <c r="F138" s="34" t="s">
        <v>255</v>
      </c>
      <c r="G138" s="35" t="s">
        <v>255</v>
      </c>
      <c r="H138" s="36" t="s">
        <v>255</v>
      </c>
      <c r="I138" s="37" t="s">
        <v>255</v>
      </c>
      <c r="J138" s="131"/>
      <c r="K138" s="174"/>
      <c r="L138" s="174"/>
      <c r="M138" s="5"/>
      <c r="N138" s="5"/>
      <c r="O138" s="151"/>
      <c r="P138" s="151"/>
    </row>
    <row r="139" spans="1:16" ht="15" thickBot="1">
      <c r="A139" s="57" t="s">
        <v>147</v>
      </c>
      <c r="B139" s="68" t="s">
        <v>148</v>
      </c>
      <c r="C139" s="137">
        <v>1.19</v>
      </c>
      <c r="D139" s="32">
        <v>0.9</v>
      </c>
      <c r="E139" s="33">
        <v>2</v>
      </c>
      <c r="F139" s="34">
        <v>0.92500000000000004</v>
      </c>
      <c r="G139" s="35"/>
      <c r="H139" s="36">
        <v>0.85</v>
      </c>
      <c r="I139" s="37" t="s">
        <v>255</v>
      </c>
      <c r="J139" s="131"/>
      <c r="K139" s="174"/>
      <c r="L139" s="174"/>
      <c r="M139" s="5"/>
      <c r="N139" s="5"/>
      <c r="O139" s="151"/>
      <c r="P139" s="151"/>
    </row>
    <row r="140" spans="1:16" ht="15" thickBot="1">
      <c r="A140" s="57" t="s">
        <v>213</v>
      </c>
      <c r="B140" s="68" t="s">
        <v>41</v>
      </c>
      <c r="C140" s="137" t="s">
        <v>255</v>
      </c>
      <c r="D140" s="32" t="s">
        <v>255</v>
      </c>
      <c r="E140" s="33" t="s">
        <v>255</v>
      </c>
      <c r="F140" s="34" t="s">
        <v>255</v>
      </c>
      <c r="G140" s="35" t="s">
        <v>255</v>
      </c>
      <c r="H140" s="36" t="s">
        <v>255</v>
      </c>
      <c r="I140" s="37" t="s">
        <v>255</v>
      </c>
      <c r="J140" s="131"/>
      <c r="K140" s="174"/>
      <c r="L140" s="174"/>
      <c r="M140" s="5"/>
      <c r="N140" s="5"/>
      <c r="O140" s="151"/>
      <c r="P140" s="151"/>
    </row>
    <row r="141" spans="1:16" ht="28.8" thickBot="1">
      <c r="A141" s="57" t="s">
        <v>149</v>
      </c>
      <c r="B141" s="68" t="s">
        <v>58</v>
      </c>
      <c r="C141" s="137" t="s">
        <v>255</v>
      </c>
      <c r="D141" s="32" t="s">
        <v>255</v>
      </c>
      <c r="E141" s="33" t="s">
        <v>255</v>
      </c>
      <c r="F141" s="34" t="s">
        <v>255</v>
      </c>
      <c r="G141" s="35" t="s">
        <v>255</v>
      </c>
      <c r="H141" s="36" t="s">
        <v>255</v>
      </c>
      <c r="I141" s="37" t="s">
        <v>255</v>
      </c>
      <c r="J141" s="131"/>
      <c r="K141" s="174"/>
      <c r="L141" s="174"/>
      <c r="M141" s="5"/>
      <c r="N141" s="5"/>
      <c r="O141" s="151"/>
      <c r="P141" s="151"/>
    </row>
    <row r="142" spans="1:16" ht="28.8" thickBot="1">
      <c r="A142" s="210" t="s">
        <v>214</v>
      </c>
      <c r="B142" s="68" t="s">
        <v>41</v>
      </c>
      <c r="C142" s="137" t="s">
        <v>255</v>
      </c>
      <c r="D142" s="32" t="s">
        <v>255</v>
      </c>
      <c r="E142" s="33" t="s">
        <v>255</v>
      </c>
      <c r="F142" s="34" t="s">
        <v>255</v>
      </c>
      <c r="G142" s="35" t="s">
        <v>255</v>
      </c>
      <c r="H142" s="36" t="s">
        <v>255</v>
      </c>
      <c r="I142" s="37" t="s">
        <v>255</v>
      </c>
      <c r="J142" s="131"/>
      <c r="K142" s="174"/>
      <c r="L142" s="174"/>
      <c r="M142" s="5"/>
      <c r="N142" s="5"/>
      <c r="O142" s="151"/>
      <c r="P142" s="151"/>
    </row>
    <row r="143" spans="1:16" ht="30" customHeight="1" thickBot="1">
      <c r="A143" s="128" t="s">
        <v>272</v>
      </c>
      <c r="B143" s="68" t="s">
        <v>44</v>
      </c>
      <c r="C143" s="137" t="s">
        <v>255</v>
      </c>
      <c r="D143" s="32" t="s">
        <v>255</v>
      </c>
      <c r="E143" s="33" t="s">
        <v>255</v>
      </c>
      <c r="F143" s="34" t="s">
        <v>255</v>
      </c>
      <c r="G143" s="35" t="s">
        <v>255</v>
      </c>
      <c r="H143" s="36" t="s">
        <v>255</v>
      </c>
      <c r="I143" s="37" t="s">
        <v>255</v>
      </c>
      <c r="J143" s="131"/>
      <c r="K143" s="174"/>
      <c r="L143" s="174">
        <v>2.46</v>
      </c>
      <c r="M143" s="158"/>
      <c r="N143" s="5"/>
      <c r="O143" s="151"/>
      <c r="P143" s="151"/>
    </row>
    <row r="144" spans="1:16" ht="15" thickBot="1">
      <c r="A144" s="211" t="s">
        <v>184</v>
      </c>
      <c r="B144" s="191" t="s">
        <v>41</v>
      </c>
      <c r="C144" s="137" t="s">
        <v>255</v>
      </c>
      <c r="D144" s="32" t="s">
        <v>255</v>
      </c>
      <c r="E144" s="33" t="s">
        <v>255</v>
      </c>
      <c r="F144" s="75" t="s">
        <v>255</v>
      </c>
      <c r="G144" s="76" t="s">
        <v>255</v>
      </c>
      <c r="H144" s="77" t="s">
        <v>255</v>
      </c>
      <c r="I144" s="39" t="s">
        <v>255</v>
      </c>
      <c r="J144" s="161"/>
      <c r="K144" s="186"/>
      <c r="L144" s="186">
        <v>10.35</v>
      </c>
      <c r="M144" s="5"/>
      <c r="N144" s="5"/>
      <c r="O144" s="151"/>
      <c r="P144" s="151"/>
    </row>
    <row r="145" spans="1:16" ht="18.600000000000001" thickBot="1">
      <c r="A145" s="215" t="s">
        <v>150</v>
      </c>
      <c r="B145" s="205"/>
      <c r="C145" s="196" t="s">
        <v>255</v>
      </c>
      <c r="D145" s="196" t="s">
        <v>255</v>
      </c>
      <c r="E145" s="196" t="s">
        <v>255</v>
      </c>
      <c r="F145" s="196" t="s">
        <v>255</v>
      </c>
      <c r="G145" s="196" t="s">
        <v>255</v>
      </c>
      <c r="H145" s="196" t="s">
        <v>255</v>
      </c>
      <c r="I145" s="196" t="s">
        <v>255</v>
      </c>
      <c r="J145" s="209"/>
      <c r="K145" s="207"/>
      <c r="L145" s="208"/>
      <c r="M145" s="5"/>
      <c r="N145" s="5"/>
      <c r="O145" s="151"/>
      <c r="P145" s="151"/>
    </row>
    <row r="146" spans="1:16" ht="15" thickBot="1">
      <c r="A146" s="138" t="s">
        <v>151</v>
      </c>
      <c r="B146" s="139" t="s">
        <v>41</v>
      </c>
      <c r="C146" s="140">
        <v>6.35</v>
      </c>
      <c r="D146" s="78"/>
      <c r="E146" s="79"/>
      <c r="F146" s="80" t="s">
        <v>255</v>
      </c>
      <c r="G146" s="81"/>
      <c r="H146" s="82"/>
      <c r="I146" s="40" t="s">
        <v>255</v>
      </c>
      <c r="J146" s="141"/>
      <c r="K146" s="187"/>
      <c r="L146" s="187">
        <v>4.3</v>
      </c>
      <c r="M146" s="5"/>
      <c r="N146" s="5"/>
      <c r="O146" s="151"/>
      <c r="P146" s="151"/>
    </row>
    <row r="147" spans="1:16" ht="15" thickBot="1">
      <c r="A147" s="138" t="s">
        <v>152</v>
      </c>
      <c r="B147" s="139" t="s">
        <v>41</v>
      </c>
      <c r="C147" s="140" t="s">
        <v>255</v>
      </c>
      <c r="D147" s="78" t="s">
        <v>255</v>
      </c>
      <c r="E147" s="79" t="s">
        <v>255</v>
      </c>
      <c r="F147" s="80" t="s">
        <v>255</v>
      </c>
      <c r="G147" s="81" t="s">
        <v>255</v>
      </c>
      <c r="H147" s="82" t="s">
        <v>255</v>
      </c>
      <c r="I147" s="40" t="s">
        <v>255</v>
      </c>
      <c r="J147" s="141"/>
      <c r="K147" s="187"/>
      <c r="L147" s="187"/>
      <c r="M147" s="5"/>
      <c r="N147" s="5"/>
      <c r="O147" s="151"/>
      <c r="P147" s="151"/>
    </row>
    <row r="148" spans="1:16" ht="15" thickBot="1">
      <c r="A148" s="57" t="s">
        <v>153</v>
      </c>
      <c r="B148" s="68" t="s">
        <v>41</v>
      </c>
      <c r="C148" s="137" t="s">
        <v>255</v>
      </c>
      <c r="D148" s="32" t="s">
        <v>255</v>
      </c>
      <c r="E148" s="33" t="s">
        <v>255</v>
      </c>
      <c r="F148" s="34" t="s">
        <v>255</v>
      </c>
      <c r="G148" s="35" t="s">
        <v>255</v>
      </c>
      <c r="H148" s="36" t="s">
        <v>255</v>
      </c>
      <c r="I148" s="37" t="s">
        <v>255</v>
      </c>
      <c r="J148" s="131"/>
      <c r="K148" s="174"/>
      <c r="L148" s="174"/>
      <c r="M148" s="5"/>
      <c r="N148" s="5"/>
      <c r="O148" s="151"/>
      <c r="P148" s="151"/>
    </row>
    <row r="149" spans="1:16" ht="28.8" thickBot="1">
      <c r="A149" s="57" t="s">
        <v>154</v>
      </c>
      <c r="B149" s="68" t="s">
        <v>41</v>
      </c>
      <c r="C149" s="137" t="s">
        <v>255</v>
      </c>
      <c r="D149" s="32" t="s">
        <v>255</v>
      </c>
      <c r="E149" s="33" t="s">
        <v>255</v>
      </c>
      <c r="F149" s="34" t="s">
        <v>255</v>
      </c>
      <c r="G149" s="35" t="s">
        <v>255</v>
      </c>
      <c r="H149" s="36" t="s">
        <v>255</v>
      </c>
      <c r="I149" s="37" t="s">
        <v>255</v>
      </c>
      <c r="J149" s="131"/>
      <c r="K149" s="174"/>
      <c r="L149" s="174">
        <v>9.41</v>
      </c>
      <c r="M149" s="5"/>
      <c r="N149" s="5"/>
      <c r="O149" s="151"/>
      <c r="P149" s="151"/>
    </row>
    <row r="150" spans="1:16" ht="15" thickBot="1">
      <c r="A150" s="57" t="s">
        <v>259</v>
      </c>
      <c r="B150" s="68" t="s">
        <v>80</v>
      </c>
      <c r="C150" s="137" t="s">
        <v>255</v>
      </c>
      <c r="D150" s="32" t="s">
        <v>255</v>
      </c>
      <c r="E150" s="33" t="s">
        <v>255</v>
      </c>
      <c r="F150" s="34" t="s">
        <v>255</v>
      </c>
      <c r="G150" s="35" t="s">
        <v>255</v>
      </c>
      <c r="H150" s="36" t="s">
        <v>255</v>
      </c>
      <c r="I150" s="37" t="s">
        <v>255</v>
      </c>
      <c r="J150" s="131"/>
      <c r="K150" s="174"/>
      <c r="L150" s="174">
        <v>3.7450000000000001</v>
      </c>
      <c r="M150" s="5"/>
      <c r="N150" s="5"/>
      <c r="O150" s="151"/>
      <c r="P150" s="151"/>
    </row>
    <row r="151" spans="1:16" ht="15" thickBot="1">
      <c r="A151" s="57" t="s">
        <v>215</v>
      </c>
      <c r="B151" s="68" t="s">
        <v>183</v>
      </c>
      <c r="C151" s="137" t="s">
        <v>255</v>
      </c>
      <c r="D151" s="32" t="s">
        <v>255</v>
      </c>
      <c r="E151" s="33" t="s">
        <v>255</v>
      </c>
      <c r="F151" s="34" t="s">
        <v>255</v>
      </c>
      <c r="G151" s="35" t="s">
        <v>255</v>
      </c>
      <c r="H151" s="36" t="s">
        <v>255</v>
      </c>
      <c r="I151" s="37" t="s">
        <v>255</v>
      </c>
      <c r="J151" s="131"/>
      <c r="K151" s="174"/>
      <c r="L151" s="174"/>
      <c r="M151" s="5"/>
      <c r="N151" s="5"/>
      <c r="O151" s="151"/>
      <c r="P151" s="151"/>
    </row>
    <row r="152" spans="1:16" ht="28.8" thickBot="1">
      <c r="A152" s="57" t="s">
        <v>155</v>
      </c>
      <c r="B152" s="68" t="s">
        <v>41</v>
      </c>
      <c r="C152" s="137" t="s">
        <v>255</v>
      </c>
      <c r="D152" s="32" t="s">
        <v>255</v>
      </c>
      <c r="E152" s="33" t="s">
        <v>255</v>
      </c>
      <c r="F152" s="34" t="s">
        <v>255</v>
      </c>
      <c r="G152" s="35" t="s">
        <v>255</v>
      </c>
      <c r="H152" s="36" t="s">
        <v>255</v>
      </c>
      <c r="I152" s="37" t="s">
        <v>255</v>
      </c>
      <c r="J152" s="131"/>
      <c r="K152" s="174"/>
      <c r="L152" s="174">
        <v>4.5999999999999996</v>
      </c>
      <c r="M152" s="5"/>
      <c r="N152" s="5"/>
      <c r="O152" s="151"/>
      <c r="P152" s="151"/>
    </row>
    <row r="153" spans="1:16" ht="28.8" thickBot="1">
      <c r="A153" s="57" t="s">
        <v>156</v>
      </c>
      <c r="B153" s="68" t="s">
        <v>41</v>
      </c>
      <c r="C153" s="137" t="s">
        <v>255</v>
      </c>
      <c r="D153" s="32" t="s">
        <v>255</v>
      </c>
      <c r="E153" s="33" t="s">
        <v>255</v>
      </c>
      <c r="F153" s="34" t="s">
        <v>255</v>
      </c>
      <c r="G153" s="35" t="s">
        <v>255</v>
      </c>
      <c r="H153" s="36" t="s">
        <v>255</v>
      </c>
      <c r="I153" s="37" t="s">
        <v>255</v>
      </c>
      <c r="J153" s="131"/>
      <c r="K153" s="174"/>
      <c r="L153" s="174"/>
      <c r="M153" s="5"/>
      <c r="N153" s="5"/>
      <c r="O153" s="151"/>
      <c r="P153" s="151"/>
    </row>
    <row r="154" spans="1:16" ht="15" thickBot="1">
      <c r="A154" s="57" t="s">
        <v>157</v>
      </c>
      <c r="B154" s="68" t="s">
        <v>41</v>
      </c>
      <c r="C154" s="137" t="s">
        <v>255</v>
      </c>
      <c r="D154" s="32" t="s">
        <v>255</v>
      </c>
      <c r="E154" s="33" t="s">
        <v>255</v>
      </c>
      <c r="F154" s="34" t="s">
        <v>255</v>
      </c>
      <c r="G154" s="35" t="s">
        <v>255</v>
      </c>
      <c r="H154" s="36" t="s">
        <v>255</v>
      </c>
      <c r="I154" s="37" t="s">
        <v>255</v>
      </c>
      <c r="J154" s="131"/>
      <c r="K154" s="174"/>
      <c r="L154" s="174">
        <v>4.5999999999999996</v>
      </c>
      <c r="M154" s="5"/>
      <c r="N154" s="5"/>
      <c r="O154" s="151"/>
      <c r="P154" s="151"/>
    </row>
    <row r="155" spans="1:16" ht="15" thickBot="1">
      <c r="A155" s="57" t="s">
        <v>158</v>
      </c>
      <c r="B155" s="68" t="s">
        <v>41</v>
      </c>
      <c r="C155" s="137" t="s">
        <v>255</v>
      </c>
      <c r="D155" s="32" t="s">
        <v>255</v>
      </c>
      <c r="E155" s="33" t="s">
        <v>255</v>
      </c>
      <c r="F155" s="34" t="s">
        <v>255</v>
      </c>
      <c r="G155" s="35" t="s">
        <v>255</v>
      </c>
      <c r="H155" s="36" t="s">
        <v>255</v>
      </c>
      <c r="I155" s="37" t="s">
        <v>255</v>
      </c>
      <c r="J155" s="131"/>
      <c r="K155" s="174"/>
      <c r="L155" s="174"/>
      <c r="M155" s="5"/>
      <c r="N155" s="5"/>
      <c r="O155" s="151"/>
      <c r="P155" s="151"/>
    </row>
    <row r="156" spans="1:16" ht="15" thickBot="1">
      <c r="A156" s="57" t="s">
        <v>159</v>
      </c>
      <c r="B156" s="68" t="s">
        <v>41</v>
      </c>
      <c r="C156" s="137" t="s">
        <v>255</v>
      </c>
      <c r="D156" s="32" t="s">
        <v>255</v>
      </c>
      <c r="E156" s="33" t="s">
        <v>255</v>
      </c>
      <c r="F156" s="34" t="s">
        <v>255</v>
      </c>
      <c r="G156" s="35" t="s">
        <v>255</v>
      </c>
      <c r="H156" s="36" t="s">
        <v>255</v>
      </c>
      <c r="I156" s="37" t="s">
        <v>255</v>
      </c>
      <c r="J156" s="131"/>
      <c r="K156" s="174"/>
      <c r="L156" s="174">
        <v>4.18</v>
      </c>
      <c r="M156" s="5"/>
      <c r="N156" s="5"/>
      <c r="O156" s="151"/>
    </row>
    <row r="157" spans="1:16" ht="15" thickBot="1">
      <c r="A157" s="57" t="s">
        <v>160</v>
      </c>
      <c r="B157" s="68" t="s">
        <v>41</v>
      </c>
      <c r="C157" s="137" t="s">
        <v>255</v>
      </c>
      <c r="D157" s="32" t="s">
        <v>255</v>
      </c>
      <c r="E157" s="33" t="s">
        <v>255</v>
      </c>
      <c r="F157" s="34" t="s">
        <v>255</v>
      </c>
      <c r="G157" s="35" t="s">
        <v>255</v>
      </c>
      <c r="H157" s="36" t="s">
        <v>255</v>
      </c>
      <c r="I157" s="37" t="s">
        <v>255</v>
      </c>
      <c r="J157" s="131"/>
      <c r="K157" s="174"/>
      <c r="L157" s="174"/>
      <c r="M157" s="5"/>
      <c r="N157" s="5"/>
      <c r="O157" s="151"/>
    </row>
    <row r="158" spans="1:16" ht="15" thickBot="1">
      <c r="A158" s="57" t="s">
        <v>161</v>
      </c>
      <c r="B158" s="68" t="s">
        <v>41</v>
      </c>
      <c r="C158" s="137" t="s">
        <v>255</v>
      </c>
      <c r="D158" s="32" t="s">
        <v>255</v>
      </c>
      <c r="E158" s="33" t="s">
        <v>255</v>
      </c>
      <c r="F158" s="34" t="s">
        <v>255</v>
      </c>
      <c r="G158" s="35" t="s">
        <v>255</v>
      </c>
      <c r="H158" s="36" t="s">
        <v>255</v>
      </c>
      <c r="I158" s="37" t="s">
        <v>255</v>
      </c>
      <c r="J158" s="131"/>
      <c r="K158" s="174"/>
      <c r="L158" s="174">
        <v>4.1399999999999997</v>
      </c>
      <c r="M158" s="5"/>
      <c r="N158" s="5"/>
      <c r="O158" s="151"/>
    </row>
    <row r="159" spans="1:16" ht="15" thickBot="1">
      <c r="A159" s="57" t="s">
        <v>162</v>
      </c>
      <c r="B159" s="68" t="s">
        <v>41</v>
      </c>
      <c r="C159" s="137" t="s">
        <v>255</v>
      </c>
      <c r="D159" s="32" t="s">
        <v>255</v>
      </c>
      <c r="E159" s="33" t="s">
        <v>255</v>
      </c>
      <c r="F159" s="34" t="s">
        <v>255</v>
      </c>
      <c r="G159" s="35" t="s">
        <v>255</v>
      </c>
      <c r="H159" s="36" t="s">
        <v>255</v>
      </c>
      <c r="I159" s="37" t="s">
        <v>255</v>
      </c>
      <c r="J159" s="131"/>
      <c r="K159" s="174"/>
      <c r="L159" s="174"/>
      <c r="M159" s="5"/>
      <c r="N159" s="5"/>
      <c r="O159" s="151"/>
    </row>
    <row r="160" spans="1:16" ht="15" thickBot="1">
      <c r="A160" s="57" t="s">
        <v>163</v>
      </c>
      <c r="B160" s="68" t="s">
        <v>41</v>
      </c>
      <c r="C160" s="137" t="s">
        <v>255</v>
      </c>
      <c r="D160" s="32" t="s">
        <v>255</v>
      </c>
      <c r="E160" s="33" t="s">
        <v>255</v>
      </c>
      <c r="F160" s="34" t="s">
        <v>255</v>
      </c>
      <c r="G160" s="35" t="s">
        <v>255</v>
      </c>
      <c r="H160" s="36" t="s">
        <v>255</v>
      </c>
      <c r="I160" s="37" t="s">
        <v>255</v>
      </c>
      <c r="J160" s="131"/>
      <c r="K160" s="174"/>
      <c r="L160" s="174"/>
      <c r="M160" s="5"/>
      <c r="N160" s="5"/>
      <c r="O160" s="151"/>
    </row>
    <row r="161" spans="1:17" ht="15" thickBot="1">
      <c r="A161" s="57" t="s">
        <v>164</v>
      </c>
      <c r="B161" s="68" t="s">
        <v>41</v>
      </c>
      <c r="C161" s="137" t="s">
        <v>255</v>
      </c>
      <c r="D161" s="32" t="s">
        <v>255</v>
      </c>
      <c r="E161" s="33" t="s">
        <v>255</v>
      </c>
      <c r="F161" s="34" t="s">
        <v>255</v>
      </c>
      <c r="G161" s="35" t="s">
        <v>255</v>
      </c>
      <c r="H161" s="36" t="s">
        <v>255</v>
      </c>
      <c r="I161" s="37" t="s">
        <v>255</v>
      </c>
      <c r="J161" s="131"/>
      <c r="K161" s="174"/>
      <c r="L161" s="174"/>
      <c r="M161" s="5"/>
      <c r="N161" s="5"/>
      <c r="O161" s="151"/>
    </row>
    <row r="162" spans="1:17" ht="28.8" thickBot="1">
      <c r="A162" s="57" t="s">
        <v>165</v>
      </c>
      <c r="B162" s="68" t="s">
        <v>41</v>
      </c>
      <c r="C162" s="137" t="s">
        <v>255</v>
      </c>
      <c r="D162" s="32" t="s">
        <v>255</v>
      </c>
      <c r="E162" s="33" t="s">
        <v>255</v>
      </c>
      <c r="F162" s="34" t="s">
        <v>255</v>
      </c>
      <c r="G162" s="35" t="s">
        <v>255</v>
      </c>
      <c r="H162" s="36" t="s">
        <v>255</v>
      </c>
      <c r="I162" s="37" t="s">
        <v>255</v>
      </c>
      <c r="J162" s="131"/>
      <c r="K162" s="174"/>
      <c r="L162" s="174">
        <v>2.38</v>
      </c>
      <c r="M162" s="5"/>
      <c r="N162" s="5"/>
      <c r="O162" s="151"/>
    </row>
    <row r="163" spans="1:17" ht="28.8" thickBot="1">
      <c r="A163" s="57" t="s">
        <v>230</v>
      </c>
      <c r="B163" s="68" t="s">
        <v>41</v>
      </c>
      <c r="C163" s="137" t="s">
        <v>255</v>
      </c>
      <c r="D163" s="32" t="s">
        <v>255</v>
      </c>
      <c r="E163" s="33" t="s">
        <v>255</v>
      </c>
      <c r="F163" s="34" t="s">
        <v>255</v>
      </c>
      <c r="G163" s="35" t="s">
        <v>255</v>
      </c>
      <c r="H163" s="36" t="s">
        <v>255</v>
      </c>
      <c r="I163" s="37" t="s">
        <v>255</v>
      </c>
      <c r="J163" s="131"/>
      <c r="K163" s="174"/>
      <c r="L163" s="174">
        <v>2.42</v>
      </c>
      <c r="M163" s="5"/>
      <c r="N163" s="5"/>
      <c r="O163" s="151"/>
    </row>
    <row r="164" spans="1:17" ht="15" thickBot="1">
      <c r="A164" s="57" t="s">
        <v>166</v>
      </c>
      <c r="B164" s="68" t="s">
        <v>41</v>
      </c>
      <c r="C164" s="137" t="s">
        <v>255</v>
      </c>
      <c r="D164" s="32" t="s">
        <v>255</v>
      </c>
      <c r="E164" s="33" t="s">
        <v>255</v>
      </c>
      <c r="F164" s="34" t="s">
        <v>255</v>
      </c>
      <c r="G164" s="35" t="s">
        <v>255</v>
      </c>
      <c r="H164" s="36" t="s">
        <v>255</v>
      </c>
      <c r="I164" s="37" t="s">
        <v>255</v>
      </c>
      <c r="J164" s="131"/>
      <c r="K164" s="174"/>
      <c r="L164" s="174">
        <v>2.14</v>
      </c>
      <c r="M164" s="5"/>
      <c r="N164" s="5"/>
      <c r="O164" s="151"/>
    </row>
    <row r="165" spans="1:17" ht="28.8" thickBot="1">
      <c r="A165" s="57" t="s">
        <v>167</v>
      </c>
      <c r="B165" s="68" t="s">
        <v>41</v>
      </c>
      <c r="C165" s="137" t="s">
        <v>255</v>
      </c>
      <c r="D165" s="32" t="s">
        <v>255</v>
      </c>
      <c r="E165" s="33" t="s">
        <v>255</v>
      </c>
      <c r="F165" s="34" t="s">
        <v>255</v>
      </c>
      <c r="G165" s="35" t="s">
        <v>255</v>
      </c>
      <c r="H165" s="36" t="s">
        <v>255</v>
      </c>
      <c r="I165" s="37" t="s">
        <v>255</v>
      </c>
      <c r="J165" s="131"/>
      <c r="K165" s="174"/>
      <c r="L165" s="174"/>
      <c r="M165" s="5"/>
      <c r="N165" s="5"/>
      <c r="O165" s="151"/>
    </row>
    <row r="166" spans="1:17" ht="15" thickBot="1">
      <c r="A166" s="57" t="s">
        <v>229</v>
      </c>
      <c r="B166" s="68" t="s">
        <v>41</v>
      </c>
      <c r="C166" s="137" t="s">
        <v>255</v>
      </c>
      <c r="D166" s="32" t="s">
        <v>255</v>
      </c>
      <c r="E166" s="33" t="s">
        <v>255</v>
      </c>
      <c r="F166" s="34" t="s">
        <v>255</v>
      </c>
      <c r="G166" s="35" t="s">
        <v>255</v>
      </c>
      <c r="H166" s="36" t="s">
        <v>255</v>
      </c>
      <c r="I166" s="37" t="s">
        <v>255</v>
      </c>
      <c r="J166" s="131"/>
      <c r="K166" s="174"/>
      <c r="L166" s="174"/>
      <c r="M166" s="5"/>
      <c r="N166" s="5"/>
      <c r="O166" s="151"/>
    </row>
    <row r="167" spans="1:17" ht="28.8" thickBot="1">
      <c r="A167" s="57" t="s">
        <v>168</v>
      </c>
      <c r="B167" s="68" t="s">
        <v>41</v>
      </c>
      <c r="C167" s="137" t="s">
        <v>255</v>
      </c>
      <c r="D167" s="32" t="s">
        <v>255</v>
      </c>
      <c r="E167" s="33" t="s">
        <v>255</v>
      </c>
      <c r="F167" s="34" t="s">
        <v>255</v>
      </c>
      <c r="G167" s="35" t="s">
        <v>255</v>
      </c>
      <c r="H167" s="36" t="s">
        <v>255</v>
      </c>
      <c r="I167" s="37" t="s">
        <v>255</v>
      </c>
      <c r="J167" s="131"/>
      <c r="K167" s="174"/>
      <c r="L167" s="174"/>
      <c r="M167" s="5"/>
      <c r="N167" s="5"/>
      <c r="O167" s="151"/>
    </row>
    <row r="168" spans="1:17" ht="28.8" thickBot="1">
      <c r="A168" s="57" t="s">
        <v>169</v>
      </c>
      <c r="B168" s="68" t="s">
        <v>41</v>
      </c>
      <c r="C168" s="137" t="s">
        <v>255</v>
      </c>
      <c r="D168" s="32" t="s">
        <v>255</v>
      </c>
      <c r="E168" s="33" t="s">
        <v>255</v>
      </c>
      <c r="F168" s="34" t="s">
        <v>255</v>
      </c>
      <c r="G168" s="35" t="s">
        <v>255</v>
      </c>
      <c r="H168" s="36" t="s">
        <v>255</v>
      </c>
      <c r="I168" s="37" t="s">
        <v>255</v>
      </c>
      <c r="J168" s="131"/>
      <c r="K168" s="174"/>
      <c r="L168" s="174"/>
      <c r="M168" s="5"/>
      <c r="N168" s="5"/>
      <c r="O168" s="151"/>
    </row>
    <row r="169" spans="1:17" ht="15" thickBot="1">
      <c r="A169" s="57" t="s">
        <v>170</v>
      </c>
      <c r="B169" s="68" t="s">
        <v>41</v>
      </c>
      <c r="C169" s="137" t="s">
        <v>255</v>
      </c>
      <c r="D169" s="32" t="s">
        <v>255</v>
      </c>
      <c r="E169" s="33" t="s">
        <v>255</v>
      </c>
      <c r="F169" s="34" t="s">
        <v>255</v>
      </c>
      <c r="G169" s="35" t="s">
        <v>255</v>
      </c>
      <c r="H169" s="36" t="s">
        <v>255</v>
      </c>
      <c r="I169" s="37" t="s">
        <v>255</v>
      </c>
      <c r="J169" s="131"/>
      <c r="K169" s="174"/>
      <c r="L169" s="174"/>
      <c r="M169" s="5"/>
      <c r="N169" s="5"/>
      <c r="O169" s="151"/>
    </row>
    <row r="170" spans="1:17" ht="28.8" thickBot="1">
      <c r="A170" s="57" t="s">
        <v>171</v>
      </c>
      <c r="B170" s="68" t="s">
        <v>41</v>
      </c>
      <c r="C170" s="137">
        <v>4.5</v>
      </c>
      <c r="D170" s="32"/>
      <c r="E170" s="33"/>
      <c r="F170" s="34" t="s">
        <v>255</v>
      </c>
      <c r="G170" s="35"/>
      <c r="H170" s="36"/>
      <c r="I170" s="37" t="s">
        <v>255</v>
      </c>
      <c r="J170" s="131"/>
      <c r="K170" s="174"/>
      <c r="L170" s="174"/>
      <c r="M170" s="5"/>
      <c r="O170" s="151"/>
    </row>
    <row r="171" spans="1:17" ht="28.8" thickBot="1">
      <c r="A171" s="57" t="s">
        <v>172</v>
      </c>
      <c r="B171" s="68" t="s">
        <v>41</v>
      </c>
      <c r="C171" s="137" t="s">
        <v>255</v>
      </c>
      <c r="D171" s="32" t="s">
        <v>255</v>
      </c>
      <c r="E171" s="33" t="s">
        <v>255</v>
      </c>
      <c r="F171" s="34" t="s">
        <v>255</v>
      </c>
      <c r="G171" s="35" t="s">
        <v>255</v>
      </c>
      <c r="H171" s="36" t="s">
        <v>255</v>
      </c>
      <c r="I171" s="37" t="s">
        <v>255</v>
      </c>
      <c r="J171" s="132"/>
      <c r="K171" s="174"/>
      <c r="L171" s="174">
        <v>4</v>
      </c>
      <c r="M171" s="5"/>
      <c r="O171" s="151"/>
    </row>
    <row r="172" spans="1:17" ht="18.600000000000001" thickBot="1">
      <c r="A172" s="57" t="s">
        <v>173</v>
      </c>
      <c r="B172" s="68" t="s">
        <v>41</v>
      </c>
      <c r="C172" s="137" t="s">
        <v>255</v>
      </c>
      <c r="D172" s="32" t="s">
        <v>255</v>
      </c>
      <c r="E172" s="33" t="s">
        <v>255</v>
      </c>
      <c r="F172" s="34" t="s">
        <v>255</v>
      </c>
      <c r="G172" s="35" t="s">
        <v>255</v>
      </c>
      <c r="H172" s="36" t="s">
        <v>255</v>
      </c>
      <c r="I172" s="39" t="s">
        <v>255</v>
      </c>
      <c r="J172" s="133"/>
      <c r="K172" s="174"/>
      <c r="L172" s="174">
        <v>3.83</v>
      </c>
      <c r="M172" s="158"/>
      <c r="N172" s="5"/>
      <c r="O172" s="151"/>
    </row>
    <row r="173" spans="1:17" ht="15" thickBot="1">
      <c r="A173" s="190" t="s">
        <v>174</v>
      </c>
      <c r="B173" s="191" t="s">
        <v>41</v>
      </c>
      <c r="C173" s="137" t="s">
        <v>255</v>
      </c>
      <c r="D173" s="32" t="s">
        <v>255</v>
      </c>
      <c r="E173" s="33" t="s">
        <v>255</v>
      </c>
      <c r="F173" s="75" t="s">
        <v>255</v>
      </c>
      <c r="G173" s="76" t="s">
        <v>255</v>
      </c>
      <c r="H173" s="77" t="s">
        <v>255</v>
      </c>
      <c r="I173" s="39" t="s">
        <v>255</v>
      </c>
      <c r="J173" s="133"/>
      <c r="K173" s="186"/>
      <c r="L173" s="186"/>
      <c r="O173" s="5"/>
      <c r="P173" s="5"/>
      <c r="Q173" s="151"/>
    </row>
    <row r="174" spans="1:17" ht="34.950000000000003" customHeight="1" thickBot="1">
      <c r="A174" s="215" t="s">
        <v>175</v>
      </c>
      <c r="B174" s="205"/>
      <c r="C174" s="196" t="s">
        <v>255</v>
      </c>
      <c r="D174" s="196" t="s">
        <v>255</v>
      </c>
      <c r="E174" s="196" t="s">
        <v>255</v>
      </c>
      <c r="F174" s="196" t="s">
        <v>255</v>
      </c>
      <c r="G174" s="196" t="s">
        <v>255</v>
      </c>
      <c r="H174" s="196" t="s">
        <v>255</v>
      </c>
      <c r="I174" s="196" t="s">
        <v>255</v>
      </c>
      <c r="J174" s="206"/>
      <c r="K174" s="207"/>
      <c r="L174" s="208"/>
      <c r="O174" s="5"/>
      <c r="P174" s="5"/>
      <c r="Q174" s="151"/>
    </row>
    <row r="175" spans="1:17" ht="15" thickBot="1">
      <c r="A175" s="138" t="s">
        <v>231</v>
      </c>
      <c r="B175" s="139" t="s">
        <v>80</v>
      </c>
      <c r="C175" s="201">
        <v>5</v>
      </c>
      <c r="D175" s="78"/>
      <c r="E175" s="79"/>
      <c r="F175" s="80" t="s">
        <v>255</v>
      </c>
      <c r="G175" s="81"/>
      <c r="H175" s="82"/>
      <c r="I175" s="202" t="s">
        <v>255</v>
      </c>
      <c r="J175" s="203"/>
      <c r="K175" s="204"/>
      <c r="L175" s="276">
        <v>2.2199999999999998</v>
      </c>
      <c r="O175" s="5"/>
      <c r="P175" s="5"/>
      <c r="Q175" s="151"/>
    </row>
    <row r="176" spans="1:17" ht="15" thickBot="1">
      <c r="A176" s="57" t="s">
        <v>179</v>
      </c>
      <c r="B176" s="68" t="s">
        <v>41</v>
      </c>
      <c r="C176" s="31">
        <v>18</v>
      </c>
      <c r="D176" s="32"/>
      <c r="E176" s="33"/>
      <c r="F176" s="34" t="s">
        <v>255</v>
      </c>
      <c r="G176" s="35"/>
      <c r="H176" s="36"/>
      <c r="I176" s="199" t="s">
        <v>255</v>
      </c>
      <c r="J176" s="200"/>
      <c r="K176" s="174"/>
      <c r="L176" s="174"/>
      <c r="O176" s="5"/>
      <c r="P176" s="5"/>
      <c r="Q176" s="151"/>
    </row>
    <row r="177" spans="1:17" ht="15" thickBot="1">
      <c r="A177" s="57" t="s">
        <v>180</v>
      </c>
      <c r="B177" s="68" t="s">
        <v>41</v>
      </c>
      <c r="C177" s="31" t="s">
        <v>255</v>
      </c>
      <c r="D177" s="32" t="s">
        <v>255</v>
      </c>
      <c r="E177" s="33" t="s">
        <v>255</v>
      </c>
      <c r="F177" s="34" t="s">
        <v>255</v>
      </c>
      <c r="G177" s="35" t="s">
        <v>255</v>
      </c>
      <c r="H177" s="36" t="s">
        <v>255</v>
      </c>
      <c r="I177" s="37" t="s">
        <v>255</v>
      </c>
      <c r="J177" s="197"/>
      <c r="K177" s="198"/>
      <c r="L177" s="198"/>
      <c r="O177" s="5"/>
      <c r="P177" s="5"/>
      <c r="Q177" s="151"/>
    </row>
    <row r="178" spans="1:17" ht="15" thickBot="1">
      <c r="A178" s="57" t="s">
        <v>232</v>
      </c>
      <c r="B178" s="68" t="s">
        <v>41</v>
      </c>
      <c r="C178" s="31" t="s">
        <v>255</v>
      </c>
      <c r="D178" s="32" t="s">
        <v>255</v>
      </c>
      <c r="E178" s="33" t="s">
        <v>255</v>
      </c>
      <c r="F178" s="34" t="s">
        <v>255</v>
      </c>
      <c r="G178" s="35" t="s">
        <v>255</v>
      </c>
      <c r="H178" s="36" t="s">
        <v>255</v>
      </c>
      <c r="I178" s="37" t="s">
        <v>255</v>
      </c>
      <c r="J178" s="132"/>
      <c r="K178" s="188"/>
      <c r="L178" s="188">
        <v>5.0599999999999996</v>
      </c>
      <c r="O178" s="5"/>
      <c r="P178" s="5"/>
      <c r="Q178" s="151"/>
    </row>
    <row r="179" spans="1:17" ht="15" thickBot="1">
      <c r="A179" s="57" t="s">
        <v>181</v>
      </c>
      <c r="B179" s="68" t="s">
        <v>41</v>
      </c>
      <c r="C179" s="31" t="s">
        <v>255</v>
      </c>
      <c r="D179" s="32" t="s">
        <v>255</v>
      </c>
      <c r="E179" s="33" t="s">
        <v>255</v>
      </c>
      <c r="F179" s="34" t="s">
        <v>255</v>
      </c>
      <c r="G179" s="35" t="s">
        <v>255</v>
      </c>
      <c r="H179" s="36" t="s">
        <v>255</v>
      </c>
      <c r="I179" s="37" t="s">
        <v>255</v>
      </c>
      <c r="J179" s="134"/>
      <c r="K179" s="189"/>
      <c r="L179" s="189"/>
    </row>
    <row r="180" spans="1:17" ht="15" thickBot="1">
      <c r="A180" s="57" t="s">
        <v>266</v>
      </c>
      <c r="B180" s="68" t="s">
        <v>41</v>
      </c>
      <c r="C180" s="31" t="s">
        <v>255</v>
      </c>
      <c r="D180" s="32" t="s">
        <v>255</v>
      </c>
      <c r="E180" s="33" t="s">
        <v>255</v>
      </c>
      <c r="F180" s="34" t="s">
        <v>255</v>
      </c>
      <c r="G180" s="35" t="s">
        <v>255</v>
      </c>
      <c r="H180" s="36" t="s">
        <v>255</v>
      </c>
      <c r="I180" s="37" t="s">
        <v>255</v>
      </c>
      <c r="J180" s="134"/>
      <c r="K180" s="189"/>
      <c r="L180" s="189">
        <v>8.68</v>
      </c>
    </row>
    <row r="181" spans="1:17" ht="15" thickBot="1">
      <c r="A181" s="57" t="s">
        <v>178</v>
      </c>
      <c r="B181" s="68" t="s">
        <v>41</v>
      </c>
      <c r="C181" s="31" t="s">
        <v>255</v>
      </c>
      <c r="D181" s="32" t="s">
        <v>255</v>
      </c>
      <c r="E181" s="33" t="s">
        <v>255</v>
      </c>
      <c r="F181" s="34" t="s">
        <v>255</v>
      </c>
      <c r="G181" s="35" t="s">
        <v>255</v>
      </c>
      <c r="H181" s="36" t="s">
        <v>255</v>
      </c>
      <c r="I181" s="37" t="s">
        <v>255</v>
      </c>
      <c r="J181" s="134"/>
      <c r="K181" s="189"/>
      <c r="L181" s="189"/>
    </row>
    <row r="182" spans="1:17" ht="15" thickBot="1">
      <c r="A182" s="57" t="s">
        <v>273</v>
      </c>
      <c r="B182" s="68" t="s">
        <v>41</v>
      </c>
      <c r="C182" s="31" t="s">
        <v>255</v>
      </c>
      <c r="D182" s="32" t="s">
        <v>255</v>
      </c>
      <c r="E182" s="33" t="s">
        <v>255</v>
      </c>
      <c r="F182" s="34" t="s">
        <v>255</v>
      </c>
      <c r="G182" s="35" t="s">
        <v>255</v>
      </c>
      <c r="H182" s="36" t="s">
        <v>255</v>
      </c>
      <c r="I182" s="37" t="s">
        <v>255</v>
      </c>
      <c r="J182" s="134"/>
      <c r="K182" s="189"/>
      <c r="L182" s="189"/>
    </row>
    <row r="183" spans="1:17" ht="15" thickBot="1">
      <c r="A183" s="127" t="s">
        <v>176</v>
      </c>
      <c r="B183" s="68" t="s">
        <v>177</v>
      </c>
      <c r="C183" s="31" t="s">
        <v>255</v>
      </c>
      <c r="D183" s="32" t="s">
        <v>255</v>
      </c>
      <c r="E183" s="33" t="s">
        <v>255</v>
      </c>
      <c r="F183" s="34" t="s">
        <v>255</v>
      </c>
      <c r="G183" s="35" t="s">
        <v>255</v>
      </c>
      <c r="H183" s="36" t="s">
        <v>255</v>
      </c>
      <c r="I183" s="37" t="s">
        <v>255</v>
      </c>
      <c r="J183" s="134"/>
      <c r="K183" s="189"/>
      <c r="L183" s="189"/>
    </row>
    <row r="184" spans="1:17">
      <c r="A184" s="338" t="s">
        <v>268</v>
      </c>
      <c r="B184" s="338"/>
      <c r="C184" s="338"/>
      <c r="D184" s="338"/>
      <c r="E184" s="338"/>
      <c r="F184" s="160" t="s">
        <v>255</v>
      </c>
      <c r="G184" s="160" t="s">
        <v>255</v>
      </c>
      <c r="H184" s="160" t="s">
        <v>255</v>
      </c>
      <c r="I184" t="s">
        <v>255</v>
      </c>
    </row>
    <row r="185" spans="1:17">
      <c r="A185" s="151" t="s">
        <v>269</v>
      </c>
      <c r="B185" s="151"/>
      <c r="C185" s="151"/>
      <c r="D185" s="151"/>
      <c r="E185" s="151"/>
      <c r="F185" s="151"/>
      <c r="G185" s="151"/>
      <c r="H185" s="151"/>
      <c r="I185" s="151"/>
      <c r="O185" s="5"/>
    </row>
    <row r="186" spans="1:17">
      <c r="M186" s="5"/>
      <c r="N186" s="5"/>
    </row>
    <row r="187" spans="1:17">
      <c r="M187" s="5"/>
      <c r="N187" s="5"/>
    </row>
  </sheetData>
  <sheetProtection algorithmName="SHA-512" hashValue="CiTJnoNlybstfivjsvfGASQiB2rB43xh3J4B/jGF0CzIhzIO/JFupNanzGAnODyIxTpmdlDXZlT28S0Bd6JIMg==" saltValue="TUVH7eygpUD6JvqCKxkHHQ==" spinCount="100000" sheet="1" objects="1" scenarios="1"/>
  <mergeCells count="11">
    <mergeCell ref="A184:E184"/>
    <mergeCell ref="H4:H5"/>
    <mergeCell ref="I4:I5"/>
    <mergeCell ref="J4:L4"/>
    <mergeCell ref="A4:B4"/>
    <mergeCell ref="C4:C5"/>
    <mergeCell ref="D4:D5"/>
    <mergeCell ref="E4:E5"/>
    <mergeCell ref="F4:F5"/>
    <mergeCell ref="G4:G5"/>
    <mergeCell ref="J6:K6"/>
  </mergeCells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headerFooter>
    <oddFooter>Page &amp;P de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632CD-44AE-4ED3-AC76-2AB657C55C70}">
  <sheetPr>
    <pageSetUpPr fitToPage="1"/>
  </sheetPr>
  <dimension ref="A1:V186"/>
  <sheetViews>
    <sheetView zoomScaleNormal="100" workbookViewId="0">
      <selection activeCell="G4" sqref="G4"/>
    </sheetView>
  </sheetViews>
  <sheetFormatPr baseColWidth="10" defaultColWidth="11.5546875" defaultRowHeight="14.4"/>
  <cols>
    <col min="1" max="1" width="12.6640625" customWidth="1"/>
  </cols>
  <sheetData>
    <row r="1" spans="1:22">
      <c r="A1" s="150" t="s">
        <v>270</v>
      </c>
    </row>
    <row r="2" spans="1:22">
      <c r="A2" s="150" t="s">
        <v>303</v>
      </c>
    </row>
    <row r="4" spans="1:22">
      <c r="A4" t="s">
        <v>268</v>
      </c>
    </row>
    <row r="5" spans="1:22" ht="15" thickBot="1">
      <c r="A5" s="151" t="s">
        <v>269</v>
      </c>
    </row>
    <row r="6" spans="1:22">
      <c r="A6" s="354" t="s">
        <v>1</v>
      </c>
      <c r="B6" s="355"/>
      <c r="C6" s="352" t="s">
        <v>13</v>
      </c>
      <c r="D6" s="353"/>
      <c r="E6" s="356" t="s">
        <v>14</v>
      </c>
      <c r="F6" s="357"/>
      <c r="G6" s="352" t="s">
        <v>15</v>
      </c>
      <c r="H6" s="353"/>
      <c r="I6" s="356" t="s">
        <v>16</v>
      </c>
      <c r="J6" s="357"/>
      <c r="K6" s="352" t="s">
        <v>17</v>
      </c>
      <c r="L6" s="353"/>
      <c r="M6" s="356" t="s">
        <v>18</v>
      </c>
      <c r="N6" s="357"/>
      <c r="O6" s="358" t="s">
        <v>19</v>
      </c>
      <c r="P6" s="314"/>
      <c r="Q6" s="356" t="s">
        <v>20</v>
      </c>
      <c r="R6" s="357"/>
      <c r="S6" s="358" t="s">
        <v>198</v>
      </c>
      <c r="T6" s="314"/>
      <c r="U6" s="356" t="s">
        <v>221</v>
      </c>
      <c r="V6" s="357"/>
    </row>
    <row r="7" spans="1:22" ht="43.8" thickBot="1">
      <c r="A7" s="152" t="s">
        <v>21</v>
      </c>
      <c r="B7" s="153" t="s">
        <v>22</v>
      </c>
      <c r="C7" s="28" t="s">
        <v>37</v>
      </c>
      <c r="D7" s="72" t="s">
        <v>38</v>
      </c>
      <c r="E7" s="74" t="s">
        <v>37</v>
      </c>
      <c r="F7" s="29" t="s">
        <v>38</v>
      </c>
      <c r="G7" s="73" t="s">
        <v>37</v>
      </c>
      <c r="H7" s="72" t="s">
        <v>38</v>
      </c>
      <c r="I7" s="74" t="s">
        <v>37</v>
      </c>
      <c r="J7" s="29" t="s">
        <v>38</v>
      </c>
      <c r="K7" s="73" t="s">
        <v>37</v>
      </c>
      <c r="L7" s="72" t="s">
        <v>38</v>
      </c>
      <c r="M7" s="74" t="s">
        <v>37</v>
      </c>
      <c r="N7" s="29" t="s">
        <v>38</v>
      </c>
      <c r="O7" s="73" t="s">
        <v>37</v>
      </c>
      <c r="P7" s="72" t="s">
        <v>38</v>
      </c>
      <c r="Q7" s="74" t="s">
        <v>37</v>
      </c>
      <c r="R7" s="29" t="s">
        <v>38</v>
      </c>
      <c r="S7" s="73" t="s">
        <v>37</v>
      </c>
      <c r="T7" s="72" t="s">
        <v>38</v>
      </c>
      <c r="U7" s="74" t="s">
        <v>37</v>
      </c>
      <c r="V7" s="29" t="s">
        <v>38</v>
      </c>
    </row>
    <row r="8" spans="1:22" ht="18.600000000000001" thickBot="1">
      <c r="A8" s="154" t="s">
        <v>39</v>
      </c>
      <c r="B8" s="155"/>
      <c r="C8" s="122"/>
      <c r="D8" s="123" t="s">
        <v>254</v>
      </c>
      <c r="E8" s="122"/>
      <c r="F8" s="123"/>
      <c r="G8" s="23"/>
      <c r="H8" s="23"/>
      <c r="I8" s="122"/>
      <c r="J8" s="123" t="s">
        <v>254</v>
      </c>
      <c r="K8" s="120"/>
      <c r="L8" s="149"/>
      <c r="M8" s="122" t="s">
        <v>254</v>
      </c>
      <c r="N8" s="123" t="s">
        <v>254</v>
      </c>
      <c r="O8" s="122" t="s">
        <v>254</v>
      </c>
      <c r="P8" s="123" t="s">
        <v>254</v>
      </c>
      <c r="Q8" s="122" t="s">
        <v>255</v>
      </c>
      <c r="R8" s="123"/>
      <c r="S8" s="23" t="s">
        <v>255</v>
      </c>
      <c r="T8" s="23"/>
      <c r="U8" s="120"/>
      <c r="V8" s="149" t="s">
        <v>254</v>
      </c>
    </row>
    <row r="9" spans="1:22" ht="15" thickBot="1">
      <c r="A9" s="124" t="s">
        <v>40</v>
      </c>
      <c r="B9" s="125" t="s">
        <v>41</v>
      </c>
      <c r="C9" s="83" t="s">
        <v>255</v>
      </c>
      <c r="D9" s="84" t="s">
        <v>255</v>
      </c>
      <c r="E9" s="85" t="s">
        <v>255</v>
      </c>
      <c r="F9" s="86" t="s">
        <v>255</v>
      </c>
      <c r="G9" s="87" t="s">
        <v>255</v>
      </c>
      <c r="H9" s="84" t="s">
        <v>255</v>
      </c>
      <c r="I9" s="85" t="s">
        <v>255</v>
      </c>
      <c r="J9" s="86"/>
      <c r="K9" s="87" t="s">
        <v>255</v>
      </c>
      <c r="L9" s="88" t="s">
        <v>255</v>
      </c>
      <c r="M9" s="85" t="s">
        <v>255</v>
      </c>
      <c r="N9" s="86"/>
      <c r="O9" s="87" t="s">
        <v>255</v>
      </c>
      <c r="P9" s="84" t="s">
        <v>255</v>
      </c>
      <c r="Q9" s="85" t="s">
        <v>255</v>
      </c>
      <c r="R9" s="89" t="s">
        <v>255</v>
      </c>
      <c r="S9" s="87" t="s">
        <v>255</v>
      </c>
      <c r="T9" s="84" t="s">
        <v>255</v>
      </c>
      <c r="U9" s="85" t="s">
        <v>255</v>
      </c>
      <c r="V9" s="86" t="s">
        <v>255</v>
      </c>
    </row>
    <row r="10" spans="1:22" ht="15" thickBot="1">
      <c r="A10" s="57" t="s">
        <v>42</v>
      </c>
      <c r="B10" s="68" t="s">
        <v>41</v>
      </c>
      <c r="C10" s="83">
        <v>9.6</v>
      </c>
      <c r="D10" s="84" t="s">
        <v>255</v>
      </c>
      <c r="E10" s="85" t="s">
        <v>255</v>
      </c>
      <c r="F10" s="86" t="s">
        <v>255</v>
      </c>
      <c r="G10" s="87" t="s">
        <v>255</v>
      </c>
      <c r="H10" s="84" t="s">
        <v>255</v>
      </c>
      <c r="I10" s="85">
        <v>15</v>
      </c>
      <c r="J10" s="86"/>
      <c r="K10" s="87">
        <v>10</v>
      </c>
      <c r="L10" s="88">
        <v>6.5</v>
      </c>
      <c r="M10" s="85" t="s">
        <v>255</v>
      </c>
      <c r="N10" s="86"/>
      <c r="O10" s="87" t="s">
        <v>255</v>
      </c>
      <c r="P10" s="84" t="s">
        <v>255</v>
      </c>
      <c r="Q10" s="85" t="s">
        <v>255</v>
      </c>
      <c r="R10" s="89" t="s">
        <v>255</v>
      </c>
      <c r="S10" s="87" t="s">
        <v>255</v>
      </c>
      <c r="T10" s="84" t="s">
        <v>255</v>
      </c>
      <c r="U10" s="85" t="s">
        <v>255</v>
      </c>
      <c r="V10" s="86">
        <v>14.5</v>
      </c>
    </row>
    <row r="11" spans="1:22" ht="15" thickBot="1">
      <c r="A11" s="57" t="s">
        <v>43</v>
      </c>
      <c r="B11" s="68" t="s">
        <v>44</v>
      </c>
      <c r="C11" s="83" t="s">
        <v>255</v>
      </c>
      <c r="D11" s="84" t="s">
        <v>255</v>
      </c>
      <c r="E11" s="85" t="s">
        <v>255</v>
      </c>
      <c r="F11" s="86" t="s">
        <v>255</v>
      </c>
      <c r="G11" s="87" t="s">
        <v>255</v>
      </c>
      <c r="H11" s="84" t="s">
        <v>255</v>
      </c>
      <c r="I11" s="85" t="s">
        <v>255</v>
      </c>
      <c r="J11" s="86"/>
      <c r="K11" s="87" t="s">
        <v>255</v>
      </c>
      <c r="L11" s="88" t="s">
        <v>255</v>
      </c>
      <c r="M11" s="85" t="s">
        <v>255</v>
      </c>
      <c r="N11" s="86"/>
      <c r="O11" s="87" t="s">
        <v>255</v>
      </c>
      <c r="P11" s="84" t="s">
        <v>255</v>
      </c>
      <c r="Q11" s="85" t="s">
        <v>255</v>
      </c>
      <c r="R11" s="89" t="s">
        <v>255</v>
      </c>
      <c r="S11" s="87" t="s">
        <v>255</v>
      </c>
      <c r="T11" s="84" t="s">
        <v>255</v>
      </c>
      <c r="U11" s="85" t="s">
        <v>255</v>
      </c>
      <c r="V11" s="86" t="s">
        <v>255</v>
      </c>
    </row>
    <row r="12" spans="1:22" ht="15" thickBot="1">
      <c r="A12" s="57" t="s">
        <v>45</v>
      </c>
      <c r="B12" s="68" t="s">
        <v>41</v>
      </c>
      <c r="C12" s="83" t="s">
        <v>255</v>
      </c>
      <c r="D12" s="84" t="s">
        <v>255</v>
      </c>
      <c r="E12" s="85" t="s">
        <v>255</v>
      </c>
      <c r="F12" s="86" t="s">
        <v>255</v>
      </c>
      <c r="G12" s="87" t="s">
        <v>255</v>
      </c>
      <c r="H12" s="84" t="s">
        <v>255</v>
      </c>
      <c r="I12" s="85" t="s">
        <v>255</v>
      </c>
      <c r="J12" s="86"/>
      <c r="K12" s="87" t="s">
        <v>255</v>
      </c>
      <c r="L12" s="88" t="s">
        <v>255</v>
      </c>
      <c r="M12" s="85" t="s">
        <v>255</v>
      </c>
      <c r="N12" s="86"/>
      <c r="O12" s="87" t="s">
        <v>255</v>
      </c>
      <c r="P12" s="84" t="s">
        <v>255</v>
      </c>
      <c r="Q12" s="85" t="s">
        <v>255</v>
      </c>
      <c r="R12" s="89" t="s">
        <v>255</v>
      </c>
      <c r="S12" s="87" t="s">
        <v>255</v>
      </c>
      <c r="T12" s="84" t="s">
        <v>255</v>
      </c>
      <c r="U12" s="85" t="s">
        <v>255</v>
      </c>
      <c r="V12" s="86" t="s">
        <v>255</v>
      </c>
    </row>
    <row r="13" spans="1:22" ht="15" thickBot="1">
      <c r="A13" s="57" t="s">
        <v>46</v>
      </c>
      <c r="B13" s="68" t="s">
        <v>41</v>
      </c>
      <c r="C13" s="83" t="s">
        <v>255</v>
      </c>
      <c r="D13" s="84" t="s">
        <v>255</v>
      </c>
      <c r="E13" s="85" t="s">
        <v>255</v>
      </c>
      <c r="F13" s="86" t="s">
        <v>255</v>
      </c>
      <c r="G13" s="87">
        <v>0.8</v>
      </c>
      <c r="H13" s="84">
        <v>0.8</v>
      </c>
      <c r="I13" s="85" t="s">
        <v>255</v>
      </c>
      <c r="J13" s="86"/>
      <c r="K13" s="87" t="s">
        <v>255</v>
      </c>
      <c r="L13" s="88" t="s">
        <v>255</v>
      </c>
      <c r="M13" s="85" t="s">
        <v>255</v>
      </c>
      <c r="N13" s="86"/>
      <c r="O13" s="87" t="s">
        <v>255</v>
      </c>
      <c r="P13" s="84" t="s">
        <v>255</v>
      </c>
      <c r="Q13" s="85" t="s">
        <v>255</v>
      </c>
      <c r="R13" s="89" t="s">
        <v>255</v>
      </c>
      <c r="S13" s="87" t="s">
        <v>255</v>
      </c>
      <c r="T13" s="84" t="s">
        <v>255</v>
      </c>
      <c r="U13" s="85" t="s">
        <v>255</v>
      </c>
      <c r="V13" s="86" t="s">
        <v>255</v>
      </c>
    </row>
    <row r="14" spans="1:22" ht="15" thickBot="1">
      <c r="A14" s="57" t="s">
        <v>47</v>
      </c>
      <c r="B14" s="68" t="s">
        <v>41</v>
      </c>
      <c r="C14" s="83" t="s">
        <v>255</v>
      </c>
      <c r="D14" s="84" t="s">
        <v>255</v>
      </c>
      <c r="E14" s="85" t="s">
        <v>255</v>
      </c>
      <c r="F14" s="86" t="s">
        <v>255</v>
      </c>
      <c r="G14" s="87" t="s">
        <v>255</v>
      </c>
      <c r="H14" s="84" t="s">
        <v>255</v>
      </c>
      <c r="I14" s="85" t="s">
        <v>255</v>
      </c>
      <c r="J14" s="86"/>
      <c r="K14" s="87" t="s">
        <v>255</v>
      </c>
      <c r="L14" s="88" t="s">
        <v>255</v>
      </c>
      <c r="M14" s="85" t="s">
        <v>255</v>
      </c>
      <c r="N14" s="86"/>
      <c r="O14" s="87" t="s">
        <v>255</v>
      </c>
      <c r="P14" s="84" t="s">
        <v>255</v>
      </c>
      <c r="Q14" s="85" t="s">
        <v>255</v>
      </c>
      <c r="R14" s="89" t="s">
        <v>255</v>
      </c>
      <c r="S14" s="87" t="s">
        <v>255</v>
      </c>
      <c r="T14" s="84" t="s">
        <v>255</v>
      </c>
      <c r="U14" s="85" t="s">
        <v>255</v>
      </c>
      <c r="V14" s="86" t="s">
        <v>255</v>
      </c>
    </row>
    <row r="15" spans="1:22" ht="28.8" thickBot="1">
      <c r="A15" s="57" t="s">
        <v>208</v>
      </c>
      <c r="B15" s="68" t="s">
        <v>41</v>
      </c>
      <c r="C15" s="83">
        <v>4.5999999999999996</v>
      </c>
      <c r="D15" s="84" t="s">
        <v>255</v>
      </c>
      <c r="E15" s="85">
        <v>3.75</v>
      </c>
      <c r="F15" s="86" t="s">
        <v>255</v>
      </c>
      <c r="G15" s="87" t="s">
        <v>255</v>
      </c>
      <c r="H15" s="84" t="s">
        <v>255</v>
      </c>
      <c r="I15" s="85" t="s">
        <v>255</v>
      </c>
      <c r="J15" s="86"/>
      <c r="K15" s="87">
        <v>3.75</v>
      </c>
      <c r="L15" s="88">
        <v>3</v>
      </c>
      <c r="M15" s="85" t="s">
        <v>255</v>
      </c>
      <c r="N15" s="86"/>
      <c r="O15" s="87" t="s">
        <v>255</v>
      </c>
      <c r="P15" s="84" t="s">
        <v>255</v>
      </c>
      <c r="Q15" s="85">
        <v>4.25</v>
      </c>
      <c r="R15" s="89" t="s">
        <v>255</v>
      </c>
      <c r="S15" s="87">
        <v>3.95</v>
      </c>
      <c r="T15" s="84">
        <v>2</v>
      </c>
      <c r="U15" s="85">
        <v>4.1500000000000004</v>
      </c>
      <c r="V15" s="86">
        <v>5.95</v>
      </c>
    </row>
    <row r="16" spans="1:22" ht="28.8" thickBot="1">
      <c r="A16" s="57" t="s">
        <v>48</v>
      </c>
      <c r="B16" s="68" t="s">
        <v>41</v>
      </c>
      <c r="C16" s="83">
        <v>4.2666666666666666</v>
      </c>
      <c r="D16" s="84" t="s">
        <v>255</v>
      </c>
      <c r="E16" s="85">
        <v>3.8333333333333335</v>
      </c>
      <c r="F16" s="86">
        <v>3.9</v>
      </c>
      <c r="G16" s="87">
        <v>3.1433333333333331</v>
      </c>
      <c r="H16" s="84">
        <v>3.5</v>
      </c>
      <c r="I16" s="85">
        <v>4.5</v>
      </c>
      <c r="J16" s="86"/>
      <c r="K16" s="87">
        <v>3.75</v>
      </c>
      <c r="L16" s="88">
        <v>3</v>
      </c>
      <c r="M16" s="85" t="s">
        <v>255</v>
      </c>
      <c r="N16" s="86"/>
      <c r="O16" s="87" t="s">
        <v>255</v>
      </c>
      <c r="P16" s="84" t="s">
        <v>255</v>
      </c>
      <c r="Q16" s="85">
        <v>4.25</v>
      </c>
      <c r="R16" s="89" t="s">
        <v>255</v>
      </c>
      <c r="S16" s="87">
        <v>3.95</v>
      </c>
      <c r="T16" s="84" t="s">
        <v>255</v>
      </c>
      <c r="U16" s="85">
        <v>4.1500000000000004</v>
      </c>
      <c r="V16" s="86">
        <v>5.95</v>
      </c>
    </row>
    <row r="17" spans="1:22" ht="15" thickBot="1">
      <c r="A17" s="57" t="s">
        <v>49</v>
      </c>
      <c r="B17" s="68" t="s">
        <v>41</v>
      </c>
      <c r="C17" s="83">
        <v>4.3</v>
      </c>
      <c r="D17" s="84" t="s">
        <v>255</v>
      </c>
      <c r="E17" s="85">
        <v>3.8333333333333335</v>
      </c>
      <c r="F17" s="86" t="s">
        <v>255</v>
      </c>
      <c r="G17" s="87">
        <v>4.5</v>
      </c>
      <c r="H17" s="84" t="s">
        <v>255</v>
      </c>
      <c r="I17" s="85" t="s">
        <v>255</v>
      </c>
      <c r="J17" s="86"/>
      <c r="K17" s="87">
        <v>3.75</v>
      </c>
      <c r="L17" s="88">
        <v>3</v>
      </c>
      <c r="M17" s="85" t="s">
        <v>255</v>
      </c>
      <c r="N17" s="86"/>
      <c r="O17" s="87" t="s">
        <v>255</v>
      </c>
      <c r="P17" s="84" t="s">
        <v>255</v>
      </c>
      <c r="Q17" s="85">
        <v>4.1199999999999992</v>
      </c>
      <c r="R17" s="89">
        <v>4.0999999999999996</v>
      </c>
      <c r="S17" s="87">
        <v>3.95</v>
      </c>
      <c r="T17" s="84">
        <v>3.2</v>
      </c>
      <c r="U17" s="85">
        <v>4.1500000000000004</v>
      </c>
      <c r="V17" s="86">
        <v>5.95</v>
      </c>
    </row>
    <row r="18" spans="1:22" ht="15" thickBot="1">
      <c r="A18" s="57" t="s">
        <v>256</v>
      </c>
      <c r="B18" s="68" t="s">
        <v>41</v>
      </c>
      <c r="C18" s="83">
        <v>2.7</v>
      </c>
      <c r="D18" s="84" t="s">
        <v>255</v>
      </c>
      <c r="E18" s="85">
        <v>3.3666666666666667</v>
      </c>
      <c r="F18" s="86" t="s">
        <v>255</v>
      </c>
      <c r="G18" s="87">
        <v>3.8</v>
      </c>
      <c r="H18" s="84">
        <v>3.8</v>
      </c>
      <c r="I18" s="85">
        <v>2.9</v>
      </c>
      <c r="J18" s="86"/>
      <c r="K18" s="87">
        <v>2.9</v>
      </c>
      <c r="L18" s="88">
        <v>1.9</v>
      </c>
      <c r="M18" s="85" t="s">
        <v>255</v>
      </c>
      <c r="N18" s="86"/>
      <c r="O18" s="87" t="s">
        <v>255</v>
      </c>
      <c r="P18" s="84" t="s">
        <v>255</v>
      </c>
      <c r="Q18" s="85" t="s">
        <v>255</v>
      </c>
      <c r="R18" s="89" t="s">
        <v>255</v>
      </c>
      <c r="S18" s="87" t="s">
        <v>255</v>
      </c>
      <c r="T18" s="84">
        <v>2.8</v>
      </c>
      <c r="U18" s="85" t="s">
        <v>255</v>
      </c>
      <c r="V18" s="86">
        <v>3.3</v>
      </c>
    </row>
    <row r="19" spans="1:22" ht="15" thickBot="1">
      <c r="A19" s="57" t="s">
        <v>256</v>
      </c>
      <c r="B19" s="68" t="s">
        <v>44</v>
      </c>
      <c r="C19" s="83">
        <v>2.2999999999999998</v>
      </c>
      <c r="D19" s="84" t="s">
        <v>255</v>
      </c>
      <c r="E19" s="85" t="s">
        <v>255</v>
      </c>
      <c r="F19" s="86">
        <v>2.7</v>
      </c>
      <c r="G19" s="87">
        <v>2.04</v>
      </c>
      <c r="H19" s="84" t="s">
        <v>255</v>
      </c>
      <c r="I19" s="85">
        <v>2.5</v>
      </c>
      <c r="J19" s="86"/>
      <c r="K19" s="87" t="s">
        <v>255</v>
      </c>
      <c r="L19" s="88">
        <v>1.9</v>
      </c>
      <c r="M19" s="85" t="s">
        <v>255</v>
      </c>
      <c r="N19" s="86"/>
      <c r="O19" s="87" t="s">
        <v>255</v>
      </c>
      <c r="P19" s="84" t="s">
        <v>255</v>
      </c>
      <c r="Q19" s="85">
        <v>3.2</v>
      </c>
      <c r="R19" s="89" t="s">
        <v>255</v>
      </c>
      <c r="S19" s="87">
        <v>2.2999999999999998</v>
      </c>
      <c r="T19" s="84" t="s">
        <v>255</v>
      </c>
      <c r="U19" s="85">
        <v>2</v>
      </c>
      <c r="V19" s="86" t="s">
        <v>255</v>
      </c>
    </row>
    <row r="20" spans="1:22" ht="15" thickBot="1">
      <c r="A20" s="57" t="s">
        <v>257</v>
      </c>
      <c r="B20" s="68" t="s">
        <v>41</v>
      </c>
      <c r="C20" s="83" t="s">
        <v>255</v>
      </c>
      <c r="D20" s="84" t="s">
        <v>255</v>
      </c>
      <c r="E20" s="85" t="s">
        <v>255</v>
      </c>
      <c r="F20" s="86" t="s">
        <v>255</v>
      </c>
      <c r="G20" s="87" t="s">
        <v>255</v>
      </c>
      <c r="H20" s="84" t="s">
        <v>255</v>
      </c>
      <c r="I20" s="85" t="s">
        <v>255</v>
      </c>
      <c r="J20" s="86"/>
      <c r="K20" s="87" t="s">
        <v>255</v>
      </c>
      <c r="L20" s="88" t="s">
        <v>255</v>
      </c>
      <c r="M20" s="85" t="s">
        <v>255</v>
      </c>
      <c r="N20" s="86"/>
      <c r="O20" s="87" t="s">
        <v>255</v>
      </c>
      <c r="P20" s="84" t="s">
        <v>255</v>
      </c>
      <c r="Q20" s="85" t="s">
        <v>255</v>
      </c>
      <c r="R20" s="89" t="s">
        <v>255</v>
      </c>
      <c r="S20" s="87" t="s">
        <v>255</v>
      </c>
      <c r="T20" s="84" t="s">
        <v>255</v>
      </c>
      <c r="U20" s="85" t="s">
        <v>255</v>
      </c>
      <c r="V20" s="86" t="s">
        <v>255</v>
      </c>
    </row>
    <row r="21" spans="1:22" ht="15" thickBot="1">
      <c r="A21" s="57" t="s">
        <v>50</v>
      </c>
      <c r="B21" s="68" t="s">
        <v>41</v>
      </c>
      <c r="C21" s="83" t="s">
        <v>255</v>
      </c>
      <c r="D21" s="84" t="s">
        <v>255</v>
      </c>
      <c r="E21" s="85" t="s">
        <v>255</v>
      </c>
      <c r="F21" s="86" t="s">
        <v>255</v>
      </c>
      <c r="G21" s="87" t="s">
        <v>255</v>
      </c>
      <c r="H21" s="84" t="s">
        <v>255</v>
      </c>
      <c r="I21" s="85" t="s">
        <v>255</v>
      </c>
      <c r="J21" s="86"/>
      <c r="K21" s="87" t="s">
        <v>255</v>
      </c>
      <c r="L21" s="88">
        <v>2.4</v>
      </c>
      <c r="M21" s="85" t="s">
        <v>255</v>
      </c>
      <c r="N21" s="86"/>
      <c r="O21" s="87" t="s">
        <v>255</v>
      </c>
      <c r="P21" s="84" t="s">
        <v>255</v>
      </c>
      <c r="Q21" s="85" t="s">
        <v>255</v>
      </c>
      <c r="R21" s="89" t="s">
        <v>255</v>
      </c>
      <c r="S21" s="87" t="s">
        <v>255</v>
      </c>
      <c r="T21" s="84">
        <v>3.95</v>
      </c>
      <c r="U21" s="85" t="s">
        <v>255</v>
      </c>
      <c r="V21" s="86" t="s">
        <v>255</v>
      </c>
    </row>
    <row r="22" spans="1:22" ht="15" thickBot="1">
      <c r="A22" s="57" t="s">
        <v>50</v>
      </c>
      <c r="B22" s="68" t="s">
        <v>44</v>
      </c>
      <c r="C22" s="83">
        <v>2.2000000000000002</v>
      </c>
      <c r="D22" s="84" t="s">
        <v>255</v>
      </c>
      <c r="E22" s="85" t="s">
        <v>255</v>
      </c>
      <c r="F22" s="86" t="s">
        <v>255</v>
      </c>
      <c r="G22" s="87" t="s">
        <v>255</v>
      </c>
      <c r="H22" s="84" t="s">
        <v>255</v>
      </c>
      <c r="I22" s="85">
        <v>2.5</v>
      </c>
      <c r="J22" s="86"/>
      <c r="K22" s="87" t="s">
        <v>255</v>
      </c>
      <c r="L22" s="88" t="s">
        <v>255</v>
      </c>
      <c r="M22" s="85" t="s">
        <v>255</v>
      </c>
      <c r="N22" s="86"/>
      <c r="O22" s="87" t="s">
        <v>255</v>
      </c>
      <c r="P22" s="84" t="s">
        <v>255</v>
      </c>
      <c r="Q22" s="85">
        <v>2</v>
      </c>
      <c r="R22" s="89" t="s">
        <v>255</v>
      </c>
      <c r="S22" s="87" t="s">
        <v>255</v>
      </c>
      <c r="T22" s="84" t="s">
        <v>255</v>
      </c>
      <c r="U22" s="85" t="s">
        <v>255</v>
      </c>
      <c r="V22" s="86" t="s">
        <v>255</v>
      </c>
    </row>
    <row r="23" spans="1:22" ht="28.8" thickBot="1">
      <c r="A23" s="57" t="s">
        <v>51</v>
      </c>
      <c r="B23" s="68" t="s">
        <v>41</v>
      </c>
      <c r="C23" s="83" t="s">
        <v>255</v>
      </c>
      <c r="D23" s="84" t="s">
        <v>255</v>
      </c>
      <c r="E23" s="85" t="s">
        <v>255</v>
      </c>
      <c r="F23" s="86" t="s">
        <v>255</v>
      </c>
      <c r="G23" s="87" t="s">
        <v>255</v>
      </c>
      <c r="H23" s="84" t="s">
        <v>255</v>
      </c>
      <c r="I23" s="85" t="s">
        <v>255</v>
      </c>
      <c r="J23" s="86"/>
      <c r="K23" s="87" t="s">
        <v>255</v>
      </c>
      <c r="L23" s="88" t="s">
        <v>255</v>
      </c>
      <c r="M23" s="85" t="s">
        <v>255</v>
      </c>
      <c r="N23" s="86"/>
      <c r="O23" s="87" t="s">
        <v>255</v>
      </c>
      <c r="P23" s="84" t="s">
        <v>255</v>
      </c>
      <c r="Q23" s="85" t="s">
        <v>255</v>
      </c>
      <c r="R23" s="89" t="s">
        <v>255</v>
      </c>
      <c r="S23" s="87" t="s">
        <v>255</v>
      </c>
      <c r="T23" s="84" t="s">
        <v>255</v>
      </c>
      <c r="U23" s="85" t="s">
        <v>255</v>
      </c>
      <c r="V23" s="86" t="s">
        <v>255</v>
      </c>
    </row>
    <row r="24" spans="1:22" ht="15" thickBot="1">
      <c r="A24" s="57" t="s">
        <v>52</v>
      </c>
      <c r="B24" s="68" t="s">
        <v>44</v>
      </c>
      <c r="C24" s="83" t="s">
        <v>255</v>
      </c>
      <c r="D24" s="84" t="s">
        <v>255</v>
      </c>
      <c r="E24" s="85">
        <v>2</v>
      </c>
      <c r="F24" s="86">
        <v>2.6</v>
      </c>
      <c r="G24" s="87">
        <v>2.21</v>
      </c>
      <c r="H24" s="84" t="s">
        <v>255</v>
      </c>
      <c r="I24" s="85">
        <v>2.5</v>
      </c>
      <c r="J24" s="86"/>
      <c r="K24" s="87" t="s">
        <v>255</v>
      </c>
      <c r="L24" s="88" t="s">
        <v>255</v>
      </c>
      <c r="M24" s="85" t="s">
        <v>255</v>
      </c>
      <c r="N24" s="86"/>
      <c r="O24" s="87" t="s">
        <v>255</v>
      </c>
      <c r="P24" s="84" t="s">
        <v>255</v>
      </c>
      <c r="Q24" s="85" t="s">
        <v>255</v>
      </c>
      <c r="R24" s="89" t="s">
        <v>255</v>
      </c>
      <c r="S24" s="87">
        <v>2.7</v>
      </c>
      <c r="T24" s="84" t="s">
        <v>255</v>
      </c>
      <c r="U24" s="85">
        <v>3</v>
      </c>
      <c r="V24" s="86">
        <v>3.5</v>
      </c>
    </row>
    <row r="25" spans="1:22" ht="15" thickBot="1">
      <c r="A25" s="57" t="s">
        <v>53</v>
      </c>
      <c r="B25" s="68" t="s">
        <v>41</v>
      </c>
      <c r="C25" s="83">
        <v>2.9</v>
      </c>
      <c r="D25" s="84" t="s">
        <v>255</v>
      </c>
      <c r="E25" s="85">
        <v>3.4</v>
      </c>
      <c r="F25" s="86">
        <v>3.3</v>
      </c>
      <c r="G25" s="87">
        <v>3.05</v>
      </c>
      <c r="H25" s="84">
        <v>2.9</v>
      </c>
      <c r="I25" s="85">
        <v>4.2</v>
      </c>
      <c r="J25" s="86"/>
      <c r="K25" s="87">
        <v>3</v>
      </c>
      <c r="L25" s="88" t="s">
        <v>255</v>
      </c>
      <c r="M25" s="85" t="s">
        <v>255</v>
      </c>
      <c r="N25" s="86"/>
      <c r="O25" s="87" t="s">
        <v>255</v>
      </c>
      <c r="P25" s="84" t="s">
        <v>255</v>
      </c>
      <c r="Q25" s="85">
        <v>3.6333333333333333</v>
      </c>
      <c r="R25" s="89" t="s">
        <v>255</v>
      </c>
      <c r="S25" s="87" t="s">
        <v>255</v>
      </c>
      <c r="T25" s="84">
        <v>2.9</v>
      </c>
      <c r="U25" s="85" t="s">
        <v>255</v>
      </c>
      <c r="V25" s="86">
        <v>2.95</v>
      </c>
    </row>
    <row r="26" spans="1:22" ht="15" thickBot="1">
      <c r="A26" s="57" t="s">
        <v>234</v>
      </c>
      <c r="B26" s="68" t="s">
        <v>41</v>
      </c>
      <c r="C26" s="83" t="s">
        <v>255</v>
      </c>
      <c r="D26" s="84" t="s">
        <v>255</v>
      </c>
      <c r="E26" s="85">
        <v>4</v>
      </c>
      <c r="F26" s="86" t="s">
        <v>255</v>
      </c>
      <c r="G26" s="87" t="s">
        <v>255</v>
      </c>
      <c r="H26" s="84" t="s">
        <v>255</v>
      </c>
      <c r="I26" s="85">
        <v>4.2</v>
      </c>
      <c r="J26" s="86"/>
      <c r="K26" s="87" t="s">
        <v>255</v>
      </c>
      <c r="L26" s="88" t="s">
        <v>255</v>
      </c>
      <c r="M26" s="85" t="s">
        <v>255</v>
      </c>
      <c r="N26" s="86"/>
      <c r="O26" s="87" t="s">
        <v>255</v>
      </c>
      <c r="P26" s="84" t="s">
        <v>255</v>
      </c>
      <c r="Q26" s="85">
        <v>3.8</v>
      </c>
      <c r="R26" s="89" t="s">
        <v>255</v>
      </c>
      <c r="S26" s="87" t="s">
        <v>255</v>
      </c>
      <c r="T26" s="84" t="s">
        <v>255</v>
      </c>
      <c r="U26" s="85" t="s">
        <v>255</v>
      </c>
      <c r="V26" s="86" t="s">
        <v>255</v>
      </c>
    </row>
    <row r="27" spans="1:22" ht="15" thickBot="1">
      <c r="A27" s="57" t="s">
        <v>54</v>
      </c>
      <c r="B27" s="68" t="s">
        <v>41</v>
      </c>
      <c r="C27" s="83" t="s">
        <v>255</v>
      </c>
      <c r="D27" s="84" t="s">
        <v>255</v>
      </c>
      <c r="E27" s="85" t="s">
        <v>255</v>
      </c>
      <c r="F27" s="86" t="s">
        <v>255</v>
      </c>
      <c r="G27" s="87" t="s">
        <v>255</v>
      </c>
      <c r="H27" s="84" t="s">
        <v>255</v>
      </c>
      <c r="I27" s="85" t="s">
        <v>255</v>
      </c>
      <c r="J27" s="86"/>
      <c r="K27" s="87" t="s">
        <v>255</v>
      </c>
      <c r="L27" s="88" t="s">
        <v>255</v>
      </c>
      <c r="M27" s="85" t="s">
        <v>255</v>
      </c>
      <c r="N27" s="86"/>
      <c r="O27" s="87" t="s">
        <v>255</v>
      </c>
      <c r="P27" s="84" t="s">
        <v>255</v>
      </c>
      <c r="Q27" s="85" t="s">
        <v>255</v>
      </c>
      <c r="R27" s="89" t="s">
        <v>255</v>
      </c>
      <c r="S27" s="87" t="s">
        <v>255</v>
      </c>
      <c r="T27" s="84">
        <v>4.2</v>
      </c>
      <c r="U27" s="85" t="s">
        <v>255</v>
      </c>
      <c r="V27" s="86">
        <v>3.95</v>
      </c>
    </row>
    <row r="28" spans="1:22" ht="15" thickBot="1">
      <c r="A28" s="57" t="s">
        <v>55</v>
      </c>
      <c r="B28" s="68" t="s">
        <v>41</v>
      </c>
      <c r="C28" s="83">
        <v>3.5</v>
      </c>
      <c r="D28" s="84" t="s">
        <v>255</v>
      </c>
      <c r="E28" s="85">
        <v>4.5</v>
      </c>
      <c r="F28" s="86" t="s">
        <v>255</v>
      </c>
      <c r="G28" s="87" t="s">
        <v>255</v>
      </c>
      <c r="H28" s="84" t="s">
        <v>255</v>
      </c>
      <c r="I28" s="85" t="s">
        <v>255</v>
      </c>
      <c r="J28" s="86"/>
      <c r="K28" s="87" t="s">
        <v>255</v>
      </c>
      <c r="L28" s="88" t="s">
        <v>255</v>
      </c>
      <c r="M28" s="85" t="s">
        <v>255</v>
      </c>
      <c r="N28" s="86"/>
      <c r="O28" s="87" t="s">
        <v>255</v>
      </c>
      <c r="P28" s="84" t="s">
        <v>255</v>
      </c>
      <c r="Q28" s="85">
        <v>3.9</v>
      </c>
      <c r="R28" s="89" t="s">
        <v>255</v>
      </c>
      <c r="S28" s="87" t="s">
        <v>255</v>
      </c>
      <c r="T28" s="84">
        <v>4.2</v>
      </c>
      <c r="U28" s="85" t="s">
        <v>255</v>
      </c>
      <c r="V28" s="86">
        <v>3.95</v>
      </c>
    </row>
    <row r="29" spans="1:22" ht="28.2" thickBot="1">
      <c r="A29" s="164" t="s">
        <v>56</v>
      </c>
      <c r="B29" s="165" t="s">
        <v>41</v>
      </c>
      <c r="C29" s="176">
        <v>3</v>
      </c>
      <c r="D29" s="177" t="s">
        <v>255</v>
      </c>
      <c r="E29" s="178" t="s">
        <v>255</v>
      </c>
      <c r="F29" s="179" t="s">
        <v>255</v>
      </c>
      <c r="G29" s="180" t="s">
        <v>255</v>
      </c>
      <c r="H29" s="177" t="s">
        <v>255</v>
      </c>
      <c r="I29" s="178">
        <v>3.5</v>
      </c>
      <c r="J29" s="179"/>
      <c r="K29" s="180" t="s">
        <v>255</v>
      </c>
      <c r="L29" s="181">
        <v>1.9</v>
      </c>
      <c r="M29" s="178" t="s">
        <v>255</v>
      </c>
      <c r="N29" s="179"/>
      <c r="O29" s="180" t="s">
        <v>255</v>
      </c>
      <c r="P29" s="177" t="s">
        <v>255</v>
      </c>
      <c r="Q29" s="178">
        <v>3.25</v>
      </c>
      <c r="R29" s="182" t="s">
        <v>255</v>
      </c>
      <c r="S29" s="180" t="s">
        <v>255</v>
      </c>
      <c r="T29" s="177">
        <v>3.8</v>
      </c>
      <c r="U29" s="178" t="s">
        <v>255</v>
      </c>
      <c r="V29" s="179" t="s">
        <v>255</v>
      </c>
    </row>
    <row r="30" spans="1:22" ht="28.2" thickBot="1">
      <c r="A30" s="164" t="s">
        <v>56</v>
      </c>
      <c r="B30" s="165" t="s">
        <v>62</v>
      </c>
      <c r="C30" s="176" t="s">
        <v>255</v>
      </c>
      <c r="D30" s="177" t="s">
        <v>255</v>
      </c>
      <c r="E30" s="178" t="s">
        <v>255</v>
      </c>
      <c r="F30" s="179" t="s">
        <v>255</v>
      </c>
      <c r="G30" s="180" t="s">
        <v>255</v>
      </c>
      <c r="H30" s="177" t="s">
        <v>255</v>
      </c>
      <c r="I30" s="178" t="s">
        <v>255</v>
      </c>
      <c r="J30" s="179"/>
      <c r="K30" s="180" t="s">
        <v>255</v>
      </c>
      <c r="L30" s="181" t="s">
        <v>255</v>
      </c>
      <c r="M30" s="178" t="s">
        <v>255</v>
      </c>
      <c r="N30" s="179"/>
      <c r="O30" s="180" t="s">
        <v>255</v>
      </c>
      <c r="P30" s="177" t="s">
        <v>255</v>
      </c>
      <c r="Q30" s="178" t="s">
        <v>255</v>
      </c>
      <c r="R30" s="182" t="s">
        <v>255</v>
      </c>
      <c r="S30" s="180" t="s">
        <v>255</v>
      </c>
      <c r="T30" s="177" t="s">
        <v>255</v>
      </c>
      <c r="U30" s="178" t="s">
        <v>255</v>
      </c>
      <c r="V30" s="179">
        <v>3.3</v>
      </c>
    </row>
    <row r="31" spans="1:22" ht="15" thickBot="1">
      <c r="A31" s="184" t="s">
        <v>57</v>
      </c>
      <c r="B31" s="165" t="s">
        <v>41</v>
      </c>
      <c r="C31" s="176" t="s">
        <v>255</v>
      </c>
      <c r="D31" s="177" t="s">
        <v>255</v>
      </c>
      <c r="E31" s="178" t="s">
        <v>255</v>
      </c>
      <c r="F31" s="179" t="s">
        <v>255</v>
      </c>
      <c r="G31" s="180" t="s">
        <v>255</v>
      </c>
      <c r="H31" s="177" t="s">
        <v>255</v>
      </c>
      <c r="I31" s="178" t="s">
        <v>255</v>
      </c>
      <c r="J31" s="179"/>
      <c r="K31" s="180" t="s">
        <v>255</v>
      </c>
      <c r="L31" s="181" t="s">
        <v>255</v>
      </c>
      <c r="M31" s="178" t="s">
        <v>255</v>
      </c>
      <c r="N31" s="179"/>
      <c r="O31" s="180" t="s">
        <v>255</v>
      </c>
      <c r="P31" s="177" t="s">
        <v>255</v>
      </c>
      <c r="Q31" s="178" t="s">
        <v>255</v>
      </c>
      <c r="R31" s="182" t="s">
        <v>255</v>
      </c>
      <c r="S31" s="180" t="s">
        <v>255</v>
      </c>
      <c r="T31" s="177" t="s">
        <v>255</v>
      </c>
      <c r="U31" s="178" t="s">
        <v>255</v>
      </c>
      <c r="V31" s="179" t="s">
        <v>255</v>
      </c>
    </row>
    <row r="32" spans="1:22" ht="15" thickBot="1">
      <c r="A32" s="184" t="s">
        <v>59</v>
      </c>
      <c r="B32" s="165" t="s">
        <v>41</v>
      </c>
      <c r="C32" s="176" t="s">
        <v>255</v>
      </c>
      <c r="D32" s="177" t="s">
        <v>255</v>
      </c>
      <c r="E32" s="178" t="s">
        <v>255</v>
      </c>
      <c r="F32" s="179" t="s">
        <v>255</v>
      </c>
      <c r="G32" s="180" t="s">
        <v>255</v>
      </c>
      <c r="H32" s="177" t="s">
        <v>255</v>
      </c>
      <c r="I32" s="178" t="s">
        <v>255</v>
      </c>
      <c r="J32" s="179"/>
      <c r="K32" s="180" t="s">
        <v>255</v>
      </c>
      <c r="L32" s="181" t="s">
        <v>255</v>
      </c>
      <c r="M32" s="178" t="s">
        <v>255</v>
      </c>
      <c r="N32" s="179"/>
      <c r="O32" s="180" t="s">
        <v>255</v>
      </c>
      <c r="P32" s="177" t="s">
        <v>255</v>
      </c>
      <c r="Q32" s="178">
        <v>2.1</v>
      </c>
      <c r="R32" s="182" t="s">
        <v>255</v>
      </c>
      <c r="S32" s="180" t="s">
        <v>255</v>
      </c>
      <c r="T32" s="177" t="s">
        <v>255</v>
      </c>
      <c r="U32" s="178" t="s">
        <v>255</v>
      </c>
      <c r="V32" s="179" t="s">
        <v>255</v>
      </c>
    </row>
    <row r="33" spans="1:22" ht="15" thickBot="1">
      <c r="A33" s="184" t="s">
        <v>59</v>
      </c>
      <c r="B33" s="165" t="s">
        <v>62</v>
      </c>
      <c r="C33" s="176" t="s">
        <v>255</v>
      </c>
      <c r="D33" s="177" t="s">
        <v>255</v>
      </c>
      <c r="E33" s="178" t="s">
        <v>255</v>
      </c>
      <c r="F33" s="179" t="s">
        <v>255</v>
      </c>
      <c r="G33" s="180" t="s">
        <v>255</v>
      </c>
      <c r="H33" s="177" t="s">
        <v>255</v>
      </c>
      <c r="I33" s="178" t="s">
        <v>255</v>
      </c>
      <c r="J33" s="179"/>
      <c r="K33" s="180" t="s">
        <v>255</v>
      </c>
      <c r="L33" s="181" t="s">
        <v>255</v>
      </c>
      <c r="M33" s="178" t="s">
        <v>255</v>
      </c>
      <c r="N33" s="179"/>
      <c r="O33" s="180" t="s">
        <v>255</v>
      </c>
      <c r="P33" s="177" t="s">
        <v>255</v>
      </c>
      <c r="Q33" s="178" t="s">
        <v>255</v>
      </c>
      <c r="R33" s="182" t="s">
        <v>255</v>
      </c>
      <c r="S33" s="180" t="s">
        <v>255</v>
      </c>
      <c r="T33" s="177" t="s">
        <v>255</v>
      </c>
      <c r="U33" s="178" t="s">
        <v>255</v>
      </c>
      <c r="V33" s="179" t="s">
        <v>255</v>
      </c>
    </row>
    <row r="34" spans="1:22" ht="15" thickBot="1">
      <c r="A34" s="184" t="s">
        <v>60</v>
      </c>
      <c r="B34" s="165" t="s">
        <v>41</v>
      </c>
      <c r="C34" s="176" t="s">
        <v>255</v>
      </c>
      <c r="D34" s="177" t="s">
        <v>255</v>
      </c>
      <c r="E34" s="178" t="s">
        <v>255</v>
      </c>
      <c r="F34" s="179" t="s">
        <v>255</v>
      </c>
      <c r="G34" s="180" t="s">
        <v>255</v>
      </c>
      <c r="H34" s="177" t="s">
        <v>255</v>
      </c>
      <c r="I34" s="178" t="s">
        <v>255</v>
      </c>
      <c r="J34" s="179"/>
      <c r="K34" s="180" t="s">
        <v>255</v>
      </c>
      <c r="L34" s="181" t="s">
        <v>255</v>
      </c>
      <c r="M34" s="178" t="s">
        <v>255</v>
      </c>
      <c r="N34" s="179"/>
      <c r="O34" s="180" t="s">
        <v>255</v>
      </c>
      <c r="P34" s="177" t="s">
        <v>255</v>
      </c>
      <c r="Q34" s="178" t="s">
        <v>255</v>
      </c>
      <c r="R34" s="182" t="s">
        <v>255</v>
      </c>
      <c r="S34" s="180" t="s">
        <v>255</v>
      </c>
      <c r="T34" s="177" t="s">
        <v>255</v>
      </c>
      <c r="U34" s="178" t="s">
        <v>255</v>
      </c>
      <c r="V34" s="179" t="s">
        <v>255</v>
      </c>
    </row>
    <row r="35" spans="1:22" ht="15" thickBot="1">
      <c r="A35" s="184" t="s">
        <v>60</v>
      </c>
      <c r="B35" s="165" t="s">
        <v>62</v>
      </c>
      <c r="C35" s="176" t="s">
        <v>255</v>
      </c>
      <c r="D35" s="177" t="s">
        <v>255</v>
      </c>
      <c r="E35" s="178" t="s">
        <v>255</v>
      </c>
      <c r="F35" s="179" t="s">
        <v>255</v>
      </c>
      <c r="G35" s="180" t="s">
        <v>255</v>
      </c>
      <c r="H35" s="177" t="s">
        <v>255</v>
      </c>
      <c r="I35" s="178" t="s">
        <v>255</v>
      </c>
      <c r="J35" s="179"/>
      <c r="K35" s="180" t="s">
        <v>255</v>
      </c>
      <c r="L35" s="181" t="s">
        <v>255</v>
      </c>
      <c r="M35" s="178" t="s">
        <v>255</v>
      </c>
      <c r="N35" s="179"/>
      <c r="O35" s="180" t="s">
        <v>255</v>
      </c>
      <c r="P35" s="177" t="s">
        <v>255</v>
      </c>
      <c r="Q35" s="178" t="s">
        <v>255</v>
      </c>
      <c r="R35" s="182" t="s">
        <v>255</v>
      </c>
      <c r="S35" s="180" t="s">
        <v>255</v>
      </c>
      <c r="T35" s="177">
        <v>3.8</v>
      </c>
      <c r="U35" s="178" t="s">
        <v>255</v>
      </c>
      <c r="V35" s="179">
        <v>3.2</v>
      </c>
    </row>
    <row r="36" spans="1:22" ht="15" thickBot="1">
      <c r="A36" s="184" t="s">
        <v>61</v>
      </c>
      <c r="B36" s="165" t="s">
        <v>41</v>
      </c>
      <c r="C36" s="176">
        <v>3.2</v>
      </c>
      <c r="D36" s="177" t="s">
        <v>255</v>
      </c>
      <c r="E36" s="178" t="s">
        <v>255</v>
      </c>
      <c r="F36" s="179" t="s">
        <v>255</v>
      </c>
      <c r="G36" s="180" t="s">
        <v>255</v>
      </c>
      <c r="H36" s="177" t="s">
        <v>255</v>
      </c>
      <c r="I36" s="178">
        <v>4</v>
      </c>
      <c r="J36" s="179"/>
      <c r="K36" s="180" t="s">
        <v>255</v>
      </c>
      <c r="L36" s="181" t="s">
        <v>255</v>
      </c>
      <c r="M36" s="178" t="s">
        <v>255</v>
      </c>
      <c r="N36" s="179"/>
      <c r="O36" s="180" t="s">
        <v>255</v>
      </c>
      <c r="P36" s="177" t="s">
        <v>255</v>
      </c>
      <c r="Q36" s="178" t="s">
        <v>255</v>
      </c>
      <c r="R36" s="182" t="s">
        <v>255</v>
      </c>
      <c r="S36" s="180" t="s">
        <v>255</v>
      </c>
      <c r="T36" s="177" t="s">
        <v>255</v>
      </c>
      <c r="U36" s="178" t="s">
        <v>255</v>
      </c>
      <c r="V36" s="179" t="s">
        <v>255</v>
      </c>
    </row>
    <row r="37" spans="1:22" ht="15" thickBot="1">
      <c r="A37" s="184" t="s">
        <v>61</v>
      </c>
      <c r="B37" s="165" t="s">
        <v>62</v>
      </c>
      <c r="C37" s="176" t="s">
        <v>255</v>
      </c>
      <c r="D37" s="177" t="s">
        <v>255</v>
      </c>
      <c r="E37" s="178" t="s">
        <v>255</v>
      </c>
      <c r="F37" s="179" t="s">
        <v>255</v>
      </c>
      <c r="G37" s="180" t="s">
        <v>255</v>
      </c>
      <c r="H37" s="177" t="s">
        <v>255</v>
      </c>
      <c r="I37" s="178" t="s">
        <v>255</v>
      </c>
      <c r="J37" s="179"/>
      <c r="K37" s="180" t="s">
        <v>255</v>
      </c>
      <c r="L37" s="181" t="s">
        <v>255</v>
      </c>
      <c r="M37" s="178" t="s">
        <v>255</v>
      </c>
      <c r="N37" s="179"/>
      <c r="O37" s="180" t="s">
        <v>255</v>
      </c>
      <c r="P37" s="177" t="s">
        <v>255</v>
      </c>
      <c r="Q37" s="178" t="s">
        <v>255</v>
      </c>
      <c r="R37" s="182" t="s">
        <v>255</v>
      </c>
      <c r="S37" s="180" t="s">
        <v>255</v>
      </c>
      <c r="T37" s="177" t="s">
        <v>255</v>
      </c>
      <c r="U37" s="178" t="s">
        <v>255</v>
      </c>
      <c r="V37" s="179" t="s">
        <v>255</v>
      </c>
    </row>
    <row r="38" spans="1:22" ht="15" thickBot="1">
      <c r="A38" s="184" t="s">
        <v>63</v>
      </c>
      <c r="B38" s="165" t="s">
        <v>41</v>
      </c>
      <c r="C38" s="176" t="s">
        <v>255</v>
      </c>
      <c r="D38" s="177" t="s">
        <v>255</v>
      </c>
      <c r="E38" s="178" t="s">
        <v>255</v>
      </c>
      <c r="F38" s="179" t="s">
        <v>255</v>
      </c>
      <c r="G38" s="180" t="s">
        <v>255</v>
      </c>
      <c r="H38" s="177" t="s">
        <v>255</v>
      </c>
      <c r="I38" s="178" t="s">
        <v>255</v>
      </c>
      <c r="J38" s="179"/>
      <c r="K38" s="180" t="s">
        <v>255</v>
      </c>
      <c r="L38" s="181" t="s">
        <v>255</v>
      </c>
      <c r="M38" s="178" t="s">
        <v>255</v>
      </c>
      <c r="N38" s="179"/>
      <c r="O38" s="180" t="s">
        <v>255</v>
      </c>
      <c r="P38" s="177" t="s">
        <v>255</v>
      </c>
      <c r="Q38" s="178" t="s">
        <v>255</v>
      </c>
      <c r="R38" s="182" t="s">
        <v>255</v>
      </c>
      <c r="S38" s="180" t="s">
        <v>255</v>
      </c>
      <c r="T38" s="177">
        <v>4.8</v>
      </c>
      <c r="U38" s="178" t="s">
        <v>255</v>
      </c>
      <c r="V38" s="179" t="s">
        <v>255</v>
      </c>
    </row>
    <row r="39" spans="1:22" ht="15" thickBot="1">
      <c r="A39" s="184" t="s">
        <v>64</v>
      </c>
      <c r="B39" s="165" t="s">
        <v>41</v>
      </c>
      <c r="C39" s="176" t="s">
        <v>255</v>
      </c>
      <c r="D39" s="177" t="s">
        <v>255</v>
      </c>
      <c r="E39" s="178" t="s">
        <v>255</v>
      </c>
      <c r="F39" s="179" t="s">
        <v>255</v>
      </c>
      <c r="G39" s="180" t="s">
        <v>255</v>
      </c>
      <c r="H39" s="177" t="s">
        <v>255</v>
      </c>
      <c r="I39" s="178" t="s">
        <v>255</v>
      </c>
      <c r="J39" s="179"/>
      <c r="K39" s="180" t="s">
        <v>255</v>
      </c>
      <c r="L39" s="181" t="s">
        <v>255</v>
      </c>
      <c r="M39" s="178" t="s">
        <v>255</v>
      </c>
      <c r="N39" s="179"/>
      <c r="O39" s="180" t="s">
        <v>255</v>
      </c>
      <c r="P39" s="177" t="s">
        <v>255</v>
      </c>
      <c r="Q39" s="178" t="s">
        <v>255</v>
      </c>
      <c r="R39" s="182" t="s">
        <v>255</v>
      </c>
      <c r="S39" s="180" t="s">
        <v>255</v>
      </c>
      <c r="T39" s="177">
        <v>5.9</v>
      </c>
      <c r="U39" s="178" t="s">
        <v>255</v>
      </c>
      <c r="V39" s="179" t="s">
        <v>255</v>
      </c>
    </row>
    <row r="40" spans="1:22" ht="15" thickBot="1">
      <c r="A40" s="184" t="s">
        <v>258</v>
      </c>
      <c r="B40" s="165" t="s">
        <v>41</v>
      </c>
      <c r="C40" s="176">
        <v>3</v>
      </c>
      <c r="D40" s="177" t="s">
        <v>255</v>
      </c>
      <c r="E40" s="178" t="s">
        <v>255</v>
      </c>
      <c r="F40" s="179" t="s">
        <v>255</v>
      </c>
      <c r="G40" s="180" t="s">
        <v>255</v>
      </c>
      <c r="H40" s="177" t="s">
        <v>255</v>
      </c>
      <c r="I40" s="178" t="s">
        <v>255</v>
      </c>
      <c r="J40" s="179"/>
      <c r="K40" s="180" t="s">
        <v>255</v>
      </c>
      <c r="L40" s="181" t="s">
        <v>255</v>
      </c>
      <c r="M40" s="178" t="s">
        <v>255</v>
      </c>
      <c r="N40" s="179"/>
      <c r="O40" s="180" t="s">
        <v>255</v>
      </c>
      <c r="P40" s="177" t="s">
        <v>255</v>
      </c>
      <c r="Q40" s="178" t="s">
        <v>255</v>
      </c>
      <c r="R40" s="182" t="s">
        <v>255</v>
      </c>
      <c r="S40" s="180" t="s">
        <v>255</v>
      </c>
      <c r="T40" s="177" t="s">
        <v>255</v>
      </c>
      <c r="U40" s="178" t="s">
        <v>255</v>
      </c>
      <c r="V40" s="179" t="s">
        <v>255</v>
      </c>
    </row>
    <row r="41" spans="1:22" ht="28.8" thickBot="1">
      <c r="A41" s="184" t="s">
        <v>65</v>
      </c>
      <c r="B41" s="165" t="s">
        <v>41</v>
      </c>
      <c r="C41" s="176" t="s">
        <v>255</v>
      </c>
      <c r="D41" s="177" t="s">
        <v>255</v>
      </c>
      <c r="E41" s="178" t="s">
        <v>255</v>
      </c>
      <c r="F41" s="179" t="s">
        <v>255</v>
      </c>
      <c r="G41" s="180" t="s">
        <v>255</v>
      </c>
      <c r="H41" s="177" t="s">
        <v>255</v>
      </c>
      <c r="I41" s="178" t="s">
        <v>255</v>
      </c>
      <c r="J41" s="179"/>
      <c r="K41" s="180" t="s">
        <v>255</v>
      </c>
      <c r="L41" s="181" t="s">
        <v>255</v>
      </c>
      <c r="M41" s="178" t="s">
        <v>255</v>
      </c>
      <c r="N41" s="179"/>
      <c r="O41" s="180" t="s">
        <v>255</v>
      </c>
      <c r="P41" s="177" t="s">
        <v>255</v>
      </c>
      <c r="Q41" s="178" t="s">
        <v>255</v>
      </c>
      <c r="R41" s="182" t="s">
        <v>255</v>
      </c>
      <c r="S41" s="180" t="s">
        <v>255</v>
      </c>
      <c r="T41" s="177">
        <v>3.5</v>
      </c>
      <c r="U41" s="178" t="s">
        <v>255</v>
      </c>
      <c r="V41" s="179" t="s">
        <v>255</v>
      </c>
    </row>
    <row r="42" spans="1:22" ht="28.8" thickBot="1">
      <c r="A42" s="184" t="s">
        <v>65</v>
      </c>
      <c r="B42" s="165" t="s">
        <v>62</v>
      </c>
      <c r="C42" s="176" t="s">
        <v>255</v>
      </c>
      <c r="D42" s="177" t="s">
        <v>255</v>
      </c>
      <c r="E42" s="178" t="s">
        <v>255</v>
      </c>
      <c r="F42" s="179" t="s">
        <v>255</v>
      </c>
      <c r="G42" s="180" t="s">
        <v>255</v>
      </c>
      <c r="H42" s="177" t="s">
        <v>255</v>
      </c>
      <c r="I42" s="178" t="s">
        <v>255</v>
      </c>
      <c r="J42" s="179"/>
      <c r="K42" s="180" t="s">
        <v>255</v>
      </c>
      <c r="L42" s="181" t="s">
        <v>255</v>
      </c>
      <c r="M42" s="178" t="s">
        <v>255</v>
      </c>
      <c r="N42" s="179"/>
      <c r="O42" s="180" t="s">
        <v>255</v>
      </c>
      <c r="P42" s="177" t="s">
        <v>255</v>
      </c>
      <c r="Q42" s="178" t="s">
        <v>255</v>
      </c>
      <c r="R42" s="182" t="s">
        <v>255</v>
      </c>
      <c r="S42" s="180" t="s">
        <v>255</v>
      </c>
      <c r="T42" s="177" t="s">
        <v>255</v>
      </c>
      <c r="U42" s="178" t="s">
        <v>255</v>
      </c>
      <c r="V42" s="179" t="s">
        <v>255</v>
      </c>
    </row>
    <row r="43" spans="1:22" ht="28.8" thickBot="1">
      <c r="A43" s="184" t="s">
        <v>66</v>
      </c>
      <c r="B43" s="165" t="s">
        <v>41</v>
      </c>
      <c r="C43" s="176">
        <v>3.8</v>
      </c>
      <c r="D43" s="177" t="s">
        <v>255</v>
      </c>
      <c r="E43" s="178">
        <v>3.5</v>
      </c>
      <c r="F43" s="179">
        <v>3.5</v>
      </c>
      <c r="G43" s="180">
        <v>4</v>
      </c>
      <c r="H43" s="177">
        <v>4</v>
      </c>
      <c r="I43" s="178">
        <v>4.25</v>
      </c>
      <c r="J43" s="179"/>
      <c r="K43" s="180" t="s">
        <v>255</v>
      </c>
      <c r="L43" s="181" t="s">
        <v>255</v>
      </c>
      <c r="M43" s="178" t="s">
        <v>255</v>
      </c>
      <c r="N43" s="179"/>
      <c r="O43" s="180" t="s">
        <v>255</v>
      </c>
      <c r="P43" s="177" t="s">
        <v>255</v>
      </c>
      <c r="Q43" s="178">
        <v>3.1399999999999997</v>
      </c>
      <c r="R43" s="182" t="s">
        <v>255</v>
      </c>
      <c r="S43" s="180" t="s">
        <v>255</v>
      </c>
      <c r="T43" s="177">
        <v>1.9</v>
      </c>
      <c r="U43" s="178" t="s">
        <v>255</v>
      </c>
      <c r="V43" s="179">
        <v>1.4</v>
      </c>
    </row>
    <row r="44" spans="1:22" ht="28.8" thickBot="1">
      <c r="A44" s="184" t="s">
        <v>66</v>
      </c>
      <c r="B44" s="165" t="s">
        <v>62</v>
      </c>
      <c r="C44" s="176">
        <v>1.4</v>
      </c>
      <c r="D44" s="177" t="s">
        <v>255</v>
      </c>
      <c r="E44" s="178" t="s">
        <v>255</v>
      </c>
      <c r="F44" s="179" t="s">
        <v>255</v>
      </c>
      <c r="G44" s="180" t="s">
        <v>255</v>
      </c>
      <c r="H44" s="177" t="s">
        <v>255</v>
      </c>
      <c r="I44" s="178" t="s">
        <v>255</v>
      </c>
      <c r="J44" s="179"/>
      <c r="K44" s="180">
        <v>1.3</v>
      </c>
      <c r="L44" s="181" t="s">
        <v>255</v>
      </c>
      <c r="M44" s="178" t="s">
        <v>255</v>
      </c>
      <c r="N44" s="179"/>
      <c r="O44" s="180" t="s">
        <v>255</v>
      </c>
      <c r="P44" s="177" t="s">
        <v>255</v>
      </c>
      <c r="Q44" s="178" t="s">
        <v>255</v>
      </c>
      <c r="R44" s="182" t="s">
        <v>255</v>
      </c>
      <c r="S44" s="180" t="s">
        <v>255</v>
      </c>
      <c r="T44" s="177">
        <v>1</v>
      </c>
      <c r="U44" s="178">
        <v>1.5</v>
      </c>
      <c r="V44" s="179" t="s">
        <v>255</v>
      </c>
    </row>
    <row r="45" spans="1:22" ht="28.8" thickBot="1">
      <c r="A45" s="184" t="s">
        <v>300</v>
      </c>
      <c r="B45" s="165" t="s">
        <v>62</v>
      </c>
      <c r="C45" s="176">
        <v>0.75</v>
      </c>
      <c r="D45" s="177" t="s">
        <v>255</v>
      </c>
      <c r="E45" s="178">
        <v>0.8</v>
      </c>
      <c r="F45" s="179" t="s">
        <v>255</v>
      </c>
      <c r="G45" s="180" t="s">
        <v>255</v>
      </c>
      <c r="H45" s="177" t="s">
        <v>255</v>
      </c>
      <c r="I45" s="178" t="s">
        <v>255</v>
      </c>
      <c r="J45" s="179"/>
      <c r="K45" s="180">
        <v>1.2</v>
      </c>
      <c r="L45" s="181" t="s">
        <v>255</v>
      </c>
      <c r="M45" s="178" t="s">
        <v>255</v>
      </c>
      <c r="N45" s="179"/>
      <c r="O45" s="180" t="s">
        <v>255</v>
      </c>
      <c r="P45" s="177" t="s">
        <v>255</v>
      </c>
      <c r="Q45" s="178" t="s">
        <v>255</v>
      </c>
      <c r="R45" s="182" t="s">
        <v>255</v>
      </c>
      <c r="S45" s="180" t="s">
        <v>255</v>
      </c>
      <c r="T45" s="177" t="s">
        <v>255</v>
      </c>
      <c r="U45" s="178" t="s">
        <v>255</v>
      </c>
      <c r="V45" s="179" t="s">
        <v>255</v>
      </c>
    </row>
    <row r="46" spans="1:22" ht="28.8" thickBot="1">
      <c r="A46" s="57" t="s">
        <v>67</v>
      </c>
      <c r="B46" s="68" t="s">
        <v>62</v>
      </c>
      <c r="C46" s="83" t="s">
        <v>255</v>
      </c>
      <c r="D46" s="84" t="s">
        <v>255</v>
      </c>
      <c r="E46" s="85">
        <v>1</v>
      </c>
      <c r="F46" s="86" t="s">
        <v>255</v>
      </c>
      <c r="G46" s="87" t="s">
        <v>255</v>
      </c>
      <c r="H46" s="84" t="s">
        <v>255</v>
      </c>
      <c r="I46" s="85" t="s">
        <v>255</v>
      </c>
      <c r="J46" s="86"/>
      <c r="K46" s="87" t="s">
        <v>255</v>
      </c>
      <c r="L46" s="88" t="s">
        <v>255</v>
      </c>
      <c r="M46" s="85" t="s">
        <v>255</v>
      </c>
      <c r="N46" s="86"/>
      <c r="O46" s="87" t="s">
        <v>255</v>
      </c>
      <c r="P46" s="84" t="s">
        <v>255</v>
      </c>
      <c r="Q46" s="85">
        <v>3.5</v>
      </c>
      <c r="R46" s="89" t="s">
        <v>255</v>
      </c>
      <c r="S46" s="87" t="s">
        <v>255</v>
      </c>
      <c r="T46" s="84" t="s">
        <v>255</v>
      </c>
      <c r="U46" s="85" t="s">
        <v>255</v>
      </c>
      <c r="V46" s="86" t="s">
        <v>255</v>
      </c>
    </row>
    <row r="47" spans="1:22" ht="28.8" thickBot="1">
      <c r="A47" s="57" t="s">
        <v>67</v>
      </c>
      <c r="B47" s="68" t="s">
        <v>41</v>
      </c>
      <c r="C47" s="83">
        <v>3.55</v>
      </c>
      <c r="D47" s="84" t="s">
        <v>255</v>
      </c>
      <c r="E47" s="85">
        <v>3.25</v>
      </c>
      <c r="F47" s="86" t="s">
        <v>255</v>
      </c>
      <c r="G47" s="87" t="s">
        <v>255</v>
      </c>
      <c r="H47" s="84" t="s">
        <v>255</v>
      </c>
      <c r="I47" s="85">
        <v>4.5</v>
      </c>
      <c r="J47" s="86"/>
      <c r="K47" s="87">
        <v>3.5</v>
      </c>
      <c r="L47" s="88" t="s">
        <v>255</v>
      </c>
      <c r="M47" s="85" t="s">
        <v>255</v>
      </c>
      <c r="N47" s="86"/>
      <c r="O47" s="87" t="s">
        <v>255</v>
      </c>
      <c r="P47" s="84" t="s">
        <v>255</v>
      </c>
      <c r="Q47" s="85">
        <v>3</v>
      </c>
      <c r="R47" s="89" t="s">
        <v>255</v>
      </c>
      <c r="S47" s="87" t="s">
        <v>255</v>
      </c>
      <c r="T47" s="84">
        <v>2</v>
      </c>
      <c r="U47" s="85" t="s">
        <v>255</v>
      </c>
      <c r="V47" s="86">
        <v>3.8</v>
      </c>
    </row>
    <row r="48" spans="1:22" ht="28.8" thickBot="1">
      <c r="A48" s="57" t="s">
        <v>68</v>
      </c>
      <c r="B48" s="68" t="s">
        <v>41</v>
      </c>
      <c r="C48" s="83" t="s">
        <v>255</v>
      </c>
      <c r="D48" s="84" t="s">
        <v>255</v>
      </c>
      <c r="E48" s="85" t="s">
        <v>255</v>
      </c>
      <c r="F48" s="86" t="s">
        <v>255</v>
      </c>
      <c r="G48" s="87" t="s">
        <v>255</v>
      </c>
      <c r="H48" s="84" t="s">
        <v>255</v>
      </c>
      <c r="I48" s="85" t="s">
        <v>255</v>
      </c>
      <c r="J48" s="86"/>
      <c r="K48" s="87" t="s">
        <v>255</v>
      </c>
      <c r="L48" s="88" t="s">
        <v>255</v>
      </c>
      <c r="M48" s="85" t="s">
        <v>255</v>
      </c>
      <c r="N48" s="86"/>
      <c r="O48" s="87" t="s">
        <v>255</v>
      </c>
      <c r="P48" s="84" t="s">
        <v>255</v>
      </c>
      <c r="Q48" s="85" t="s">
        <v>255</v>
      </c>
      <c r="R48" s="89" t="s">
        <v>255</v>
      </c>
      <c r="S48" s="87" t="s">
        <v>255</v>
      </c>
      <c r="T48" s="84" t="s">
        <v>255</v>
      </c>
      <c r="U48" s="85" t="s">
        <v>255</v>
      </c>
      <c r="V48" s="86" t="s">
        <v>255</v>
      </c>
    </row>
    <row r="49" spans="1:22" ht="28.8" thickBot="1">
      <c r="A49" s="57" t="s">
        <v>69</v>
      </c>
      <c r="B49" s="68" t="s">
        <v>41</v>
      </c>
      <c r="C49" s="83">
        <v>2.8</v>
      </c>
      <c r="D49" s="84" t="s">
        <v>255</v>
      </c>
      <c r="E49" s="85" t="s">
        <v>255</v>
      </c>
      <c r="F49" s="86">
        <v>2.8</v>
      </c>
      <c r="G49" s="87">
        <v>2.4</v>
      </c>
      <c r="H49" s="84" t="s">
        <v>255</v>
      </c>
      <c r="I49" s="85" t="s">
        <v>255</v>
      </c>
      <c r="J49" s="86"/>
      <c r="K49" s="87" t="s">
        <v>255</v>
      </c>
      <c r="L49" s="88" t="s">
        <v>255</v>
      </c>
      <c r="M49" s="85" t="s">
        <v>255</v>
      </c>
      <c r="N49" s="86"/>
      <c r="O49" s="87" t="s">
        <v>255</v>
      </c>
      <c r="P49" s="84" t="s">
        <v>255</v>
      </c>
      <c r="Q49" s="85">
        <v>1.1000000000000001</v>
      </c>
      <c r="R49" s="89" t="s">
        <v>255</v>
      </c>
      <c r="S49" s="87">
        <v>4</v>
      </c>
      <c r="T49" s="84">
        <v>3.5</v>
      </c>
      <c r="U49" s="85" t="s">
        <v>255</v>
      </c>
      <c r="V49" s="86">
        <v>3.9</v>
      </c>
    </row>
    <row r="50" spans="1:22" ht="28.8" thickBot="1">
      <c r="A50" s="57" t="s">
        <v>70</v>
      </c>
      <c r="B50" s="68" t="s">
        <v>41</v>
      </c>
      <c r="C50" s="83" t="s">
        <v>255</v>
      </c>
      <c r="D50" s="84" t="s">
        <v>255</v>
      </c>
      <c r="E50" s="85" t="s">
        <v>255</v>
      </c>
      <c r="F50" s="86" t="s">
        <v>255</v>
      </c>
      <c r="G50" s="87" t="s">
        <v>255</v>
      </c>
      <c r="H50" s="84" t="s">
        <v>255</v>
      </c>
      <c r="I50" s="85" t="s">
        <v>255</v>
      </c>
      <c r="J50" s="86"/>
      <c r="K50" s="87" t="s">
        <v>255</v>
      </c>
      <c r="L50" s="88" t="s">
        <v>255</v>
      </c>
      <c r="M50" s="85" t="s">
        <v>255</v>
      </c>
      <c r="N50" s="86"/>
      <c r="O50" s="87" t="s">
        <v>255</v>
      </c>
      <c r="P50" s="84" t="s">
        <v>255</v>
      </c>
      <c r="Q50" s="85" t="s">
        <v>255</v>
      </c>
      <c r="R50" s="89" t="s">
        <v>255</v>
      </c>
      <c r="S50" s="87" t="s">
        <v>255</v>
      </c>
      <c r="T50" s="84">
        <v>3.5</v>
      </c>
      <c r="U50" s="85" t="s">
        <v>255</v>
      </c>
      <c r="V50" s="86">
        <v>3.9</v>
      </c>
    </row>
    <row r="51" spans="1:22" ht="28.8" thickBot="1">
      <c r="A51" s="57" t="s">
        <v>71</v>
      </c>
      <c r="B51" s="68" t="s">
        <v>41</v>
      </c>
      <c r="C51" s="83">
        <v>2.8</v>
      </c>
      <c r="D51" s="84" t="s">
        <v>255</v>
      </c>
      <c r="E51" s="85">
        <v>2.8</v>
      </c>
      <c r="F51" s="86">
        <v>2.8</v>
      </c>
      <c r="G51" s="87">
        <v>2.4</v>
      </c>
      <c r="H51" s="84" t="s">
        <v>255</v>
      </c>
      <c r="I51" s="85" t="s">
        <v>255</v>
      </c>
      <c r="J51" s="86"/>
      <c r="K51" s="87" t="s">
        <v>255</v>
      </c>
      <c r="L51" s="88" t="s">
        <v>255</v>
      </c>
      <c r="M51" s="85" t="s">
        <v>255</v>
      </c>
      <c r="N51" s="86"/>
      <c r="O51" s="87" t="s">
        <v>255</v>
      </c>
      <c r="P51" s="84" t="s">
        <v>255</v>
      </c>
      <c r="Q51" s="85">
        <v>2.5</v>
      </c>
      <c r="R51" s="89" t="s">
        <v>255</v>
      </c>
      <c r="S51" s="87" t="s">
        <v>255</v>
      </c>
      <c r="T51" s="84">
        <v>3.5</v>
      </c>
      <c r="U51" s="85">
        <v>3</v>
      </c>
      <c r="V51" s="86">
        <v>3.9</v>
      </c>
    </row>
    <row r="52" spans="1:22" ht="28.8" thickBot="1">
      <c r="A52" s="57" t="s">
        <v>72</v>
      </c>
      <c r="B52" s="68" t="s">
        <v>41</v>
      </c>
      <c r="C52" s="83" t="s">
        <v>255</v>
      </c>
      <c r="D52" s="84" t="s">
        <v>255</v>
      </c>
      <c r="E52" s="85">
        <v>2.8</v>
      </c>
      <c r="F52" s="86" t="s">
        <v>255</v>
      </c>
      <c r="G52" s="87" t="s">
        <v>255</v>
      </c>
      <c r="H52" s="84" t="s">
        <v>255</v>
      </c>
      <c r="I52" s="85" t="s">
        <v>255</v>
      </c>
      <c r="J52" s="86"/>
      <c r="K52" s="87" t="s">
        <v>255</v>
      </c>
      <c r="L52" s="88" t="s">
        <v>255</v>
      </c>
      <c r="M52" s="85" t="s">
        <v>255</v>
      </c>
      <c r="N52" s="86"/>
      <c r="O52" s="87" t="s">
        <v>255</v>
      </c>
      <c r="P52" s="84" t="s">
        <v>255</v>
      </c>
      <c r="Q52" s="85" t="s">
        <v>255</v>
      </c>
      <c r="R52" s="89" t="s">
        <v>255</v>
      </c>
      <c r="S52" s="87">
        <v>3.5</v>
      </c>
      <c r="T52" s="84">
        <v>3.9</v>
      </c>
      <c r="U52" s="85" t="s">
        <v>255</v>
      </c>
      <c r="V52" s="86">
        <v>3.9</v>
      </c>
    </row>
    <row r="53" spans="1:22" ht="28.8" thickBot="1">
      <c r="A53" s="57" t="s">
        <v>73</v>
      </c>
      <c r="B53" s="68" t="s">
        <v>41</v>
      </c>
      <c r="C53" s="83" t="s">
        <v>255</v>
      </c>
      <c r="D53" s="84" t="s">
        <v>255</v>
      </c>
      <c r="E53" s="85" t="s">
        <v>255</v>
      </c>
      <c r="F53" s="86" t="s">
        <v>255</v>
      </c>
      <c r="G53" s="87" t="s">
        <v>255</v>
      </c>
      <c r="H53" s="84" t="s">
        <v>255</v>
      </c>
      <c r="I53" s="85" t="s">
        <v>255</v>
      </c>
      <c r="J53" s="86"/>
      <c r="K53" s="87" t="s">
        <v>255</v>
      </c>
      <c r="L53" s="88" t="s">
        <v>255</v>
      </c>
      <c r="M53" s="85" t="s">
        <v>255</v>
      </c>
      <c r="N53" s="86"/>
      <c r="O53" s="87" t="s">
        <v>255</v>
      </c>
      <c r="P53" s="84" t="s">
        <v>255</v>
      </c>
      <c r="Q53" s="85" t="s">
        <v>255</v>
      </c>
      <c r="R53" s="89" t="s">
        <v>255</v>
      </c>
      <c r="S53" s="87" t="s">
        <v>255</v>
      </c>
      <c r="T53" s="84" t="s">
        <v>255</v>
      </c>
      <c r="U53" s="85" t="s">
        <v>255</v>
      </c>
      <c r="V53" s="86">
        <v>3.9</v>
      </c>
    </row>
    <row r="54" spans="1:22" ht="15" thickBot="1">
      <c r="A54" s="57" t="s">
        <v>74</v>
      </c>
      <c r="B54" s="68" t="s">
        <v>41</v>
      </c>
      <c r="C54" s="83">
        <v>2.7333333333333329</v>
      </c>
      <c r="D54" s="84" t="s">
        <v>255</v>
      </c>
      <c r="E54" s="85">
        <v>3</v>
      </c>
      <c r="F54" s="86">
        <v>2.8</v>
      </c>
      <c r="G54" s="87">
        <v>2.65</v>
      </c>
      <c r="H54" s="84">
        <v>2.8</v>
      </c>
      <c r="I54" s="85">
        <v>3.6</v>
      </c>
      <c r="J54" s="86"/>
      <c r="K54" s="87">
        <v>2.5499999999999998</v>
      </c>
      <c r="L54" s="88">
        <v>1.8</v>
      </c>
      <c r="M54" s="85" t="s">
        <v>255</v>
      </c>
      <c r="N54" s="86"/>
      <c r="O54" s="87" t="s">
        <v>255</v>
      </c>
      <c r="P54" s="84" t="s">
        <v>255</v>
      </c>
      <c r="Q54" s="85">
        <v>2.95</v>
      </c>
      <c r="R54" s="89">
        <v>2.7</v>
      </c>
      <c r="S54" s="87">
        <v>2</v>
      </c>
      <c r="T54" s="84">
        <v>2.5499999999999998</v>
      </c>
      <c r="U54" s="85">
        <v>2.2999999999999998</v>
      </c>
      <c r="V54" s="86">
        <v>3.4</v>
      </c>
    </row>
    <row r="55" spans="1:22" ht="15" thickBot="1">
      <c r="A55" s="57" t="s">
        <v>75</v>
      </c>
      <c r="B55" s="68" t="s">
        <v>41</v>
      </c>
      <c r="C55" s="83">
        <v>2.8</v>
      </c>
      <c r="D55" s="84" t="s">
        <v>255</v>
      </c>
      <c r="E55" s="85">
        <v>3</v>
      </c>
      <c r="F55" s="86" t="s">
        <v>255</v>
      </c>
      <c r="G55" s="87" t="s">
        <v>255</v>
      </c>
      <c r="H55" s="84" t="s">
        <v>255</v>
      </c>
      <c r="I55" s="85" t="s">
        <v>255</v>
      </c>
      <c r="J55" s="86"/>
      <c r="K55" s="87">
        <v>2.6</v>
      </c>
      <c r="L55" s="88">
        <v>1.8</v>
      </c>
      <c r="M55" s="85" t="s">
        <v>255</v>
      </c>
      <c r="N55" s="86"/>
      <c r="O55" s="87" t="s">
        <v>255</v>
      </c>
      <c r="P55" s="84" t="s">
        <v>255</v>
      </c>
      <c r="Q55" s="85">
        <v>3.5</v>
      </c>
      <c r="R55" s="89" t="s">
        <v>255</v>
      </c>
      <c r="S55" s="87" t="s">
        <v>255</v>
      </c>
      <c r="T55" s="84" t="s">
        <v>255</v>
      </c>
      <c r="U55" s="85">
        <v>2.2999999999999998</v>
      </c>
      <c r="V55" s="86">
        <v>3.4</v>
      </c>
    </row>
    <row r="56" spans="1:22" ht="15" thickBot="1">
      <c r="A56" s="57" t="s">
        <v>76</v>
      </c>
      <c r="B56" s="68" t="s">
        <v>41</v>
      </c>
      <c r="C56" s="83">
        <v>2.7333333333333329</v>
      </c>
      <c r="D56" s="84" t="s">
        <v>255</v>
      </c>
      <c r="E56" s="85">
        <v>3</v>
      </c>
      <c r="F56" s="86" t="s">
        <v>255</v>
      </c>
      <c r="G56" s="87" t="s">
        <v>255</v>
      </c>
      <c r="H56" s="84" t="s">
        <v>255</v>
      </c>
      <c r="I56" s="85" t="s">
        <v>255</v>
      </c>
      <c r="J56" s="86"/>
      <c r="K56" s="87">
        <v>2.6</v>
      </c>
      <c r="L56" s="88">
        <v>1.8</v>
      </c>
      <c r="M56" s="85" t="s">
        <v>255</v>
      </c>
      <c r="N56" s="86"/>
      <c r="O56" s="87" t="s">
        <v>255</v>
      </c>
      <c r="P56" s="84" t="s">
        <v>255</v>
      </c>
      <c r="Q56" s="85">
        <v>3.25</v>
      </c>
      <c r="R56" s="89">
        <v>2.7</v>
      </c>
      <c r="S56" s="87" t="s">
        <v>255</v>
      </c>
      <c r="T56" s="84">
        <v>1.5</v>
      </c>
      <c r="U56" s="85">
        <v>2.2999999999999998</v>
      </c>
      <c r="V56" s="86">
        <v>3.4</v>
      </c>
    </row>
    <row r="57" spans="1:22" ht="15" thickBot="1">
      <c r="A57" s="57" t="s">
        <v>77</v>
      </c>
      <c r="B57" s="68" t="s">
        <v>41</v>
      </c>
      <c r="C57" s="83">
        <v>7.5</v>
      </c>
      <c r="D57" s="84" t="s">
        <v>255</v>
      </c>
      <c r="E57" s="85">
        <v>6</v>
      </c>
      <c r="F57" s="86" t="s">
        <v>255</v>
      </c>
      <c r="G57" s="87" t="s">
        <v>255</v>
      </c>
      <c r="H57" s="84" t="s">
        <v>255</v>
      </c>
      <c r="I57" s="85" t="s">
        <v>255</v>
      </c>
      <c r="J57" s="86"/>
      <c r="K57" s="87">
        <v>5</v>
      </c>
      <c r="L57" s="88" t="s">
        <v>255</v>
      </c>
      <c r="M57" s="85" t="s">
        <v>255</v>
      </c>
      <c r="N57" s="86"/>
      <c r="O57" s="87" t="s">
        <v>255</v>
      </c>
      <c r="P57" s="84" t="s">
        <v>255</v>
      </c>
      <c r="Q57" s="85">
        <v>5.5</v>
      </c>
      <c r="R57" s="89" t="s">
        <v>255</v>
      </c>
      <c r="S57" s="87">
        <v>6</v>
      </c>
      <c r="T57" s="84">
        <v>8.9</v>
      </c>
      <c r="U57" s="85" t="s">
        <v>255</v>
      </c>
      <c r="V57" s="86">
        <v>5.95</v>
      </c>
    </row>
    <row r="58" spans="1:22" ht="15" thickBot="1">
      <c r="A58" s="57" t="s">
        <v>78</v>
      </c>
      <c r="B58" s="68" t="s">
        <v>41</v>
      </c>
      <c r="C58" s="83" t="s">
        <v>255</v>
      </c>
      <c r="D58" s="84" t="s">
        <v>255</v>
      </c>
      <c r="E58" s="85" t="s">
        <v>255</v>
      </c>
      <c r="F58" s="86" t="s">
        <v>255</v>
      </c>
      <c r="G58" s="87" t="s">
        <v>255</v>
      </c>
      <c r="H58" s="84" t="s">
        <v>255</v>
      </c>
      <c r="I58" s="85" t="s">
        <v>255</v>
      </c>
      <c r="J58" s="86"/>
      <c r="K58" s="87" t="s">
        <v>255</v>
      </c>
      <c r="L58" s="88" t="s">
        <v>255</v>
      </c>
      <c r="M58" s="85" t="s">
        <v>255</v>
      </c>
      <c r="N58" s="86"/>
      <c r="O58" s="87" t="s">
        <v>255</v>
      </c>
      <c r="P58" s="84" t="s">
        <v>255</v>
      </c>
      <c r="Q58" s="85" t="s">
        <v>255</v>
      </c>
      <c r="R58" s="89" t="s">
        <v>255</v>
      </c>
      <c r="S58" s="87" t="s">
        <v>255</v>
      </c>
      <c r="T58" s="84">
        <v>5.9</v>
      </c>
      <c r="U58" s="85" t="s">
        <v>255</v>
      </c>
      <c r="V58" s="86">
        <v>5.95</v>
      </c>
    </row>
    <row r="59" spans="1:22" ht="15" thickBot="1">
      <c r="A59" s="57" t="s">
        <v>79</v>
      </c>
      <c r="B59" s="68" t="s">
        <v>41</v>
      </c>
      <c r="C59" s="83" t="s">
        <v>255</v>
      </c>
      <c r="D59" s="84" t="s">
        <v>255</v>
      </c>
      <c r="E59" s="85" t="s">
        <v>255</v>
      </c>
      <c r="F59" s="86" t="s">
        <v>255</v>
      </c>
      <c r="G59" s="87">
        <v>3.7</v>
      </c>
      <c r="H59" s="84">
        <v>3.7</v>
      </c>
      <c r="I59" s="85" t="s">
        <v>255</v>
      </c>
      <c r="J59" s="86"/>
      <c r="K59" s="87" t="s">
        <v>255</v>
      </c>
      <c r="L59" s="88">
        <v>3.2</v>
      </c>
      <c r="M59" s="85" t="s">
        <v>255</v>
      </c>
      <c r="N59" s="86"/>
      <c r="O59" s="87" t="s">
        <v>255</v>
      </c>
      <c r="P59" s="84" t="s">
        <v>255</v>
      </c>
      <c r="Q59" s="85" t="s">
        <v>255</v>
      </c>
      <c r="R59" s="89" t="s">
        <v>255</v>
      </c>
      <c r="S59" s="87" t="s">
        <v>255</v>
      </c>
      <c r="T59" s="84">
        <v>4</v>
      </c>
      <c r="U59" s="85" t="s">
        <v>255</v>
      </c>
      <c r="V59" s="86">
        <v>5.6</v>
      </c>
    </row>
    <row r="60" spans="1:22" ht="15" thickBot="1">
      <c r="A60" s="57" t="s">
        <v>81</v>
      </c>
      <c r="B60" s="68" t="s">
        <v>41</v>
      </c>
      <c r="C60" s="83">
        <v>7.2666666666666666</v>
      </c>
      <c r="D60" s="84" t="s">
        <v>255</v>
      </c>
      <c r="E60" s="85">
        <v>9.3333333333333339</v>
      </c>
      <c r="F60" s="86">
        <v>9.25</v>
      </c>
      <c r="G60" s="87">
        <v>7.2333333333333343</v>
      </c>
      <c r="H60" s="84">
        <v>7.15</v>
      </c>
      <c r="I60" s="85">
        <v>10.5</v>
      </c>
      <c r="J60" s="86"/>
      <c r="K60" s="87">
        <v>7</v>
      </c>
      <c r="L60" s="88" t="s">
        <v>255</v>
      </c>
      <c r="M60" s="85" t="s">
        <v>255</v>
      </c>
      <c r="N60" s="86"/>
      <c r="O60" s="87" t="s">
        <v>255</v>
      </c>
      <c r="P60" s="84" t="s">
        <v>255</v>
      </c>
      <c r="Q60" s="85">
        <v>9.4</v>
      </c>
      <c r="R60" s="89">
        <v>8</v>
      </c>
      <c r="S60" s="87" t="s">
        <v>255</v>
      </c>
      <c r="T60" s="84">
        <v>12.9</v>
      </c>
      <c r="U60" s="85" t="s">
        <v>255</v>
      </c>
      <c r="V60" s="86" t="s">
        <v>255</v>
      </c>
    </row>
    <row r="61" spans="1:22" ht="28.8" thickBot="1">
      <c r="A61" s="57" t="s">
        <v>82</v>
      </c>
      <c r="B61" s="68" t="s">
        <v>41</v>
      </c>
      <c r="C61" s="83" t="s">
        <v>255</v>
      </c>
      <c r="D61" s="84" t="s">
        <v>255</v>
      </c>
      <c r="E61" s="85" t="s">
        <v>255</v>
      </c>
      <c r="F61" s="86" t="s">
        <v>255</v>
      </c>
      <c r="G61" s="87" t="s">
        <v>255</v>
      </c>
      <c r="H61" s="84" t="s">
        <v>255</v>
      </c>
      <c r="I61" s="85" t="s">
        <v>255</v>
      </c>
      <c r="J61" s="86"/>
      <c r="K61" s="87" t="s">
        <v>255</v>
      </c>
      <c r="L61" s="88" t="s">
        <v>255</v>
      </c>
      <c r="M61" s="85" t="s">
        <v>255</v>
      </c>
      <c r="N61" s="86"/>
      <c r="O61" s="87" t="s">
        <v>255</v>
      </c>
      <c r="P61" s="84" t="s">
        <v>255</v>
      </c>
      <c r="Q61" s="85">
        <v>6</v>
      </c>
      <c r="R61" s="89" t="s">
        <v>255</v>
      </c>
      <c r="S61" s="87" t="s">
        <v>255</v>
      </c>
      <c r="T61" s="84" t="s">
        <v>255</v>
      </c>
      <c r="U61" s="85" t="s">
        <v>255</v>
      </c>
      <c r="V61" s="86" t="s">
        <v>255</v>
      </c>
    </row>
    <row r="62" spans="1:22" ht="15" thickBot="1">
      <c r="A62" s="57" t="s">
        <v>83</v>
      </c>
      <c r="B62" s="68" t="s">
        <v>62</v>
      </c>
      <c r="C62" s="83">
        <v>1.1000000000000001</v>
      </c>
      <c r="D62" s="84" t="s">
        <v>255</v>
      </c>
      <c r="E62" s="85">
        <v>1.5</v>
      </c>
      <c r="F62" s="86" t="s">
        <v>255</v>
      </c>
      <c r="G62" s="87">
        <v>1.4</v>
      </c>
      <c r="H62" s="84">
        <v>1.4</v>
      </c>
      <c r="I62" s="85" t="s">
        <v>255</v>
      </c>
      <c r="J62" s="86"/>
      <c r="K62" s="87" t="s">
        <v>255</v>
      </c>
      <c r="L62" s="88" t="s">
        <v>255</v>
      </c>
      <c r="M62" s="85" t="s">
        <v>255</v>
      </c>
      <c r="N62" s="86"/>
      <c r="O62" s="87" t="s">
        <v>255</v>
      </c>
      <c r="P62" s="84" t="s">
        <v>255</v>
      </c>
      <c r="Q62" s="85" t="s">
        <v>255</v>
      </c>
      <c r="R62" s="89" t="s">
        <v>255</v>
      </c>
      <c r="S62" s="87" t="s">
        <v>255</v>
      </c>
      <c r="T62" s="84" t="s">
        <v>255</v>
      </c>
      <c r="U62" s="85" t="s">
        <v>255</v>
      </c>
      <c r="V62" s="86" t="s">
        <v>255</v>
      </c>
    </row>
    <row r="63" spans="1:22" ht="28.8" thickBot="1">
      <c r="A63" s="57" t="s">
        <v>84</v>
      </c>
      <c r="B63" s="68" t="s">
        <v>41</v>
      </c>
      <c r="C63" s="83">
        <v>3.1666666666666665</v>
      </c>
      <c r="D63" s="84" t="s">
        <v>255</v>
      </c>
      <c r="E63" s="85">
        <v>2.9</v>
      </c>
      <c r="F63" s="86">
        <v>2.8</v>
      </c>
      <c r="G63" s="87">
        <v>2.4</v>
      </c>
      <c r="H63" s="84" t="s">
        <v>255</v>
      </c>
      <c r="I63" s="85" t="s">
        <v>255</v>
      </c>
      <c r="J63" s="86"/>
      <c r="K63" s="87">
        <v>2.25</v>
      </c>
      <c r="L63" s="88">
        <v>1.9</v>
      </c>
      <c r="M63" s="85" t="s">
        <v>255</v>
      </c>
      <c r="N63" s="86"/>
      <c r="O63" s="87" t="s">
        <v>255</v>
      </c>
      <c r="P63" s="84" t="s">
        <v>255</v>
      </c>
      <c r="Q63" s="85">
        <v>3</v>
      </c>
      <c r="R63" s="89" t="s">
        <v>255</v>
      </c>
      <c r="S63" s="87" t="s">
        <v>255</v>
      </c>
      <c r="T63" s="84">
        <v>1.65</v>
      </c>
      <c r="U63" s="85" t="s">
        <v>255</v>
      </c>
      <c r="V63" s="86" t="s">
        <v>255</v>
      </c>
    </row>
    <row r="64" spans="1:22" ht="28.8" thickBot="1">
      <c r="A64" s="57" t="s">
        <v>260</v>
      </c>
      <c r="B64" s="68" t="s">
        <v>41</v>
      </c>
      <c r="C64" s="83" t="s">
        <v>255</v>
      </c>
      <c r="D64" s="84" t="s">
        <v>255</v>
      </c>
      <c r="E64" s="85" t="s">
        <v>255</v>
      </c>
      <c r="F64" s="86" t="s">
        <v>255</v>
      </c>
      <c r="G64" s="87" t="s">
        <v>255</v>
      </c>
      <c r="H64" s="84" t="s">
        <v>255</v>
      </c>
      <c r="I64" s="85" t="s">
        <v>255</v>
      </c>
      <c r="J64" s="86"/>
      <c r="K64" s="87" t="s">
        <v>255</v>
      </c>
      <c r="L64" s="88" t="s">
        <v>255</v>
      </c>
      <c r="M64" s="85" t="s">
        <v>255</v>
      </c>
      <c r="N64" s="86"/>
      <c r="O64" s="87" t="s">
        <v>255</v>
      </c>
      <c r="P64" s="84" t="s">
        <v>255</v>
      </c>
      <c r="Q64" s="85" t="s">
        <v>255</v>
      </c>
      <c r="R64" s="89" t="s">
        <v>255</v>
      </c>
      <c r="S64" s="87" t="s">
        <v>255</v>
      </c>
      <c r="T64" s="84" t="s">
        <v>255</v>
      </c>
      <c r="U64" s="85" t="s">
        <v>255</v>
      </c>
      <c r="V64" s="86" t="s">
        <v>255</v>
      </c>
    </row>
    <row r="65" spans="1:22" ht="15" thickBot="1">
      <c r="A65" s="57" t="s">
        <v>261</v>
      </c>
      <c r="B65" s="68" t="s">
        <v>41</v>
      </c>
      <c r="C65" s="83" t="s">
        <v>255</v>
      </c>
      <c r="D65" s="84" t="s">
        <v>255</v>
      </c>
      <c r="E65" s="85" t="s">
        <v>255</v>
      </c>
      <c r="F65" s="86" t="s">
        <v>255</v>
      </c>
      <c r="G65" s="87" t="s">
        <v>255</v>
      </c>
      <c r="H65" s="84" t="s">
        <v>255</v>
      </c>
      <c r="I65" s="85" t="s">
        <v>255</v>
      </c>
      <c r="J65" s="86"/>
      <c r="K65" s="87" t="s">
        <v>255</v>
      </c>
      <c r="L65" s="88" t="s">
        <v>255</v>
      </c>
      <c r="M65" s="85" t="s">
        <v>255</v>
      </c>
      <c r="N65" s="86"/>
      <c r="O65" s="87" t="s">
        <v>255</v>
      </c>
      <c r="P65" s="84" t="s">
        <v>255</v>
      </c>
      <c r="Q65" s="85" t="s">
        <v>255</v>
      </c>
      <c r="R65" s="89" t="s">
        <v>255</v>
      </c>
      <c r="S65" s="87" t="s">
        <v>255</v>
      </c>
      <c r="T65" s="84">
        <v>3.9</v>
      </c>
      <c r="U65" s="85" t="s">
        <v>255</v>
      </c>
      <c r="V65" s="86">
        <v>4.3499999999999996</v>
      </c>
    </row>
    <row r="66" spans="1:22" ht="15" thickBot="1">
      <c r="A66" s="57" t="s">
        <v>85</v>
      </c>
      <c r="B66" s="68" t="s">
        <v>44</v>
      </c>
      <c r="C66" s="83" t="s">
        <v>255</v>
      </c>
      <c r="D66" s="84" t="s">
        <v>255</v>
      </c>
      <c r="E66" s="85" t="s">
        <v>255</v>
      </c>
      <c r="F66" s="86" t="s">
        <v>255</v>
      </c>
      <c r="G66" s="87" t="s">
        <v>255</v>
      </c>
      <c r="H66" s="84" t="s">
        <v>255</v>
      </c>
      <c r="I66" s="85" t="s">
        <v>255</v>
      </c>
      <c r="J66" s="86"/>
      <c r="K66" s="87" t="s">
        <v>255</v>
      </c>
      <c r="L66" s="88" t="s">
        <v>255</v>
      </c>
      <c r="M66" s="85" t="s">
        <v>255</v>
      </c>
      <c r="N66" s="86"/>
      <c r="O66" s="87" t="s">
        <v>255</v>
      </c>
      <c r="P66" s="84" t="s">
        <v>255</v>
      </c>
      <c r="Q66" s="85" t="s">
        <v>255</v>
      </c>
      <c r="R66" s="89" t="s">
        <v>255</v>
      </c>
      <c r="S66" s="87" t="s">
        <v>255</v>
      </c>
      <c r="T66" s="84" t="s">
        <v>255</v>
      </c>
      <c r="U66" s="85" t="s">
        <v>255</v>
      </c>
      <c r="V66" s="86" t="s">
        <v>255</v>
      </c>
    </row>
    <row r="67" spans="1:22" ht="15" thickBot="1">
      <c r="A67" s="57" t="s">
        <v>86</v>
      </c>
      <c r="B67" s="68" t="s">
        <v>41</v>
      </c>
      <c r="C67" s="83" t="s">
        <v>255</v>
      </c>
      <c r="D67" s="84" t="s">
        <v>255</v>
      </c>
      <c r="E67" s="85" t="s">
        <v>255</v>
      </c>
      <c r="F67" s="86" t="s">
        <v>255</v>
      </c>
      <c r="G67" s="87" t="s">
        <v>255</v>
      </c>
      <c r="H67" s="84" t="s">
        <v>255</v>
      </c>
      <c r="I67" s="85" t="s">
        <v>255</v>
      </c>
      <c r="J67" s="86"/>
      <c r="K67" s="87" t="s">
        <v>255</v>
      </c>
      <c r="L67" s="88" t="s">
        <v>255</v>
      </c>
      <c r="M67" s="85" t="s">
        <v>255</v>
      </c>
      <c r="N67" s="86"/>
      <c r="O67" s="87" t="s">
        <v>255</v>
      </c>
      <c r="P67" s="84" t="s">
        <v>255</v>
      </c>
      <c r="Q67" s="85" t="s">
        <v>255</v>
      </c>
      <c r="R67" s="89" t="s">
        <v>255</v>
      </c>
      <c r="S67" s="87" t="s">
        <v>255</v>
      </c>
      <c r="T67" s="84" t="s">
        <v>255</v>
      </c>
      <c r="U67" s="85" t="s">
        <v>255</v>
      </c>
      <c r="V67" s="86" t="s">
        <v>255</v>
      </c>
    </row>
    <row r="68" spans="1:22" ht="15" thickBot="1">
      <c r="A68" s="57" t="s">
        <v>87</v>
      </c>
      <c r="B68" s="68" t="s">
        <v>44</v>
      </c>
      <c r="C68" s="83" t="s">
        <v>255</v>
      </c>
      <c r="D68" s="84" t="s">
        <v>255</v>
      </c>
      <c r="E68" s="85" t="s">
        <v>255</v>
      </c>
      <c r="F68" s="86" t="s">
        <v>255</v>
      </c>
      <c r="G68" s="87" t="s">
        <v>255</v>
      </c>
      <c r="H68" s="84" t="s">
        <v>255</v>
      </c>
      <c r="I68" s="85" t="s">
        <v>255</v>
      </c>
      <c r="J68" s="86"/>
      <c r="K68" s="87" t="s">
        <v>255</v>
      </c>
      <c r="L68" s="88" t="s">
        <v>255</v>
      </c>
      <c r="M68" s="85" t="s">
        <v>255</v>
      </c>
      <c r="N68" s="86"/>
      <c r="O68" s="87" t="s">
        <v>255</v>
      </c>
      <c r="P68" s="84" t="s">
        <v>255</v>
      </c>
      <c r="Q68" s="85" t="s">
        <v>255</v>
      </c>
      <c r="R68" s="89" t="s">
        <v>255</v>
      </c>
      <c r="S68" s="87" t="s">
        <v>255</v>
      </c>
      <c r="T68" s="84">
        <v>2.5</v>
      </c>
      <c r="U68" s="85" t="s">
        <v>255</v>
      </c>
      <c r="V68" s="86" t="s">
        <v>255</v>
      </c>
    </row>
    <row r="69" spans="1:22" ht="15" thickBot="1">
      <c r="A69" s="57" t="s">
        <v>88</v>
      </c>
      <c r="B69" s="68" t="s">
        <v>44</v>
      </c>
      <c r="C69" s="83">
        <v>2.2999999999999998</v>
      </c>
      <c r="D69" s="84" t="s">
        <v>255</v>
      </c>
      <c r="E69" s="85" t="s">
        <v>255</v>
      </c>
      <c r="F69" s="86" t="s">
        <v>255</v>
      </c>
      <c r="G69" s="87">
        <v>1.8</v>
      </c>
      <c r="H69" s="84">
        <v>1.8</v>
      </c>
      <c r="I69" s="85" t="s">
        <v>255</v>
      </c>
      <c r="J69" s="86"/>
      <c r="K69" s="87" t="s">
        <v>255</v>
      </c>
      <c r="L69" s="88">
        <v>1.9</v>
      </c>
      <c r="M69" s="85" t="s">
        <v>255</v>
      </c>
      <c r="N69" s="86"/>
      <c r="O69" s="87" t="s">
        <v>255</v>
      </c>
      <c r="P69" s="84" t="s">
        <v>255</v>
      </c>
      <c r="Q69" s="85">
        <v>3.2</v>
      </c>
      <c r="R69" s="89" t="s">
        <v>255</v>
      </c>
      <c r="S69" s="87" t="s">
        <v>255</v>
      </c>
      <c r="T69" s="84" t="s">
        <v>255</v>
      </c>
      <c r="U69" s="85" t="s">
        <v>255</v>
      </c>
      <c r="V69" s="86" t="s">
        <v>255</v>
      </c>
    </row>
    <row r="70" spans="1:22" ht="15" thickBot="1">
      <c r="A70" s="57" t="s">
        <v>209</v>
      </c>
      <c r="B70" s="68" t="s">
        <v>41</v>
      </c>
      <c r="C70" s="83">
        <v>2.7</v>
      </c>
      <c r="D70" s="84" t="s">
        <v>255</v>
      </c>
      <c r="E70" s="85">
        <v>3.1666666666666665</v>
      </c>
      <c r="F70" s="86" t="s">
        <v>255</v>
      </c>
      <c r="G70" s="87" t="s">
        <v>255</v>
      </c>
      <c r="H70" s="84" t="s">
        <v>255</v>
      </c>
      <c r="I70" s="85">
        <v>3.5</v>
      </c>
      <c r="J70" s="86"/>
      <c r="K70" s="87" t="s">
        <v>255</v>
      </c>
      <c r="L70" s="88" t="s">
        <v>255</v>
      </c>
      <c r="M70" s="85" t="s">
        <v>255</v>
      </c>
      <c r="N70" s="86"/>
      <c r="O70" s="87" t="s">
        <v>255</v>
      </c>
      <c r="P70" s="84" t="s">
        <v>255</v>
      </c>
      <c r="Q70" s="85">
        <v>2.1</v>
      </c>
      <c r="R70" s="89" t="s">
        <v>255</v>
      </c>
      <c r="S70" s="87">
        <v>3.95</v>
      </c>
      <c r="T70" s="84">
        <v>3.5</v>
      </c>
      <c r="U70" s="85" t="s">
        <v>255</v>
      </c>
      <c r="V70" s="86" t="s">
        <v>255</v>
      </c>
    </row>
    <row r="71" spans="1:22" ht="15" thickBot="1">
      <c r="A71" s="57" t="s">
        <v>89</v>
      </c>
      <c r="B71" s="68" t="s">
        <v>41</v>
      </c>
      <c r="C71" s="83">
        <v>2.7</v>
      </c>
      <c r="D71" s="84" t="s">
        <v>255</v>
      </c>
      <c r="E71" s="85">
        <v>3.1666666666666665</v>
      </c>
      <c r="F71" s="86" t="s">
        <v>255</v>
      </c>
      <c r="G71" s="87" t="s">
        <v>255</v>
      </c>
      <c r="H71" s="84" t="s">
        <v>255</v>
      </c>
      <c r="I71" s="85">
        <v>4</v>
      </c>
      <c r="J71" s="86"/>
      <c r="K71" s="87">
        <v>3.05</v>
      </c>
      <c r="L71" s="88" t="s">
        <v>255</v>
      </c>
      <c r="M71" s="85" t="s">
        <v>255</v>
      </c>
      <c r="N71" s="86"/>
      <c r="O71" s="87" t="s">
        <v>255</v>
      </c>
      <c r="P71" s="84" t="s">
        <v>255</v>
      </c>
      <c r="Q71" s="85">
        <v>2.8666666666666667</v>
      </c>
      <c r="R71" s="89" t="s">
        <v>255</v>
      </c>
      <c r="S71" s="87">
        <v>3.25</v>
      </c>
      <c r="T71" s="84">
        <v>3.4</v>
      </c>
      <c r="U71" s="85">
        <v>3</v>
      </c>
      <c r="V71" s="86">
        <v>3.5</v>
      </c>
    </row>
    <row r="72" spans="1:22" ht="15" thickBot="1">
      <c r="A72" s="57" t="s">
        <v>90</v>
      </c>
      <c r="B72" s="68" t="s">
        <v>41</v>
      </c>
      <c r="C72" s="83">
        <v>2.8</v>
      </c>
      <c r="D72" s="84" t="s">
        <v>255</v>
      </c>
      <c r="E72" s="85">
        <v>3.25</v>
      </c>
      <c r="F72" s="86">
        <v>2.95</v>
      </c>
      <c r="G72" s="87">
        <v>2.9</v>
      </c>
      <c r="H72" s="84">
        <v>3.2</v>
      </c>
      <c r="I72" s="85">
        <v>4</v>
      </c>
      <c r="J72" s="86"/>
      <c r="K72" s="87">
        <v>2.8</v>
      </c>
      <c r="L72" s="88" t="s">
        <v>255</v>
      </c>
      <c r="M72" s="85" t="s">
        <v>255</v>
      </c>
      <c r="N72" s="86"/>
      <c r="O72" s="87" t="s">
        <v>255</v>
      </c>
      <c r="P72" s="84" t="s">
        <v>255</v>
      </c>
      <c r="Q72" s="85">
        <v>3.0249999999999999</v>
      </c>
      <c r="R72" s="89" t="s">
        <v>255</v>
      </c>
      <c r="S72" s="87">
        <v>3.125</v>
      </c>
      <c r="T72" s="84">
        <v>2.75</v>
      </c>
      <c r="U72" s="85">
        <v>3.2</v>
      </c>
      <c r="V72" s="86">
        <v>3.5</v>
      </c>
    </row>
    <row r="73" spans="1:22" ht="15" thickBot="1">
      <c r="A73" s="57" t="s">
        <v>91</v>
      </c>
      <c r="B73" s="68" t="s">
        <v>41</v>
      </c>
      <c r="C73" s="83">
        <v>2.7</v>
      </c>
      <c r="D73" s="84" t="s">
        <v>255</v>
      </c>
      <c r="E73" s="85">
        <v>3</v>
      </c>
      <c r="F73" s="86" t="s">
        <v>255</v>
      </c>
      <c r="G73" s="87" t="s">
        <v>255</v>
      </c>
      <c r="H73" s="84" t="s">
        <v>255</v>
      </c>
      <c r="I73" s="85">
        <v>4</v>
      </c>
      <c r="J73" s="86"/>
      <c r="K73" s="87" t="s">
        <v>255</v>
      </c>
      <c r="L73" s="88" t="s">
        <v>255</v>
      </c>
      <c r="M73" s="85" t="s">
        <v>255</v>
      </c>
      <c r="N73" s="86"/>
      <c r="O73" s="87" t="s">
        <v>255</v>
      </c>
      <c r="P73" s="84" t="s">
        <v>255</v>
      </c>
      <c r="Q73" s="85" t="s">
        <v>255</v>
      </c>
      <c r="R73" s="89" t="s">
        <v>255</v>
      </c>
      <c r="S73" s="87" t="s">
        <v>255</v>
      </c>
      <c r="T73" s="84" t="s">
        <v>255</v>
      </c>
      <c r="U73" s="85" t="s">
        <v>255</v>
      </c>
      <c r="V73" s="86">
        <v>3.5</v>
      </c>
    </row>
    <row r="74" spans="1:22" ht="15" thickBot="1">
      <c r="A74" s="57" t="s">
        <v>92</v>
      </c>
      <c r="B74" s="68" t="s">
        <v>41</v>
      </c>
      <c r="C74" s="83" t="s">
        <v>255</v>
      </c>
      <c r="D74" s="84" t="s">
        <v>255</v>
      </c>
      <c r="E74" s="85" t="s">
        <v>255</v>
      </c>
      <c r="F74" s="86" t="s">
        <v>255</v>
      </c>
      <c r="G74" s="87" t="s">
        <v>255</v>
      </c>
      <c r="H74" s="84" t="s">
        <v>255</v>
      </c>
      <c r="I74" s="85" t="s">
        <v>255</v>
      </c>
      <c r="J74" s="86"/>
      <c r="K74" s="87" t="s">
        <v>255</v>
      </c>
      <c r="L74" s="88" t="s">
        <v>255</v>
      </c>
      <c r="M74" s="85" t="s">
        <v>255</v>
      </c>
      <c r="N74" s="86"/>
      <c r="O74" s="87" t="s">
        <v>255</v>
      </c>
      <c r="P74" s="84" t="s">
        <v>255</v>
      </c>
      <c r="Q74" s="85" t="s">
        <v>255</v>
      </c>
      <c r="R74" s="89" t="s">
        <v>255</v>
      </c>
      <c r="S74" s="87" t="s">
        <v>255</v>
      </c>
      <c r="T74" s="84" t="s">
        <v>255</v>
      </c>
      <c r="U74" s="85" t="s">
        <v>255</v>
      </c>
      <c r="V74" s="86" t="s">
        <v>255</v>
      </c>
    </row>
    <row r="75" spans="1:22" ht="15" thickBot="1">
      <c r="A75" s="57" t="s">
        <v>93</v>
      </c>
      <c r="B75" s="68" t="s">
        <v>41</v>
      </c>
      <c r="C75" s="83" t="s">
        <v>255</v>
      </c>
      <c r="D75" s="84" t="s">
        <v>255</v>
      </c>
      <c r="E75" s="85" t="s">
        <v>255</v>
      </c>
      <c r="F75" s="86" t="s">
        <v>255</v>
      </c>
      <c r="G75" s="87" t="s">
        <v>255</v>
      </c>
      <c r="H75" s="84" t="s">
        <v>255</v>
      </c>
      <c r="I75" s="85" t="s">
        <v>255</v>
      </c>
      <c r="J75" s="86"/>
      <c r="K75" s="87" t="s">
        <v>255</v>
      </c>
      <c r="L75" s="88" t="s">
        <v>255</v>
      </c>
      <c r="M75" s="85" t="s">
        <v>255</v>
      </c>
      <c r="N75" s="86"/>
      <c r="O75" s="87" t="s">
        <v>255</v>
      </c>
      <c r="P75" s="84" t="s">
        <v>255</v>
      </c>
      <c r="Q75" s="85" t="s">
        <v>255</v>
      </c>
      <c r="R75" s="89" t="s">
        <v>255</v>
      </c>
      <c r="S75" s="87" t="s">
        <v>255</v>
      </c>
      <c r="T75" s="84">
        <v>3.9</v>
      </c>
      <c r="U75" s="85" t="s">
        <v>255</v>
      </c>
      <c r="V75" s="86">
        <v>5.95</v>
      </c>
    </row>
    <row r="76" spans="1:22" ht="15" thickBot="1">
      <c r="A76" s="57" t="s">
        <v>94</v>
      </c>
      <c r="B76" s="68" t="s">
        <v>41</v>
      </c>
      <c r="C76" s="83">
        <v>1.9</v>
      </c>
      <c r="D76" s="84" t="s">
        <v>255</v>
      </c>
      <c r="E76" s="85">
        <v>3</v>
      </c>
      <c r="F76" s="86" t="s">
        <v>255</v>
      </c>
      <c r="G76" s="87">
        <v>1.85</v>
      </c>
      <c r="H76" s="84">
        <v>1.9</v>
      </c>
      <c r="I76" s="85" t="s">
        <v>255</v>
      </c>
      <c r="J76" s="86"/>
      <c r="K76" s="87">
        <v>1</v>
      </c>
      <c r="L76" s="88">
        <v>1.8</v>
      </c>
      <c r="M76" s="85" t="s">
        <v>255</v>
      </c>
      <c r="N76" s="86"/>
      <c r="O76" s="87" t="s">
        <v>255</v>
      </c>
      <c r="P76" s="84" t="s">
        <v>255</v>
      </c>
      <c r="Q76" s="85">
        <v>1.7749999999999999</v>
      </c>
      <c r="R76" s="89" t="s">
        <v>255</v>
      </c>
      <c r="S76" s="87" t="s">
        <v>255</v>
      </c>
      <c r="T76" s="84">
        <v>1.75</v>
      </c>
      <c r="U76" s="85" t="s">
        <v>255</v>
      </c>
      <c r="V76" s="86" t="s">
        <v>255</v>
      </c>
    </row>
    <row r="77" spans="1:22" ht="15" thickBot="1">
      <c r="A77" s="57" t="s">
        <v>95</v>
      </c>
      <c r="B77" s="68" t="s">
        <v>41</v>
      </c>
      <c r="C77" s="83" t="s">
        <v>255</v>
      </c>
      <c r="D77" s="84" t="s">
        <v>255</v>
      </c>
      <c r="E77" s="85" t="s">
        <v>255</v>
      </c>
      <c r="F77" s="86" t="s">
        <v>255</v>
      </c>
      <c r="G77" s="87" t="s">
        <v>255</v>
      </c>
      <c r="H77" s="84" t="s">
        <v>255</v>
      </c>
      <c r="I77" s="85" t="s">
        <v>255</v>
      </c>
      <c r="J77" s="86"/>
      <c r="K77" s="87" t="s">
        <v>255</v>
      </c>
      <c r="L77" s="88">
        <v>2.6</v>
      </c>
      <c r="M77" s="85" t="s">
        <v>255</v>
      </c>
      <c r="N77" s="86"/>
      <c r="O77" s="87" t="s">
        <v>255</v>
      </c>
      <c r="P77" s="84" t="s">
        <v>255</v>
      </c>
      <c r="Q77" s="85">
        <v>3.5</v>
      </c>
      <c r="R77" s="89" t="s">
        <v>255</v>
      </c>
      <c r="S77" s="87" t="s">
        <v>255</v>
      </c>
      <c r="T77" s="84" t="s">
        <v>255</v>
      </c>
      <c r="U77" s="85" t="s">
        <v>255</v>
      </c>
      <c r="V77" s="86" t="s">
        <v>255</v>
      </c>
    </row>
    <row r="78" spans="1:22" ht="28.8" thickBot="1">
      <c r="A78" s="57" t="s">
        <v>96</v>
      </c>
      <c r="B78" s="68" t="s">
        <v>41</v>
      </c>
      <c r="C78" s="83">
        <v>2.2666666666666666</v>
      </c>
      <c r="D78" s="84" t="s">
        <v>255</v>
      </c>
      <c r="E78" s="85">
        <v>2.75</v>
      </c>
      <c r="F78" s="86" t="s">
        <v>255</v>
      </c>
      <c r="G78" s="87">
        <v>2.2000000000000002</v>
      </c>
      <c r="H78" s="84">
        <v>2.5</v>
      </c>
      <c r="I78" s="85" t="s">
        <v>255</v>
      </c>
      <c r="J78" s="86"/>
      <c r="K78" s="87">
        <v>2.4</v>
      </c>
      <c r="L78" s="88" t="s">
        <v>255</v>
      </c>
      <c r="M78" s="85" t="s">
        <v>255</v>
      </c>
      <c r="N78" s="86"/>
      <c r="O78" s="87" t="s">
        <v>255</v>
      </c>
      <c r="P78" s="84" t="s">
        <v>255</v>
      </c>
      <c r="Q78" s="85">
        <v>2.3666666666666667</v>
      </c>
      <c r="R78" s="89" t="s">
        <v>255</v>
      </c>
      <c r="S78" s="87">
        <v>2.35</v>
      </c>
      <c r="T78" s="84">
        <v>1.95</v>
      </c>
      <c r="U78" s="85">
        <v>2.2000000000000002</v>
      </c>
      <c r="V78" s="86">
        <v>2.7</v>
      </c>
    </row>
    <row r="79" spans="1:22" ht="28.8" thickBot="1">
      <c r="A79" s="57" t="s">
        <v>97</v>
      </c>
      <c r="B79" s="68" t="s">
        <v>44</v>
      </c>
      <c r="C79" s="83">
        <v>1.0333333333333334</v>
      </c>
      <c r="D79" s="84" t="s">
        <v>255</v>
      </c>
      <c r="E79" s="85">
        <v>1</v>
      </c>
      <c r="F79" s="86" t="s">
        <v>255</v>
      </c>
      <c r="G79" s="87" t="s">
        <v>255</v>
      </c>
      <c r="H79" s="84" t="s">
        <v>255</v>
      </c>
      <c r="I79" s="85">
        <v>1.25</v>
      </c>
      <c r="J79" s="86"/>
      <c r="K79" s="87">
        <v>1.2</v>
      </c>
      <c r="L79" s="88">
        <v>1.3</v>
      </c>
      <c r="M79" s="85" t="s">
        <v>255</v>
      </c>
      <c r="N79" s="86"/>
      <c r="O79" s="87" t="s">
        <v>255</v>
      </c>
      <c r="P79" s="84" t="s">
        <v>255</v>
      </c>
      <c r="Q79" s="85">
        <v>1.1333333333333333</v>
      </c>
      <c r="R79" s="89" t="s">
        <v>255</v>
      </c>
      <c r="S79" s="87" t="s">
        <v>255</v>
      </c>
      <c r="T79" s="84" t="s">
        <v>255</v>
      </c>
      <c r="U79" s="85">
        <v>1</v>
      </c>
      <c r="V79" s="86" t="s">
        <v>255</v>
      </c>
    </row>
    <row r="80" spans="1:22" ht="15" thickBot="1">
      <c r="A80" s="57" t="s">
        <v>98</v>
      </c>
      <c r="B80" s="68" t="s">
        <v>41</v>
      </c>
      <c r="C80" s="83" t="s">
        <v>255</v>
      </c>
      <c r="D80" s="84" t="s">
        <v>255</v>
      </c>
      <c r="E80" s="85" t="s">
        <v>255</v>
      </c>
      <c r="F80" s="86" t="s">
        <v>255</v>
      </c>
      <c r="G80" s="87">
        <v>3.2</v>
      </c>
      <c r="H80" s="84">
        <v>3.2</v>
      </c>
      <c r="I80" s="85" t="s">
        <v>255</v>
      </c>
      <c r="J80" s="86"/>
      <c r="K80" s="87" t="s">
        <v>255</v>
      </c>
      <c r="L80" s="88" t="s">
        <v>255</v>
      </c>
      <c r="M80" s="85" t="s">
        <v>255</v>
      </c>
      <c r="N80" s="86"/>
      <c r="O80" s="87" t="s">
        <v>255</v>
      </c>
      <c r="P80" s="84" t="s">
        <v>255</v>
      </c>
      <c r="Q80" s="85" t="s">
        <v>255</v>
      </c>
      <c r="R80" s="89" t="s">
        <v>255</v>
      </c>
      <c r="S80" s="87" t="s">
        <v>255</v>
      </c>
      <c r="T80" s="84" t="s">
        <v>255</v>
      </c>
      <c r="U80" s="85">
        <v>3.5</v>
      </c>
      <c r="V80" s="86">
        <v>5.3</v>
      </c>
    </row>
    <row r="81" spans="1:22" ht="15" thickBot="1">
      <c r="A81" s="57" t="s">
        <v>98</v>
      </c>
      <c r="B81" s="68" t="s">
        <v>182</v>
      </c>
      <c r="C81" s="83">
        <v>2</v>
      </c>
      <c r="D81" s="84" t="s">
        <v>255</v>
      </c>
      <c r="E81" s="85" t="s">
        <v>255</v>
      </c>
      <c r="F81" s="86" t="s">
        <v>255</v>
      </c>
      <c r="G81" s="87" t="s">
        <v>255</v>
      </c>
      <c r="H81" s="84" t="s">
        <v>255</v>
      </c>
      <c r="I81" s="85" t="s">
        <v>255</v>
      </c>
      <c r="J81" s="86"/>
      <c r="K81" s="87" t="s">
        <v>255</v>
      </c>
      <c r="L81" s="88" t="s">
        <v>255</v>
      </c>
      <c r="M81" s="85" t="s">
        <v>255</v>
      </c>
      <c r="N81" s="86"/>
      <c r="O81" s="87" t="s">
        <v>255</v>
      </c>
      <c r="P81" s="84" t="s">
        <v>255</v>
      </c>
      <c r="Q81" s="85" t="s">
        <v>255</v>
      </c>
      <c r="R81" s="89" t="s">
        <v>255</v>
      </c>
      <c r="S81" s="87" t="s">
        <v>255</v>
      </c>
      <c r="T81" s="84">
        <v>3.9</v>
      </c>
      <c r="U81" s="85">
        <v>3.5</v>
      </c>
      <c r="V81" s="86" t="s">
        <v>255</v>
      </c>
    </row>
    <row r="82" spans="1:22" ht="15" thickBot="1">
      <c r="A82" s="57" t="s">
        <v>99</v>
      </c>
      <c r="B82" s="68" t="s">
        <v>41</v>
      </c>
      <c r="C82" s="83" t="s">
        <v>255</v>
      </c>
      <c r="D82" s="84" t="s">
        <v>255</v>
      </c>
      <c r="E82" s="85" t="s">
        <v>255</v>
      </c>
      <c r="F82" s="86" t="s">
        <v>255</v>
      </c>
      <c r="G82" s="87" t="s">
        <v>255</v>
      </c>
      <c r="H82" s="84" t="s">
        <v>255</v>
      </c>
      <c r="I82" s="85" t="s">
        <v>255</v>
      </c>
      <c r="J82" s="86"/>
      <c r="K82" s="87" t="s">
        <v>255</v>
      </c>
      <c r="L82" s="88" t="s">
        <v>255</v>
      </c>
      <c r="M82" s="85" t="s">
        <v>255</v>
      </c>
      <c r="N82" s="86"/>
      <c r="O82" s="87" t="s">
        <v>255</v>
      </c>
      <c r="P82" s="84" t="s">
        <v>255</v>
      </c>
      <c r="Q82" s="85" t="s">
        <v>255</v>
      </c>
      <c r="R82" s="89" t="s">
        <v>255</v>
      </c>
      <c r="S82" s="87" t="s">
        <v>255</v>
      </c>
      <c r="T82" s="84" t="s">
        <v>255</v>
      </c>
      <c r="U82" s="85" t="s">
        <v>255</v>
      </c>
      <c r="V82" s="86" t="s">
        <v>255</v>
      </c>
    </row>
    <row r="83" spans="1:22" ht="15" thickBot="1">
      <c r="A83" s="57" t="s">
        <v>100</v>
      </c>
      <c r="B83" s="68" t="s">
        <v>41</v>
      </c>
      <c r="C83" s="83">
        <v>5</v>
      </c>
      <c r="D83" s="84" t="s">
        <v>255</v>
      </c>
      <c r="E83" s="85">
        <v>4.833333333333333</v>
      </c>
      <c r="F83" s="86">
        <v>4.5</v>
      </c>
      <c r="G83" s="87">
        <v>4.7666666666666666</v>
      </c>
      <c r="H83" s="84">
        <v>6</v>
      </c>
      <c r="I83" s="85">
        <v>5</v>
      </c>
      <c r="J83" s="86"/>
      <c r="K83" s="87">
        <v>4.05</v>
      </c>
      <c r="L83" s="88">
        <v>3.5</v>
      </c>
      <c r="M83" s="85" t="s">
        <v>255</v>
      </c>
      <c r="N83" s="86"/>
      <c r="O83" s="87" t="s">
        <v>255</v>
      </c>
      <c r="P83" s="84" t="s">
        <v>255</v>
      </c>
      <c r="Q83" s="85">
        <v>4.7750000000000004</v>
      </c>
      <c r="R83" s="89">
        <v>4.0999999999999996</v>
      </c>
      <c r="S83" s="87">
        <v>4.4749999999999996</v>
      </c>
      <c r="T83" s="84">
        <v>4.4000000000000004</v>
      </c>
      <c r="U83" s="85">
        <v>3.8</v>
      </c>
      <c r="V83" s="86">
        <v>5.5</v>
      </c>
    </row>
    <row r="84" spans="1:22" ht="15" thickBot="1">
      <c r="A84" s="57" t="s">
        <v>101</v>
      </c>
      <c r="B84" s="68" t="s">
        <v>41</v>
      </c>
      <c r="C84" s="83">
        <v>5.25</v>
      </c>
      <c r="D84" s="84" t="s">
        <v>255</v>
      </c>
      <c r="E84" s="85">
        <v>4.833333333333333</v>
      </c>
      <c r="F84" s="86">
        <v>7.5</v>
      </c>
      <c r="G84" s="87" t="s">
        <v>255</v>
      </c>
      <c r="H84" s="84" t="s">
        <v>255</v>
      </c>
      <c r="I84" s="85">
        <v>4.95</v>
      </c>
      <c r="J84" s="86"/>
      <c r="K84" s="87">
        <v>4.05</v>
      </c>
      <c r="L84" s="88" t="s">
        <v>255</v>
      </c>
      <c r="M84" s="85" t="s">
        <v>255</v>
      </c>
      <c r="N84" s="86"/>
      <c r="O84" s="87" t="s">
        <v>255</v>
      </c>
      <c r="P84" s="84" t="s">
        <v>255</v>
      </c>
      <c r="Q84" s="85">
        <v>4.7</v>
      </c>
      <c r="R84" s="89" t="s">
        <v>255</v>
      </c>
      <c r="S84" s="87">
        <v>5.25</v>
      </c>
      <c r="T84" s="84">
        <v>5.9</v>
      </c>
      <c r="U84" s="85">
        <v>5.2</v>
      </c>
      <c r="V84" s="86">
        <v>6.75</v>
      </c>
    </row>
    <row r="85" spans="1:22" ht="15" thickBot="1">
      <c r="A85" s="57" t="s">
        <v>102</v>
      </c>
      <c r="B85" s="68" t="s">
        <v>41</v>
      </c>
      <c r="C85" s="83">
        <v>5.5</v>
      </c>
      <c r="D85" s="84" t="s">
        <v>255</v>
      </c>
      <c r="E85" s="85">
        <v>4.75</v>
      </c>
      <c r="F85" s="86" t="s">
        <v>255</v>
      </c>
      <c r="G85" s="87" t="s">
        <v>255</v>
      </c>
      <c r="H85" s="84" t="s">
        <v>255</v>
      </c>
      <c r="I85" s="85">
        <v>4.95</v>
      </c>
      <c r="J85" s="86"/>
      <c r="K85" s="87">
        <v>4.05</v>
      </c>
      <c r="L85" s="88" t="s">
        <v>255</v>
      </c>
      <c r="M85" s="85" t="s">
        <v>255</v>
      </c>
      <c r="N85" s="86"/>
      <c r="O85" s="87" t="s">
        <v>255</v>
      </c>
      <c r="P85" s="84" t="s">
        <v>255</v>
      </c>
      <c r="Q85" s="85">
        <v>5.5</v>
      </c>
      <c r="R85" s="89" t="s">
        <v>255</v>
      </c>
      <c r="S85" s="87">
        <v>5</v>
      </c>
      <c r="T85" s="84">
        <v>5.9</v>
      </c>
      <c r="U85" s="85">
        <v>5.2</v>
      </c>
      <c r="V85" s="86">
        <v>6.75</v>
      </c>
    </row>
    <row r="86" spans="1:22" ht="15" thickBot="1">
      <c r="A86" s="57" t="s">
        <v>103</v>
      </c>
      <c r="B86" s="68" t="s">
        <v>41</v>
      </c>
      <c r="C86" s="83">
        <v>10</v>
      </c>
      <c r="D86" s="84" t="s">
        <v>255</v>
      </c>
      <c r="E86" s="85" t="s">
        <v>255</v>
      </c>
      <c r="F86" s="86" t="s">
        <v>255</v>
      </c>
      <c r="G86" s="87" t="s">
        <v>255</v>
      </c>
      <c r="H86" s="84" t="s">
        <v>255</v>
      </c>
      <c r="I86" s="85">
        <v>9.5</v>
      </c>
      <c r="J86" s="86"/>
      <c r="K86" s="87" t="s">
        <v>255</v>
      </c>
      <c r="L86" s="88" t="s">
        <v>255</v>
      </c>
      <c r="M86" s="85" t="s">
        <v>255</v>
      </c>
      <c r="N86" s="86"/>
      <c r="O86" s="87" t="s">
        <v>255</v>
      </c>
      <c r="P86" s="84" t="s">
        <v>255</v>
      </c>
      <c r="Q86" s="85">
        <v>4.5999999999999996</v>
      </c>
      <c r="R86" s="89" t="s">
        <v>255</v>
      </c>
      <c r="S86" s="87" t="s">
        <v>255</v>
      </c>
      <c r="T86" s="84" t="s">
        <v>255</v>
      </c>
      <c r="U86" s="85" t="s">
        <v>255</v>
      </c>
      <c r="V86" s="86" t="s">
        <v>255</v>
      </c>
    </row>
    <row r="87" spans="1:22" ht="15" thickBot="1">
      <c r="A87" s="57" t="s">
        <v>104</v>
      </c>
      <c r="B87" s="68" t="s">
        <v>44</v>
      </c>
      <c r="C87" s="83" t="s">
        <v>255</v>
      </c>
      <c r="D87" s="84" t="s">
        <v>255</v>
      </c>
      <c r="E87" s="85" t="s">
        <v>255</v>
      </c>
      <c r="F87" s="86" t="s">
        <v>255</v>
      </c>
      <c r="G87" s="87" t="s">
        <v>255</v>
      </c>
      <c r="H87" s="84" t="s">
        <v>255</v>
      </c>
      <c r="I87" s="85" t="s">
        <v>255</v>
      </c>
      <c r="J87" s="86"/>
      <c r="K87" s="87" t="s">
        <v>255</v>
      </c>
      <c r="L87" s="88" t="s">
        <v>255</v>
      </c>
      <c r="M87" s="85" t="s">
        <v>255</v>
      </c>
      <c r="N87" s="86"/>
      <c r="O87" s="87" t="s">
        <v>255</v>
      </c>
      <c r="P87" s="84" t="s">
        <v>255</v>
      </c>
      <c r="Q87" s="85" t="s">
        <v>255</v>
      </c>
      <c r="R87" s="89" t="s">
        <v>255</v>
      </c>
      <c r="S87" s="87" t="s">
        <v>255</v>
      </c>
      <c r="T87" s="84">
        <v>2.2000000000000002</v>
      </c>
      <c r="U87" s="85" t="s">
        <v>255</v>
      </c>
      <c r="V87" s="86">
        <v>1.95</v>
      </c>
    </row>
    <row r="88" spans="1:22" ht="15" thickBot="1">
      <c r="A88" s="57" t="s">
        <v>105</v>
      </c>
      <c r="B88" s="68" t="s">
        <v>41</v>
      </c>
      <c r="C88" s="83" t="s">
        <v>255</v>
      </c>
      <c r="D88" s="84" t="s">
        <v>255</v>
      </c>
      <c r="E88" s="85" t="s">
        <v>255</v>
      </c>
      <c r="F88" s="86" t="s">
        <v>255</v>
      </c>
      <c r="G88" s="87" t="s">
        <v>255</v>
      </c>
      <c r="H88" s="84" t="s">
        <v>255</v>
      </c>
      <c r="I88" s="85" t="s">
        <v>255</v>
      </c>
      <c r="J88" s="86"/>
      <c r="K88" s="87" t="s">
        <v>255</v>
      </c>
      <c r="L88" s="88" t="s">
        <v>255</v>
      </c>
      <c r="M88" s="85" t="s">
        <v>255</v>
      </c>
      <c r="N88" s="86"/>
      <c r="O88" s="87" t="s">
        <v>255</v>
      </c>
      <c r="P88" s="84" t="s">
        <v>255</v>
      </c>
      <c r="Q88" s="85" t="s">
        <v>255</v>
      </c>
      <c r="R88" s="89" t="s">
        <v>255</v>
      </c>
      <c r="S88" s="87" t="s">
        <v>255</v>
      </c>
      <c r="T88" s="84" t="s">
        <v>255</v>
      </c>
      <c r="U88" s="85" t="s">
        <v>255</v>
      </c>
      <c r="V88" s="86">
        <v>3.7</v>
      </c>
    </row>
    <row r="89" spans="1:22" ht="15" thickBot="1">
      <c r="A89" s="57" t="s">
        <v>106</v>
      </c>
      <c r="B89" s="68" t="s">
        <v>44</v>
      </c>
      <c r="C89" s="83" t="s">
        <v>255</v>
      </c>
      <c r="D89" s="84" t="s">
        <v>255</v>
      </c>
      <c r="E89" s="85" t="s">
        <v>255</v>
      </c>
      <c r="F89" s="86" t="s">
        <v>255</v>
      </c>
      <c r="G89" s="87" t="s">
        <v>255</v>
      </c>
      <c r="H89" s="84" t="s">
        <v>255</v>
      </c>
      <c r="I89" s="85" t="s">
        <v>255</v>
      </c>
      <c r="J89" s="86"/>
      <c r="K89" s="87" t="s">
        <v>255</v>
      </c>
      <c r="L89" s="88" t="s">
        <v>255</v>
      </c>
      <c r="M89" s="85" t="s">
        <v>255</v>
      </c>
      <c r="N89" s="86"/>
      <c r="O89" s="87" t="s">
        <v>255</v>
      </c>
      <c r="P89" s="84" t="s">
        <v>255</v>
      </c>
      <c r="Q89" s="85" t="s">
        <v>255</v>
      </c>
      <c r="R89" s="89" t="s">
        <v>255</v>
      </c>
      <c r="S89" s="87" t="s">
        <v>255</v>
      </c>
      <c r="T89" s="84" t="s">
        <v>255</v>
      </c>
      <c r="U89" s="85" t="s">
        <v>255</v>
      </c>
      <c r="V89" s="86" t="s">
        <v>255</v>
      </c>
    </row>
    <row r="90" spans="1:22" ht="15" thickBot="1">
      <c r="A90" s="57" t="s">
        <v>107</v>
      </c>
      <c r="B90" s="68" t="s">
        <v>41</v>
      </c>
      <c r="C90" s="83" t="s">
        <v>255</v>
      </c>
      <c r="D90" s="84" t="s">
        <v>255</v>
      </c>
      <c r="E90" s="85" t="s">
        <v>255</v>
      </c>
      <c r="F90" s="86" t="s">
        <v>255</v>
      </c>
      <c r="G90" s="87" t="s">
        <v>255</v>
      </c>
      <c r="H90" s="84" t="s">
        <v>255</v>
      </c>
      <c r="I90" s="85" t="s">
        <v>255</v>
      </c>
      <c r="J90" s="86"/>
      <c r="K90" s="87" t="s">
        <v>255</v>
      </c>
      <c r="L90" s="88" t="s">
        <v>255</v>
      </c>
      <c r="M90" s="85" t="s">
        <v>255</v>
      </c>
      <c r="N90" s="86"/>
      <c r="O90" s="87" t="s">
        <v>255</v>
      </c>
      <c r="P90" s="84" t="s">
        <v>255</v>
      </c>
      <c r="Q90" s="85" t="s">
        <v>255</v>
      </c>
      <c r="R90" s="89" t="s">
        <v>255</v>
      </c>
      <c r="S90" s="87" t="s">
        <v>255</v>
      </c>
      <c r="T90" s="84" t="s">
        <v>255</v>
      </c>
      <c r="U90" s="85" t="s">
        <v>255</v>
      </c>
      <c r="V90" s="86" t="s">
        <v>255</v>
      </c>
    </row>
    <row r="91" spans="1:22" ht="15" thickBot="1">
      <c r="A91" s="57" t="s">
        <v>210</v>
      </c>
      <c r="B91" s="68" t="s">
        <v>41</v>
      </c>
      <c r="C91" s="83">
        <v>3.8</v>
      </c>
      <c r="D91" s="84" t="s">
        <v>255</v>
      </c>
      <c r="E91" s="85">
        <v>3.5</v>
      </c>
      <c r="F91" s="86" t="s">
        <v>255</v>
      </c>
      <c r="G91" s="87">
        <v>4.5</v>
      </c>
      <c r="H91" s="84">
        <v>4.5</v>
      </c>
      <c r="I91" s="85">
        <v>3.5</v>
      </c>
      <c r="J91" s="86"/>
      <c r="K91" s="87" t="s">
        <v>255</v>
      </c>
      <c r="L91" s="88" t="s">
        <v>255</v>
      </c>
      <c r="M91" s="85" t="s">
        <v>255</v>
      </c>
      <c r="N91" s="86"/>
      <c r="O91" s="87" t="s">
        <v>255</v>
      </c>
      <c r="P91" s="84" t="s">
        <v>255</v>
      </c>
      <c r="Q91" s="85" t="s">
        <v>255</v>
      </c>
      <c r="R91" s="89" t="s">
        <v>255</v>
      </c>
      <c r="S91" s="87" t="s">
        <v>255</v>
      </c>
      <c r="T91" s="84" t="s">
        <v>255</v>
      </c>
      <c r="U91" s="85">
        <v>8</v>
      </c>
      <c r="V91" s="86" t="s">
        <v>255</v>
      </c>
    </row>
    <row r="92" spans="1:22" ht="15" thickBot="1">
      <c r="A92" s="57" t="s">
        <v>108</v>
      </c>
      <c r="B92" s="68" t="s">
        <v>109</v>
      </c>
      <c r="C92" s="83">
        <v>1.05</v>
      </c>
      <c r="D92" s="84" t="s">
        <v>255</v>
      </c>
      <c r="E92" s="85">
        <v>1</v>
      </c>
      <c r="F92" s="86" t="s">
        <v>255</v>
      </c>
      <c r="G92" s="87">
        <v>1.2</v>
      </c>
      <c r="H92" s="84" t="s">
        <v>255</v>
      </c>
      <c r="I92" s="85" t="s">
        <v>255</v>
      </c>
      <c r="J92" s="86"/>
      <c r="K92" s="87">
        <v>1.25</v>
      </c>
      <c r="L92" s="88" t="s">
        <v>255</v>
      </c>
      <c r="M92" s="85" t="s">
        <v>255</v>
      </c>
      <c r="N92" s="86"/>
      <c r="O92" s="87" t="s">
        <v>255</v>
      </c>
      <c r="P92" s="84" t="s">
        <v>255</v>
      </c>
      <c r="Q92" s="85">
        <v>1.24</v>
      </c>
      <c r="R92" s="89" t="s">
        <v>255</v>
      </c>
      <c r="S92" s="87" t="s">
        <v>255</v>
      </c>
      <c r="T92" s="84">
        <v>1</v>
      </c>
      <c r="U92" s="85">
        <v>1</v>
      </c>
      <c r="V92" s="86">
        <v>1.3</v>
      </c>
    </row>
    <row r="93" spans="1:22" ht="28.8" thickBot="1">
      <c r="A93" s="57" t="s">
        <v>110</v>
      </c>
      <c r="B93" s="68" t="s">
        <v>109</v>
      </c>
      <c r="C93" s="83">
        <v>1.05</v>
      </c>
      <c r="D93" s="84" t="s">
        <v>255</v>
      </c>
      <c r="E93" s="85">
        <v>1</v>
      </c>
      <c r="F93" s="86" t="s">
        <v>255</v>
      </c>
      <c r="G93" s="87" t="s">
        <v>255</v>
      </c>
      <c r="H93" s="84" t="s">
        <v>255</v>
      </c>
      <c r="I93" s="85" t="s">
        <v>255</v>
      </c>
      <c r="J93" s="86"/>
      <c r="K93" s="87">
        <v>1.25</v>
      </c>
      <c r="L93" s="88" t="s">
        <v>255</v>
      </c>
      <c r="M93" s="85" t="s">
        <v>255</v>
      </c>
      <c r="N93" s="86"/>
      <c r="O93" s="87" t="s">
        <v>255</v>
      </c>
      <c r="P93" s="84" t="s">
        <v>255</v>
      </c>
      <c r="Q93" s="85">
        <v>1.3</v>
      </c>
      <c r="R93" s="89" t="s">
        <v>255</v>
      </c>
      <c r="S93" s="87" t="s">
        <v>255</v>
      </c>
      <c r="T93" s="84">
        <v>1</v>
      </c>
      <c r="U93" s="85">
        <v>1</v>
      </c>
      <c r="V93" s="86">
        <v>1.3</v>
      </c>
    </row>
    <row r="94" spans="1:22" ht="15" thickBot="1">
      <c r="A94" s="57" t="s">
        <v>111</v>
      </c>
      <c r="B94" s="68" t="s">
        <v>109</v>
      </c>
      <c r="C94" s="83" t="s">
        <v>255</v>
      </c>
      <c r="D94" s="84" t="s">
        <v>255</v>
      </c>
      <c r="E94" s="85" t="s">
        <v>255</v>
      </c>
      <c r="F94" s="86" t="s">
        <v>255</v>
      </c>
      <c r="G94" s="87" t="s">
        <v>255</v>
      </c>
      <c r="H94" s="84" t="s">
        <v>255</v>
      </c>
      <c r="I94" s="85" t="s">
        <v>255</v>
      </c>
      <c r="J94" s="86"/>
      <c r="K94" s="87" t="s">
        <v>255</v>
      </c>
      <c r="L94" s="88" t="s">
        <v>255</v>
      </c>
      <c r="M94" s="85" t="s">
        <v>255</v>
      </c>
      <c r="N94" s="86"/>
      <c r="O94" s="87" t="s">
        <v>255</v>
      </c>
      <c r="P94" s="84" t="s">
        <v>255</v>
      </c>
      <c r="Q94" s="85" t="s">
        <v>255</v>
      </c>
      <c r="R94" s="89" t="s">
        <v>255</v>
      </c>
      <c r="S94" s="87" t="s">
        <v>255</v>
      </c>
      <c r="T94" s="84" t="s">
        <v>255</v>
      </c>
      <c r="U94" s="85" t="s">
        <v>255</v>
      </c>
      <c r="V94" s="86" t="s">
        <v>255</v>
      </c>
    </row>
    <row r="95" spans="1:22" ht="15" thickBot="1">
      <c r="A95" s="57" t="s">
        <v>112</v>
      </c>
      <c r="B95" s="68" t="s">
        <v>109</v>
      </c>
      <c r="C95" s="83">
        <v>1</v>
      </c>
      <c r="D95" s="84" t="s">
        <v>255</v>
      </c>
      <c r="E95" s="85" t="s">
        <v>255</v>
      </c>
      <c r="F95" s="86" t="s">
        <v>255</v>
      </c>
      <c r="G95" s="87" t="s">
        <v>255</v>
      </c>
      <c r="H95" s="84" t="s">
        <v>255</v>
      </c>
      <c r="I95" s="85" t="s">
        <v>255</v>
      </c>
      <c r="J95" s="86"/>
      <c r="K95" s="87">
        <v>1.25</v>
      </c>
      <c r="L95" s="88" t="s">
        <v>255</v>
      </c>
      <c r="M95" s="85" t="s">
        <v>255</v>
      </c>
      <c r="N95" s="86"/>
      <c r="O95" s="87" t="s">
        <v>255</v>
      </c>
      <c r="P95" s="84" t="s">
        <v>255</v>
      </c>
      <c r="Q95" s="85">
        <v>1.2</v>
      </c>
      <c r="R95" s="89" t="s">
        <v>255</v>
      </c>
      <c r="S95" s="87" t="s">
        <v>255</v>
      </c>
      <c r="T95" s="84">
        <v>1</v>
      </c>
      <c r="U95" s="85">
        <v>1</v>
      </c>
      <c r="V95" s="86">
        <v>1.3</v>
      </c>
    </row>
    <row r="96" spans="1:22" ht="15" thickBot="1">
      <c r="A96" s="57" t="s">
        <v>113</v>
      </c>
      <c r="B96" s="68" t="s">
        <v>41</v>
      </c>
      <c r="C96" s="83" t="s">
        <v>255</v>
      </c>
      <c r="D96" s="84" t="s">
        <v>255</v>
      </c>
      <c r="E96" s="85" t="s">
        <v>255</v>
      </c>
      <c r="F96" s="86" t="s">
        <v>255</v>
      </c>
      <c r="G96" s="87" t="s">
        <v>255</v>
      </c>
      <c r="H96" s="84" t="s">
        <v>255</v>
      </c>
      <c r="I96" s="85" t="s">
        <v>255</v>
      </c>
      <c r="J96" s="86"/>
      <c r="K96" s="87" t="s">
        <v>255</v>
      </c>
      <c r="L96" s="88" t="s">
        <v>255</v>
      </c>
      <c r="M96" s="85" t="s">
        <v>255</v>
      </c>
      <c r="N96" s="86"/>
      <c r="O96" s="87" t="s">
        <v>255</v>
      </c>
      <c r="P96" s="84" t="s">
        <v>255</v>
      </c>
      <c r="Q96" s="85" t="s">
        <v>255</v>
      </c>
      <c r="R96" s="89" t="s">
        <v>255</v>
      </c>
      <c r="S96" s="87" t="s">
        <v>255</v>
      </c>
      <c r="T96" s="84" t="s">
        <v>255</v>
      </c>
      <c r="U96" s="85" t="s">
        <v>255</v>
      </c>
      <c r="V96" s="86" t="s">
        <v>255</v>
      </c>
    </row>
    <row r="97" spans="1:22" ht="28.8" thickBot="1">
      <c r="A97" s="57" t="s">
        <v>114</v>
      </c>
      <c r="B97" s="68" t="s">
        <v>41</v>
      </c>
      <c r="C97" s="83" t="s">
        <v>255</v>
      </c>
      <c r="D97" s="84" t="s">
        <v>255</v>
      </c>
      <c r="E97" s="85" t="s">
        <v>255</v>
      </c>
      <c r="F97" s="86" t="s">
        <v>255</v>
      </c>
      <c r="G97" s="87" t="s">
        <v>255</v>
      </c>
      <c r="H97" s="84" t="s">
        <v>255</v>
      </c>
      <c r="I97" s="85" t="s">
        <v>255</v>
      </c>
      <c r="J97" s="86"/>
      <c r="K97" s="87" t="s">
        <v>255</v>
      </c>
      <c r="L97" s="88" t="s">
        <v>255</v>
      </c>
      <c r="M97" s="85" t="s">
        <v>255</v>
      </c>
      <c r="N97" s="86"/>
      <c r="O97" s="87" t="s">
        <v>255</v>
      </c>
      <c r="P97" s="84" t="s">
        <v>255</v>
      </c>
      <c r="Q97" s="85" t="s">
        <v>255</v>
      </c>
      <c r="R97" s="89" t="s">
        <v>255</v>
      </c>
      <c r="S97" s="87" t="s">
        <v>255</v>
      </c>
      <c r="T97" s="84" t="s">
        <v>255</v>
      </c>
      <c r="U97" s="85" t="s">
        <v>255</v>
      </c>
      <c r="V97" s="86">
        <v>13.95</v>
      </c>
    </row>
    <row r="98" spans="1:22" ht="15" thickBot="1">
      <c r="A98" s="57" t="s">
        <v>115</v>
      </c>
      <c r="B98" s="68" t="s">
        <v>109</v>
      </c>
      <c r="C98" s="83" t="s">
        <v>255</v>
      </c>
      <c r="D98" s="84" t="s">
        <v>255</v>
      </c>
      <c r="E98" s="85" t="s">
        <v>255</v>
      </c>
      <c r="F98" s="86" t="s">
        <v>255</v>
      </c>
      <c r="G98" s="87" t="s">
        <v>255</v>
      </c>
      <c r="H98" s="84" t="s">
        <v>255</v>
      </c>
      <c r="I98" s="85" t="s">
        <v>255</v>
      </c>
      <c r="J98" s="86"/>
      <c r="K98" s="87" t="s">
        <v>255</v>
      </c>
      <c r="L98" s="88" t="s">
        <v>255</v>
      </c>
      <c r="M98" s="85" t="s">
        <v>255</v>
      </c>
      <c r="N98" s="86"/>
      <c r="O98" s="87" t="s">
        <v>255</v>
      </c>
      <c r="P98" s="84" t="s">
        <v>255</v>
      </c>
      <c r="Q98" s="85" t="s">
        <v>255</v>
      </c>
      <c r="R98" s="89" t="s">
        <v>255</v>
      </c>
      <c r="S98" s="87" t="s">
        <v>255</v>
      </c>
      <c r="T98" s="84" t="s">
        <v>255</v>
      </c>
      <c r="U98" s="85" t="s">
        <v>255</v>
      </c>
      <c r="V98" s="86" t="s">
        <v>255</v>
      </c>
    </row>
    <row r="99" spans="1:22" ht="15" thickBot="1">
      <c r="A99" s="57" t="s">
        <v>116</v>
      </c>
      <c r="B99" s="68" t="s">
        <v>41</v>
      </c>
      <c r="C99" s="83" t="s">
        <v>255</v>
      </c>
      <c r="D99" s="84" t="s">
        <v>255</v>
      </c>
      <c r="E99" s="85" t="s">
        <v>255</v>
      </c>
      <c r="F99" s="86" t="s">
        <v>255</v>
      </c>
      <c r="G99" s="87" t="s">
        <v>255</v>
      </c>
      <c r="H99" s="84" t="s">
        <v>255</v>
      </c>
      <c r="I99" s="85" t="s">
        <v>255</v>
      </c>
      <c r="J99" s="86"/>
      <c r="K99" s="87" t="s">
        <v>255</v>
      </c>
      <c r="L99" s="88" t="s">
        <v>255</v>
      </c>
      <c r="M99" s="85" t="s">
        <v>255</v>
      </c>
      <c r="N99" s="86"/>
      <c r="O99" s="87" t="s">
        <v>255</v>
      </c>
      <c r="P99" s="84" t="s">
        <v>255</v>
      </c>
      <c r="Q99" s="85" t="s">
        <v>255</v>
      </c>
      <c r="R99" s="89" t="s">
        <v>255</v>
      </c>
      <c r="S99" s="87" t="s">
        <v>255</v>
      </c>
      <c r="T99" s="84" t="s">
        <v>255</v>
      </c>
      <c r="U99" s="85" t="s">
        <v>255</v>
      </c>
      <c r="V99" s="86" t="s">
        <v>255</v>
      </c>
    </row>
    <row r="100" spans="1:22" ht="15" thickBot="1">
      <c r="A100" s="57" t="s">
        <v>116</v>
      </c>
      <c r="B100" s="68" t="s">
        <v>44</v>
      </c>
      <c r="C100" s="83" t="s">
        <v>255</v>
      </c>
      <c r="D100" s="84" t="s">
        <v>255</v>
      </c>
      <c r="E100" s="85" t="s">
        <v>255</v>
      </c>
      <c r="F100" s="86" t="s">
        <v>255</v>
      </c>
      <c r="G100" s="87" t="s">
        <v>255</v>
      </c>
      <c r="H100" s="84" t="s">
        <v>255</v>
      </c>
      <c r="I100" s="85" t="s">
        <v>255</v>
      </c>
      <c r="J100" s="86"/>
      <c r="K100" s="87" t="s">
        <v>255</v>
      </c>
      <c r="L100" s="88" t="s">
        <v>255</v>
      </c>
      <c r="M100" s="85" t="s">
        <v>255</v>
      </c>
      <c r="N100" s="86"/>
      <c r="O100" s="87" t="s">
        <v>255</v>
      </c>
      <c r="P100" s="84" t="s">
        <v>255</v>
      </c>
      <c r="Q100" s="85" t="s">
        <v>255</v>
      </c>
      <c r="R100" s="89" t="s">
        <v>255</v>
      </c>
      <c r="S100" s="87" t="s">
        <v>255</v>
      </c>
      <c r="T100" s="84" t="s">
        <v>255</v>
      </c>
      <c r="U100" s="85" t="s">
        <v>255</v>
      </c>
      <c r="V100" s="86" t="s">
        <v>255</v>
      </c>
    </row>
    <row r="101" spans="1:22" ht="15" thickBot="1">
      <c r="A101" s="57" t="s">
        <v>211</v>
      </c>
      <c r="B101" s="68" t="s">
        <v>109</v>
      </c>
      <c r="C101" s="83" t="s">
        <v>255</v>
      </c>
      <c r="D101" s="84" t="s">
        <v>255</v>
      </c>
      <c r="E101" s="85">
        <v>1</v>
      </c>
      <c r="F101" s="86" t="s">
        <v>255</v>
      </c>
      <c r="G101" s="87" t="s">
        <v>255</v>
      </c>
      <c r="H101" s="84" t="s">
        <v>255</v>
      </c>
      <c r="I101" s="85" t="s">
        <v>255</v>
      </c>
      <c r="J101" s="86"/>
      <c r="K101" s="87" t="s">
        <v>255</v>
      </c>
      <c r="L101" s="88" t="s">
        <v>255</v>
      </c>
      <c r="M101" s="85" t="s">
        <v>255</v>
      </c>
      <c r="N101" s="86"/>
      <c r="O101" s="87" t="s">
        <v>255</v>
      </c>
      <c r="P101" s="84" t="s">
        <v>255</v>
      </c>
      <c r="Q101" s="85" t="s">
        <v>255</v>
      </c>
      <c r="R101" s="89" t="s">
        <v>255</v>
      </c>
      <c r="S101" s="87" t="s">
        <v>255</v>
      </c>
      <c r="T101" s="84">
        <v>0.8</v>
      </c>
      <c r="U101" s="85" t="s">
        <v>255</v>
      </c>
      <c r="V101" s="86" t="s">
        <v>255</v>
      </c>
    </row>
    <row r="102" spans="1:22" ht="15" thickBot="1">
      <c r="A102" s="57" t="s">
        <v>117</v>
      </c>
      <c r="B102" s="68" t="s">
        <v>109</v>
      </c>
      <c r="C102" s="83" t="s">
        <v>255</v>
      </c>
      <c r="D102" s="84" t="s">
        <v>255</v>
      </c>
      <c r="E102" s="85" t="s">
        <v>255</v>
      </c>
      <c r="F102" s="86" t="s">
        <v>255</v>
      </c>
      <c r="G102" s="87" t="s">
        <v>255</v>
      </c>
      <c r="H102" s="84" t="s">
        <v>255</v>
      </c>
      <c r="I102" s="85" t="s">
        <v>255</v>
      </c>
      <c r="J102" s="86"/>
      <c r="K102" s="87" t="s">
        <v>255</v>
      </c>
      <c r="L102" s="88" t="s">
        <v>255</v>
      </c>
      <c r="M102" s="85" t="s">
        <v>255</v>
      </c>
      <c r="N102" s="86"/>
      <c r="O102" s="87" t="s">
        <v>255</v>
      </c>
      <c r="P102" s="84" t="s">
        <v>255</v>
      </c>
      <c r="Q102" s="85" t="s">
        <v>255</v>
      </c>
      <c r="R102" s="89" t="s">
        <v>255</v>
      </c>
      <c r="S102" s="87" t="s">
        <v>255</v>
      </c>
      <c r="T102" s="84" t="s">
        <v>255</v>
      </c>
      <c r="U102" s="85" t="s">
        <v>255</v>
      </c>
      <c r="V102" s="86" t="s">
        <v>255</v>
      </c>
    </row>
    <row r="103" spans="1:22" ht="15" thickBot="1">
      <c r="A103" s="57" t="s">
        <v>118</v>
      </c>
      <c r="B103" s="68" t="s">
        <v>41</v>
      </c>
      <c r="C103" s="83" t="s">
        <v>255</v>
      </c>
      <c r="D103" s="84" t="s">
        <v>255</v>
      </c>
      <c r="E103" s="85">
        <v>6.5</v>
      </c>
      <c r="F103" s="86">
        <v>7</v>
      </c>
      <c r="G103" s="87" t="s">
        <v>255</v>
      </c>
      <c r="H103" s="84" t="s">
        <v>255</v>
      </c>
      <c r="I103" s="85">
        <v>7.5</v>
      </c>
      <c r="J103" s="86"/>
      <c r="K103" s="87" t="s">
        <v>255</v>
      </c>
      <c r="L103" s="88" t="s">
        <v>255</v>
      </c>
      <c r="M103" s="85" t="s">
        <v>255</v>
      </c>
      <c r="N103" s="86"/>
      <c r="O103" s="87" t="s">
        <v>255</v>
      </c>
      <c r="P103" s="84" t="s">
        <v>255</v>
      </c>
      <c r="Q103" s="85">
        <v>8</v>
      </c>
      <c r="R103" s="89">
        <v>10</v>
      </c>
      <c r="S103" s="87">
        <v>7.45</v>
      </c>
      <c r="T103" s="84">
        <v>6.9</v>
      </c>
      <c r="U103" s="85">
        <v>7.5</v>
      </c>
      <c r="V103" s="86">
        <v>7.2</v>
      </c>
    </row>
    <row r="104" spans="1:22" ht="15" thickBot="1">
      <c r="A104" s="57" t="s">
        <v>119</v>
      </c>
      <c r="B104" s="68" t="s">
        <v>41</v>
      </c>
      <c r="C104" s="83" t="s">
        <v>255</v>
      </c>
      <c r="D104" s="84" t="s">
        <v>255</v>
      </c>
      <c r="E104" s="85" t="s">
        <v>255</v>
      </c>
      <c r="F104" s="86" t="s">
        <v>255</v>
      </c>
      <c r="G104" s="87" t="s">
        <v>255</v>
      </c>
      <c r="H104" s="84" t="s">
        <v>255</v>
      </c>
      <c r="I104" s="85" t="s">
        <v>255</v>
      </c>
      <c r="J104" s="86"/>
      <c r="K104" s="87" t="s">
        <v>255</v>
      </c>
      <c r="L104" s="88" t="s">
        <v>255</v>
      </c>
      <c r="M104" s="85" t="s">
        <v>255</v>
      </c>
      <c r="N104" s="86"/>
      <c r="O104" s="87" t="s">
        <v>255</v>
      </c>
      <c r="P104" s="84" t="s">
        <v>255</v>
      </c>
      <c r="Q104" s="85" t="s">
        <v>255</v>
      </c>
      <c r="R104" s="89" t="s">
        <v>255</v>
      </c>
      <c r="S104" s="87">
        <v>2.5</v>
      </c>
      <c r="T104" s="84">
        <v>3.9</v>
      </c>
      <c r="U104" s="85" t="s">
        <v>255</v>
      </c>
      <c r="V104" s="86" t="s">
        <v>255</v>
      </c>
    </row>
    <row r="105" spans="1:22" ht="15" thickBot="1">
      <c r="A105" s="57" t="s">
        <v>120</v>
      </c>
      <c r="B105" s="68" t="s">
        <v>41</v>
      </c>
      <c r="C105" s="83">
        <v>3.8000000000000003</v>
      </c>
      <c r="D105" s="84" t="s">
        <v>255</v>
      </c>
      <c r="E105" s="85">
        <v>3.6666666666666665</v>
      </c>
      <c r="F105" s="86">
        <v>3.15</v>
      </c>
      <c r="G105" s="87">
        <v>2.94</v>
      </c>
      <c r="H105" s="84">
        <v>3.25</v>
      </c>
      <c r="I105" s="85" t="s">
        <v>255</v>
      </c>
      <c r="J105" s="86"/>
      <c r="K105" s="87">
        <v>2.9</v>
      </c>
      <c r="L105" s="88" t="s">
        <v>255</v>
      </c>
      <c r="M105" s="85" t="s">
        <v>255</v>
      </c>
      <c r="N105" s="86"/>
      <c r="O105" s="87" t="s">
        <v>255</v>
      </c>
      <c r="P105" s="84" t="s">
        <v>255</v>
      </c>
      <c r="Q105" s="85">
        <v>3.625</v>
      </c>
      <c r="R105" s="89">
        <v>3.5</v>
      </c>
      <c r="S105" s="87">
        <v>2.85</v>
      </c>
      <c r="T105" s="84">
        <v>2.2999999999999998</v>
      </c>
      <c r="U105" s="85">
        <v>3.25</v>
      </c>
      <c r="V105" s="86">
        <v>3.6</v>
      </c>
    </row>
    <row r="106" spans="1:22" ht="15" thickBot="1">
      <c r="A106" s="57" t="s">
        <v>121</v>
      </c>
      <c r="B106" s="68" t="s">
        <v>41</v>
      </c>
      <c r="C106" s="83">
        <v>4.5</v>
      </c>
      <c r="D106" s="84" t="s">
        <v>255</v>
      </c>
      <c r="E106" s="85">
        <v>2.75</v>
      </c>
      <c r="F106" s="86" t="s">
        <v>255</v>
      </c>
      <c r="G106" s="87" t="s">
        <v>255</v>
      </c>
      <c r="H106" s="84" t="s">
        <v>255</v>
      </c>
      <c r="I106" s="85" t="s">
        <v>255</v>
      </c>
      <c r="J106" s="86"/>
      <c r="K106" s="87">
        <v>2.5</v>
      </c>
      <c r="L106" s="88" t="s">
        <v>255</v>
      </c>
      <c r="M106" s="85" t="s">
        <v>255</v>
      </c>
      <c r="N106" s="86"/>
      <c r="O106" s="87" t="s">
        <v>255</v>
      </c>
      <c r="P106" s="84" t="s">
        <v>255</v>
      </c>
      <c r="Q106" s="85" t="s">
        <v>255</v>
      </c>
      <c r="R106" s="89" t="s">
        <v>255</v>
      </c>
      <c r="S106" s="87" t="s">
        <v>255</v>
      </c>
      <c r="T106" s="84">
        <v>2.9</v>
      </c>
      <c r="U106" s="85" t="s">
        <v>255</v>
      </c>
      <c r="V106" s="86" t="s">
        <v>255</v>
      </c>
    </row>
    <row r="107" spans="1:22" ht="28.8" thickBot="1">
      <c r="A107" s="57" t="s">
        <v>262</v>
      </c>
      <c r="B107" s="68" t="s">
        <v>41</v>
      </c>
      <c r="C107" s="90">
        <v>4.3</v>
      </c>
      <c r="D107" s="91" t="s">
        <v>255</v>
      </c>
      <c r="E107" s="92">
        <v>3.9333333333333336</v>
      </c>
      <c r="F107" s="93">
        <v>3.8</v>
      </c>
      <c r="G107" s="94">
        <v>4.0766666666666671</v>
      </c>
      <c r="H107" s="91">
        <v>4.1500000000000004</v>
      </c>
      <c r="I107" s="92">
        <v>4.5</v>
      </c>
      <c r="J107" s="93"/>
      <c r="K107" s="94">
        <v>3.75</v>
      </c>
      <c r="L107" s="95" t="s">
        <v>255</v>
      </c>
      <c r="M107" s="92" t="s">
        <v>255</v>
      </c>
      <c r="N107" s="93"/>
      <c r="O107" s="94" t="s">
        <v>255</v>
      </c>
      <c r="P107" s="91" t="s">
        <v>255</v>
      </c>
      <c r="Q107" s="92">
        <v>4.3600000000000003</v>
      </c>
      <c r="R107" s="96">
        <v>4.0999999999999996</v>
      </c>
      <c r="S107" s="94">
        <v>4.4000000000000004</v>
      </c>
      <c r="T107" s="91">
        <v>3.7</v>
      </c>
      <c r="U107" s="92">
        <v>4</v>
      </c>
      <c r="V107" s="93">
        <v>6.2</v>
      </c>
    </row>
    <row r="108" spans="1:22" ht="15" thickBot="1">
      <c r="A108" s="190" t="s">
        <v>122</v>
      </c>
      <c r="B108" s="191" t="s">
        <v>41</v>
      </c>
      <c r="C108" s="90" t="s">
        <v>255</v>
      </c>
      <c r="D108" s="91" t="s">
        <v>255</v>
      </c>
      <c r="E108" s="92" t="s">
        <v>255</v>
      </c>
      <c r="F108" s="93" t="s">
        <v>255</v>
      </c>
      <c r="G108" s="94" t="s">
        <v>255</v>
      </c>
      <c r="H108" s="91" t="s">
        <v>255</v>
      </c>
      <c r="I108" s="92" t="s">
        <v>255</v>
      </c>
      <c r="J108" s="93"/>
      <c r="K108" s="94" t="s">
        <v>255</v>
      </c>
      <c r="L108" s="95" t="s">
        <v>255</v>
      </c>
      <c r="M108" s="92" t="s">
        <v>255</v>
      </c>
      <c r="N108" s="93"/>
      <c r="O108" s="94" t="s">
        <v>255</v>
      </c>
      <c r="P108" s="91" t="s">
        <v>255</v>
      </c>
      <c r="Q108" s="92" t="s">
        <v>255</v>
      </c>
      <c r="R108" s="96" t="s">
        <v>255</v>
      </c>
      <c r="S108" s="94" t="s">
        <v>255</v>
      </c>
      <c r="T108" s="91" t="s">
        <v>255</v>
      </c>
      <c r="U108" s="92" t="s">
        <v>255</v>
      </c>
      <c r="V108" s="93" t="s">
        <v>255</v>
      </c>
    </row>
    <row r="109" spans="1:22" ht="36.6" thickBot="1">
      <c r="A109" s="163" t="s">
        <v>123</v>
      </c>
      <c r="B109" s="192"/>
      <c r="C109" s="219"/>
      <c r="D109" s="219"/>
      <c r="E109" s="219"/>
      <c r="F109" s="219"/>
      <c r="G109" s="219"/>
      <c r="H109" s="219"/>
      <c r="I109" s="219"/>
      <c r="J109" s="219"/>
      <c r="K109" s="219"/>
      <c r="L109" s="219"/>
      <c r="M109" s="219"/>
      <c r="N109" s="219"/>
      <c r="O109" s="219"/>
      <c r="P109" s="219"/>
      <c r="Q109" s="219"/>
      <c r="R109" s="219"/>
      <c r="S109" s="219"/>
      <c r="T109" s="219"/>
      <c r="U109" s="219"/>
      <c r="V109" s="219"/>
    </row>
    <row r="110" spans="1:22" ht="28.8" thickBot="1">
      <c r="A110" s="138" t="s">
        <v>263</v>
      </c>
      <c r="B110" s="139" t="s">
        <v>124</v>
      </c>
      <c r="C110" s="83" t="s">
        <v>255</v>
      </c>
      <c r="D110" s="84" t="s">
        <v>255</v>
      </c>
      <c r="E110" s="85" t="s">
        <v>255</v>
      </c>
      <c r="F110" s="86" t="s">
        <v>255</v>
      </c>
      <c r="G110" s="87">
        <v>9</v>
      </c>
      <c r="H110" s="84" t="s">
        <v>255</v>
      </c>
      <c r="I110" s="85" t="s">
        <v>255</v>
      </c>
      <c r="J110" s="86"/>
      <c r="K110" s="87" t="s">
        <v>255</v>
      </c>
      <c r="L110" s="88" t="s">
        <v>255</v>
      </c>
      <c r="M110" s="85" t="s">
        <v>255</v>
      </c>
      <c r="N110" s="86"/>
      <c r="O110" s="87" t="s">
        <v>255</v>
      </c>
      <c r="P110" s="84" t="s">
        <v>255</v>
      </c>
      <c r="Q110" s="85" t="s">
        <v>255</v>
      </c>
      <c r="R110" s="89" t="s">
        <v>255</v>
      </c>
      <c r="S110" s="87" t="s">
        <v>255</v>
      </c>
      <c r="T110" s="84" t="s">
        <v>255</v>
      </c>
      <c r="U110" s="85" t="s">
        <v>255</v>
      </c>
      <c r="V110" s="86" t="s">
        <v>255</v>
      </c>
    </row>
    <row r="111" spans="1:22" ht="15" thickBot="1">
      <c r="A111" s="57" t="s">
        <v>125</v>
      </c>
      <c r="B111" s="68" t="s">
        <v>41</v>
      </c>
      <c r="C111" s="83">
        <v>15</v>
      </c>
      <c r="D111" s="84" t="s">
        <v>255</v>
      </c>
      <c r="E111" s="85">
        <v>10</v>
      </c>
      <c r="F111" s="86" t="s">
        <v>255</v>
      </c>
      <c r="G111" s="87" t="s">
        <v>255</v>
      </c>
      <c r="H111" s="84" t="s">
        <v>255</v>
      </c>
      <c r="I111" s="85" t="s">
        <v>255</v>
      </c>
      <c r="J111" s="86"/>
      <c r="K111" s="87" t="s">
        <v>255</v>
      </c>
      <c r="L111" s="88" t="s">
        <v>255</v>
      </c>
      <c r="M111" s="85" t="s">
        <v>255</v>
      </c>
      <c r="N111" s="86"/>
      <c r="O111" s="87" t="s">
        <v>255</v>
      </c>
      <c r="P111" s="84" t="s">
        <v>255</v>
      </c>
      <c r="Q111" s="85" t="s">
        <v>255</v>
      </c>
      <c r="R111" s="89" t="s">
        <v>255</v>
      </c>
      <c r="S111" s="87" t="s">
        <v>255</v>
      </c>
      <c r="T111" s="84" t="s">
        <v>255</v>
      </c>
      <c r="U111" s="85">
        <v>5</v>
      </c>
      <c r="V111" s="86" t="s">
        <v>255</v>
      </c>
    </row>
    <row r="112" spans="1:22" ht="15" thickBot="1">
      <c r="A112" s="57" t="s">
        <v>126</v>
      </c>
      <c r="B112" s="68" t="s">
        <v>41</v>
      </c>
      <c r="C112" s="83">
        <v>15</v>
      </c>
      <c r="D112" s="84" t="s">
        <v>255</v>
      </c>
      <c r="E112" s="85" t="s">
        <v>255</v>
      </c>
      <c r="F112" s="86" t="s">
        <v>255</v>
      </c>
      <c r="G112" s="87" t="s">
        <v>255</v>
      </c>
      <c r="H112" s="84" t="s">
        <v>255</v>
      </c>
      <c r="I112" s="85" t="s">
        <v>255</v>
      </c>
      <c r="J112" s="86"/>
      <c r="K112" s="87" t="s">
        <v>255</v>
      </c>
      <c r="L112" s="88" t="s">
        <v>255</v>
      </c>
      <c r="M112" s="85" t="s">
        <v>255</v>
      </c>
      <c r="N112" s="86"/>
      <c r="O112" s="87" t="s">
        <v>255</v>
      </c>
      <c r="P112" s="84" t="s">
        <v>255</v>
      </c>
      <c r="Q112" s="85" t="s">
        <v>255</v>
      </c>
      <c r="R112" s="89" t="s">
        <v>255</v>
      </c>
      <c r="S112" s="87" t="s">
        <v>255</v>
      </c>
      <c r="T112" s="84" t="s">
        <v>255</v>
      </c>
      <c r="U112" s="85" t="s">
        <v>255</v>
      </c>
      <c r="V112" s="86" t="s">
        <v>255</v>
      </c>
    </row>
    <row r="113" spans="1:22" ht="15" thickBot="1">
      <c r="A113" s="57" t="s">
        <v>127</v>
      </c>
      <c r="B113" s="68" t="s">
        <v>41</v>
      </c>
      <c r="C113" s="83">
        <v>40</v>
      </c>
      <c r="D113" s="84" t="s">
        <v>255</v>
      </c>
      <c r="E113" s="85">
        <v>30</v>
      </c>
      <c r="F113" s="86" t="s">
        <v>255</v>
      </c>
      <c r="G113" s="87" t="s">
        <v>255</v>
      </c>
      <c r="H113" s="84" t="s">
        <v>255</v>
      </c>
      <c r="I113" s="85" t="s">
        <v>255</v>
      </c>
      <c r="J113" s="86"/>
      <c r="K113" s="87" t="s">
        <v>255</v>
      </c>
      <c r="L113" s="88" t="s">
        <v>255</v>
      </c>
      <c r="M113" s="85" t="s">
        <v>255</v>
      </c>
      <c r="N113" s="86"/>
      <c r="O113" s="87" t="s">
        <v>255</v>
      </c>
      <c r="P113" s="84" t="s">
        <v>255</v>
      </c>
      <c r="Q113" s="85" t="s">
        <v>255</v>
      </c>
      <c r="R113" s="89" t="s">
        <v>255</v>
      </c>
      <c r="S113" s="87" t="s">
        <v>255</v>
      </c>
      <c r="T113" s="84" t="s">
        <v>255</v>
      </c>
      <c r="U113" s="85" t="s">
        <v>255</v>
      </c>
      <c r="V113" s="86" t="s">
        <v>255</v>
      </c>
    </row>
    <row r="114" spans="1:22" ht="15" thickBot="1">
      <c r="A114" s="57" t="s">
        <v>128</v>
      </c>
      <c r="B114" s="68" t="s">
        <v>41</v>
      </c>
      <c r="C114" s="83" t="s">
        <v>255</v>
      </c>
      <c r="D114" s="84" t="s">
        <v>255</v>
      </c>
      <c r="E114" s="85" t="s">
        <v>255</v>
      </c>
      <c r="F114" s="86" t="s">
        <v>255</v>
      </c>
      <c r="G114" s="87" t="s">
        <v>255</v>
      </c>
      <c r="H114" s="84" t="s">
        <v>255</v>
      </c>
      <c r="I114" s="85" t="s">
        <v>255</v>
      </c>
      <c r="J114" s="86"/>
      <c r="K114" s="87" t="s">
        <v>255</v>
      </c>
      <c r="L114" s="88" t="s">
        <v>255</v>
      </c>
      <c r="M114" s="85" t="s">
        <v>255</v>
      </c>
      <c r="N114" s="86"/>
      <c r="O114" s="87" t="s">
        <v>255</v>
      </c>
      <c r="P114" s="84" t="s">
        <v>255</v>
      </c>
      <c r="Q114" s="85" t="s">
        <v>255</v>
      </c>
      <c r="R114" s="89" t="s">
        <v>255</v>
      </c>
      <c r="S114" s="87" t="s">
        <v>255</v>
      </c>
      <c r="T114" s="84" t="s">
        <v>255</v>
      </c>
      <c r="U114" s="85" t="s">
        <v>255</v>
      </c>
      <c r="V114" s="86" t="s">
        <v>255</v>
      </c>
    </row>
    <row r="115" spans="1:22" ht="15" thickBot="1">
      <c r="A115" s="57" t="s">
        <v>129</v>
      </c>
      <c r="B115" s="68" t="s">
        <v>41</v>
      </c>
      <c r="C115" s="83" t="s">
        <v>255</v>
      </c>
      <c r="D115" s="84" t="s">
        <v>255</v>
      </c>
      <c r="E115" s="85" t="s">
        <v>255</v>
      </c>
      <c r="F115" s="86" t="s">
        <v>255</v>
      </c>
      <c r="G115" s="87" t="s">
        <v>255</v>
      </c>
      <c r="H115" s="84" t="s">
        <v>255</v>
      </c>
      <c r="I115" s="85">
        <v>3.2</v>
      </c>
      <c r="J115" s="86"/>
      <c r="K115" s="87" t="s">
        <v>255</v>
      </c>
      <c r="L115" s="88" t="s">
        <v>255</v>
      </c>
      <c r="M115" s="85" t="s">
        <v>255</v>
      </c>
      <c r="N115" s="86"/>
      <c r="O115" s="87" t="s">
        <v>255</v>
      </c>
      <c r="P115" s="84" t="s">
        <v>255</v>
      </c>
      <c r="Q115" s="85" t="s">
        <v>255</v>
      </c>
      <c r="R115" s="89" t="s">
        <v>255</v>
      </c>
      <c r="S115" s="87" t="s">
        <v>255</v>
      </c>
      <c r="T115" s="84" t="s">
        <v>255</v>
      </c>
      <c r="U115" s="85" t="s">
        <v>255</v>
      </c>
      <c r="V115" s="86" t="s">
        <v>255</v>
      </c>
    </row>
    <row r="116" spans="1:22" ht="15" thickBot="1">
      <c r="A116" s="57" t="s">
        <v>130</v>
      </c>
      <c r="B116" s="68" t="s">
        <v>41</v>
      </c>
      <c r="C116" s="83" t="s">
        <v>255</v>
      </c>
      <c r="D116" s="84" t="s">
        <v>255</v>
      </c>
      <c r="E116" s="85">
        <v>3.5</v>
      </c>
      <c r="F116" s="86" t="s">
        <v>255</v>
      </c>
      <c r="G116" s="87" t="s">
        <v>255</v>
      </c>
      <c r="H116" s="84" t="s">
        <v>255</v>
      </c>
      <c r="I116" s="85">
        <v>3.75</v>
      </c>
      <c r="J116" s="86"/>
      <c r="K116" s="87" t="s">
        <v>255</v>
      </c>
      <c r="L116" s="88" t="s">
        <v>255</v>
      </c>
      <c r="M116" s="85" t="s">
        <v>255</v>
      </c>
      <c r="N116" s="86"/>
      <c r="O116" s="87" t="s">
        <v>255</v>
      </c>
      <c r="P116" s="84" t="s">
        <v>255</v>
      </c>
      <c r="Q116" s="85">
        <v>2.5</v>
      </c>
      <c r="R116" s="89" t="s">
        <v>255</v>
      </c>
      <c r="S116" s="87" t="s">
        <v>255</v>
      </c>
      <c r="T116" s="84" t="s">
        <v>255</v>
      </c>
      <c r="U116" s="85" t="s">
        <v>255</v>
      </c>
      <c r="V116" s="86" t="s">
        <v>255</v>
      </c>
    </row>
    <row r="117" spans="1:22" ht="15" thickBot="1">
      <c r="A117" s="57" t="s">
        <v>131</v>
      </c>
      <c r="B117" s="68" t="s">
        <v>41</v>
      </c>
      <c r="C117" s="83" t="s">
        <v>255</v>
      </c>
      <c r="D117" s="84" t="s">
        <v>255</v>
      </c>
      <c r="E117" s="85" t="s">
        <v>255</v>
      </c>
      <c r="F117" s="86" t="s">
        <v>255</v>
      </c>
      <c r="G117" s="87" t="s">
        <v>255</v>
      </c>
      <c r="H117" s="84" t="s">
        <v>255</v>
      </c>
      <c r="I117" s="85" t="s">
        <v>255</v>
      </c>
      <c r="J117" s="86"/>
      <c r="K117" s="87" t="s">
        <v>255</v>
      </c>
      <c r="L117" s="88" t="s">
        <v>255</v>
      </c>
      <c r="M117" s="85" t="s">
        <v>255</v>
      </c>
      <c r="N117" s="86"/>
      <c r="O117" s="87" t="s">
        <v>255</v>
      </c>
      <c r="P117" s="84" t="s">
        <v>255</v>
      </c>
      <c r="Q117" s="85" t="s">
        <v>255</v>
      </c>
      <c r="R117" s="89" t="s">
        <v>255</v>
      </c>
      <c r="S117" s="87" t="s">
        <v>255</v>
      </c>
      <c r="T117" s="84" t="s">
        <v>255</v>
      </c>
      <c r="U117" s="85" t="s">
        <v>255</v>
      </c>
      <c r="V117" s="86" t="s">
        <v>255</v>
      </c>
    </row>
    <row r="118" spans="1:22" ht="15" thickBot="1">
      <c r="A118" s="57" t="s">
        <v>132</v>
      </c>
      <c r="B118" s="68" t="s">
        <v>41</v>
      </c>
      <c r="C118" s="83" t="s">
        <v>255</v>
      </c>
      <c r="D118" s="84" t="s">
        <v>255</v>
      </c>
      <c r="E118" s="85" t="s">
        <v>255</v>
      </c>
      <c r="F118" s="86" t="s">
        <v>255</v>
      </c>
      <c r="G118" s="87" t="s">
        <v>255</v>
      </c>
      <c r="H118" s="84" t="s">
        <v>255</v>
      </c>
      <c r="I118" s="85">
        <v>3.2</v>
      </c>
      <c r="J118" s="86"/>
      <c r="K118" s="87" t="s">
        <v>255</v>
      </c>
      <c r="L118" s="88" t="s">
        <v>255</v>
      </c>
      <c r="M118" s="85" t="s">
        <v>255</v>
      </c>
      <c r="N118" s="86"/>
      <c r="O118" s="87" t="s">
        <v>255</v>
      </c>
      <c r="P118" s="84" t="s">
        <v>255</v>
      </c>
      <c r="Q118" s="85" t="s">
        <v>255</v>
      </c>
      <c r="R118" s="89" t="s">
        <v>255</v>
      </c>
      <c r="S118" s="87" t="s">
        <v>255</v>
      </c>
      <c r="T118" s="84" t="s">
        <v>255</v>
      </c>
      <c r="U118" s="85" t="s">
        <v>255</v>
      </c>
      <c r="V118" s="86" t="s">
        <v>255</v>
      </c>
    </row>
    <row r="119" spans="1:22" ht="28.8" thickBot="1">
      <c r="A119" s="57" t="s">
        <v>133</v>
      </c>
      <c r="B119" s="68" t="s">
        <v>41</v>
      </c>
      <c r="C119" s="83" t="s">
        <v>255</v>
      </c>
      <c r="D119" s="84" t="s">
        <v>255</v>
      </c>
      <c r="E119" s="85" t="s">
        <v>255</v>
      </c>
      <c r="F119" s="86" t="s">
        <v>255</v>
      </c>
      <c r="G119" s="87" t="s">
        <v>255</v>
      </c>
      <c r="H119" s="84" t="s">
        <v>255</v>
      </c>
      <c r="I119" s="85" t="s">
        <v>255</v>
      </c>
      <c r="J119" s="86"/>
      <c r="K119" s="87" t="s">
        <v>255</v>
      </c>
      <c r="L119" s="88" t="s">
        <v>255</v>
      </c>
      <c r="M119" s="85" t="s">
        <v>255</v>
      </c>
      <c r="N119" s="86"/>
      <c r="O119" s="87" t="s">
        <v>255</v>
      </c>
      <c r="P119" s="84" t="s">
        <v>255</v>
      </c>
      <c r="Q119" s="85" t="s">
        <v>255</v>
      </c>
      <c r="R119" s="89" t="s">
        <v>255</v>
      </c>
      <c r="S119" s="87" t="s">
        <v>255</v>
      </c>
      <c r="T119" s="84" t="s">
        <v>255</v>
      </c>
      <c r="U119" s="85" t="s">
        <v>255</v>
      </c>
      <c r="V119" s="86" t="s">
        <v>255</v>
      </c>
    </row>
    <row r="120" spans="1:22" ht="15" thickBot="1">
      <c r="A120" s="57" t="s">
        <v>285</v>
      </c>
      <c r="B120" s="68" t="s">
        <v>41</v>
      </c>
      <c r="C120" s="83"/>
      <c r="D120" s="84"/>
      <c r="E120" s="85"/>
      <c r="F120" s="86"/>
      <c r="G120" s="87"/>
      <c r="H120" s="84"/>
      <c r="I120" s="85"/>
      <c r="J120" s="86"/>
      <c r="K120" s="87"/>
      <c r="L120" s="88"/>
      <c r="M120" s="85"/>
      <c r="N120" s="86"/>
      <c r="O120" s="87"/>
      <c r="P120" s="84"/>
      <c r="Q120" s="85"/>
      <c r="R120" s="89"/>
      <c r="S120" s="87"/>
      <c r="T120" s="84"/>
      <c r="U120" s="85"/>
      <c r="V120" s="86"/>
    </row>
    <row r="121" spans="1:22" ht="15" thickBot="1">
      <c r="A121" s="57" t="s">
        <v>134</v>
      </c>
      <c r="B121" s="68" t="s">
        <v>44</v>
      </c>
      <c r="C121" s="83" t="s">
        <v>255</v>
      </c>
      <c r="D121" s="84" t="s">
        <v>255</v>
      </c>
      <c r="E121" s="85" t="s">
        <v>255</v>
      </c>
      <c r="F121" s="86" t="s">
        <v>255</v>
      </c>
      <c r="G121" s="87" t="s">
        <v>255</v>
      </c>
      <c r="H121" s="84" t="s">
        <v>255</v>
      </c>
      <c r="I121" s="85">
        <v>2.1</v>
      </c>
      <c r="J121" s="86"/>
      <c r="K121" s="87" t="s">
        <v>255</v>
      </c>
      <c r="L121" s="88" t="s">
        <v>255</v>
      </c>
      <c r="M121" s="85" t="s">
        <v>255</v>
      </c>
      <c r="N121" s="86"/>
      <c r="O121" s="87" t="s">
        <v>255</v>
      </c>
      <c r="P121" s="84" t="s">
        <v>255</v>
      </c>
      <c r="Q121" s="85" t="s">
        <v>255</v>
      </c>
      <c r="R121" s="89" t="s">
        <v>255</v>
      </c>
      <c r="S121" s="87" t="s">
        <v>255</v>
      </c>
      <c r="T121" s="84" t="s">
        <v>255</v>
      </c>
      <c r="U121" s="85" t="s">
        <v>255</v>
      </c>
      <c r="V121" s="86" t="s">
        <v>255</v>
      </c>
    </row>
    <row r="122" spans="1:22" ht="15" thickBot="1">
      <c r="A122" s="57" t="s">
        <v>134</v>
      </c>
      <c r="B122" s="68" t="s">
        <v>41</v>
      </c>
      <c r="C122" s="83" t="s">
        <v>255</v>
      </c>
      <c r="D122" s="84" t="s">
        <v>255</v>
      </c>
      <c r="E122" s="85" t="s">
        <v>255</v>
      </c>
      <c r="F122" s="86" t="s">
        <v>255</v>
      </c>
      <c r="G122" s="87" t="s">
        <v>255</v>
      </c>
      <c r="H122" s="84" t="s">
        <v>255</v>
      </c>
      <c r="I122" s="85" t="s">
        <v>255</v>
      </c>
      <c r="J122" s="86"/>
      <c r="K122" s="87" t="s">
        <v>255</v>
      </c>
      <c r="L122" s="88" t="s">
        <v>255</v>
      </c>
      <c r="M122" s="85" t="s">
        <v>255</v>
      </c>
      <c r="N122" s="86"/>
      <c r="O122" s="87" t="s">
        <v>255</v>
      </c>
      <c r="P122" s="84" t="s">
        <v>255</v>
      </c>
      <c r="Q122" s="85" t="s">
        <v>255</v>
      </c>
      <c r="R122" s="89" t="s">
        <v>255</v>
      </c>
      <c r="S122" s="87" t="s">
        <v>255</v>
      </c>
      <c r="T122" s="84" t="s">
        <v>255</v>
      </c>
      <c r="U122" s="85" t="s">
        <v>255</v>
      </c>
      <c r="V122" s="86" t="s">
        <v>255</v>
      </c>
    </row>
    <row r="123" spans="1:22" ht="28.8" thickBot="1">
      <c r="A123" s="57" t="s">
        <v>264</v>
      </c>
      <c r="B123" s="68" t="s">
        <v>44</v>
      </c>
      <c r="C123" s="83" t="s">
        <v>255</v>
      </c>
      <c r="D123" s="84" t="s">
        <v>255</v>
      </c>
      <c r="E123" s="85" t="s">
        <v>255</v>
      </c>
      <c r="F123" s="86" t="s">
        <v>255</v>
      </c>
      <c r="G123" s="87" t="s">
        <v>255</v>
      </c>
      <c r="H123" s="84" t="s">
        <v>255</v>
      </c>
      <c r="I123" s="85" t="s">
        <v>255</v>
      </c>
      <c r="J123" s="86"/>
      <c r="K123" s="87" t="s">
        <v>255</v>
      </c>
      <c r="L123" s="88" t="s">
        <v>255</v>
      </c>
      <c r="M123" s="85" t="s">
        <v>255</v>
      </c>
      <c r="N123" s="86"/>
      <c r="O123" s="87" t="s">
        <v>255</v>
      </c>
      <c r="P123" s="84" t="s">
        <v>255</v>
      </c>
      <c r="Q123" s="85" t="s">
        <v>255</v>
      </c>
      <c r="R123" s="89" t="s">
        <v>255</v>
      </c>
      <c r="S123" s="87" t="s">
        <v>255</v>
      </c>
      <c r="T123" s="84" t="s">
        <v>255</v>
      </c>
      <c r="U123" s="85" t="s">
        <v>255</v>
      </c>
      <c r="V123" s="86" t="s">
        <v>255</v>
      </c>
    </row>
    <row r="124" spans="1:22" ht="15" thickBot="1">
      <c r="A124" s="57" t="s">
        <v>135</v>
      </c>
      <c r="B124" s="68" t="s">
        <v>44</v>
      </c>
      <c r="C124" s="83" t="s">
        <v>255</v>
      </c>
      <c r="D124" s="84" t="s">
        <v>255</v>
      </c>
      <c r="E124" s="85" t="s">
        <v>255</v>
      </c>
      <c r="F124" s="86" t="s">
        <v>255</v>
      </c>
      <c r="G124" s="87" t="s">
        <v>255</v>
      </c>
      <c r="H124" s="84" t="s">
        <v>255</v>
      </c>
      <c r="I124" s="85" t="s">
        <v>255</v>
      </c>
      <c r="J124" s="86"/>
      <c r="K124" s="87" t="s">
        <v>255</v>
      </c>
      <c r="L124" s="88" t="s">
        <v>255</v>
      </c>
      <c r="M124" s="85" t="s">
        <v>255</v>
      </c>
      <c r="N124" s="86"/>
      <c r="O124" s="87" t="s">
        <v>255</v>
      </c>
      <c r="P124" s="84" t="s">
        <v>255</v>
      </c>
      <c r="Q124" s="85" t="s">
        <v>255</v>
      </c>
      <c r="R124" s="89" t="s">
        <v>255</v>
      </c>
      <c r="S124" s="87" t="s">
        <v>255</v>
      </c>
      <c r="T124" s="84" t="s">
        <v>255</v>
      </c>
      <c r="U124" s="85" t="s">
        <v>255</v>
      </c>
      <c r="V124" s="86" t="s">
        <v>255</v>
      </c>
    </row>
    <row r="125" spans="1:22" ht="15" thickBot="1">
      <c r="A125" s="57" t="s">
        <v>136</v>
      </c>
      <c r="B125" s="69" t="s">
        <v>41</v>
      </c>
      <c r="C125" s="83" t="s">
        <v>255</v>
      </c>
      <c r="D125" s="84" t="s">
        <v>255</v>
      </c>
      <c r="E125" s="85" t="s">
        <v>255</v>
      </c>
      <c r="F125" s="86" t="s">
        <v>255</v>
      </c>
      <c r="G125" s="87" t="s">
        <v>255</v>
      </c>
      <c r="H125" s="84" t="s">
        <v>255</v>
      </c>
      <c r="I125" s="85" t="s">
        <v>255</v>
      </c>
      <c r="J125" s="86"/>
      <c r="K125" s="87" t="s">
        <v>255</v>
      </c>
      <c r="L125" s="88" t="s">
        <v>255</v>
      </c>
      <c r="M125" s="85" t="s">
        <v>255</v>
      </c>
      <c r="N125" s="86"/>
      <c r="O125" s="87" t="s">
        <v>255</v>
      </c>
      <c r="P125" s="84" t="s">
        <v>255</v>
      </c>
      <c r="Q125" s="85" t="s">
        <v>255</v>
      </c>
      <c r="R125" s="89" t="s">
        <v>255</v>
      </c>
      <c r="S125" s="87" t="s">
        <v>255</v>
      </c>
      <c r="T125" s="84" t="s">
        <v>255</v>
      </c>
      <c r="U125" s="85" t="s">
        <v>255</v>
      </c>
      <c r="V125" s="86" t="s">
        <v>255</v>
      </c>
    </row>
    <row r="126" spans="1:22" ht="15" thickBot="1">
      <c r="A126" s="57" t="s">
        <v>117</v>
      </c>
      <c r="B126" s="69" t="s">
        <v>41</v>
      </c>
      <c r="C126" s="83" t="s">
        <v>255</v>
      </c>
      <c r="D126" s="84" t="s">
        <v>255</v>
      </c>
      <c r="E126" s="85" t="s">
        <v>255</v>
      </c>
      <c r="F126" s="86" t="s">
        <v>255</v>
      </c>
      <c r="G126" s="87" t="s">
        <v>255</v>
      </c>
      <c r="H126" s="84" t="s">
        <v>255</v>
      </c>
      <c r="I126" s="85">
        <v>3.2</v>
      </c>
      <c r="J126" s="86"/>
      <c r="K126" s="87" t="s">
        <v>255</v>
      </c>
      <c r="L126" s="88" t="s">
        <v>255</v>
      </c>
      <c r="M126" s="85" t="s">
        <v>255</v>
      </c>
      <c r="N126" s="86"/>
      <c r="O126" s="87" t="s">
        <v>255</v>
      </c>
      <c r="P126" s="84" t="s">
        <v>255</v>
      </c>
      <c r="Q126" s="85" t="s">
        <v>255</v>
      </c>
      <c r="R126" s="89" t="s">
        <v>255</v>
      </c>
      <c r="S126" s="87" t="s">
        <v>255</v>
      </c>
      <c r="T126" s="84" t="s">
        <v>255</v>
      </c>
      <c r="U126" s="85" t="s">
        <v>255</v>
      </c>
      <c r="V126" s="86" t="s">
        <v>255</v>
      </c>
    </row>
    <row r="127" spans="1:22" ht="15" thickBot="1">
      <c r="A127" s="57" t="s">
        <v>137</v>
      </c>
      <c r="B127" s="69" t="s">
        <v>41</v>
      </c>
      <c r="C127" s="83" t="s">
        <v>255</v>
      </c>
      <c r="D127" s="84" t="s">
        <v>255</v>
      </c>
      <c r="E127" s="85" t="s">
        <v>255</v>
      </c>
      <c r="F127" s="86" t="s">
        <v>255</v>
      </c>
      <c r="G127" s="87" t="s">
        <v>255</v>
      </c>
      <c r="H127" s="84" t="s">
        <v>255</v>
      </c>
      <c r="I127" s="85" t="s">
        <v>255</v>
      </c>
      <c r="J127" s="86"/>
      <c r="K127" s="87" t="s">
        <v>255</v>
      </c>
      <c r="L127" s="88" t="s">
        <v>255</v>
      </c>
      <c r="M127" s="85" t="s">
        <v>255</v>
      </c>
      <c r="N127" s="86"/>
      <c r="O127" s="87" t="s">
        <v>255</v>
      </c>
      <c r="P127" s="84" t="s">
        <v>255</v>
      </c>
      <c r="Q127" s="85" t="s">
        <v>255</v>
      </c>
      <c r="R127" s="89" t="s">
        <v>255</v>
      </c>
      <c r="S127" s="87" t="s">
        <v>255</v>
      </c>
      <c r="T127" s="84" t="s">
        <v>255</v>
      </c>
      <c r="U127" s="85" t="s">
        <v>255</v>
      </c>
      <c r="V127" s="86" t="s">
        <v>255</v>
      </c>
    </row>
    <row r="128" spans="1:22" ht="15" thickBot="1">
      <c r="A128" s="57" t="s">
        <v>138</v>
      </c>
      <c r="B128" s="69" t="s">
        <v>41</v>
      </c>
      <c r="C128" s="83" t="s">
        <v>255</v>
      </c>
      <c r="D128" s="84" t="s">
        <v>255</v>
      </c>
      <c r="E128" s="85" t="s">
        <v>255</v>
      </c>
      <c r="F128" s="86" t="s">
        <v>255</v>
      </c>
      <c r="G128" s="87" t="s">
        <v>255</v>
      </c>
      <c r="H128" s="84" t="s">
        <v>255</v>
      </c>
      <c r="I128" s="85" t="s">
        <v>255</v>
      </c>
      <c r="J128" s="86"/>
      <c r="K128" s="87" t="s">
        <v>255</v>
      </c>
      <c r="L128" s="88" t="s">
        <v>255</v>
      </c>
      <c r="M128" s="85" t="s">
        <v>255</v>
      </c>
      <c r="N128" s="86"/>
      <c r="O128" s="87" t="s">
        <v>255</v>
      </c>
      <c r="P128" s="84" t="s">
        <v>255</v>
      </c>
      <c r="Q128" s="85" t="s">
        <v>255</v>
      </c>
      <c r="R128" s="89" t="s">
        <v>255</v>
      </c>
      <c r="S128" s="87" t="s">
        <v>255</v>
      </c>
      <c r="T128" s="84" t="s">
        <v>255</v>
      </c>
      <c r="U128" s="85" t="s">
        <v>255</v>
      </c>
      <c r="V128" s="86" t="s">
        <v>255</v>
      </c>
    </row>
    <row r="129" spans="1:22" ht="15" thickBot="1">
      <c r="A129" s="57" t="s">
        <v>139</v>
      </c>
      <c r="B129" s="69" t="s">
        <v>41</v>
      </c>
      <c r="C129" s="83" t="s">
        <v>255</v>
      </c>
      <c r="D129" s="84" t="s">
        <v>255</v>
      </c>
      <c r="E129" s="85" t="s">
        <v>255</v>
      </c>
      <c r="F129" s="86" t="s">
        <v>255</v>
      </c>
      <c r="G129" s="87" t="s">
        <v>255</v>
      </c>
      <c r="H129" s="84" t="s">
        <v>255</v>
      </c>
      <c r="I129" s="85" t="s">
        <v>255</v>
      </c>
      <c r="J129" s="86"/>
      <c r="K129" s="87" t="s">
        <v>255</v>
      </c>
      <c r="L129" s="88" t="s">
        <v>255</v>
      </c>
      <c r="M129" s="85" t="s">
        <v>255</v>
      </c>
      <c r="N129" s="86"/>
      <c r="O129" s="87" t="s">
        <v>255</v>
      </c>
      <c r="P129" s="84" t="s">
        <v>255</v>
      </c>
      <c r="Q129" s="85" t="s">
        <v>255</v>
      </c>
      <c r="R129" s="89" t="s">
        <v>255</v>
      </c>
      <c r="S129" s="87" t="s">
        <v>255</v>
      </c>
      <c r="T129" s="84" t="s">
        <v>255</v>
      </c>
      <c r="U129" s="85" t="s">
        <v>255</v>
      </c>
      <c r="V129" s="86" t="s">
        <v>255</v>
      </c>
    </row>
    <row r="130" spans="1:22" ht="15" thickBot="1">
      <c r="A130" s="57" t="s">
        <v>140</v>
      </c>
      <c r="B130" s="69" t="s">
        <v>44</v>
      </c>
      <c r="C130" s="83" t="s">
        <v>255</v>
      </c>
      <c r="D130" s="84" t="s">
        <v>255</v>
      </c>
      <c r="E130" s="85" t="s">
        <v>255</v>
      </c>
      <c r="F130" s="86" t="s">
        <v>255</v>
      </c>
      <c r="G130" s="87" t="s">
        <v>255</v>
      </c>
      <c r="H130" s="84" t="s">
        <v>255</v>
      </c>
      <c r="I130" s="85" t="s">
        <v>255</v>
      </c>
      <c r="J130" s="86"/>
      <c r="K130" s="87" t="s">
        <v>255</v>
      </c>
      <c r="L130" s="88" t="s">
        <v>255</v>
      </c>
      <c r="M130" s="85" t="s">
        <v>255</v>
      </c>
      <c r="N130" s="86"/>
      <c r="O130" s="87" t="s">
        <v>255</v>
      </c>
      <c r="P130" s="84" t="s">
        <v>255</v>
      </c>
      <c r="Q130" s="85" t="s">
        <v>255</v>
      </c>
      <c r="R130" s="89" t="s">
        <v>255</v>
      </c>
      <c r="S130" s="87" t="s">
        <v>255</v>
      </c>
      <c r="T130" s="84" t="s">
        <v>255</v>
      </c>
      <c r="U130" s="85" t="s">
        <v>255</v>
      </c>
      <c r="V130" s="86" t="s">
        <v>255</v>
      </c>
    </row>
    <row r="131" spans="1:22" ht="15" thickBot="1">
      <c r="A131" s="57" t="s">
        <v>141</v>
      </c>
      <c r="B131" s="69" t="s">
        <v>44</v>
      </c>
      <c r="C131" s="83" t="s">
        <v>255</v>
      </c>
      <c r="D131" s="84" t="s">
        <v>255</v>
      </c>
      <c r="E131" s="85" t="s">
        <v>255</v>
      </c>
      <c r="F131" s="86" t="s">
        <v>255</v>
      </c>
      <c r="G131" s="87" t="s">
        <v>255</v>
      </c>
      <c r="H131" s="84" t="s">
        <v>255</v>
      </c>
      <c r="I131" s="85" t="s">
        <v>255</v>
      </c>
      <c r="J131" s="86"/>
      <c r="K131" s="87" t="s">
        <v>255</v>
      </c>
      <c r="L131" s="88" t="s">
        <v>255</v>
      </c>
      <c r="M131" s="85" t="s">
        <v>255</v>
      </c>
      <c r="N131" s="86"/>
      <c r="O131" s="87" t="s">
        <v>255</v>
      </c>
      <c r="P131" s="84" t="s">
        <v>255</v>
      </c>
      <c r="Q131" s="85" t="s">
        <v>255</v>
      </c>
      <c r="R131" s="89" t="s">
        <v>255</v>
      </c>
      <c r="S131" s="87" t="s">
        <v>255</v>
      </c>
      <c r="T131" s="84" t="s">
        <v>255</v>
      </c>
      <c r="U131" s="85" t="s">
        <v>255</v>
      </c>
      <c r="V131" s="86" t="s">
        <v>255</v>
      </c>
    </row>
    <row r="132" spans="1:22" ht="15" thickBot="1">
      <c r="A132" s="57" t="s">
        <v>212</v>
      </c>
      <c r="B132" s="68" t="s">
        <v>41</v>
      </c>
      <c r="C132" s="83" t="s">
        <v>255</v>
      </c>
      <c r="D132" s="84" t="s">
        <v>255</v>
      </c>
      <c r="E132" s="85" t="s">
        <v>255</v>
      </c>
      <c r="F132" s="86" t="s">
        <v>255</v>
      </c>
      <c r="G132" s="87" t="s">
        <v>255</v>
      </c>
      <c r="H132" s="84" t="s">
        <v>255</v>
      </c>
      <c r="I132" s="85" t="s">
        <v>255</v>
      </c>
      <c r="J132" s="86"/>
      <c r="K132" s="87" t="s">
        <v>255</v>
      </c>
      <c r="L132" s="88" t="s">
        <v>255</v>
      </c>
      <c r="M132" s="85" t="s">
        <v>255</v>
      </c>
      <c r="N132" s="86"/>
      <c r="O132" s="87" t="s">
        <v>255</v>
      </c>
      <c r="P132" s="84" t="s">
        <v>255</v>
      </c>
      <c r="Q132" s="85" t="s">
        <v>255</v>
      </c>
      <c r="R132" s="89" t="s">
        <v>255</v>
      </c>
      <c r="S132" s="87" t="s">
        <v>255</v>
      </c>
      <c r="T132" s="84" t="s">
        <v>255</v>
      </c>
      <c r="U132" s="85" t="s">
        <v>255</v>
      </c>
      <c r="V132" s="86" t="s">
        <v>255</v>
      </c>
    </row>
    <row r="133" spans="1:22" ht="15" thickBot="1">
      <c r="A133" s="57" t="s">
        <v>142</v>
      </c>
      <c r="B133" s="68" t="s">
        <v>41</v>
      </c>
      <c r="C133" s="83" t="s">
        <v>255</v>
      </c>
      <c r="D133" s="84" t="s">
        <v>255</v>
      </c>
      <c r="E133" s="85" t="s">
        <v>255</v>
      </c>
      <c r="F133" s="86" t="s">
        <v>255</v>
      </c>
      <c r="G133" s="87" t="s">
        <v>255</v>
      </c>
      <c r="H133" s="84" t="s">
        <v>255</v>
      </c>
      <c r="I133" s="85" t="s">
        <v>255</v>
      </c>
      <c r="J133" s="86"/>
      <c r="K133" s="87" t="s">
        <v>255</v>
      </c>
      <c r="L133" s="88" t="s">
        <v>255</v>
      </c>
      <c r="M133" s="85" t="s">
        <v>255</v>
      </c>
      <c r="N133" s="86"/>
      <c r="O133" s="87" t="s">
        <v>255</v>
      </c>
      <c r="P133" s="84" t="s">
        <v>255</v>
      </c>
      <c r="Q133" s="85" t="s">
        <v>255</v>
      </c>
      <c r="R133" s="89" t="s">
        <v>255</v>
      </c>
      <c r="S133" s="87" t="s">
        <v>255</v>
      </c>
      <c r="T133" s="84" t="s">
        <v>255</v>
      </c>
      <c r="U133" s="85" t="s">
        <v>255</v>
      </c>
      <c r="V133" s="86" t="s">
        <v>255</v>
      </c>
    </row>
    <row r="134" spans="1:22" ht="15" thickBot="1">
      <c r="A134" s="57" t="s">
        <v>143</v>
      </c>
      <c r="B134" s="69" t="s">
        <v>44</v>
      </c>
      <c r="C134" s="83">
        <v>0.9</v>
      </c>
      <c r="D134" s="84" t="s">
        <v>255</v>
      </c>
      <c r="E134" s="85">
        <v>1</v>
      </c>
      <c r="F134" s="86">
        <v>1</v>
      </c>
      <c r="G134" s="87">
        <v>1.175</v>
      </c>
      <c r="H134" s="84">
        <v>1.5</v>
      </c>
      <c r="I134" s="85" t="s">
        <v>255</v>
      </c>
      <c r="J134" s="86"/>
      <c r="K134" s="87" t="s">
        <v>255</v>
      </c>
      <c r="L134" s="88" t="s">
        <v>255</v>
      </c>
      <c r="M134" s="85" t="s">
        <v>255</v>
      </c>
      <c r="N134" s="86"/>
      <c r="O134" s="87" t="s">
        <v>255</v>
      </c>
      <c r="P134" s="84" t="s">
        <v>255</v>
      </c>
      <c r="Q134" s="85">
        <v>1</v>
      </c>
      <c r="R134" s="89" t="s">
        <v>255</v>
      </c>
      <c r="S134" s="87" t="s">
        <v>255</v>
      </c>
      <c r="T134" s="84" t="s">
        <v>255</v>
      </c>
      <c r="U134" s="85" t="s">
        <v>255</v>
      </c>
      <c r="V134" s="86" t="s">
        <v>255</v>
      </c>
    </row>
    <row r="135" spans="1:22" ht="15" thickBot="1">
      <c r="A135" s="57" t="s">
        <v>143</v>
      </c>
      <c r="B135" s="69" t="s">
        <v>41</v>
      </c>
      <c r="C135" s="83" t="s">
        <v>255</v>
      </c>
      <c r="D135" s="84" t="s">
        <v>255</v>
      </c>
      <c r="E135" s="85" t="s">
        <v>255</v>
      </c>
      <c r="F135" s="86" t="s">
        <v>255</v>
      </c>
      <c r="G135" s="87" t="s">
        <v>255</v>
      </c>
      <c r="H135" s="84" t="s">
        <v>255</v>
      </c>
      <c r="I135" s="85" t="s">
        <v>255</v>
      </c>
      <c r="J135" s="86"/>
      <c r="K135" s="87" t="s">
        <v>255</v>
      </c>
      <c r="L135" s="88" t="s">
        <v>255</v>
      </c>
      <c r="M135" s="85" t="s">
        <v>255</v>
      </c>
      <c r="N135" s="86"/>
      <c r="O135" s="87" t="s">
        <v>255</v>
      </c>
      <c r="P135" s="84" t="s">
        <v>255</v>
      </c>
      <c r="Q135" s="85" t="s">
        <v>255</v>
      </c>
      <c r="R135" s="89" t="s">
        <v>255</v>
      </c>
      <c r="S135" s="87" t="s">
        <v>255</v>
      </c>
      <c r="T135" s="84" t="s">
        <v>255</v>
      </c>
      <c r="U135" s="85" t="s">
        <v>255</v>
      </c>
      <c r="V135" s="86" t="s">
        <v>255</v>
      </c>
    </row>
    <row r="136" spans="1:22" ht="15" thickBot="1">
      <c r="A136" s="57" t="s">
        <v>144</v>
      </c>
      <c r="B136" s="68" t="s">
        <v>41</v>
      </c>
      <c r="C136" s="83" t="s">
        <v>255</v>
      </c>
      <c r="D136" s="84" t="s">
        <v>255</v>
      </c>
      <c r="E136" s="85" t="s">
        <v>255</v>
      </c>
      <c r="F136" s="86" t="s">
        <v>255</v>
      </c>
      <c r="G136" s="87" t="s">
        <v>255</v>
      </c>
      <c r="H136" s="84" t="s">
        <v>255</v>
      </c>
      <c r="I136" s="85" t="s">
        <v>255</v>
      </c>
      <c r="J136" s="86"/>
      <c r="K136" s="87" t="s">
        <v>255</v>
      </c>
      <c r="L136" s="88" t="s">
        <v>255</v>
      </c>
      <c r="M136" s="85" t="s">
        <v>255</v>
      </c>
      <c r="N136" s="86"/>
      <c r="O136" s="87" t="s">
        <v>255</v>
      </c>
      <c r="P136" s="84" t="s">
        <v>255</v>
      </c>
      <c r="Q136" s="85" t="s">
        <v>255</v>
      </c>
      <c r="R136" s="89" t="s">
        <v>255</v>
      </c>
      <c r="S136" s="87" t="s">
        <v>255</v>
      </c>
      <c r="T136" s="84" t="s">
        <v>255</v>
      </c>
      <c r="U136" s="85" t="s">
        <v>255</v>
      </c>
      <c r="V136" s="86" t="s">
        <v>255</v>
      </c>
    </row>
    <row r="137" spans="1:22" ht="15" thickBot="1">
      <c r="A137" s="57" t="s">
        <v>144</v>
      </c>
      <c r="B137" s="68" t="s">
        <v>58</v>
      </c>
      <c r="C137" s="83" t="s">
        <v>255</v>
      </c>
      <c r="D137" s="84" t="s">
        <v>255</v>
      </c>
      <c r="E137" s="85" t="s">
        <v>255</v>
      </c>
      <c r="F137" s="86" t="s">
        <v>255</v>
      </c>
      <c r="G137" s="87" t="s">
        <v>255</v>
      </c>
      <c r="H137" s="84" t="s">
        <v>255</v>
      </c>
      <c r="I137" s="85" t="s">
        <v>255</v>
      </c>
      <c r="J137" s="86"/>
      <c r="K137" s="87" t="s">
        <v>255</v>
      </c>
      <c r="L137" s="88" t="s">
        <v>255</v>
      </c>
      <c r="M137" s="85" t="s">
        <v>255</v>
      </c>
      <c r="N137" s="86"/>
      <c r="O137" s="87" t="s">
        <v>255</v>
      </c>
      <c r="P137" s="84" t="s">
        <v>255</v>
      </c>
      <c r="Q137" s="85" t="s">
        <v>255</v>
      </c>
      <c r="R137" s="89" t="s">
        <v>255</v>
      </c>
      <c r="S137" s="87" t="s">
        <v>255</v>
      </c>
      <c r="T137" s="84" t="s">
        <v>255</v>
      </c>
      <c r="U137" s="85" t="s">
        <v>255</v>
      </c>
      <c r="V137" s="86" t="s">
        <v>255</v>
      </c>
    </row>
    <row r="138" spans="1:22" ht="15" thickBot="1">
      <c r="A138" s="57" t="s">
        <v>145</v>
      </c>
      <c r="B138" s="68" t="s">
        <v>41</v>
      </c>
      <c r="C138" s="83" t="s">
        <v>255</v>
      </c>
      <c r="D138" s="84" t="s">
        <v>255</v>
      </c>
      <c r="E138" s="85" t="s">
        <v>255</v>
      </c>
      <c r="F138" s="86" t="s">
        <v>255</v>
      </c>
      <c r="G138" s="87" t="s">
        <v>255</v>
      </c>
      <c r="H138" s="84" t="s">
        <v>255</v>
      </c>
      <c r="I138" s="85" t="s">
        <v>255</v>
      </c>
      <c r="J138" s="86"/>
      <c r="K138" s="87" t="s">
        <v>255</v>
      </c>
      <c r="L138" s="88" t="s">
        <v>255</v>
      </c>
      <c r="M138" s="85" t="s">
        <v>255</v>
      </c>
      <c r="N138" s="86"/>
      <c r="O138" s="87" t="s">
        <v>255</v>
      </c>
      <c r="P138" s="84" t="s">
        <v>255</v>
      </c>
      <c r="Q138" s="85" t="s">
        <v>255</v>
      </c>
      <c r="R138" s="89" t="s">
        <v>255</v>
      </c>
      <c r="S138" s="87" t="s">
        <v>255</v>
      </c>
      <c r="T138" s="84" t="s">
        <v>255</v>
      </c>
      <c r="U138" s="85" t="s">
        <v>255</v>
      </c>
      <c r="V138" s="86" t="s">
        <v>255</v>
      </c>
    </row>
    <row r="139" spans="1:22" ht="15" thickBot="1">
      <c r="A139" s="57" t="s">
        <v>146</v>
      </c>
      <c r="B139" s="68" t="s">
        <v>58</v>
      </c>
      <c r="C139" s="83" t="s">
        <v>255</v>
      </c>
      <c r="D139" s="84" t="s">
        <v>255</v>
      </c>
      <c r="E139" s="85" t="s">
        <v>255</v>
      </c>
      <c r="F139" s="86" t="s">
        <v>255</v>
      </c>
      <c r="G139" s="87" t="s">
        <v>255</v>
      </c>
      <c r="H139" s="84" t="s">
        <v>255</v>
      </c>
      <c r="I139" s="85" t="s">
        <v>255</v>
      </c>
      <c r="J139" s="86"/>
      <c r="K139" s="87" t="s">
        <v>255</v>
      </c>
      <c r="L139" s="88" t="s">
        <v>255</v>
      </c>
      <c r="M139" s="85" t="s">
        <v>255</v>
      </c>
      <c r="N139" s="86"/>
      <c r="O139" s="87" t="s">
        <v>255</v>
      </c>
      <c r="P139" s="84" t="s">
        <v>255</v>
      </c>
      <c r="Q139" s="85" t="s">
        <v>255</v>
      </c>
      <c r="R139" s="89" t="s">
        <v>255</v>
      </c>
      <c r="S139" s="87" t="s">
        <v>255</v>
      </c>
      <c r="T139" s="84" t="s">
        <v>255</v>
      </c>
      <c r="U139" s="85" t="s">
        <v>255</v>
      </c>
      <c r="V139" s="86" t="s">
        <v>255</v>
      </c>
    </row>
    <row r="140" spans="1:22" ht="15" thickBot="1">
      <c r="A140" s="57" t="s">
        <v>265</v>
      </c>
      <c r="B140" s="68" t="s">
        <v>148</v>
      </c>
      <c r="C140" s="83" t="s">
        <v>255</v>
      </c>
      <c r="D140" s="84" t="s">
        <v>255</v>
      </c>
      <c r="E140" s="85" t="s">
        <v>255</v>
      </c>
      <c r="F140" s="86" t="s">
        <v>255</v>
      </c>
      <c r="G140" s="87" t="s">
        <v>255</v>
      </c>
      <c r="H140" s="84" t="s">
        <v>255</v>
      </c>
      <c r="I140" s="85" t="s">
        <v>255</v>
      </c>
      <c r="J140" s="86"/>
      <c r="K140" s="87" t="s">
        <v>255</v>
      </c>
      <c r="L140" s="88" t="s">
        <v>255</v>
      </c>
      <c r="M140" s="85" t="s">
        <v>255</v>
      </c>
      <c r="N140" s="86"/>
      <c r="O140" s="87" t="s">
        <v>255</v>
      </c>
      <c r="P140" s="84" t="s">
        <v>255</v>
      </c>
      <c r="Q140" s="85" t="s">
        <v>255</v>
      </c>
      <c r="R140" s="89" t="s">
        <v>255</v>
      </c>
      <c r="S140" s="87" t="s">
        <v>255</v>
      </c>
      <c r="T140" s="84" t="s">
        <v>255</v>
      </c>
      <c r="U140" s="85" t="s">
        <v>255</v>
      </c>
      <c r="V140" s="86" t="s">
        <v>255</v>
      </c>
    </row>
    <row r="141" spans="1:22" ht="15" thickBot="1">
      <c r="A141" s="57" t="s">
        <v>147</v>
      </c>
      <c r="B141" s="68" t="s">
        <v>148</v>
      </c>
      <c r="C141" s="83">
        <v>0.9</v>
      </c>
      <c r="D141" s="84" t="s">
        <v>255</v>
      </c>
      <c r="E141" s="85">
        <v>1</v>
      </c>
      <c r="F141" s="86">
        <v>1</v>
      </c>
      <c r="G141" s="87">
        <v>0.85</v>
      </c>
      <c r="H141" s="84" t="s">
        <v>255</v>
      </c>
      <c r="I141" s="85">
        <v>1.3</v>
      </c>
      <c r="J141" s="86"/>
      <c r="K141" s="87" t="s">
        <v>255</v>
      </c>
      <c r="L141" s="88" t="s">
        <v>255</v>
      </c>
      <c r="M141" s="85" t="s">
        <v>255</v>
      </c>
      <c r="N141" s="86"/>
      <c r="O141" s="87" t="s">
        <v>255</v>
      </c>
      <c r="P141" s="84" t="s">
        <v>255</v>
      </c>
      <c r="Q141" s="85">
        <v>1.5</v>
      </c>
      <c r="R141" s="89" t="s">
        <v>255</v>
      </c>
      <c r="S141" s="87" t="s">
        <v>255</v>
      </c>
      <c r="T141" s="84" t="s">
        <v>255</v>
      </c>
      <c r="U141" s="85" t="s">
        <v>255</v>
      </c>
      <c r="V141" s="86" t="s">
        <v>255</v>
      </c>
    </row>
    <row r="142" spans="1:22" ht="15" thickBot="1">
      <c r="A142" s="57" t="s">
        <v>213</v>
      </c>
      <c r="B142" s="68" t="s">
        <v>41</v>
      </c>
      <c r="C142" s="83" t="s">
        <v>255</v>
      </c>
      <c r="D142" s="84" t="s">
        <v>255</v>
      </c>
      <c r="E142" s="85" t="s">
        <v>255</v>
      </c>
      <c r="F142" s="86" t="s">
        <v>255</v>
      </c>
      <c r="G142" s="87" t="s">
        <v>255</v>
      </c>
      <c r="H142" s="84" t="s">
        <v>255</v>
      </c>
      <c r="I142" s="85" t="s">
        <v>255</v>
      </c>
      <c r="J142" s="86"/>
      <c r="K142" s="87" t="s">
        <v>255</v>
      </c>
      <c r="L142" s="88" t="s">
        <v>255</v>
      </c>
      <c r="M142" s="85" t="s">
        <v>255</v>
      </c>
      <c r="N142" s="86"/>
      <c r="O142" s="87" t="s">
        <v>255</v>
      </c>
      <c r="P142" s="84" t="s">
        <v>255</v>
      </c>
      <c r="Q142" s="85" t="s">
        <v>255</v>
      </c>
      <c r="R142" s="89" t="s">
        <v>255</v>
      </c>
      <c r="S142" s="87" t="s">
        <v>255</v>
      </c>
      <c r="T142" s="84" t="s">
        <v>255</v>
      </c>
      <c r="U142" s="85" t="s">
        <v>255</v>
      </c>
      <c r="V142" s="86" t="s">
        <v>255</v>
      </c>
    </row>
    <row r="143" spans="1:22" ht="28.8" thickBot="1">
      <c r="A143" s="57" t="s">
        <v>149</v>
      </c>
      <c r="B143" s="68" t="s">
        <v>58</v>
      </c>
      <c r="C143" s="83" t="s">
        <v>255</v>
      </c>
      <c r="D143" s="84" t="s">
        <v>255</v>
      </c>
      <c r="E143" s="85" t="s">
        <v>255</v>
      </c>
      <c r="F143" s="86" t="s">
        <v>255</v>
      </c>
      <c r="G143" s="87" t="s">
        <v>255</v>
      </c>
      <c r="H143" s="84" t="s">
        <v>255</v>
      </c>
      <c r="I143" s="85" t="s">
        <v>255</v>
      </c>
      <c r="J143" s="86"/>
      <c r="K143" s="87" t="s">
        <v>255</v>
      </c>
      <c r="L143" s="88" t="s">
        <v>255</v>
      </c>
      <c r="M143" s="85" t="s">
        <v>255</v>
      </c>
      <c r="N143" s="86"/>
      <c r="O143" s="87" t="s">
        <v>255</v>
      </c>
      <c r="P143" s="84" t="s">
        <v>255</v>
      </c>
      <c r="Q143" s="85" t="s">
        <v>255</v>
      </c>
      <c r="R143" s="89" t="s">
        <v>255</v>
      </c>
      <c r="S143" s="87" t="s">
        <v>255</v>
      </c>
      <c r="T143" s="84" t="s">
        <v>255</v>
      </c>
      <c r="U143" s="85" t="s">
        <v>255</v>
      </c>
      <c r="V143" s="86" t="s">
        <v>255</v>
      </c>
    </row>
    <row r="144" spans="1:22" ht="28.8" thickBot="1">
      <c r="A144" s="210" t="s">
        <v>214</v>
      </c>
      <c r="B144" s="68" t="s">
        <v>41</v>
      </c>
      <c r="C144" s="83" t="s">
        <v>255</v>
      </c>
      <c r="D144" s="84" t="s">
        <v>255</v>
      </c>
      <c r="E144" s="85" t="s">
        <v>255</v>
      </c>
      <c r="F144" s="86" t="s">
        <v>255</v>
      </c>
      <c r="G144" s="87" t="s">
        <v>255</v>
      </c>
      <c r="H144" s="84" t="s">
        <v>255</v>
      </c>
      <c r="I144" s="85" t="s">
        <v>255</v>
      </c>
      <c r="J144" s="86"/>
      <c r="K144" s="87" t="s">
        <v>255</v>
      </c>
      <c r="L144" s="88" t="s">
        <v>255</v>
      </c>
      <c r="M144" s="85" t="s">
        <v>255</v>
      </c>
      <c r="N144" s="86"/>
      <c r="O144" s="87" t="s">
        <v>255</v>
      </c>
      <c r="P144" s="84" t="s">
        <v>255</v>
      </c>
      <c r="Q144" s="85" t="s">
        <v>255</v>
      </c>
      <c r="R144" s="89" t="s">
        <v>255</v>
      </c>
      <c r="S144" s="87" t="s">
        <v>255</v>
      </c>
      <c r="T144" s="84" t="s">
        <v>255</v>
      </c>
      <c r="U144" s="85" t="s">
        <v>255</v>
      </c>
      <c r="V144" s="86" t="s">
        <v>255</v>
      </c>
    </row>
    <row r="145" spans="1:22" ht="15" thickBot="1">
      <c r="A145" s="128" t="s">
        <v>272</v>
      </c>
      <c r="B145" s="68" t="s">
        <v>44</v>
      </c>
      <c r="C145" s="83" t="s">
        <v>255</v>
      </c>
      <c r="D145" s="84" t="s">
        <v>255</v>
      </c>
      <c r="E145" s="85" t="s">
        <v>255</v>
      </c>
      <c r="F145" s="86" t="s">
        <v>255</v>
      </c>
      <c r="G145" s="87" t="s">
        <v>255</v>
      </c>
      <c r="H145" s="84" t="s">
        <v>255</v>
      </c>
      <c r="I145" s="85" t="s">
        <v>255</v>
      </c>
      <c r="J145" s="86"/>
      <c r="K145" s="87" t="s">
        <v>255</v>
      </c>
      <c r="L145" s="88" t="s">
        <v>255</v>
      </c>
      <c r="M145" s="85" t="s">
        <v>255</v>
      </c>
      <c r="N145" s="86"/>
      <c r="O145" s="87" t="s">
        <v>255</v>
      </c>
      <c r="P145" s="84" t="s">
        <v>255</v>
      </c>
      <c r="Q145" s="85" t="s">
        <v>255</v>
      </c>
      <c r="R145" s="89" t="s">
        <v>255</v>
      </c>
      <c r="S145" s="87" t="s">
        <v>255</v>
      </c>
      <c r="T145" s="84" t="s">
        <v>255</v>
      </c>
      <c r="U145" s="85" t="s">
        <v>255</v>
      </c>
      <c r="V145" s="86" t="s">
        <v>255</v>
      </c>
    </row>
    <row r="146" spans="1:22" ht="15" thickBot="1">
      <c r="A146" s="211" t="s">
        <v>184</v>
      </c>
      <c r="B146" s="191" t="s">
        <v>41</v>
      </c>
      <c r="C146" s="83" t="s">
        <v>255</v>
      </c>
      <c r="D146" s="84" t="s">
        <v>255</v>
      </c>
      <c r="E146" s="85" t="s">
        <v>255</v>
      </c>
      <c r="F146" s="86" t="s">
        <v>255</v>
      </c>
      <c r="G146" s="87" t="s">
        <v>255</v>
      </c>
      <c r="H146" s="84" t="s">
        <v>255</v>
      </c>
      <c r="I146" s="85" t="s">
        <v>255</v>
      </c>
      <c r="J146" s="86"/>
      <c r="K146" s="87" t="s">
        <v>255</v>
      </c>
      <c r="L146" s="88" t="s">
        <v>255</v>
      </c>
      <c r="M146" s="85" t="s">
        <v>255</v>
      </c>
      <c r="N146" s="86"/>
      <c r="O146" s="87" t="s">
        <v>255</v>
      </c>
      <c r="P146" s="84" t="s">
        <v>255</v>
      </c>
      <c r="Q146" s="85" t="s">
        <v>255</v>
      </c>
      <c r="R146" s="89" t="s">
        <v>255</v>
      </c>
      <c r="S146" s="87" t="s">
        <v>255</v>
      </c>
      <c r="T146" s="84" t="s">
        <v>255</v>
      </c>
      <c r="U146" s="85" t="s">
        <v>255</v>
      </c>
      <c r="V146" s="86" t="s">
        <v>255</v>
      </c>
    </row>
    <row r="147" spans="1:22" ht="18.600000000000001" thickBot="1">
      <c r="A147" s="215" t="s">
        <v>150</v>
      </c>
      <c r="B147" s="205"/>
      <c r="C147" s="143" t="s">
        <v>255</v>
      </c>
      <c r="D147" s="143" t="s">
        <v>255</v>
      </c>
      <c r="E147" s="143" t="s">
        <v>255</v>
      </c>
      <c r="F147" s="143" t="s">
        <v>255</v>
      </c>
      <c r="G147" s="143" t="s">
        <v>255</v>
      </c>
      <c r="H147" s="143" t="s">
        <v>255</v>
      </c>
      <c r="I147" s="143" t="s">
        <v>255</v>
      </c>
      <c r="J147" s="143"/>
      <c r="K147" s="143" t="s">
        <v>255</v>
      </c>
      <c r="L147" s="143" t="s">
        <v>255</v>
      </c>
      <c r="M147" s="143" t="s">
        <v>255</v>
      </c>
      <c r="N147" s="143"/>
      <c r="O147" s="143" t="s">
        <v>255</v>
      </c>
      <c r="P147" s="143" t="s">
        <v>255</v>
      </c>
      <c r="Q147" s="143" t="s">
        <v>255</v>
      </c>
      <c r="R147" s="143" t="s">
        <v>255</v>
      </c>
      <c r="S147" s="143" t="s">
        <v>255</v>
      </c>
      <c r="T147" s="143" t="s">
        <v>255</v>
      </c>
      <c r="U147" s="143" t="s">
        <v>255</v>
      </c>
      <c r="V147" s="144" t="s">
        <v>255</v>
      </c>
    </row>
    <row r="148" spans="1:22" ht="15" thickBot="1">
      <c r="A148" s="138" t="s">
        <v>151</v>
      </c>
      <c r="B148" s="139" t="s">
        <v>41</v>
      </c>
      <c r="C148" s="97" t="s">
        <v>255</v>
      </c>
      <c r="D148" s="98" t="s">
        <v>255</v>
      </c>
      <c r="E148" s="99" t="s">
        <v>255</v>
      </c>
      <c r="F148" s="100" t="s">
        <v>255</v>
      </c>
      <c r="G148" s="101" t="s">
        <v>255</v>
      </c>
      <c r="H148" s="98" t="s">
        <v>255</v>
      </c>
      <c r="I148" s="99" t="s">
        <v>255</v>
      </c>
      <c r="J148" s="100"/>
      <c r="K148" s="101" t="s">
        <v>255</v>
      </c>
      <c r="L148" s="102" t="s">
        <v>255</v>
      </c>
      <c r="M148" s="99" t="s">
        <v>255</v>
      </c>
      <c r="N148" s="100"/>
      <c r="O148" s="101" t="s">
        <v>255</v>
      </c>
      <c r="P148" s="98" t="s">
        <v>255</v>
      </c>
      <c r="Q148" s="99" t="s">
        <v>255</v>
      </c>
      <c r="R148" s="103" t="s">
        <v>255</v>
      </c>
      <c r="S148" s="101">
        <v>6.35</v>
      </c>
      <c r="T148" s="98" t="s">
        <v>255</v>
      </c>
      <c r="U148" s="99" t="s">
        <v>255</v>
      </c>
      <c r="V148" s="100" t="s">
        <v>255</v>
      </c>
    </row>
    <row r="149" spans="1:22" ht="15" thickBot="1">
      <c r="A149" s="138" t="s">
        <v>152</v>
      </c>
      <c r="B149" s="139" t="s">
        <v>41</v>
      </c>
      <c r="C149" s="83" t="s">
        <v>255</v>
      </c>
      <c r="D149" s="84" t="s">
        <v>255</v>
      </c>
      <c r="E149" s="85" t="s">
        <v>255</v>
      </c>
      <c r="F149" s="86" t="s">
        <v>255</v>
      </c>
      <c r="G149" s="87" t="s">
        <v>255</v>
      </c>
      <c r="H149" s="84" t="s">
        <v>255</v>
      </c>
      <c r="I149" s="85" t="s">
        <v>255</v>
      </c>
      <c r="J149" s="86"/>
      <c r="K149" s="87" t="s">
        <v>255</v>
      </c>
      <c r="L149" s="88" t="s">
        <v>255</v>
      </c>
      <c r="M149" s="85" t="s">
        <v>255</v>
      </c>
      <c r="N149" s="86"/>
      <c r="O149" s="87" t="s">
        <v>255</v>
      </c>
      <c r="P149" s="84" t="s">
        <v>255</v>
      </c>
      <c r="Q149" s="85" t="s">
        <v>255</v>
      </c>
      <c r="R149" s="89" t="s">
        <v>255</v>
      </c>
      <c r="S149" s="87" t="s">
        <v>255</v>
      </c>
      <c r="T149" s="84" t="s">
        <v>255</v>
      </c>
      <c r="U149" s="85" t="s">
        <v>255</v>
      </c>
      <c r="V149" s="86" t="s">
        <v>255</v>
      </c>
    </row>
    <row r="150" spans="1:22" ht="15" thickBot="1">
      <c r="A150" s="57" t="s">
        <v>153</v>
      </c>
      <c r="B150" s="68" t="s">
        <v>41</v>
      </c>
      <c r="C150" s="83" t="s">
        <v>255</v>
      </c>
      <c r="D150" s="84" t="s">
        <v>255</v>
      </c>
      <c r="E150" s="85" t="s">
        <v>255</v>
      </c>
      <c r="F150" s="86" t="s">
        <v>255</v>
      </c>
      <c r="G150" s="87" t="s">
        <v>255</v>
      </c>
      <c r="H150" s="84" t="s">
        <v>255</v>
      </c>
      <c r="I150" s="85" t="s">
        <v>255</v>
      </c>
      <c r="J150" s="86"/>
      <c r="K150" s="87" t="s">
        <v>255</v>
      </c>
      <c r="L150" s="88" t="s">
        <v>255</v>
      </c>
      <c r="M150" s="85" t="s">
        <v>255</v>
      </c>
      <c r="N150" s="86"/>
      <c r="O150" s="87" t="s">
        <v>255</v>
      </c>
      <c r="P150" s="84" t="s">
        <v>255</v>
      </c>
      <c r="Q150" s="85" t="s">
        <v>255</v>
      </c>
      <c r="R150" s="89" t="s">
        <v>255</v>
      </c>
      <c r="S150" s="87" t="s">
        <v>255</v>
      </c>
      <c r="T150" s="84" t="s">
        <v>255</v>
      </c>
      <c r="U150" s="85" t="s">
        <v>255</v>
      </c>
      <c r="V150" s="86" t="s">
        <v>255</v>
      </c>
    </row>
    <row r="151" spans="1:22" ht="28.8" thickBot="1">
      <c r="A151" s="57" t="s">
        <v>154</v>
      </c>
      <c r="B151" s="68" t="s">
        <v>41</v>
      </c>
      <c r="C151" s="83" t="s">
        <v>255</v>
      </c>
      <c r="D151" s="84" t="s">
        <v>255</v>
      </c>
      <c r="E151" s="85" t="s">
        <v>255</v>
      </c>
      <c r="F151" s="86" t="s">
        <v>255</v>
      </c>
      <c r="G151" s="87" t="s">
        <v>255</v>
      </c>
      <c r="H151" s="84" t="s">
        <v>255</v>
      </c>
      <c r="I151" s="85" t="s">
        <v>255</v>
      </c>
      <c r="J151" s="86"/>
      <c r="K151" s="87" t="s">
        <v>255</v>
      </c>
      <c r="L151" s="88" t="s">
        <v>255</v>
      </c>
      <c r="M151" s="85" t="s">
        <v>255</v>
      </c>
      <c r="N151" s="86"/>
      <c r="O151" s="87" t="s">
        <v>255</v>
      </c>
      <c r="P151" s="84" t="s">
        <v>255</v>
      </c>
      <c r="Q151" s="85" t="s">
        <v>255</v>
      </c>
      <c r="R151" s="89" t="s">
        <v>255</v>
      </c>
      <c r="S151" s="87" t="s">
        <v>255</v>
      </c>
      <c r="T151" s="84" t="s">
        <v>255</v>
      </c>
      <c r="U151" s="85" t="s">
        <v>255</v>
      </c>
      <c r="V151" s="86" t="s">
        <v>255</v>
      </c>
    </row>
    <row r="152" spans="1:22" ht="15" thickBot="1">
      <c r="A152" s="57" t="s">
        <v>259</v>
      </c>
      <c r="B152" s="68" t="s">
        <v>80</v>
      </c>
      <c r="C152" s="83" t="s">
        <v>255</v>
      </c>
      <c r="D152" s="84" t="s">
        <v>255</v>
      </c>
      <c r="E152" s="85" t="s">
        <v>255</v>
      </c>
      <c r="F152" s="86" t="s">
        <v>255</v>
      </c>
      <c r="G152" s="87" t="s">
        <v>255</v>
      </c>
      <c r="H152" s="84" t="s">
        <v>255</v>
      </c>
      <c r="I152" s="85" t="s">
        <v>255</v>
      </c>
      <c r="J152" s="86"/>
      <c r="K152" s="87" t="s">
        <v>255</v>
      </c>
      <c r="L152" s="88" t="s">
        <v>255</v>
      </c>
      <c r="M152" s="85" t="s">
        <v>255</v>
      </c>
      <c r="N152" s="86"/>
      <c r="O152" s="87" t="s">
        <v>255</v>
      </c>
      <c r="P152" s="84" t="s">
        <v>255</v>
      </c>
      <c r="Q152" s="85" t="s">
        <v>255</v>
      </c>
      <c r="R152" s="89" t="s">
        <v>255</v>
      </c>
      <c r="S152" s="87" t="s">
        <v>255</v>
      </c>
      <c r="T152" s="84" t="s">
        <v>255</v>
      </c>
      <c r="U152" s="85" t="s">
        <v>255</v>
      </c>
      <c r="V152" s="86" t="s">
        <v>255</v>
      </c>
    </row>
    <row r="153" spans="1:22" ht="15" thickBot="1">
      <c r="A153" s="57" t="s">
        <v>215</v>
      </c>
      <c r="B153" s="68" t="s">
        <v>183</v>
      </c>
      <c r="C153" s="83" t="s">
        <v>255</v>
      </c>
      <c r="D153" s="84" t="s">
        <v>255</v>
      </c>
      <c r="E153" s="85" t="s">
        <v>255</v>
      </c>
      <c r="F153" s="86" t="s">
        <v>255</v>
      </c>
      <c r="G153" s="87" t="s">
        <v>255</v>
      </c>
      <c r="H153" s="84" t="s">
        <v>255</v>
      </c>
      <c r="I153" s="85" t="s">
        <v>255</v>
      </c>
      <c r="J153" s="86"/>
      <c r="K153" s="87" t="s">
        <v>255</v>
      </c>
      <c r="L153" s="88" t="s">
        <v>255</v>
      </c>
      <c r="M153" s="85" t="s">
        <v>255</v>
      </c>
      <c r="N153" s="86"/>
      <c r="O153" s="87" t="s">
        <v>255</v>
      </c>
      <c r="P153" s="84" t="s">
        <v>255</v>
      </c>
      <c r="Q153" s="85" t="s">
        <v>255</v>
      </c>
      <c r="R153" s="89" t="s">
        <v>255</v>
      </c>
      <c r="S153" s="87" t="s">
        <v>255</v>
      </c>
      <c r="T153" s="84" t="s">
        <v>255</v>
      </c>
      <c r="U153" s="85" t="s">
        <v>255</v>
      </c>
      <c r="V153" s="86" t="s">
        <v>255</v>
      </c>
    </row>
    <row r="154" spans="1:22" ht="28.8" thickBot="1">
      <c r="A154" s="57" t="s">
        <v>155</v>
      </c>
      <c r="B154" s="68" t="s">
        <v>41</v>
      </c>
      <c r="C154" s="83" t="s">
        <v>255</v>
      </c>
      <c r="D154" s="84" t="s">
        <v>255</v>
      </c>
      <c r="E154" s="85" t="s">
        <v>255</v>
      </c>
      <c r="F154" s="86" t="s">
        <v>255</v>
      </c>
      <c r="G154" s="87" t="s">
        <v>255</v>
      </c>
      <c r="H154" s="84" t="s">
        <v>255</v>
      </c>
      <c r="I154" s="85" t="s">
        <v>255</v>
      </c>
      <c r="J154" s="86"/>
      <c r="K154" s="87" t="s">
        <v>255</v>
      </c>
      <c r="L154" s="88" t="s">
        <v>255</v>
      </c>
      <c r="M154" s="85" t="s">
        <v>255</v>
      </c>
      <c r="N154" s="86"/>
      <c r="O154" s="87" t="s">
        <v>255</v>
      </c>
      <c r="P154" s="84" t="s">
        <v>255</v>
      </c>
      <c r="Q154" s="85" t="s">
        <v>255</v>
      </c>
      <c r="R154" s="89" t="s">
        <v>255</v>
      </c>
      <c r="S154" s="87" t="s">
        <v>255</v>
      </c>
      <c r="T154" s="84" t="s">
        <v>255</v>
      </c>
      <c r="U154" s="85" t="s">
        <v>255</v>
      </c>
      <c r="V154" s="86" t="s">
        <v>255</v>
      </c>
    </row>
    <row r="155" spans="1:22" ht="28.8" thickBot="1">
      <c r="A155" s="57" t="s">
        <v>156</v>
      </c>
      <c r="B155" s="68" t="s">
        <v>41</v>
      </c>
      <c r="C155" s="83" t="s">
        <v>255</v>
      </c>
      <c r="D155" s="84" t="s">
        <v>255</v>
      </c>
      <c r="E155" s="85" t="s">
        <v>255</v>
      </c>
      <c r="F155" s="86" t="s">
        <v>255</v>
      </c>
      <c r="G155" s="87" t="s">
        <v>255</v>
      </c>
      <c r="H155" s="84" t="s">
        <v>255</v>
      </c>
      <c r="I155" s="85" t="s">
        <v>255</v>
      </c>
      <c r="J155" s="86"/>
      <c r="K155" s="87" t="s">
        <v>255</v>
      </c>
      <c r="L155" s="88" t="s">
        <v>255</v>
      </c>
      <c r="M155" s="85" t="s">
        <v>255</v>
      </c>
      <c r="N155" s="86"/>
      <c r="O155" s="87" t="s">
        <v>255</v>
      </c>
      <c r="P155" s="84" t="s">
        <v>255</v>
      </c>
      <c r="Q155" s="85" t="s">
        <v>255</v>
      </c>
      <c r="R155" s="89" t="s">
        <v>255</v>
      </c>
      <c r="S155" s="87" t="s">
        <v>255</v>
      </c>
      <c r="T155" s="84" t="s">
        <v>255</v>
      </c>
      <c r="U155" s="85" t="s">
        <v>255</v>
      </c>
      <c r="V155" s="86" t="s">
        <v>255</v>
      </c>
    </row>
    <row r="156" spans="1:22" ht="28.8" thickBot="1">
      <c r="A156" s="57" t="s">
        <v>157</v>
      </c>
      <c r="B156" s="68" t="s">
        <v>41</v>
      </c>
      <c r="C156" s="83" t="s">
        <v>255</v>
      </c>
      <c r="D156" s="84" t="s">
        <v>255</v>
      </c>
      <c r="E156" s="85" t="s">
        <v>255</v>
      </c>
      <c r="F156" s="86" t="s">
        <v>255</v>
      </c>
      <c r="G156" s="87" t="s">
        <v>255</v>
      </c>
      <c r="H156" s="84" t="s">
        <v>255</v>
      </c>
      <c r="I156" s="85" t="s">
        <v>255</v>
      </c>
      <c r="J156" s="86"/>
      <c r="K156" s="87" t="s">
        <v>255</v>
      </c>
      <c r="L156" s="88" t="s">
        <v>255</v>
      </c>
      <c r="M156" s="85" t="s">
        <v>255</v>
      </c>
      <c r="N156" s="86"/>
      <c r="O156" s="87" t="s">
        <v>255</v>
      </c>
      <c r="P156" s="84" t="s">
        <v>255</v>
      </c>
      <c r="Q156" s="85" t="s">
        <v>255</v>
      </c>
      <c r="R156" s="89" t="s">
        <v>255</v>
      </c>
      <c r="S156" s="87" t="s">
        <v>255</v>
      </c>
      <c r="T156" s="84" t="s">
        <v>255</v>
      </c>
      <c r="U156" s="85" t="s">
        <v>255</v>
      </c>
      <c r="V156" s="86" t="s">
        <v>255</v>
      </c>
    </row>
    <row r="157" spans="1:22" ht="28.8" thickBot="1">
      <c r="A157" s="57" t="s">
        <v>158</v>
      </c>
      <c r="B157" s="68" t="s">
        <v>41</v>
      </c>
      <c r="C157" s="83" t="s">
        <v>255</v>
      </c>
      <c r="D157" s="84" t="s">
        <v>255</v>
      </c>
      <c r="E157" s="85" t="s">
        <v>255</v>
      </c>
      <c r="F157" s="86" t="s">
        <v>255</v>
      </c>
      <c r="G157" s="87" t="s">
        <v>255</v>
      </c>
      <c r="H157" s="84" t="s">
        <v>255</v>
      </c>
      <c r="I157" s="85" t="s">
        <v>255</v>
      </c>
      <c r="J157" s="86"/>
      <c r="K157" s="87" t="s">
        <v>255</v>
      </c>
      <c r="L157" s="88" t="s">
        <v>255</v>
      </c>
      <c r="M157" s="85" t="s">
        <v>255</v>
      </c>
      <c r="N157" s="86"/>
      <c r="O157" s="87" t="s">
        <v>255</v>
      </c>
      <c r="P157" s="84" t="s">
        <v>255</v>
      </c>
      <c r="Q157" s="85" t="s">
        <v>255</v>
      </c>
      <c r="R157" s="89" t="s">
        <v>255</v>
      </c>
      <c r="S157" s="87" t="s">
        <v>255</v>
      </c>
      <c r="T157" s="84" t="s">
        <v>255</v>
      </c>
      <c r="U157" s="85" t="s">
        <v>255</v>
      </c>
      <c r="V157" s="86" t="s">
        <v>255</v>
      </c>
    </row>
    <row r="158" spans="1:22" ht="28.8" thickBot="1">
      <c r="A158" s="57" t="s">
        <v>159</v>
      </c>
      <c r="B158" s="68" t="s">
        <v>41</v>
      </c>
      <c r="C158" s="83" t="s">
        <v>255</v>
      </c>
      <c r="D158" s="84" t="s">
        <v>255</v>
      </c>
      <c r="E158" s="85" t="s">
        <v>255</v>
      </c>
      <c r="F158" s="86" t="s">
        <v>255</v>
      </c>
      <c r="G158" s="87" t="s">
        <v>255</v>
      </c>
      <c r="H158" s="84" t="s">
        <v>255</v>
      </c>
      <c r="I158" s="85" t="s">
        <v>255</v>
      </c>
      <c r="J158" s="86"/>
      <c r="K158" s="87" t="s">
        <v>255</v>
      </c>
      <c r="L158" s="88" t="s">
        <v>255</v>
      </c>
      <c r="M158" s="85" t="s">
        <v>255</v>
      </c>
      <c r="N158" s="86"/>
      <c r="O158" s="87" t="s">
        <v>255</v>
      </c>
      <c r="P158" s="84" t="s">
        <v>255</v>
      </c>
      <c r="Q158" s="85" t="s">
        <v>255</v>
      </c>
      <c r="R158" s="89" t="s">
        <v>255</v>
      </c>
      <c r="S158" s="87" t="s">
        <v>255</v>
      </c>
      <c r="T158" s="84" t="s">
        <v>255</v>
      </c>
      <c r="U158" s="85" t="s">
        <v>255</v>
      </c>
      <c r="V158" s="86" t="s">
        <v>255</v>
      </c>
    </row>
    <row r="159" spans="1:22" ht="28.8" thickBot="1">
      <c r="A159" s="57" t="s">
        <v>160</v>
      </c>
      <c r="B159" s="68" t="s">
        <v>41</v>
      </c>
      <c r="C159" s="83" t="s">
        <v>255</v>
      </c>
      <c r="D159" s="84" t="s">
        <v>255</v>
      </c>
      <c r="E159" s="85" t="s">
        <v>255</v>
      </c>
      <c r="F159" s="86" t="s">
        <v>255</v>
      </c>
      <c r="G159" s="87" t="s">
        <v>255</v>
      </c>
      <c r="H159" s="84" t="s">
        <v>255</v>
      </c>
      <c r="I159" s="85" t="s">
        <v>255</v>
      </c>
      <c r="J159" s="86"/>
      <c r="K159" s="87" t="s">
        <v>255</v>
      </c>
      <c r="L159" s="88" t="s">
        <v>255</v>
      </c>
      <c r="M159" s="85" t="s">
        <v>255</v>
      </c>
      <c r="N159" s="86"/>
      <c r="O159" s="87" t="s">
        <v>255</v>
      </c>
      <c r="P159" s="84" t="s">
        <v>255</v>
      </c>
      <c r="Q159" s="85" t="s">
        <v>255</v>
      </c>
      <c r="R159" s="89" t="s">
        <v>255</v>
      </c>
      <c r="S159" s="87" t="s">
        <v>255</v>
      </c>
      <c r="T159" s="84" t="s">
        <v>255</v>
      </c>
      <c r="U159" s="85" t="s">
        <v>255</v>
      </c>
      <c r="V159" s="86" t="s">
        <v>255</v>
      </c>
    </row>
    <row r="160" spans="1:22" ht="15" thickBot="1">
      <c r="A160" s="57" t="s">
        <v>161</v>
      </c>
      <c r="B160" s="68" t="s">
        <v>41</v>
      </c>
      <c r="C160" s="83" t="s">
        <v>255</v>
      </c>
      <c r="D160" s="84" t="s">
        <v>255</v>
      </c>
      <c r="E160" s="85" t="s">
        <v>255</v>
      </c>
      <c r="F160" s="86" t="s">
        <v>255</v>
      </c>
      <c r="G160" s="87" t="s">
        <v>255</v>
      </c>
      <c r="H160" s="84" t="s">
        <v>255</v>
      </c>
      <c r="I160" s="85" t="s">
        <v>255</v>
      </c>
      <c r="J160" s="86"/>
      <c r="K160" s="87" t="s">
        <v>255</v>
      </c>
      <c r="L160" s="88" t="s">
        <v>255</v>
      </c>
      <c r="M160" s="85" t="s">
        <v>255</v>
      </c>
      <c r="N160" s="86"/>
      <c r="O160" s="87" t="s">
        <v>255</v>
      </c>
      <c r="P160" s="84" t="s">
        <v>255</v>
      </c>
      <c r="Q160" s="85" t="s">
        <v>255</v>
      </c>
      <c r="R160" s="89" t="s">
        <v>255</v>
      </c>
      <c r="S160" s="87" t="s">
        <v>255</v>
      </c>
      <c r="T160" s="84" t="s">
        <v>255</v>
      </c>
      <c r="U160" s="85" t="s">
        <v>255</v>
      </c>
      <c r="V160" s="86" t="s">
        <v>255</v>
      </c>
    </row>
    <row r="161" spans="1:22" ht="15" thickBot="1">
      <c r="A161" s="57" t="s">
        <v>162</v>
      </c>
      <c r="B161" s="68" t="s">
        <v>41</v>
      </c>
      <c r="C161" s="83" t="s">
        <v>255</v>
      </c>
      <c r="D161" s="84" t="s">
        <v>255</v>
      </c>
      <c r="E161" s="85" t="s">
        <v>255</v>
      </c>
      <c r="F161" s="86" t="s">
        <v>255</v>
      </c>
      <c r="G161" s="87" t="s">
        <v>255</v>
      </c>
      <c r="H161" s="84" t="s">
        <v>255</v>
      </c>
      <c r="I161" s="85" t="s">
        <v>255</v>
      </c>
      <c r="J161" s="86"/>
      <c r="K161" s="87" t="s">
        <v>255</v>
      </c>
      <c r="L161" s="88" t="s">
        <v>255</v>
      </c>
      <c r="M161" s="85" t="s">
        <v>255</v>
      </c>
      <c r="N161" s="86"/>
      <c r="O161" s="87" t="s">
        <v>255</v>
      </c>
      <c r="P161" s="84" t="s">
        <v>255</v>
      </c>
      <c r="Q161" s="85" t="s">
        <v>255</v>
      </c>
      <c r="R161" s="89" t="s">
        <v>255</v>
      </c>
      <c r="S161" s="87" t="s">
        <v>255</v>
      </c>
      <c r="T161" s="84" t="s">
        <v>255</v>
      </c>
      <c r="U161" s="85" t="s">
        <v>255</v>
      </c>
      <c r="V161" s="86" t="s">
        <v>255</v>
      </c>
    </row>
    <row r="162" spans="1:22" ht="15" thickBot="1">
      <c r="A162" s="57" t="s">
        <v>163</v>
      </c>
      <c r="B162" s="68" t="s">
        <v>41</v>
      </c>
      <c r="C162" s="83" t="s">
        <v>255</v>
      </c>
      <c r="D162" s="84" t="s">
        <v>255</v>
      </c>
      <c r="E162" s="85" t="s">
        <v>255</v>
      </c>
      <c r="F162" s="86" t="s">
        <v>255</v>
      </c>
      <c r="G162" s="87" t="s">
        <v>255</v>
      </c>
      <c r="H162" s="84" t="s">
        <v>255</v>
      </c>
      <c r="I162" s="85" t="s">
        <v>255</v>
      </c>
      <c r="J162" s="86"/>
      <c r="K162" s="87" t="s">
        <v>255</v>
      </c>
      <c r="L162" s="88" t="s">
        <v>255</v>
      </c>
      <c r="M162" s="85" t="s">
        <v>255</v>
      </c>
      <c r="N162" s="86"/>
      <c r="O162" s="87" t="s">
        <v>255</v>
      </c>
      <c r="P162" s="84" t="s">
        <v>255</v>
      </c>
      <c r="Q162" s="85" t="s">
        <v>255</v>
      </c>
      <c r="R162" s="89" t="s">
        <v>255</v>
      </c>
      <c r="S162" s="87" t="s">
        <v>255</v>
      </c>
      <c r="T162" s="84" t="s">
        <v>255</v>
      </c>
      <c r="U162" s="85" t="s">
        <v>255</v>
      </c>
      <c r="V162" s="86" t="s">
        <v>255</v>
      </c>
    </row>
    <row r="163" spans="1:22" ht="15" thickBot="1">
      <c r="A163" s="57" t="s">
        <v>164</v>
      </c>
      <c r="B163" s="68" t="s">
        <v>41</v>
      </c>
      <c r="C163" s="83" t="s">
        <v>255</v>
      </c>
      <c r="D163" s="84" t="s">
        <v>255</v>
      </c>
      <c r="E163" s="85" t="s">
        <v>255</v>
      </c>
      <c r="F163" s="86" t="s">
        <v>255</v>
      </c>
      <c r="G163" s="87" t="s">
        <v>255</v>
      </c>
      <c r="H163" s="84" t="s">
        <v>255</v>
      </c>
      <c r="I163" s="85" t="s">
        <v>255</v>
      </c>
      <c r="J163" s="86"/>
      <c r="K163" s="87" t="s">
        <v>255</v>
      </c>
      <c r="L163" s="88" t="s">
        <v>255</v>
      </c>
      <c r="M163" s="85" t="s">
        <v>255</v>
      </c>
      <c r="N163" s="86"/>
      <c r="O163" s="87" t="s">
        <v>255</v>
      </c>
      <c r="P163" s="84" t="s">
        <v>255</v>
      </c>
      <c r="Q163" s="85" t="s">
        <v>255</v>
      </c>
      <c r="R163" s="89" t="s">
        <v>255</v>
      </c>
      <c r="S163" s="87" t="s">
        <v>255</v>
      </c>
      <c r="T163" s="84" t="s">
        <v>255</v>
      </c>
      <c r="U163" s="85" t="s">
        <v>255</v>
      </c>
      <c r="V163" s="86" t="s">
        <v>255</v>
      </c>
    </row>
    <row r="164" spans="1:22" ht="28.8" thickBot="1">
      <c r="A164" s="57" t="s">
        <v>165</v>
      </c>
      <c r="B164" s="68" t="s">
        <v>41</v>
      </c>
      <c r="C164" s="83" t="s">
        <v>255</v>
      </c>
      <c r="D164" s="84" t="s">
        <v>255</v>
      </c>
      <c r="E164" s="85" t="s">
        <v>255</v>
      </c>
      <c r="F164" s="86" t="s">
        <v>255</v>
      </c>
      <c r="G164" s="87" t="s">
        <v>255</v>
      </c>
      <c r="H164" s="84" t="s">
        <v>255</v>
      </c>
      <c r="I164" s="85" t="s">
        <v>255</v>
      </c>
      <c r="J164" s="86"/>
      <c r="K164" s="87" t="s">
        <v>255</v>
      </c>
      <c r="L164" s="88" t="s">
        <v>255</v>
      </c>
      <c r="M164" s="85" t="s">
        <v>255</v>
      </c>
      <c r="N164" s="86"/>
      <c r="O164" s="87" t="s">
        <v>255</v>
      </c>
      <c r="P164" s="84" t="s">
        <v>255</v>
      </c>
      <c r="Q164" s="85" t="s">
        <v>255</v>
      </c>
      <c r="R164" s="89" t="s">
        <v>255</v>
      </c>
      <c r="S164" s="87" t="s">
        <v>255</v>
      </c>
      <c r="T164" s="84" t="s">
        <v>255</v>
      </c>
      <c r="U164" s="85" t="s">
        <v>255</v>
      </c>
      <c r="V164" s="86" t="s">
        <v>255</v>
      </c>
    </row>
    <row r="165" spans="1:22" ht="28.8" thickBot="1">
      <c r="A165" s="57" t="s">
        <v>230</v>
      </c>
      <c r="B165" s="68" t="s">
        <v>41</v>
      </c>
      <c r="C165" s="83" t="s">
        <v>255</v>
      </c>
      <c r="D165" s="84" t="s">
        <v>255</v>
      </c>
      <c r="E165" s="85" t="s">
        <v>255</v>
      </c>
      <c r="F165" s="86" t="s">
        <v>255</v>
      </c>
      <c r="G165" s="87" t="s">
        <v>255</v>
      </c>
      <c r="H165" s="84" t="s">
        <v>255</v>
      </c>
      <c r="I165" s="85" t="s">
        <v>255</v>
      </c>
      <c r="J165" s="86"/>
      <c r="K165" s="87" t="s">
        <v>255</v>
      </c>
      <c r="L165" s="88" t="s">
        <v>255</v>
      </c>
      <c r="M165" s="85" t="s">
        <v>255</v>
      </c>
      <c r="N165" s="86"/>
      <c r="O165" s="87" t="s">
        <v>255</v>
      </c>
      <c r="P165" s="84" t="s">
        <v>255</v>
      </c>
      <c r="Q165" s="85" t="s">
        <v>255</v>
      </c>
      <c r="R165" s="89" t="s">
        <v>255</v>
      </c>
      <c r="S165" s="87" t="s">
        <v>255</v>
      </c>
      <c r="T165" s="84" t="s">
        <v>255</v>
      </c>
      <c r="U165" s="85" t="s">
        <v>255</v>
      </c>
      <c r="V165" s="86" t="s">
        <v>255</v>
      </c>
    </row>
    <row r="166" spans="1:22" ht="15" thickBot="1">
      <c r="A166" s="57" t="s">
        <v>166</v>
      </c>
      <c r="B166" s="68" t="s">
        <v>41</v>
      </c>
      <c r="C166" s="83" t="s">
        <v>255</v>
      </c>
      <c r="D166" s="84" t="s">
        <v>255</v>
      </c>
      <c r="E166" s="85" t="s">
        <v>255</v>
      </c>
      <c r="F166" s="86" t="s">
        <v>255</v>
      </c>
      <c r="G166" s="87" t="s">
        <v>255</v>
      </c>
      <c r="H166" s="84" t="s">
        <v>255</v>
      </c>
      <c r="I166" s="85" t="s">
        <v>255</v>
      </c>
      <c r="J166" s="86"/>
      <c r="K166" s="87" t="s">
        <v>255</v>
      </c>
      <c r="L166" s="88" t="s">
        <v>255</v>
      </c>
      <c r="M166" s="85" t="s">
        <v>255</v>
      </c>
      <c r="N166" s="86"/>
      <c r="O166" s="87" t="s">
        <v>255</v>
      </c>
      <c r="P166" s="84" t="s">
        <v>255</v>
      </c>
      <c r="Q166" s="85" t="s">
        <v>255</v>
      </c>
      <c r="R166" s="89" t="s">
        <v>255</v>
      </c>
      <c r="S166" s="87" t="s">
        <v>255</v>
      </c>
      <c r="T166" s="84" t="s">
        <v>255</v>
      </c>
      <c r="U166" s="85" t="s">
        <v>255</v>
      </c>
      <c r="V166" s="86" t="s">
        <v>255</v>
      </c>
    </row>
    <row r="167" spans="1:22" ht="28.8" thickBot="1">
      <c r="A167" s="57" t="s">
        <v>167</v>
      </c>
      <c r="B167" s="68" t="s">
        <v>41</v>
      </c>
      <c r="C167" s="83" t="s">
        <v>255</v>
      </c>
      <c r="D167" s="84" t="s">
        <v>255</v>
      </c>
      <c r="E167" s="85" t="s">
        <v>255</v>
      </c>
      <c r="F167" s="86" t="s">
        <v>255</v>
      </c>
      <c r="G167" s="87" t="s">
        <v>255</v>
      </c>
      <c r="H167" s="84" t="s">
        <v>255</v>
      </c>
      <c r="I167" s="85" t="s">
        <v>255</v>
      </c>
      <c r="J167" s="86"/>
      <c r="K167" s="87" t="s">
        <v>255</v>
      </c>
      <c r="L167" s="88" t="s">
        <v>255</v>
      </c>
      <c r="M167" s="85" t="s">
        <v>255</v>
      </c>
      <c r="N167" s="86"/>
      <c r="O167" s="87" t="s">
        <v>255</v>
      </c>
      <c r="P167" s="84" t="s">
        <v>255</v>
      </c>
      <c r="Q167" s="85" t="s">
        <v>255</v>
      </c>
      <c r="R167" s="89" t="s">
        <v>255</v>
      </c>
      <c r="S167" s="87" t="s">
        <v>255</v>
      </c>
      <c r="T167" s="84" t="s">
        <v>255</v>
      </c>
      <c r="U167" s="85" t="s">
        <v>255</v>
      </c>
      <c r="V167" s="86" t="s">
        <v>255</v>
      </c>
    </row>
    <row r="168" spans="1:22" ht="28.8" thickBot="1">
      <c r="A168" s="57" t="s">
        <v>229</v>
      </c>
      <c r="B168" s="68" t="s">
        <v>41</v>
      </c>
      <c r="C168" s="83" t="s">
        <v>255</v>
      </c>
      <c r="D168" s="84" t="s">
        <v>255</v>
      </c>
      <c r="E168" s="85" t="s">
        <v>255</v>
      </c>
      <c r="F168" s="86" t="s">
        <v>255</v>
      </c>
      <c r="G168" s="87" t="s">
        <v>255</v>
      </c>
      <c r="H168" s="84" t="s">
        <v>255</v>
      </c>
      <c r="I168" s="85" t="s">
        <v>255</v>
      </c>
      <c r="J168" s="86"/>
      <c r="K168" s="87" t="s">
        <v>255</v>
      </c>
      <c r="L168" s="88" t="s">
        <v>255</v>
      </c>
      <c r="M168" s="85" t="s">
        <v>255</v>
      </c>
      <c r="N168" s="86"/>
      <c r="O168" s="87" t="s">
        <v>255</v>
      </c>
      <c r="P168" s="84" t="s">
        <v>255</v>
      </c>
      <c r="Q168" s="85" t="s">
        <v>255</v>
      </c>
      <c r="R168" s="89" t="s">
        <v>255</v>
      </c>
      <c r="S168" s="87" t="s">
        <v>255</v>
      </c>
      <c r="T168" s="84" t="s">
        <v>255</v>
      </c>
      <c r="U168" s="85" t="s">
        <v>255</v>
      </c>
      <c r="V168" s="86" t="s">
        <v>255</v>
      </c>
    </row>
    <row r="169" spans="1:22" ht="28.8" thickBot="1">
      <c r="A169" s="57" t="s">
        <v>168</v>
      </c>
      <c r="B169" s="68" t="s">
        <v>41</v>
      </c>
      <c r="C169" s="83" t="s">
        <v>255</v>
      </c>
      <c r="D169" s="84" t="s">
        <v>255</v>
      </c>
      <c r="E169" s="85" t="s">
        <v>255</v>
      </c>
      <c r="F169" s="86" t="s">
        <v>255</v>
      </c>
      <c r="G169" s="87" t="s">
        <v>255</v>
      </c>
      <c r="H169" s="84" t="s">
        <v>255</v>
      </c>
      <c r="I169" s="85" t="s">
        <v>255</v>
      </c>
      <c r="J169" s="86"/>
      <c r="K169" s="87" t="s">
        <v>255</v>
      </c>
      <c r="L169" s="88" t="s">
        <v>255</v>
      </c>
      <c r="M169" s="85" t="s">
        <v>255</v>
      </c>
      <c r="N169" s="86"/>
      <c r="O169" s="87" t="s">
        <v>255</v>
      </c>
      <c r="P169" s="84" t="s">
        <v>255</v>
      </c>
      <c r="Q169" s="85" t="s">
        <v>255</v>
      </c>
      <c r="R169" s="89" t="s">
        <v>255</v>
      </c>
      <c r="S169" s="87" t="s">
        <v>255</v>
      </c>
      <c r="T169" s="84" t="s">
        <v>255</v>
      </c>
      <c r="U169" s="85" t="s">
        <v>255</v>
      </c>
      <c r="V169" s="86" t="s">
        <v>255</v>
      </c>
    </row>
    <row r="170" spans="1:22" ht="28.8" thickBot="1">
      <c r="A170" s="57" t="s">
        <v>169</v>
      </c>
      <c r="B170" s="68" t="s">
        <v>41</v>
      </c>
      <c r="C170" s="83" t="s">
        <v>255</v>
      </c>
      <c r="D170" s="84" t="s">
        <v>255</v>
      </c>
      <c r="E170" s="85" t="s">
        <v>255</v>
      </c>
      <c r="F170" s="86" t="s">
        <v>255</v>
      </c>
      <c r="G170" s="87" t="s">
        <v>255</v>
      </c>
      <c r="H170" s="84" t="s">
        <v>255</v>
      </c>
      <c r="I170" s="85" t="s">
        <v>255</v>
      </c>
      <c r="J170" s="86"/>
      <c r="K170" s="87" t="s">
        <v>255</v>
      </c>
      <c r="L170" s="88" t="s">
        <v>255</v>
      </c>
      <c r="M170" s="85" t="s">
        <v>255</v>
      </c>
      <c r="N170" s="86"/>
      <c r="O170" s="87" t="s">
        <v>255</v>
      </c>
      <c r="P170" s="84" t="s">
        <v>255</v>
      </c>
      <c r="Q170" s="85" t="s">
        <v>255</v>
      </c>
      <c r="R170" s="89" t="s">
        <v>255</v>
      </c>
      <c r="S170" s="87" t="s">
        <v>255</v>
      </c>
      <c r="T170" s="84" t="s">
        <v>255</v>
      </c>
      <c r="U170" s="85" t="s">
        <v>255</v>
      </c>
      <c r="V170" s="86" t="s">
        <v>255</v>
      </c>
    </row>
    <row r="171" spans="1:22" ht="15" thickBot="1">
      <c r="A171" s="57" t="s">
        <v>170</v>
      </c>
      <c r="B171" s="68" t="s">
        <v>41</v>
      </c>
      <c r="C171" s="83" t="s">
        <v>255</v>
      </c>
      <c r="D171" s="84" t="s">
        <v>255</v>
      </c>
      <c r="E171" s="85" t="s">
        <v>255</v>
      </c>
      <c r="F171" s="86" t="s">
        <v>255</v>
      </c>
      <c r="G171" s="87" t="s">
        <v>255</v>
      </c>
      <c r="H171" s="84" t="s">
        <v>255</v>
      </c>
      <c r="I171" s="85" t="s">
        <v>255</v>
      </c>
      <c r="J171" s="86"/>
      <c r="K171" s="87" t="s">
        <v>255</v>
      </c>
      <c r="L171" s="88" t="s">
        <v>255</v>
      </c>
      <c r="M171" s="85" t="s">
        <v>255</v>
      </c>
      <c r="N171" s="86"/>
      <c r="O171" s="87" t="s">
        <v>255</v>
      </c>
      <c r="P171" s="84" t="s">
        <v>255</v>
      </c>
      <c r="Q171" s="85" t="s">
        <v>255</v>
      </c>
      <c r="R171" s="89" t="s">
        <v>255</v>
      </c>
      <c r="S171" s="87" t="s">
        <v>255</v>
      </c>
      <c r="T171" s="84" t="s">
        <v>255</v>
      </c>
      <c r="U171" s="85" t="s">
        <v>255</v>
      </c>
      <c r="V171" s="86" t="s">
        <v>255</v>
      </c>
    </row>
    <row r="172" spans="1:22" ht="28.8" thickBot="1">
      <c r="A172" s="57" t="s">
        <v>171</v>
      </c>
      <c r="B172" s="68" t="s">
        <v>41</v>
      </c>
      <c r="C172" s="83" t="s">
        <v>255</v>
      </c>
      <c r="D172" s="84" t="s">
        <v>255</v>
      </c>
      <c r="E172" s="85">
        <v>4.5</v>
      </c>
      <c r="F172" s="86" t="s">
        <v>255</v>
      </c>
      <c r="G172" s="87" t="s">
        <v>255</v>
      </c>
      <c r="H172" s="84" t="s">
        <v>255</v>
      </c>
      <c r="I172" s="85" t="s">
        <v>255</v>
      </c>
      <c r="J172" s="86"/>
      <c r="K172" s="87" t="s">
        <v>255</v>
      </c>
      <c r="L172" s="88" t="s">
        <v>255</v>
      </c>
      <c r="M172" s="85" t="s">
        <v>255</v>
      </c>
      <c r="N172" s="86"/>
      <c r="O172" s="87" t="s">
        <v>255</v>
      </c>
      <c r="P172" s="84" t="s">
        <v>255</v>
      </c>
      <c r="Q172" s="85" t="s">
        <v>255</v>
      </c>
      <c r="R172" s="89" t="s">
        <v>255</v>
      </c>
      <c r="S172" s="87" t="s">
        <v>255</v>
      </c>
      <c r="T172" s="84" t="s">
        <v>255</v>
      </c>
      <c r="U172" s="85" t="s">
        <v>255</v>
      </c>
      <c r="V172" s="86" t="s">
        <v>255</v>
      </c>
    </row>
    <row r="173" spans="1:22" ht="28.8" thickBot="1">
      <c r="A173" s="57" t="s">
        <v>172</v>
      </c>
      <c r="B173" s="68" t="s">
        <v>41</v>
      </c>
      <c r="C173" s="83" t="s">
        <v>255</v>
      </c>
      <c r="D173" s="84" t="s">
        <v>255</v>
      </c>
      <c r="E173" s="85" t="s">
        <v>255</v>
      </c>
      <c r="F173" s="86" t="s">
        <v>255</v>
      </c>
      <c r="G173" s="87" t="s">
        <v>255</v>
      </c>
      <c r="H173" s="84" t="s">
        <v>255</v>
      </c>
      <c r="I173" s="85" t="s">
        <v>255</v>
      </c>
      <c r="J173" s="86"/>
      <c r="K173" s="87" t="s">
        <v>255</v>
      </c>
      <c r="L173" s="88" t="s">
        <v>255</v>
      </c>
      <c r="M173" s="85" t="s">
        <v>255</v>
      </c>
      <c r="N173" s="86"/>
      <c r="O173" s="87" t="s">
        <v>255</v>
      </c>
      <c r="P173" s="84" t="s">
        <v>255</v>
      </c>
      <c r="Q173" s="85" t="s">
        <v>255</v>
      </c>
      <c r="R173" s="89" t="s">
        <v>255</v>
      </c>
      <c r="S173" s="87" t="s">
        <v>255</v>
      </c>
      <c r="T173" s="84" t="s">
        <v>255</v>
      </c>
      <c r="U173" s="85" t="s">
        <v>255</v>
      </c>
      <c r="V173" s="86" t="s">
        <v>255</v>
      </c>
    </row>
    <row r="174" spans="1:22" ht="28.8" thickBot="1">
      <c r="A174" s="57" t="s">
        <v>173</v>
      </c>
      <c r="B174" s="68" t="s">
        <v>41</v>
      </c>
      <c r="C174" s="83" t="s">
        <v>255</v>
      </c>
      <c r="D174" s="84" t="s">
        <v>255</v>
      </c>
      <c r="E174" s="85" t="s">
        <v>255</v>
      </c>
      <c r="F174" s="86" t="s">
        <v>255</v>
      </c>
      <c r="G174" s="87" t="s">
        <v>255</v>
      </c>
      <c r="H174" s="84" t="s">
        <v>255</v>
      </c>
      <c r="I174" s="85" t="s">
        <v>255</v>
      </c>
      <c r="J174" s="86"/>
      <c r="K174" s="87" t="s">
        <v>255</v>
      </c>
      <c r="L174" s="88" t="s">
        <v>255</v>
      </c>
      <c r="M174" s="85" t="s">
        <v>255</v>
      </c>
      <c r="N174" s="86"/>
      <c r="O174" s="87" t="s">
        <v>255</v>
      </c>
      <c r="P174" s="84" t="s">
        <v>255</v>
      </c>
      <c r="Q174" s="85" t="s">
        <v>255</v>
      </c>
      <c r="R174" s="89" t="s">
        <v>255</v>
      </c>
      <c r="S174" s="87" t="s">
        <v>255</v>
      </c>
      <c r="T174" s="84" t="s">
        <v>255</v>
      </c>
      <c r="U174" s="85" t="s">
        <v>255</v>
      </c>
      <c r="V174" s="86" t="s">
        <v>255</v>
      </c>
    </row>
    <row r="175" spans="1:22" ht="28.8" thickBot="1">
      <c r="A175" s="190" t="s">
        <v>174</v>
      </c>
      <c r="B175" s="191" t="s">
        <v>41</v>
      </c>
      <c r="C175" s="83" t="s">
        <v>255</v>
      </c>
      <c r="D175" s="84" t="s">
        <v>255</v>
      </c>
      <c r="E175" s="85" t="s">
        <v>255</v>
      </c>
      <c r="F175" s="86" t="s">
        <v>255</v>
      </c>
      <c r="G175" s="87" t="s">
        <v>255</v>
      </c>
      <c r="H175" s="84" t="s">
        <v>255</v>
      </c>
      <c r="I175" s="85" t="s">
        <v>255</v>
      </c>
      <c r="J175" s="86"/>
      <c r="K175" s="87" t="s">
        <v>255</v>
      </c>
      <c r="L175" s="88" t="s">
        <v>255</v>
      </c>
      <c r="M175" s="85" t="s">
        <v>255</v>
      </c>
      <c r="N175" s="86"/>
      <c r="O175" s="87" t="s">
        <v>255</v>
      </c>
      <c r="P175" s="84" t="s">
        <v>255</v>
      </c>
      <c r="Q175" s="85" t="s">
        <v>255</v>
      </c>
      <c r="R175" s="89" t="s">
        <v>255</v>
      </c>
      <c r="S175" s="87" t="s">
        <v>255</v>
      </c>
      <c r="T175" s="84" t="s">
        <v>255</v>
      </c>
      <c r="U175" s="85" t="s">
        <v>255</v>
      </c>
      <c r="V175" s="86" t="s">
        <v>255</v>
      </c>
    </row>
    <row r="176" spans="1:22" ht="36.6" thickBot="1">
      <c r="A176" s="215" t="s">
        <v>175</v>
      </c>
      <c r="B176" s="205"/>
      <c r="C176" s="104" t="s">
        <v>255</v>
      </c>
      <c r="D176" s="104" t="s">
        <v>255</v>
      </c>
      <c r="E176" s="104" t="s">
        <v>255</v>
      </c>
      <c r="F176" s="104" t="s">
        <v>255</v>
      </c>
      <c r="G176" s="104" t="s">
        <v>255</v>
      </c>
      <c r="H176" s="104" t="s">
        <v>255</v>
      </c>
      <c r="I176" s="104" t="s">
        <v>255</v>
      </c>
      <c r="J176" s="104"/>
      <c r="K176" s="104" t="s">
        <v>255</v>
      </c>
      <c r="L176" s="104" t="s">
        <v>255</v>
      </c>
      <c r="M176" s="104" t="s">
        <v>255</v>
      </c>
      <c r="N176" s="104"/>
      <c r="O176" s="104" t="s">
        <v>255</v>
      </c>
      <c r="P176" s="104" t="s">
        <v>255</v>
      </c>
      <c r="Q176" s="104" t="s">
        <v>255</v>
      </c>
      <c r="R176" s="104" t="s">
        <v>255</v>
      </c>
      <c r="S176" s="104" t="s">
        <v>255</v>
      </c>
      <c r="T176" s="104" t="s">
        <v>255</v>
      </c>
      <c r="U176" s="104" t="s">
        <v>255</v>
      </c>
      <c r="V176" s="104" t="s">
        <v>255</v>
      </c>
    </row>
    <row r="177" spans="1:22" ht="15" thickBot="1">
      <c r="A177" s="138" t="s">
        <v>231</v>
      </c>
      <c r="B177" s="139" t="s">
        <v>80</v>
      </c>
      <c r="C177" s="90" t="s">
        <v>255</v>
      </c>
      <c r="D177" s="91" t="s">
        <v>255</v>
      </c>
      <c r="E177" s="92" t="s">
        <v>255</v>
      </c>
      <c r="F177" s="93" t="s">
        <v>255</v>
      </c>
      <c r="G177" s="94" t="s">
        <v>255</v>
      </c>
      <c r="H177" s="91" t="s">
        <v>255</v>
      </c>
      <c r="I177" s="92">
        <v>5</v>
      </c>
      <c r="J177" s="145"/>
      <c r="K177" s="146" t="s">
        <v>255</v>
      </c>
      <c r="L177" s="147" t="s">
        <v>255</v>
      </c>
      <c r="M177" s="92" t="s">
        <v>255</v>
      </c>
      <c r="N177" s="145"/>
      <c r="O177" s="146" t="s">
        <v>255</v>
      </c>
      <c r="P177" s="147" t="s">
        <v>255</v>
      </c>
      <c r="Q177" s="148" t="s">
        <v>255</v>
      </c>
      <c r="R177" s="145" t="s">
        <v>255</v>
      </c>
      <c r="S177" s="146" t="s">
        <v>255</v>
      </c>
      <c r="T177" s="147" t="s">
        <v>255</v>
      </c>
      <c r="U177" s="92" t="s">
        <v>255</v>
      </c>
      <c r="V177" s="93" t="s">
        <v>255</v>
      </c>
    </row>
    <row r="178" spans="1:22" ht="15" thickBot="1">
      <c r="A178" s="57" t="s">
        <v>179</v>
      </c>
      <c r="B178" s="68" t="s">
        <v>41</v>
      </c>
      <c r="C178" s="83" t="s">
        <v>255</v>
      </c>
      <c r="D178" s="84" t="s">
        <v>255</v>
      </c>
      <c r="E178" s="85" t="s">
        <v>255</v>
      </c>
      <c r="F178" s="86" t="s">
        <v>255</v>
      </c>
      <c r="G178" s="87" t="s">
        <v>255</v>
      </c>
      <c r="H178" s="84" t="s">
        <v>255</v>
      </c>
      <c r="I178" s="85" t="s">
        <v>255</v>
      </c>
      <c r="J178" s="105"/>
      <c r="K178" s="87" t="s">
        <v>255</v>
      </c>
      <c r="L178" s="106" t="s">
        <v>255</v>
      </c>
      <c r="M178" s="85" t="s">
        <v>255</v>
      </c>
      <c r="N178" s="105"/>
      <c r="O178" s="87" t="s">
        <v>255</v>
      </c>
      <c r="P178" s="84" t="s">
        <v>255</v>
      </c>
      <c r="Q178" s="85">
        <v>18</v>
      </c>
      <c r="R178" s="105" t="s">
        <v>255</v>
      </c>
      <c r="S178" s="87" t="s">
        <v>255</v>
      </c>
      <c r="T178" s="84" t="s">
        <v>255</v>
      </c>
      <c r="U178" s="85" t="s">
        <v>255</v>
      </c>
      <c r="V178" s="86" t="s">
        <v>255</v>
      </c>
    </row>
    <row r="179" spans="1:22" ht="15" thickBot="1">
      <c r="A179" s="57" t="s">
        <v>180</v>
      </c>
      <c r="B179" s="68" t="s">
        <v>41</v>
      </c>
      <c r="C179" s="83" t="s">
        <v>255</v>
      </c>
      <c r="D179" s="84" t="s">
        <v>255</v>
      </c>
      <c r="E179" s="85" t="s">
        <v>255</v>
      </c>
      <c r="F179" s="86" t="s">
        <v>255</v>
      </c>
      <c r="G179" s="87" t="s">
        <v>255</v>
      </c>
      <c r="H179" s="84" t="s">
        <v>255</v>
      </c>
      <c r="I179" s="85" t="s">
        <v>255</v>
      </c>
      <c r="J179" s="105"/>
      <c r="K179" s="118" t="s">
        <v>255</v>
      </c>
      <c r="L179" s="106" t="s">
        <v>255</v>
      </c>
      <c r="M179" s="85" t="s">
        <v>255</v>
      </c>
      <c r="N179" s="105"/>
      <c r="O179" s="118" t="s">
        <v>255</v>
      </c>
      <c r="P179" s="106" t="s">
        <v>255</v>
      </c>
      <c r="Q179" s="119" t="s">
        <v>255</v>
      </c>
      <c r="R179" s="105" t="s">
        <v>255</v>
      </c>
      <c r="S179" s="118" t="s">
        <v>255</v>
      </c>
      <c r="T179" s="106" t="s">
        <v>255</v>
      </c>
      <c r="U179" s="85" t="s">
        <v>255</v>
      </c>
      <c r="V179" s="86" t="s">
        <v>255</v>
      </c>
    </row>
    <row r="180" spans="1:22" ht="15" thickBot="1">
      <c r="A180" s="57" t="s">
        <v>232</v>
      </c>
      <c r="B180" s="68" t="s">
        <v>41</v>
      </c>
      <c r="C180" s="111" t="s">
        <v>255</v>
      </c>
      <c r="D180" s="112" t="s">
        <v>255</v>
      </c>
      <c r="E180" s="113" t="s">
        <v>255</v>
      </c>
      <c r="F180" s="114" t="s">
        <v>255</v>
      </c>
      <c r="G180" s="115" t="s">
        <v>255</v>
      </c>
      <c r="H180" s="112" t="s">
        <v>255</v>
      </c>
      <c r="I180" s="113" t="s">
        <v>255</v>
      </c>
      <c r="J180" s="107"/>
      <c r="K180" s="108" t="s">
        <v>255</v>
      </c>
      <c r="L180" s="109" t="s">
        <v>255</v>
      </c>
      <c r="M180" s="113" t="s">
        <v>255</v>
      </c>
      <c r="N180" s="107"/>
      <c r="O180" s="108" t="s">
        <v>255</v>
      </c>
      <c r="P180" s="109" t="s">
        <v>255</v>
      </c>
      <c r="Q180" s="110" t="s">
        <v>255</v>
      </c>
      <c r="R180" s="107" t="s">
        <v>255</v>
      </c>
      <c r="S180" s="108" t="s">
        <v>255</v>
      </c>
      <c r="T180" s="109" t="s">
        <v>255</v>
      </c>
      <c r="U180" s="113" t="s">
        <v>255</v>
      </c>
      <c r="V180" s="114" t="s">
        <v>255</v>
      </c>
    </row>
    <row r="181" spans="1:22" ht="15" thickBot="1">
      <c r="A181" s="57" t="s">
        <v>181</v>
      </c>
      <c r="B181" s="68" t="s">
        <v>41</v>
      </c>
      <c r="C181" s="83" t="s">
        <v>255</v>
      </c>
      <c r="D181" s="84" t="s">
        <v>255</v>
      </c>
      <c r="E181" s="85" t="s">
        <v>255</v>
      </c>
      <c r="F181" s="86" t="s">
        <v>255</v>
      </c>
      <c r="G181" s="87" t="s">
        <v>255</v>
      </c>
      <c r="H181" s="84" t="s">
        <v>255</v>
      </c>
      <c r="I181" s="85" t="s">
        <v>255</v>
      </c>
      <c r="J181" s="105"/>
      <c r="K181" s="118" t="s">
        <v>255</v>
      </c>
      <c r="L181" s="106" t="s">
        <v>255</v>
      </c>
      <c r="M181" s="85" t="s">
        <v>255</v>
      </c>
      <c r="N181" s="105"/>
      <c r="O181" s="118" t="s">
        <v>255</v>
      </c>
      <c r="P181" s="106" t="s">
        <v>255</v>
      </c>
      <c r="Q181" s="119" t="s">
        <v>255</v>
      </c>
      <c r="R181" s="105" t="s">
        <v>255</v>
      </c>
      <c r="S181" s="118" t="s">
        <v>255</v>
      </c>
      <c r="T181" s="106" t="s">
        <v>255</v>
      </c>
      <c r="U181" s="85" t="s">
        <v>255</v>
      </c>
      <c r="V181" s="86" t="s">
        <v>255</v>
      </c>
    </row>
    <row r="182" spans="1:22" ht="15" thickBot="1">
      <c r="A182" s="57" t="s">
        <v>266</v>
      </c>
      <c r="B182" s="68" t="s">
        <v>41</v>
      </c>
      <c r="C182" s="83" t="s">
        <v>255</v>
      </c>
      <c r="D182" s="84" t="s">
        <v>255</v>
      </c>
      <c r="E182" s="85" t="s">
        <v>255</v>
      </c>
      <c r="F182" s="86" t="s">
        <v>255</v>
      </c>
      <c r="G182" s="87" t="s">
        <v>255</v>
      </c>
      <c r="H182" s="84" t="s">
        <v>255</v>
      </c>
      <c r="I182" s="85" t="s">
        <v>255</v>
      </c>
      <c r="J182" s="105"/>
      <c r="K182" s="118" t="s">
        <v>255</v>
      </c>
      <c r="L182" s="106" t="s">
        <v>255</v>
      </c>
      <c r="M182" s="85" t="s">
        <v>255</v>
      </c>
      <c r="N182" s="105"/>
      <c r="O182" s="118" t="s">
        <v>255</v>
      </c>
      <c r="P182" s="106" t="s">
        <v>255</v>
      </c>
      <c r="Q182" s="119" t="s">
        <v>255</v>
      </c>
      <c r="R182" s="105" t="s">
        <v>255</v>
      </c>
      <c r="S182" s="118" t="s">
        <v>255</v>
      </c>
      <c r="T182" s="106" t="s">
        <v>255</v>
      </c>
      <c r="U182" s="85" t="s">
        <v>255</v>
      </c>
      <c r="V182" s="86" t="s">
        <v>255</v>
      </c>
    </row>
    <row r="183" spans="1:22" ht="15" thickBot="1">
      <c r="A183" s="57" t="s">
        <v>178</v>
      </c>
      <c r="B183" s="68" t="s">
        <v>41</v>
      </c>
      <c r="C183" s="83" t="s">
        <v>255</v>
      </c>
      <c r="D183" s="84" t="s">
        <v>255</v>
      </c>
      <c r="E183" s="85" t="s">
        <v>255</v>
      </c>
      <c r="F183" s="86" t="s">
        <v>255</v>
      </c>
      <c r="G183" s="87" t="s">
        <v>255</v>
      </c>
      <c r="H183" s="84" t="s">
        <v>255</v>
      </c>
      <c r="I183" s="85" t="s">
        <v>255</v>
      </c>
      <c r="J183" s="86"/>
      <c r="K183" s="87" t="s">
        <v>255</v>
      </c>
      <c r="L183" s="88" t="s">
        <v>255</v>
      </c>
      <c r="M183" s="85" t="s">
        <v>255</v>
      </c>
      <c r="N183" s="86"/>
      <c r="O183" s="87" t="s">
        <v>255</v>
      </c>
      <c r="P183" s="84" t="s">
        <v>255</v>
      </c>
      <c r="Q183" s="85" t="s">
        <v>255</v>
      </c>
      <c r="R183" s="89" t="s">
        <v>255</v>
      </c>
      <c r="S183" s="87" t="s">
        <v>255</v>
      </c>
      <c r="T183" s="84" t="s">
        <v>255</v>
      </c>
      <c r="U183" s="85" t="s">
        <v>255</v>
      </c>
      <c r="V183" s="86" t="s">
        <v>255</v>
      </c>
    </row>
    <row r="184" spans="1:22" ht="15" thickBot="1">
      <c r="A184" s="57" t="s">
        <v>273</v>
      </c>
      <c r="B184" s="68" t="s">
        <v>41</v>
      </c>
      <c r="C184" s="83" t="s">
        <v>255</v>
      </c>
      <c r="D184" s="84" t="s">
        <v>255</v>
      </c>
      <c r="E184" s="85" t="s">
        <v>255</v>
      </c>
      <c r="F184" s="86" t="s">
        <v>255</v>
      </c>
      <c r="G184" s="87" t="s">
        <v>255</v>
      </c>
      <c r="H184" s="84" t="s">
        <v>255</v>
      </c>
      <c r="I184" s="85" t="s">
        <v>255</v>
      </c>
      <c r="J184" s="105"/>
      <c r="K184" s="118" t="s">
        <v>255</v>
      </c>
      <c r="L184" s="106" t="s">
        <v>255</v>
      </c>
      <c r="M184" s="85" t="s">
        <v>255</v>
      </c>
      <c r="N184" s="105"/>
      <c r="O184" s="118" t="s">
        <v>255</v>
      </c>
      <c r="P184" s="106" t="s">
        <v>255</v>
      </c>
      <c r="Q184" s="119" t="s">
        <v>255</v>
      </c>
      <c r="R184" s="105" t="s">
        <v>255</v>
      </c>
      <c r="S184" s="118" t="s">
        <v>255</v>
      </c>
      <c r="T184" s="106" t="s">
        <v>255</v>
      </c>
      <c r="U184" s="85" t="s">
        <v>255</v>
      </c>
      <c r="V184" s="86" t="s">
        <v>255</v>
      </c>
    </row>
    <row r="185" spans="1:22" ht="15" thickBot="1">
      <c r="A185" s="127" t="s">
        <v>176</v>
      </c>
      <c r="B185" s="68" t="s">
        <v>177</v>
      </c>
      <c r="C185" s="83" t="s">
        <v>255</v>
      </c>
      <c r="D185" s="84" t="s">
        <v>255</v>
      </c>
      <c r="E185" s="85" t="s">
        <v>255</v>
      </c>
      <c r="F185" s="86" t="s">
        <v>255</v>
      </c>
      <c r="G185" s="87" t="s">
        <v>255</v>
      </c>
      <c r="H185" s="84" t="s">
        <v>255</v>
      </c>
      <c r="I185" s="85" t="s">
        <v>255</v>
      </c>
      <c r="J185" s="86"/>
      <c r="K185" s="87" t="s">
        <v>255</v>
      </c>
      <c r="L185" s="88" t="s">
        <v>255</v>
      </c>
      <c r="M185" s="85" t="s">
        <v>255</v>
      </c>
      <c r="N185" s="86"/>
      <c r="O185" s="87" t="s">
        <v>255</v>
      </c>
      <c r="P185" s="84" t="s">
        <v>255</v>
      </c>
      <c r="Q185" s="85" t="s">
        <v>255</v>
      </c>
      <c r="R185" s="89" t="s">
        <v>255</v>
      </c>
      <c r="S185" s="87" t="s">
        <v>255</v>
      </c>
      <c r="T185" s="84" t="s">
        <v>255</v>
      </c>
      <c r="U185" s="85" t="s">
        <v>255</v>
      </c>
      <c r="V185" s="86" t="s">
        <v>255</v>
      </c>
    </row>
    <row r="186" spans="1:22">
      <c r="C186" t="s">
        <v>255</v>
      </c>
      <c r="D186" t="s">
        <v>255</v>
      </c>
      <c r="E186" t="s">
        <v>255</v>
      </c>
      <c r="F186" t="s">
        <v>255</v>
      </c>
      <c r="G186" t="s">
        <v>255</v>
      </c>
      <c r="H186" t="s">
        <v>255</v>
      </c>
      <c r="I186" t="s">
        <v>255</v>
      </c>
      <c r="K186" t="s">
        <v>255</v>
      </c>
      <c r="L186" t="s">
        <v>255</v>
      </c>
      <c r="M186" t="s">
        <v>255</v>
      </c>
      <c r="O186" t="s">
        <v>255</v>
      </c>
      <c r="P186" t="s">
        <v>255</v>
      </c>
      <c r="Q186" t="s">
        <v>255</v>
      </c>
      <c r="R186" t="s">
        <v>255</v>
      </c>
      <c r="S186" t="s">
        <v>255</v>
      </c>
      <c r="T186" t="s">
        <v>255</v>
      </c>
      <c r="U186" t="s">
        <v>255</v>
      </c>
      <c r="V186" t="s">
        <v>255</v>
      </c>
    </row>
  </sheetData>
  <mergeCells count="11">
    <mergeCell ref="K6:L6"/>
    <mergeCell ref="A6:B6"/>
    <mergeCell ref="C6:D6"/>
    <mergeCell ref="E6:F6"/>
    <mergeCell ref="G6:H6"/>
    <mergeCell ref="I6:J6"/>
    <mergeCell ref="M6:N6"/>
    <mergeCell ref="O6:P6"/>
    <mergeCell ref="Q6:R6"/>
    <mergeCell ref="S6:T6"/>
    <mergeCell ref="U6:V6"/>
  </mergeCells>
  <pageMargins left="0.25" right="0.25" top="0.75" bottom="0.75" header="0.3" footer="0.3"/>
  <pageSetup paperSize="9" scale="55" fitToHeight="0" orientation="landscape" r:id="rId1"/>
  <headerFooter>
    <oddFooter>&amp;C&amp;P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Semaine 34</vt:lpstr>
      <vt:lpstr>Synthèse région</vt:lpstr>
      <vt:lpstr>Synthèse dép</vt:lpstr>
      <vt:lpstr>'Synthèse dép'!Impression_des_titres</vt:lpstr>
      <vt:lpstr>'Synthèse région'!Impression_des_titres</vt:lpstr>
      <vt:lpstr>'Synthèse dép'!Zone_d_impression</vt:lpstr>
      <vt:lpstr>'Synthèse région'!Zone_d_impression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Bonjour</dc:creator>
  <cp:lastModifiedBy>PORTAL Cedric</cp:lastModifiedBy>
  <cp:lastPrinted>2023-08-30T17:29:23Z</cp:lastPrinted>
  <dcterms:created xsi:type="dcterms:W3CDTF">2021-11-26T14:23:23Z</dcterms:created>
  <dcterms:modified xsi:type="dcterms:W3CDTF">2023-08-30T17:29:47Z</dcterms:modified>
</cp:coreProperties>
</file>